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765" yWindow="45" windowWidth="14235" windowHeight="11985" tabRatio="898"/>
  </bookViews>
  <sheets>
    <sheet name="Front page" sheetId="140" r:id="rId1"/>
    <sheet name="Rounded options" sheetId="138" r:id="rId2"/>
    <sheet name="01. APC &amp; OPROC" sheetId="123" r:id="rId3"/>
    <sheet name="07. BPTs" sheetId="139"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net1" localSheetId="3" hidden="1">{"NET",#N/A,FALSE,"401C11"}</definedName>
    <definedName name="____net1" localSheetId="0"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localSheetId="3" hidden="1">{"NET",#N/A,FALSE,"401C11"}</definedName>
    <definedName name="__net1" localSheetId="0" hidden="1">{"NET",#N/A,FALSE,"401C11"}</definedName>
    <definedName name="__net1" hidden="1">{"NET",#N/A,FALSE,"401C11"}</definedName>
    <definedName name="_1_0__123Grap" hidden="1">'[3]#REF'!#REF!</definedName>
    <definedName name="_1_123Grap" hidden="1">'[4]#REF'!#REF!</definedName>
    <definedName name="_123Graph_A_1" hidden="1">'[5]2002PCTs'!#REF!</definedName>
    <definedName name="_123Graph_B_1" hidden="1">[6]Dnurse!#REF!</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xlnm._FilterDatabase" localSheetId="2" hidden="1">'01. APC &amp; OPROC'!$B$3:$R$1897</definedName>
    <definedName name="_xlnm._FilterDatabase" localSheetId="3" hidden="1">'07. BPTs'!$A$85:$H$137</definedName>
    <definedName name="_Key1" localSheetId="3" hidden="1">'[2]#REF'!#REF!</definedName>
    <definedName name="_Key1" localSheetId="0" hidden="1">'[2]#REF'!#REF!</definedName>
    <definedName name="_Key1" hidden="1">'[2]#REF'!#REF!</definedName>
    <definedName name="_net1" localSheetId="3" hidden="1">{"NET",#N/A,FALSE,"401C11"}</definedName>
    <definedName name="_net1" localSheetId="0" hidden="1">{"NET",#N/A,FALSE,"401C11"}</definedName>
    <definedName name="_net1" hidden="1">{"NET",#N/A,FALSE,"401C11"}</definedName>
    <definedName name="_Order1" hidden="1">0</definedName>
    <definedName name="_Sort" hidden="1">[2]ComPsy!#REF!</definedName>
    <definedName name="a" localSheetId="3" hidden="1">{"CHARGE",#N/A,FALSE,"401C11"}</definedName>
    <definedName name="a" localSheetId="0" hidden="1">{"CHARGE",#N/A,FALSE,"401C11"}</definedName>
    <definedName name="a" hidden="1">{"CHARGE",#N/A,FALSE,"401C11"}</definedName>
    <definedName name="aa" localSheetId="3" hidden="1">{"CHARGE",#N/A,FALSE,"401C11"}</definedName>
    <definedName name="aa" localSheetId="0" hidden="1">{"CHARGE",#N/A,FALSE,"401C11"}</definedName>
    <definedName name="aa" hidden="1">{"CHARGE",#N/A,FALSE,"401C11"}</definedName>
    <definedName name="aaa" localSheetId="3" hidden="1">{"CHARGE",#N/A,FALSE,"401C11"}</definedName>
    <definedName name="aaa" localSheetId="0" hidden="1">{"CHARGE",#N/A,FALSE,"401C11"}</definedName>
    <definedName name="aaa" hidden="1">{"CHARGE",#N/A,FALSE,"401C11"}</definedName>
    <definedName name="aaaa" localSheetId="3" hidden="1">{"CHARGE",#N/A,FALSE,"401C11"}</definedName>
    <definedName name="aaaa" localSheetId="0" hidden="1">{"CHARGE",#N/A,FALSE,"401C11"}</definedName>
    <definedName name="aaaa" hidden="1">{"CHARGE",#N/A,FALSE,"401C11"}</definedName>
    <definedName name="adbr" localSheetId="3" hidden="1">{"CHARGE",#N/A,FALSE,"401C11"}</definedName>
    <definedName name="adbr" localSheetId="0" hidden="1">{"CHARGE",#N/A,FALSE,"401C11"}</definedName>
    <definedName name="adbr" hidden="1">{"CHARGE",#N/A,FALSE,"401C11"}</definedName>
    <definedName name="b" localSheetId="3" hidden="1">{"CHARGE",#N/A,FALSE,"401C11"}</definedName>
    <definedName name="b" localSheetId="0" hidden="1">{"CHARGE",#N/A,FALSE,"401C11"}</definedName>
    <definedName name="b" hidden="1">{"CHARGE",#N/A,FALSE,"401C11"}</definedName>
    <definedName name="Births_Total">'[7]NHSE Assumptions'!$B$7</definedName>
    <definedName name="BMGHIndex" hidden="1">"O"</definedName>
    <definedName name="Casemix_categories">'[7]NHSE Currency Design'!$A$10:$A$12</definedName>
    <definedName name="change1" localSheetId="3" hidden="1">{"CHARGE",#N/A,FALSE,"401C11"}</definedName>
    <definedName name="change1" localSheetId="0" hidden="1">{"CHARGE",#N/A,FALSE,"401C11"}</definedName>
    <definedName name="change1" hidden="1">{"CHARGE",#N/A,FALSE,"401C11"}</definedName>
    <definedName name="charge" localSheetId="3" hidden="1">{"CHARGE",#N/A,FALSE,"401C11"}</definedName>
    <definedName name="charge" localSheetId="0" hidden="1">{"CHARGE",#N/A,FALSE,"401C11"}</definedName>
    <definedName name="charge" hidden="1">{"CHARGE",#N/A,FALSE,"401C11"}</definedName>
    <definedName name="Delivery_casemix_categories">'[7]NHSE Currency Design'!$A$15:$A$16</definedName>
    <definedName name="Delivery_Complications_Flag">'[7]NHSE Currency Design'!$D$22:$D$156</definedName>
    <definedName name="Direct_Access_Tariff_Calc">[8]Calculation!$B$19:$O$27</definedName>
    <definedName name="dog" localSheetId="3" hidden="1">{"NET",#N/A,FALSE,"401C11"}</definedName>
    <definedName name="dog" localSheetId="0" hidden="1">{"NET",#N/A,FALSE,"401C11"}</definedName>
    <definedName name="dog" hidden="1">{"NET",#N/A,FALSE,"401C11"}</definedName>
    <definedName name="Efficiency_1617">'[8]Price Adjustments'!$F$5</definedName>
    <definedName name="EV__LASTREFTIME__" hidden="1">40339.4799074074</definedName>
    <definedName name="Expired" hidden="1">FALSE</definedName>
    <definedName name="gfff" localSheetId="3" hidden="1">{"CHARGE",#N/A,FALSE,"401C11"}</definedName>
    <definedName name="gfff" localSheetId="0" hidden="1">{"CHARGE",#N/A,FALSE,"401C11"}</definedName>
    <definedName name="gfff" hidden="1">{"CHARGE",#N/A,FALSE,"401C11"}</definedName>
    <definedName name="gross" localSheetId="3" hidden="1">{"GROSS",#N/A,FALSE,"401C11"}</definedName>
    <definedName name="gross" localSheetId="0" hidden="1">{"GROSS",#N/A,FALSE,"401C11"}</definedName>
    <definedName name="gross" hidden="1">{"GROSS",#N/A,FALSE,"401C11"}</definedName>
    <definedName name="gross1" localSheetId="3" hidden="1">{"GROSS",#N/A,FALSE,"401C11"}</definedName>
    <definedName name="gross1" localSheetId="0" hidden="1">{"GROSS",#N/A,FALSE,"401C11"}</definedName>
    <definedName name="gross1" hidden="1">{"GROSS",#N/A,FALSE,"401C11"}</definedName>
    <definedName name="hasdfjklhklj" localSheetId="3" hidden="1">{"NET",#N/A,FALSE,"401C11"}</definedName>
    <definedName name="hasdfjklhklj" localSheetId="0" hidden="1">{"NET",#N/A,FALSE,"401C11"}</definedName>
    <definedName name="hasdfjklhklj" hidden="1">{"NET",#N/A,FALSE,"401C11"}</definedName>
    <definedName name="help" localSheetId="3" hidden="1">{"CHARGE",#N/A,FALSE,"401C11"}</definedName>
    <definedName name="help" localSheetId="0" hidden="1">{"CHARGE",#N/A,FALSE,"401C11"}</definedName>
    <definedName name="help" hidden="1">{"CHARGE",#N/A,FALSE,"401C11"}</definedName>
    <definedName name="hghghhj" localSheetId="3" hidden="1">{"CHARGE",#N/A,FALSE,"401C11"}</definedName>
    <definedName name="hghghhj" localSheetId="0" hidden="1">{"CHARGE",#N/A,FALSE,"401C11"}</definedName>
    <definedName name="hghghhj" hidden="1">{"CHARGE",#N/A,FALSE,"401C11"}</definedName>
    <definedName name="HRG_Codes">#REF!</definedName>
    <definedName name="HTML_CodePage" hidden="1">1252</definedName>
    <definedName name="HTML_Control" localSheetId="3" hidden="1">{"'Trust by name'!$A$6:$E$350","'Trust by name'!$A$1:$D$348"}</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#REF!</definedName>
    <definedName name="Inflation_1617">'[8]Price Adjustments'!$F$4</definedName>
    <definedName name="Inflation_and_Efficiency_1617">'[8]Price Adjustments'!$F$6</definedName>
    <definedName name="JFELL" localSheetId="3" hidden="1">#REF!</definedName>
    <definedName name="JFELL" localSheetId="0" hidden="1">#REF!</definedName>
    <definedName name="JFELL" hidden="1">#REF!</definedName>
    <definedName name="OISIII" localSheetId="3" hidden="1">#REF!</definedName>
    <definedName name="OISIII" localSheetId="0" hidden="1">#REF!</definedName>
    <definedName name="OISIII" hidden="1">#REF!</definedName>
    <definedName name="OPCS_Codes">#REF!</definedName>
    <definedName name="Pathway_by_HRG">'[7]NHSE Currency Design'!$A$22:$D$156</definedName>
    <definedName name="Pathway_names">'[7]NHSE Currency Design'!$A$5:$A$7</definedName>
    <definedName name="QR1_Other_Mandatory">'[8]Price Adjustments'!$D$95</definedName>
    <definedName name="rngComparison3">OFFSET([9]Summary!$O$5,0,0,COUNTA([9]Summary!$O:$O)-2,)</definedName>
    <definedName name="rytry" localSheetId="3" hidden="1">{"NET",#N/A,FALSE,"401C11"}</definedName>
    <definedName name="rytry" localSheetId="0" hidden="1">{"NET",#N/A,FALSE,"401C11"}</definedName>
    <definedName name="rytry" hidden="1">{"NET",#N/A,FALSE,"401C11"}</definedName>
    <definedName name="Scaling_Factor">[7]Calculations!$B$146</definedName>
    <definedName name="Table3.4" localSheetId="3" hidden="1">{"CHARGE",#N/A,FALSE,"401C11"}</definedName>
    <definedName name="Table3.4" localSheetId="0" hidden="1">{"CHARGE",#N/A,FALSE,"401C11"}</definedName>
    <definedName name="Table3.4" hidden="1">{"CHARGE",#N/A,FALSE,"401C11"}</definedName>
    <definedName name="Test23" localSheetId="3" hidden="1">{"NET",#N/A,FALSE,"401C11"}</definedName>
    <definedName name="Test23" hidden="1">{"NET",#N/A,FALSE,"401C11"}</definedName>
    <definedName name="Uplift_for_antenatal_volumes">'[7]NHSE Assumptions'!$B$12</definedName>
    <definedName name="wert" localSheetId="3" hidden="1">{"GROSS",#N/A,FALSE,"401C11"}</definedName>
    <definedName name="wert" localSheetId="0" hidden="1">{"GROSS",#N/A,FALSE,"401C11"}</definedName>
    <definedName name="wert" hidden="1">{"GROSS",#N/A,FALSE,"401C11"}</definedName>
    <definedName name="wombat" localSheetId="3" hidden="1">#REF!</definedName>
    <definedName name="wombat" localSheetId="0" hidden="1">#REF!</definedName>
    <definedName name="wombat" hidden="1">#REF!</definedName>
    <definedName name="wrn.CHARGE." localSheetId="3" hidden="1">{"CHARGE",#N/A,FALSE,"401C11"}</definedName>
    <definedName name="wrn.CHARGE." localSheetId="0" hidden="1">{"CHARGE",#N/A,FALSE,"401C11"}</definedName>
    <definedName name="wrn.CHARGE." hidden="1">{"CHARGE",#N/A,FALSE,"401C11"}</definedName>
    <definedName name="wrn.GROSS." localSheetId="3" hidden="1">{"GROSS",#N/A,FALSE,"401C11"}</definedName>
    <definedName name="wrn.GROSS." localSheetId="0" hidden="1">{"GROSS",#N/A,FALSE,"401C11"}</definedName>
    <definedName name="wrn.GROSS." hidden="1">{"GROSS",#N/A,FALSE,"401C11"}</definedName>
    <definedName name="wrn.NET." localSheetId="3" hidden="1">{"NET",#N/A,FALSE,"401C11"}</definedName>
    <definedName name="wrn.NET." localSheetId="0" hidden="1">{"NET",#N/A,FALSE,"401C11"}</definedName>
    <definedName name="wrn.NET." hidden="1">{"NET",#N/A,FALSE,"401C11"}</definedName>
    <definedName name="xxx" localSheetId="3" hidden="1">{"CHARGE",#N/A,FALSE,"401C11"}</definedName>
    <definedName name="xxx" localSheetId="0" hidden="1">{"CHARGE",#N/A,FALSE,"401C11"}</definedName>
    <definedName name="xxx" hidden="1">{"CHARGE",#N/A,FALSE,"401C11"}</definedName>
    <definedName name="yyy" localSheetId="3" hidden="1">{"GROSS",#N/A,FALSE,"401C11"}</definedName>
    <definedName name="yyy" localSheetId="0" hidden="1">{"GROSS",#N/A,FALSE,"401C11"}</definedName>
    <definedName name="yyy" hidden="1">{"GROSS",#N/A,FALSE,"401C11"}</definedName>
    <definedName name="zzz" localSheetId="3" hidden="1">{"NET",#N/A,FALSE,"401C11"}</definedName>
    <definedName name="zzz" localSheetId="0" hidden="1">{"NET",#N/A,FALSE,"401C11"}</definedName>
    <definedName name="zzz" hidden="1">{"NET",#N/A,FALSE,"401C11"}</definedName>
  </definedNames>
  <calcPr calcId="145621"/>
</workbook>
</file>

<file path=xl/calcChain.xml><?xml version="1.0" encoding="utf-8"?>
<calcChain xmlns="http://schemas.openxmlformats.org/spreadsheetml/2006/main">
  <c r="M1897" i="123" l="1"/>
  <c r="M1896" i="123"/>
  <c r="M1895" i="123"/>
  <c r="M1894" i="123"/>
  <c r="M1893" i="123"/>
  <c r="M1892" i="123"/>
  <c r="M1891" i="123"/>
  <c r="M1890" i="123"/>
  <c r="M1889" i="123"/>
  <c r="M1888" i="123"/>
  <c r="M1887" i="123"/>
  <c r="M1886" i="123"/>
  <c r="M1885" i="123"/>
  <c r="M1884" i="123"/>
  <c r="M1883" i="123"/>
  <c r="M1882" i="123"/>
  <c r="M1881" i="123"/>
  <c r="M1880" i="123"/>
  <c r="M1879" i="123"/>
  <c r="M1878" i="123"/>
  <c r="M1877" i="123"/>
  <c r="M1876" i="123"/>
  <c r="M1875" i="123"/>
  <c r="M1874" i="123"/>
  <c r="M1873" i="123"/>
  <c r="M1872" i="123"/>
  <c r="M1871" i="123"/>
  <c r="M1870" i="123"/>
  <c r="M1869" i="123"/>
  <c r="M1868" i="123"/>
  <c r="M1867" i="123"/>
  <c r="M1866" i="123"/>
  <c r="M1865" i="123"/>
  <c r="M1864" i="123"/>
  <c r="M1863" i="123"/>
  <c r="M1862" i="123"/>
  <c r="M1861" i="123"/>
  <c r="M1860" i="123"/>
  <c r="M1859" i="123"/>
  <c r="M1858" i="123"/>
  <c r="M1857" i="123"/>
  <c r="M1856" i="123"/>
  <c r="M1855" i="123"/>
  <c r="M1854" i="123"/>
  <c r="M1853" i="123"/>
  <c r="M1852" i="123"/>
  <c r="M1851" i="123"/>
  <c r="M1850" i="123"/>
  <c r="M1849" i="123"/>
  <c r="M1848" i="123"/>
  <c r="M1847" i="123"/>
  <c r="M1846" i="123"/>
  <c r="M1845" i="123"/>
  <c r="M1844" i="123"/>
  <c r="M1843" i="123"/>
  <c r="M1842" i="123"/>
  <c r="M1841" i="123"/>
  <c r="M1840" i="123"/>
  <c r="M1839" i="123"/>
  <c r="M1838" i="123"/>
  <c r="M1837" i="123"/>
  <c r="M1836" i="123"/>
  <c r="M1835" i="123"/>
  <c r="M1834" i="123"/>
  <c r="M1833" i="123"/>
  <c r="M1832" i="123"/>
  <c r="M1831" i="123"/>
  <c r="M1830" i="123"/>
  <c r="M1829" i="123"/>
  <c r="M1828" i="123"/>
  <c r="M1827" i="123"/>
  <c r="M1826" i="123"/>
  <c r="M1825" i="123"/>
  <c r="M1824" i="123"/>
  <c r="M1823" i="123"/>
  <c r="M1822" i="123"/>
  <c r="M1821" i="123"/>
  <c r="M1820" i="123"/>
  <c r="M1819" i="123"/>
  <c r="M1818" i="123"/>
  <c r="M1817" i="123"/>
  <c r="M1816" i="123"/>
  <c r="M1815" i="123"/>
  <c r="M1814" i="123"/>
  <c r="M1813" i="123"/>
  <c r="M1812" i="123"/>
  <c r="M1811" i="123"/>
  <c r="M1810" i="123"/>
  <c r="M1809" i="123"/>
  <c r="M1808" i="123"/>
  <c r="M1807" i="123"/>
  <c r="M1806" i="123"/>
  <c r="M1805" i="123"/>
  <c r="M1804" i="123"/>
  <c r="M1803" i="123"/>
  <c r="M1802" i="123"/>
  <c r="M1801" i="123"/>
  <c r="M1800" i="123"/>
  <c r="M1799" i="123"/>
  <c r="M1798" i="123"/>
  <c r="M1797" i="123"/>
  <c r="M1796" i="123"/>
  <c r="M1795" i="123"/>
  <c r="M1794" i="123"/>
  <c r="M1793" i="123"/>
  <c r="M1792" i="123"/>
  <c r="M1791" i="123"/>
  <c r="M1790" i="123"/>
  <c r="M1789" i="123"/>
  <c r="M1788" i="123"/>
  <c r="M1787" i="123"/>
  <c r="M1786" i="123"/>
  <c r="M1785" i="123"/>
  <c r="M1784" i="123"/>
  <c r="M1783" i="123"/>
  <c r="M1782" i="123"/>
  <c r="M1781" i="123"/>
  <c r="M1780" i="123"/>
  <c r="M1779" i="123"/>
  <c r="M1778" i="123"/>
  <c r="M1777" i="123"/>
  <c r="M1776" i="123"/>
  <c r="M1775" i="123"/>
  <c r="M1774" i="123"/>
  <c r="M1773" i="123"/>
  <c r="M1772" i="123"/>
  <c r="M1771" i="123"/>
  <c r="M1770" i="123"/>
  <c r="M1769" i="123"/>
  <c r="M1768" i="123"/>
  <c r="M1767" i="123"/>
  <c r="M1766" i="123"/>
  <c r="M1765" i="123"/>
  <c r="M1764" i="123"/>
  <c r="M1763" i="123"/>
  <c r="M1762" i="123"/>
  <c r="M1761" i="123"/>
  <c r="M1760" i="123"/>
  <c r="M1759" i="123"/>
  <c r="M1758" i="123"/>
  <c r="M1757" i="123"/>
  <c r="M1756" i="123"/>
  <c r="M1755" i="123"/>
  <c r="M1754" i="123"/>
  <c r="M1753" i="123"/>
  <c r="M1752" i="123"/>
  <c r="M1751" i="123"/>
  <c r="M1750" i="123"/>
  <c r="M1749" i="123"/>
  <c r="M1748" i="123"/>
  <c r="M1747" i="123"/>
  <c r="M1746" i="123"/>
  <c r="M1745" i="123"/>
  <c r="M1744" i="123"/>
  <c r="M1743" i="123"/>
  <c r="M1742" i="123"/>
  <c r="M1741" i="123"/>
  <c r="M1740" i="123"/>
  <c r="M1739" i="123"/>
  <c r="M1738" i="123"/>
  <c r="M1737" i="123"/>
  <c r="M1736" i="123"/>
  <c r="M1735" i="123"/>
  <c r="M1734" i="123"/>
  <c r="M1733" i="123"/>
  <c r="M1732" i="123"/>
  <c r="M1731" i="123"/>
  <c r="M1730" i="123"/>
  <c r="M1729" i="123"/>
  <c r="M1728" i="123"/>
  <c r="M1727" i="123"/>
  <c r="M1726" i="123"/>
  <c r="M1725" i="123"/>
  <c r="M1724" i="123"/>
  <c r="M1723" i="123"/>
  <c r="M1722" i="123"/>
  <c r="M1721" i="123"/>
  <c r="M1720" i="123"/>
  <c r="M1719" i="123"/>
  <c r="M1718" i="123"/>
  <c r="M1717" i="123"/>
  <c r="M1716" i="123"/>
  <c r="M1715" i="123"/>
  <c r="M1714" i="123"/>
  <c r="M1713" i="123"/>
  <c r="M1712" i="123"/>
  <c r="M1711" i="123"/>
  <c r="M1710" i="123"/>
  <c r="M1709" i="123"/>
  <c r="M1708" i="123"/>
  <c r="M1707" i="123"/>
  <c r="M1706" i="123"/>
  <c r="M1705" i="123"/>
  <c r="M1704" i="123"/>
  <c r="M1703" i="123"/>
  <c r="M1702" i="123"/>
  <c r="M1701" i="123"/>
  <c r="M1700" i="123"/>
  <c r="M1699" i="123"/>
  <c r="M1698" i="123"/>
  <c r="M1697" i="123"/>
  <c r="M1696" i="123"/>
  <c r="M1695" i="123"/>
  <c r="M1694" i="123"/>
  <c r="M1693" i="123"/>
  <c r="M1692" i="123"/>
  <c r="M1691" i="123"/>
  <c r="M1690" i="123"/>
  <c r="M1689" i="123"/>
  <c r="M1688" i="123"/>
  <c r="M1687" i="123"/>
  <c r="M1686" i="123"/>
  <c r="M1685" i="123"/>
  <c r="M1684" i="123"/>
  <c r="M1683" i="123"/>
  <c r="M1682" i="123"/>
  <c r="M1681" i="123"/>
  <c r="M1680" i="123"/>
  <c r="M1679" i="123"/>
  <c r="M1678" i="123"/>
  <c r="M1677" i="123"/>
  <c r="M1676" i="123"/>
  <c r="M1675" i="123"/>
  <c r="M1674" i="123"/>
  <c r="M1673" i="123"/>
  <c r="M1672" i="123"/>
  <c r="M1671" i="123"/>
  <c r="M1670" i="123"/>
  <c r="M1669" i="123"/>
  <c r="M1668" i="123"/>
  <c r="M1667" i="123"/>
  <c r="M1666" i="123"/>
  <c r="M1665" i="123"/>
  <c r="M1664" i="123"/>
  <c r="M1663" i="123"/>
  <c r="M1662" i="123"/>
  <c r="M1661" i="123"/>
  <c r="M1660" i="123"/>
  <c r="M1659" i="123"/>
  <c r="M1658" i="123"/>
  <c r="M1657" i="123"/>
  <c r="M1656" i="123"/>
  <c r="M1655" i="123"/>
  <c r="M1654" i="123"/>
  <c r="M1653" i="123"/>
  <c r="M1652" i="123"/>
  <c r="M1651" i="123"/>
  <c r="M1650" i="123"/>
  <c r="M1649" i="123"/>
  <c r="M1648" i="123"/>
  <c r="M1647" i="123"/>
  <c r="M1646" i="123"/>
  <c r="M1645" i="123"/>
  <c r="M1644" i="123"/>
  <c r="M1643" i="123"/>
  <c r="M1642" i="123"/>
  <c r="M1641" i="123"/>
  <c r="M1640" i="123"/>
  <c r="M1639" i="123"/>
  <c r="M1638" i="123"/>
  <c r="M1637" i="123"/>
  <c r="M1636" i="123"/>
  <c r="M1635" i="123"/>
  <c r="M1634" i="123"/>
  <c r="M1633" i="123"/>
  <c r="M1632" i="123"/>
  <c r="M1631" i="123"/>
  <c r="M1630" i="123"/>
  <c r="M1629" i="123"/>
  <c r="M1628" i="123"/>
  <c r="M1627" i="123"/>
  <c r="M1626" i="123"/>
  <c r="M1625" i="123"/>
  <c r="M1624" i="123"/>
  <c r="M1623" i="123"/>
  <c r="M1622" i="123"/>
  <c r="M1621" i="123"/>
  <c r="M1620" i="123"/>
  <c r="M1619" i="123"/>
  <c r="M1618" i="123"/>
  <c r="M1617" i="123"/>
  <c r="M1616" i="123"/>
  <c r="M1615" i="123"/>
  <c r="M1614" i="123"/>
  <c r="M1613" i="123"/>
  <c r="M1612" i="123"/>
  <c r="M1611" i="123"/>
  <c r="M1610" i="123"/>
  <c r="M1609" i="123"/>
  <c r="M1608" i="123"/>
  <c r="M1607" i="123"/>
  <c r="M1606" i="123"/>
  <c r="M1605" i="123"/>
  <c r="M1604" i="123"/>
  <c r="M1603" i="123"/>
  <c r="M1602" i="123"/>
  <c r="M1601" i="123"/>
  <c r="M1600" i="123"/>
  <c r="M1599" i="123"/>
  <c r="M1598" i="123"/>
  <c r="M1597" i="123"/>
  <c r="M1596" i="123"/>
  <c r="M1595" i="123"/>
  <c r="M1594" i="123"/>
  <c r="M1593" i="123"/>
  <c r="M1592" i="123"/>
  <c r="M1591" i="123"/>
  <c r="M1590" i="123"/>
  <c r="M1589" i="123"/>
  <c r="M1588" i="123"/>
  <c r="M1587" i="123"/>
  <c r="M1586" i="123"/>
  <c r="M1585" i="123"/>
  <c r="M1584" i="123"/>
  <c r="M1583" i="123"/>
  <c r="M1582" i="123"/>
  <c r="M1581" i="123"/>
  <c r="M1580" i="123"/>
  <c r="M1579" i="123"/>
  <c r="M1578" i="123"/>
  <c r="M1577" i="123"/>
  <c r="M1576" i="123"/>
  <c r="M1575" i="123"/>
  <c r="M1574" i="123"/>
  <c r="M1573" i="123"/>
  <c r="M1572" i="123"/>
  <c r="M1571" i="123"/>
  <c r="M1570" i="123"/>
  <c r="M1569" i="123"/>
  <c r="M1568" i="123"/>
  <c r="M1567" i="123"/>
  <c r="M1566" i="123"/>
  <c r="M1565" i="123"/>
  <c r="M1564" i="123"/>
  <c r="M1563" i="123"/>
  <c r="M1562" i="123"/>
  <c r="M1561" i="123"/>
  <c r="M1560" i="123"/>
  <c r="M1559" i="123"/>
  <c r="M1558" i="123"/>
  <c r="M1557" i="123"/>
  <c r="M1556" i="123"/>
  <c r="M1555" i="123"/>
  <c r="M1554" i="123"/>
  <c r="M1553" i="123"/>
  <c r="M1552" i="123"/>
  <c r="M1551" i="123"/>
  <c r="M1550" i="123"/>
  <c r="M1549" i="123"/>
  <c r="M1548" i="123"/>
  <c r="M1547" i="123"/>
  <c r="M1546" i="123"/>
  <c r="M1545" i="123"/>
  <c r="M1544" i="123"/>
  <c r="M1543" i="123"/>
  <c r="M1542" i="123"/>
  <c r="M1541" i="123"/>
  <c r="M1540" i="123"/>
  <c r="M1539" i="123"/>
  <c r="M1538" i="123"/>
  <c r="M1537" i="123"/>
  <c r="M1536" i="123"/>
  <c r="M1535" i="123"/>
  <c r="M1534" i="123"/>
  <c r="M1533" i="123"/>
  <c r="M1532" i="123"/>
  <c r="M1531" i="123"/>
  <c r="M1530" i="123"/>
  <c r="M1529" i="123"/>
  <c r="M1528" i="123"/>
  <c r="M1527" i="123"/>
  <c r="M1526" i="123"/>
  <c r="M1525" i="123"/>
  <c r="M1524" i="123"/>
  <c r="M1523" i="123"/>
  <c r="M1522" i="123"/>
  <c r="M1521" i="123"/>
  <c r="M1520" i="123"/>
  <c r="M1519" i="123"/>
  <c r="M1518" i="123"/>
  <c r="M1517" i="123"/>
  <c r="M1516" i="123"/>
  <c r="M1515" i="123"/>
  <c r="M1514" i="123"/>
  <c r="M1513" i="123"/>
  <c r="M1512" i="123"/>
  <c r="M1511" i="123"/>
  <c r="M1510" i="123"/>
  <c r="M1509" i="123"/>
  <c r="M1508" i="123"/>
  <c r="M1507" i="123"/>
  <c r="M1506" i="123"/>
  <c r="M1505" i="123"/>
  <c r="M1504" i="123"/>
  <c r="M1503" i="123"/>
  <c r="M1502" i="123"/>
  <c r="M1501" i="123"/>
  <c r="M1500" i="123"/>
  <c r="M1499" i="123"/>
  <c r="M1498" i="123"/>
  <c r="M1497" i="123"/>
  <c r="M1496" i="123"/>
  <c r="M1495" i="123"/>
  <c r="M1494" i="123"/>
  <c r="M1493" i="123"/>
  <c r="M1492" i="123"/>
  <c r="M1491" i="123"/>
  <c r="M1490" i="123"/>
  <c r="M1489" i="123"/>
  <c r="M1488" i="123"/>
  <c r="M1487" i="123"/>
  <c r="M1486" i="123"/>
  <c r="M1485" i="123"/>
  <c r="M1484" i="123"/>
  <c r="M1483" i="123"/>
  <c r="M1482" i="123"/>
  <c r="M1481" i="123"/>
  <c r="M1480" i="123"/>
  <c r="M1479" i="123"/>
  <c r="M1478" i="123"/>
  <c r="M1477" i="123"/>
  <c r="M1476" i="123"/>
  <c r="M1475" i="123"/>
  <c r="M1474" i="123"/>
  <c r="M1473" i="123"/>
  <c r="M1472" i="123"/>
  <c r="M1471" i="123"/>
  <c r="M1470" i="123"/>
  <c r="M1469" i="123"/>
  <c r="M1468" i="123"/>
  <c r="M1467" i="123"/>
  <c r="M1466" i="123"/>
  <c r="M1465" i="123"/>
  <c r="M1464" i="123"/>
  <c r="M1463" i="123"/>
  <c r="M1462" i="123"/>
  <c r="M1461" i="123"/>
  <c r="M1460" i="123"/>
  <c r="M1459" i="123"/>
  <c r="M1458" i="123"/>
  <c r="M1457" i="123"/>
  <c r="M1456" i="123"/>
  <c r="M1455" i="123"/>
  <c r="M1454" i="123"/>
  <c r="M1453" i="123"/>
  <c r="M1452" i="123"/>
  <c r="M1451" i="123"/>
  <c r="M1450" i="123"/>
  <c r="M1449" i="123"/>
  <c r="M1448" i="123"/>
  <c r="M1447" i="123"/>
  <c r="M1446" i="123"/>
  <c r="M1445" i="123"/>
  <c r="M1444" i="123"/>
  <c r="M1443" i="123"/>
  <c r="M1442" i="123"/>
  <c r="M1441" i="123"/>
  <c r="M1440" i="123"/>
  <c r="M1439" i="123"/>
  <c r="M1438" i="123"/>
  <c r="M1437" i="123"/>
  <c r="M1436" i="123"/>
  <c r="M1435" i="123"/>
  <c r="M1434" i="123"/>
  <c r="M1433" i="123"/>
  <c r="M1432" i="123"/>
  <c r="M1431" i="123"/>
  <c r="M1430" i="123"/>
  <c r="M1429" i="123"/>
  <c r="M1428" i="123"/>
  <c r="M1427" i="123"/>
  <c r="M1426" i="123"/>
  <c r="M1425" i="123"/>
  <c r="M1424" i="123"/>
  <c r="M1423" i="123"/>
  <c r="M1422" i="123"/>
  <c r="M1421" i="123"/>
  <c r="M1420" i="123"/>
  <c r="M1419" i="123"/>
  <c r="M1418" i="123"/>
  <c r="M1417" i="123"/>
  <c r="M1416" i="123"/>
  <c r="M1415" i="123"/>
  <c r="M1414" i="123"/>
  <c r="M1413" i="123"/>
  <c r="M1412" i="123"/>
  <c r="M1411" i="123"/>
  <c r="M1410" i="123"/>
  <c r="M1409" i="123"/>
  <c r="M1408" i="123"/>
  <c r="M1407" i="123"/>
  <c r="M1406" i="123"/>
  <c r="M1405" i="123"/>
  <c r="M1404" i="123"/>
  <c r="M1403" i="123"/>
  <c r="M1402" i="123"/>
  <c r="M1401" i="123"/>
  <c r="M1400" i="123"/>
  <c r="M1399" i="123"/>
  <c r="M1398" i="123"/>
  <c r="M1397" i="123"/>
  <c r="M1396" i="123"/>
  <c r="M1395" i="123"/>
  <c r="M1394" i="123"/>
  <c r="M1393" i="123"/>
  <c r="M1392" i="123"/>
  <c r="M1391" i="123"/>
  <c r="M1390" i="123"/>
  <c r="M1389" i="123"/>
  <c r="M1388" i="123"/>
  <c r="M1387" i="123"/>
  <c r="M1386" i="123"/>
  <c r="M1385" i="123"/>
  <c r="M1384" i="123"/>
  <c r="M1383" i="123"/>
  <c r="M1382" i="123"/>
  <c r="M1381" i="123"/>
  <c r="M1380" i="123"/>
  <c r="M1379" i="123"/>
  <c r="M1378" i="123"/>
  <c r="M1377" i="123"/>
  <c r="M1376" i="123"/>
  <c r="M1375" i="123"/>
  <c r="M1374" i="123"/>
  <c r="M1373" i="123"/>
  <c r="M1372" i="123"/>
  <c r="M1371" i="123"/>
  <c r="M1370" i="123"/>
  <c r="M1369" i="123"/>
  <c r="M1368" i="123"/>
  <c r="M1367" i="123"/>
  <c r="M1366" i="123"/>
  <c r="M1365" i="123"/>
  <c r="M1364" i="123"/>
  <c r="M1363" i="123"/>
  <c r="M1362" i="123"/>
  <c r="M1361" i="123"/>
  <c r="M1360" i="123"/>
  <c r="M1359" i="123"/>
  <c r="M1358" i="123"/>
  <c r="M1357" i="123"/>
  <c r="M1356" i="123"/>
  <c r="M1355" i="123"/>
  <c r="M1354" i="123"/>
  <c r="M1353" i="123"/>
  <c r="M1352" i="123"/>
  <c r="M1351" i="123"/>
  <c r="M1350" i="123"/>
  <c r="M1349" i="123"/>
  <c r="M1348" i="123"/>
  <c r="M1347" i="123"/>
  <c r="M1346" i="123"/>
  <c r="M1345" i="123"/>
  <c r="M1344" i="123"/>
  <c r="M1343" i="123"/>
  <c r="M1342" i="123"/>
  <c r="M1341" i="123"/>
  <c r="M1340" i="123"/>
  <c r="M1339" i="123"/>
  <c r="M1338" i="123"/>
  <c r="M1337" i="123"/>
  <c r="M1336" i="123"/>
  <c r="M1335" i="123"/>
  <c r="M1334" i="123"/>
  <c r="M1333" i="123"/>
  <c r="M1332" i="123"/>
  <c r="M1331" i="123"/>
  <c r="M1330" i="123"/>
  <c r="M1329" i="123"/>
  <c r="M1328" i="123"/>
  <c r="M1327" i="123"/>
  <c r="M1326" i="123"/>
  <c r="M1325" i="123"/>
  <c r="M1324" i="123"/>
  <c r="M1323" i="123"/>
  <c r="M1322" i="123"/>
  <c r="M1321" i="123"/>
  <c r="M1320" i="123"/>
  <c r="M1319" i="123"/>
  <c r="M1318" i="123"/>
  <c r="M1317" i="123"/>
  <c r="M1316" i="123"/>
  <c r="M1315" i="123"/>
  <c r="M1314" i="123"/>
  <c r="M1313" i="123"/>
  <c r="M1312" i="123"/>
  <c r="M1311" i="123"/>
  <c r="M1310" i="123"/>
  <c r="M1309" i="123"/>
  <c r="M1308" i="123"/>
  <c r="M1307" i="123"/>
  <c r="M1306" i="123"/>
  <c r="M1305" i="123"/>
  <c r="M1304" i="123"/>
  <c r="M1303" i="123"/>
  <c r="M1302" i="123"/>
  <c r="M1301" i="123"/>
  <c r="M1300" i="123"/>
  <c r="M1299" i="123"/>
  <c r="M1298" i="123"/>
  <c r="M1297" i="123"/>
  <c r="M1296" i="123"/>
  <c r="M1295" i="123"/>
  <c r="M1294" i="123"/>
  <c r="M1293" i="123"/>
  <c r="M1292" i="123"/>
  <c r="M1291" i="123"/>
  <c r="M1290" i="123"/>
  <c r="M1289" i="123"/>
  <c r="M1288" i="123"/>
  <c r="M1287" i="123"/>
  <c r="M1286" i="123"/>
  <c r="M1285" i="123"/>
  <c r="M1284" i="123"/>
  <c r="M1283" i="123"/>
  <c r="M1282" i="123"/>
  <c r="M1281" i="123"/>
  <c r="M1280" i="123"/>
  <c r="M1279" i="123"/>
  <c r="M1278" i="123"/>
  <c r="M1277" i="123"/>
  <c r="M1276" i="123"/>
  <c r="M1275" i="123"/>
  <c r="M1274" i="123"/>
  <c r="M1273" i="123"/>
  <c r="M1272" i="123"/>
  <c r="M1271" i="123"/>
  <c r="M1270" i="123"/>
  <c r="M1269" i="123"/>
  <c r="M1268" i="123"/>
  <c r="M1267" i="123"/>
  <c r="M1266" i="123"/>
  <c r="M1265" i="123"/>
  <c r="M1264" i="123"/>
  <c r="M1263" i="123"/>
  <c r="M1262" i="123"/>
  <c r="M1261" i="123"/>
  <c r="M1260" i="123"/>
  <c r="M1259" i="123"/>
  <c r="M1258" i="123"/>
  <c r="M1257" i="123"/>
  <c r="M1256" i="123"/>
  <c r="M1255" i="123"/>
  <c r="M1254" i="123"/>
  <c r="M1253" i="123"/>
  <c r="M1252" i="123"/>
  <c r="M1251" i="123"/>
  <c r="M1250" i="123"/>
  <c r="M1249" i="123"/>
  <c r="M1248" i="123"/>
  <c r="M1247" i="123"/>
  <c r="M1246" i="123"/>
  <c r="M1245" i="123"/>
  <c r="M1244" i="123"/>
  <c r="M1243" i="123"/>
  <c r="M1242" i="123"/>
  <c r="M1241" i="123"/>
  <c r="M1240" i="123"/>
  <c r="M1239" i="123"/>
  <c r="M1238" i="123"/>
  <c r="M1237" i="123"/>
  <c r="M1236" i="123"/>
  <c r="M1235" i="123"/>
  <c r="M1234" i="123"/>
  <c r="M1233" i="123"/>
  <c r="M1232" i="123"/>
  <c r="M1231" i="123"/>
  <c r="M1230" i="123"/>
  <c r="M1229" i="123"/>
  <c r="M1228" i="123"/>
  <c r="M1227" i="123"/>
  <c r="M1226" i="123"/>
  <c r="M1225" i="123"/>
  <c r="M1224" i="123"/>
  <c r="M1223" i="123"/>
  <c r="M1222" i="123"/>
  <c r="M1221" i="123"/>
  <c r="M1220" i="123"/>
  <c r="M1219" i="123"/>
  <c r="M1218" i="123"/>
  <c r="M1217" i="123"/>
  <c r="M1216" i="123"/>
  <c r="M1215" i="123"/>
  <c r="M1214" i="123"/>
  <c r="M1213" i="123"/>
  <c r="M1212" i="123"/>
  <c r="M1211" i="123"/>
  <c r="M1210" i="123"/>
  <c r="M1209" i="123"/>
  <c r="M1208" i="123"/>
  <c r="M1207" i="123"/>
  <c r="M1206" i="123"/>
  <c r="M1205" i="123"/>
  <c r="M1204" i="123"/>
  <c r="M1203" i="123"/>
  <c r="M1202" i="123"/>
  <c r="M1201" i="123"/>
  <c r="M1200" i="123"/>
  <c r="M1199" i="123"/>
  <c r="M1198" i="123"/>
  <c r="M1197" i="123"/>
  <c r="M1196" i="123"/>
  <c r="M1195" i="123"/>
  <c r="M1194" i="123"/>
  <c r="M1193" i="123"/>
  <c r="M1192" i="123"/>
  <c r="M1191" i="123"/>
  <c r="M1190" i="123"/>
  <c r="M1189" i="123"/>
  <c r="M1188" i="123"/>
  <c r="M1187" i="123"/>
  <c r="M1186" i="123"/>
  <c r="M1185" i="123"/>
  <c r="M1184" i="123"/>
  <c r="M1183" i="123"/>
  <c r="M1182" i="123"/>
  <c r="M1181" i="123"/>
  <c r="M1180" i="123"/>
  <c r="M1179" i="123"/>
  <c r="M1178" i="123"/>
  <c r="M1177" i="123"/>
  <c r="M1176" i="123"/>
  <c r="M1175" i="123"/>
  <c r="M1174" i="123"/>
  <c r="M1173" i="123"/>
  <c r="M1172" i="123"/>
  <c r="M1171" i="123"/>
  <c r="M1170" i="123"/>
  <c r="M1169" i="123"/>
  <c r="M1168" i="123"/>
  <c r="M1167" i="123"/>
  <c r="M1166" i="123"/>
  <c r="M1165" i="123"/>
  <c r="M1164" i="123"/>
  <c r="M1163" i="123"/>
  <c r="M1162" i="123"/>
  <c r="M1161" i="123"/>
  <c r="M1160" i="123"/>
  <c r="M1159" i="123"/>
  <c r="M1158" i="123"/>
  <c r="M1157" i="123"/>
  <c r="M1156" i="123"/>
  <c r="M1155" i="123"/>
  <c r="M1154" i="123"/>
  <c r="M1153" i="123"/>
  <c r="M1152" i="123"/>
  <c r="M1151" i="123"/>
  <c r="M1150" i="123"/>
  <c r="M1149" i="123"/>
  <c r="M1148" i="123"/>
  <c r="M1147" i="123"/>
  <c r="M1146" i="123"/>
  <c r="M1145" i="123"/>
  <c r="M1144" i="123"/>
  <c r="M1143" i="123"/>
  <c r="M1142" i="123"/>
  <c r="M1141" i="123"/>
  <c r="M1140" i="123"/>
  <c r="M1139" i="123"/>
  <c r="M1138" i="123"/>
  <c r="M1137" i="123"/>
  <c r="M1136" i="123"/>
  <c r="M1135" i="123"/>
  <c r="M1134" i="123"/>
  <c r="M1133" i="123"/>
  <c r="M1132" i="123"/>
  <c r="M1131" i="123"/>
  <c r="M1130" i="123"/>
  <c r="M1129" i="123"/>
  <c r="M1128" i="123"/>
  <c r="M1127" i="123"/>
  <c r="M1126" i="123"/>
  <c r="M1125" i="123"/>
  <c r="M1124" i="123"/>
  <c r="M1123" i="123"/>
  <c r="M1122" i="123"/>
  <c r="M1121" i="123"/>
  <c r="M1120" i="123"/>
  <c r="M1119" i="123"/>
  <c r="M1118" i="123"/>
  <c r="M1117" i="123"/>
  <c r="M1116" i="123"/>
  <c r="M1115" i="123"/>
  <c r="M1114" i="123"/>
  <c r="M1113" i="123"/>
  <c r="M1112" i="123"/>
  <c r="M1111" i="123"/>
  <c r="M1110" i="123"/>
  <c r="M1109" i="123"/>
  <c r="M1108" i="123"/>
  <c r="M1107" i="123"/>
  <c r="M1106" i="123"/>
  <c r="M1105" i="123"/>
  <c r="M1104" i="123"/>
  <c r="M1103" i="123"/>
  <c r="M1102" i="123"/>
  <c r="M1101" i="123"/>
  <c r="M1100" i="123"/>
  <c r="M1099" i="123"/>
  <c r="M1098" i="123"/>
  <c r="M1097" i="123"/>
  <c r="M1096" i="123"/>
  <c r="M1095" i="123"/>
  <c r="M1094" i="123"/>
  <c r="M1093" i="123"/>
  <c r="M1092" i="123"/>
  <c r="M1091" i="123"/>
  <c r="M1090" i="123"/>
  <c r="M1089" i="123"/>
  <c r="M1088" i="123"/>
  <c r="M1087" i="123"/>
  <c r="M1086" i="123"/>
  <c r="M1085" i="123"/>
  <c r="M1084" i="123"/>
  <c r="M1083" i="123"/>
  <c r="M1082" i="123"/>
  <c r="M1081" i="123"/>
  <c r="M1080" i="123"/>
  <c r="M1079" i="123"/>
  <c r="M1078" i="123"/>
  <c r="M1077" i="123"/>
  <c r="M1076" i="123"/>
  <c r="M1075" i="123"/>
  <c r="M1074" i="123"/>
  <c r="M1073" i="123"/>
  <c r="M1072" i="123"/>
  <c r="M1071" i="123"/>
  <c r="M1070" i="123"/>
  <c r="M1069" i="123"/>
  <c r="M1068" i="123"/>
  <c r="M1067" i="123"/>
  <c r="M1066" i="123"/>
  <c r="M1065" i="123"/>
  <c r="M1064" i="123"/>
  <c r="M1063" i="123"/>
  <c r="M1062" i="123"/>
  <c r="M1061" i="123"/>
  <c r="M1060" i="123"/>
  <c r="M1059" i="123"/>
  <c r="M1058" i="123"/>
  <c r="M1057" i="123"/>
  <c r="M1056" i="123"/>
  <c r="M1055" i="123"/>
  <c r="M1054" i="123"/>
  <c r="M1053" i="123"/>
  <c r="M1052" i="123"/>
  <c r="M1051" i="123"/>
  <c r="M1050" i="123"/>
  <c r="M1049" i="123"/>
  <c r="M1048" i="123"/>
  <c r="M1047" i="123"/>
  <c r="M1046" i="123"/>
  <c r="M1045" i="123"/>
  <c r="M1044" i="123"/>
  <c r="M1043" i="123"/>
  <c r="M1042" i="123"/>
  <c r="M1041" i="123"/>
  <c r="M1040" i="123"/>
  <c r="M1039" i="123"/>
  <c r="M1038" i="123"/>
  <c r="M1037" i="123"/>
  <c r="M1036" i="123"/>
  <c r="M1035" i="123"/>
  <c r="M1034" i="123"/>
  <c r="M1033" i="123"/>
  <c r="M1032" i="123"/>
  <c r="M1031" i="123"/>
  <c r="M1030" i="123"/>
  <c r="M1029" i="123"/>
  <c r="M1028" i="123"/>
  <c r="M1027" i="123"/>
  <c r="M1026" i="123"/>
  <c r="M1025" i="123"/>
  <c r="M1024" i="123"/>
  <c r="M1023" i="123"/>
  <c r="M1022" i="123"/>
  <c r="M1021" i="123"/>
  <c r="M1020" i="123"/>
  <c r="M1019" i="123"/>
  <c r="M1018" i="123"/>
  <c r="M1017" i="123"/>
  <c r="M1016" i="123"/>
  <c r="M1015" i="123"/>
  <c r="M1014" i="123"/>
  <c r="M1013" i="123"/>
  <c r="M1012" i="123"/>
  <c r="M1011" i="123"/>
  <c r="M1010" i="123"/>
  <c r="M1009" i="123"/>
  <c r="M1008" i="123"/>
  <c r="M1007" i="123"/>
  <c r="M1006" i="123"/>
  <c r="M1005" i="123"/>
  <c r="M1004" i="123"/>
  <c r="M1003" i="123"/>
  <c r="M1002" i="123"/>
  <c r="M1001" i="123"/>
  <c r="M1000" i="123"/>
  <c r="M999" i="123"/>
  <c r="M998" i="123"/>
  <c r="M997" i="123"/>
  <c r="M996" i="123"/>
  <c r="M995" i="123"/>
  <c r="M994" i="123"/>
  <c r="M993" i="123"/>
  <c r="M992" i="123"/>
  <c r="M991" i="123"/>
  <c r="M990" i="123"/>
  <c r="M989" i="123"/>
  <c r="M988" i="123"/>
  <c r="M987" i="123"/>
  <c r="M986" i="123"/>
  <c r="M985" i="123"/>
  <c r="M984" i="123"/>
  <c r="M983" i="123"/>
  <c r="M982" i="123"/>
  <c r="M981" i="123"/>
  <c r="M980" i="123"/>
  <c r="M979" i="123"/>
  <c r="M978" i="123"/>
  <c r="M977" i="123"/>
  <c r="M976" i="123"/>
  <c r="M975" i="123"/>
  <c r="M974" i="123"/>
  <c r="M973" i="123"/>
  <c r="M972" i="123"/>
  <c r="M971" i="123"/>
  <c r="M970" i="123"/>
  <c r="M969" i="123"/>
  <c r="M968" i="123"/>
  <c r="M967" i="123"/>
  <c r="M966" i="123"/>
  <c r="M965" i="123"/>
  <c r="M964" i="123"/>
  <c r="M963" i="123"/>
  <c r="M962" i="123"/>
  <c r="M961" i="123"/>
  <c r="M960" i="123"/>
  <c r="M959" i="123"/>
  <c r="M958" i="123"/>
  <c r="M957" i="123"/>
  <c r="M956" i="123"/>
  <c r="M955" i="123"/>
  <c r="M954" i="123"/>
  <c r="M953" i="123"/>
  <c r="M952" i="123"/>
  <c r="M951" i="123"/>
  <c r="M950" i="123"/>
  <c r="M949" i="123"/>
  <c r="M948" i="123"/>
  <c r="M947" i="123"/>
  <c r="M946" i="123"/>
  <c r="M945" i="123"/>
  <c r="M944" i="123"/>
  <c r="M943" i="123"/>
  <c r="M942" i="123"/>
  <c r="M941" i="123"/>
  <c r="M940" i="123"/>
  <c r="M939" i="123"/>
  <c r="M938" i="123"/>
  <c r="M937" i="123"/>
  <c r="M936" i="123"/>
  <c r="M935" i="123"/>
  <c r="M934" i="123"/>
  <c r="M933" i="123"/>
  <c r="M932" i="123"/>
  <c r="M931" i="123"/>
  <c r="M930" i="123"/>
  <c r="M929" i="123"/>
  <c r="M928" i="123"/>
  <c r="M927" i="123"/>
  <c r="M926" i="123"/>
  <c r="M925" i="123"/>
  <c r="M924" i="123"/>
  <c r="M923" i="123"/>
  <c r="M922" i="123"/>
  <c r="M921" i="123"/>
  <c r="M920" i="123"/>
  <c r="M919" i="123"/>
  <c r="M918" i="123"/>
  <c r="M917" i="123"/>
  <c r="M916" i="123"/>
  <c r="M915" i="123"/>
  <c r="M914" i="123"/>
  <c r="M913" i="123"/>
  <c r="M912" i="123"/>
  <c r="M911" i="123"/>
  <c r="M910" i="123"/>
  <c r="M909" i="123"/>
  <c r="M908" i="123"/>
  <c r="M907" i="123"/>
  <c r="M906" i="123"/>
  <c r="M905" i="123"/>
  <c r="M904" i="123"/>
  <c r="M903" i="123"/>
  <c r="M902" i="123"/>
  <c r="M901" i="123"/>
  <c r="M900" i="123"/>
  <c r="M899" i="123"/>
  <c r="M898" i="123"/>
  <c r="M897" i="123"/>
  <c r="M896" i="123"/>
  <c r="M895" i="123"/>
  <c r="M894" i="123"/>
  <c r="M893" i="123"/>
  <c r="M892" i="123"/>
  <c r="M891" i="123"/>
  <c r="M890" i="123"/>
  <c r="M889" i="123"/>
  <c r="M888" i="123"/>
  <c r="M887" i="123"/>
  <c r="M886" i="123"/>
  <c r="M885" i="123"/>
  <c r="M884" i="123"/>
  <c r="M883" i="123"/>
  <c r="M882" i="123"/>
  <c r="M881" i="123"/>
  <c r="M880" i="123"/>
  <c r="M879" i="123"/>
  <c r="M878" i="123"/>
  <c r="M877" i="123"/>
  <c r="M876" i="123"/>
  <c r="M875" i="123"/>
  <c r="M874" i="123"/>
  <c r="M873" i="123"/>
  <c r="M872" i="123"/>
  <c r="M871" i="123"/>
  <c r="M870" i="123"/>
  <c r="M869" i="123"/>
  <c r="M868" i="123"/>
  <c r="M867" i="123"/>
  <c r="M866" i="123"/>
  <c r="M865" i="123"/>
  <c r="M864" i="123"/>
  <c r="M863" i="123"/>
  <c r="M862" i="123"/>
  <c r="M861" i="123"/>
  <c r="M860" i="123"/>
  <c r="M859" i="123"/>
  <c r="M858" i="123"/>
  <c r="M857" i="123"/>
  <c r="M856" i="123"/>
  <c r="M855" i="123"/>
  <c r="M854" i="123"/>
  <c r="M853" i="123"/>
  <c r="M852" i="123"/>
  <c r="M851" i="123"/>
  <c r="M850" i="123"/>
  <c r="M849" i="123"/>
  <c r="M848" i="123"/>
  <c r="M847" i="123"/>
  <c r="M846" i="123"/>
  <c r="M845" i="123"/>
  <c r="M844" i="123"/>
  <c r="M843" i="123"/>
  <c r="M842" i="123"/>
  <c r="M841" i="123"/>
  <c r="M840" i="123"/>
  <c r="M839" i="123"/>
  <c r="M838" i="123"/>
  <c r="M837" i="123"/>
  <c r="M836" i="123"/>
  <c r="M835" i="123"/>
  <c r="M834" i="123"/>
  <c r="M833" i="123"/>
  <c r="M832" i="123"/>
  <c r="M831" i="123"/>
  <c r="M830" i="123"/>
  <c r="M829" i="123"/>
  <c r="M828" i="123"/>
  <c r="M827" i="123"/>
  <c r="M826" i="123"/>
  <c r="M825" i="123"/>
  <c r="M824" i="123"/>
  <c r="M823" i="123"/>
  <c r="M822" i="123"/>
  <c r="M821" i="123"/>
  <c r="M820" i="123"/>
  <c r="M819" i="123"/>
  <c r="M818" i="123"/>
  <c r="M817" i="123"/>
  <c r="M816" i="123"/>
  <c r="M815" i="123"/>
  <c r="M814" i="123"/>
  <c r="M813" i="123"/>
  <c r="M812" i="123"/>
  <c r="M811" i="123"/>
  <c r="M810" i="123"/>
  <c r="M809" i="123"/>
  <c r="M808" i="123"/>
  <c r="M807" i="123"/>
  <c r="M806" i="123"/>
  <c r="M805" i="123"/>
  <c r="M804" i="123"/>
  <c r="M803" i="123"/>
  <c r="M802" i="123"/>
  <c r="M801" i="123"/>
  <c r="M800" i="123"/>
  <c r="M799" i="123"/>
  <c r="M798" i="123"/>
  <c r="M797" i="123"/>
  <c r="M796" i="123"/>
  <c r="M795" i="123"/>
  <c r="M794" i="123"/>
  <c r="M793" i="123"/>
  <c r="M792" i="123"/>
  <c r="M791" i="123"/>
  <c r="M790" i="123"/>
  <c r="M789" i="123"/>
  <c r="M788" i="123"/>
  <c r="M787" i="123"/>
  <c r="M786" i="123"/>
  <c r="M785" i="123"/>
  <c r="M784" i="123"/>
  <c r="M783" i="123"/>
  <c r="M782" i="123"/>
  <c r="M781" i="123"/>
  <c r="M780" i="123"/>
  <c r="M779" i="123"/>
  <c r="M778" i="123"/>
  <c r="M777" i="123"/>
  <c r="M776" i="123"/>
  <c r="M775" i="123"/>
  <c r="M774" i="123"/>
  <c r="M773" i="123"/>
  <c r="M772" i="123"/>
  <c r="M771" i="123"/>
  <c r="M770" i="123"/>
  <c r="M769" i="123"/>
  <c r="M768" i="123"/>
  <c r="M767" i="123"/>
  <c r="M766" i="123"/>
  <c r="M765" i="123"/>
  <c r="M764" i="123"/>
  <c r="M763" i="123"/>
  <c r="M762" i="123"/>
  <c r="M761" i="123"/>
  <c r="M760" i="123"/>
  <c r="M759" i="123"/>
  <c r="M758" i="123"/>
  <c r="M757" i="123"/>
  <c r="M756" i="123"/>
  <c r="M755" i="123"/>
  <c r="M754" i="123"/>
  <c r="M753" i="123"/>
  <c r="M752" i="123"/>
  <c r="M751" i="123"/>
  <c r="M750" i="123"/>
  <c r="M749" i="123"/>
  <c r="M748" i="123"/>
  <c r="M747" i="123"/>
  <c r="M746" i="123"/>
  <c r="M745" i="123"/>
  <c r="M744" i="123"/>
  <c r="M743" i="123"/>
  <c r="M742" i="123"/>
  <c r="M741" i="123"/>
  <c r="M740" i="123"/>
  <c r="M739" i="123"/>
  <c r="M738" i="123"/>
  <c r="M737" i="123"/>
  <c r="M736" i="123"/>
  <c r="M735" i="123"/>
  <c r="M734" i="123"/>
  <c r="M733" i="123"/>
  <c r="M732" i="123"/>
  <c r="M731" i="123"/>
  <c r="M730" i="123"/>
  <c r="M729" i="123"/>
  <c r="M728" i="123"/>
  <c r="M727" i="123"/>
  <c r="M726" i="123"/>
  <c r="M725" i="123"/>
  <c r="M724" i="123"/>
  <c r="M723" i="123"/>
  <c r="M722" i="123"/>
  <c r="M721" i="123"/>
  <c r="M720" i="123"/>
  <c r="M719" i="123"/>
  <c r="M718" i="123"/>
  <c r="M717" i="123"/>
  <c r="M716" i="123"/>
  <c r="M715" i="123"/>
  <c r="M714" i="123"/>
  <c r="M713" i="123"/>
  <c r="M712" i="123"/>
  <c r="M711" i="123"/>
  <c r="M710" i="123"/>
  <c r="M709" i="123"/>
  <c r="M708" i="123"/>
  <c r="M707" i="123"/>
  <c r="M706" i="123"/>
  <c r="M705" i="123"/>
  <c r="M704" i="123"/>
  <c r="M703" i="123"/>
  <c r="M702" i="123"/>
  <c r="M701" i="123"/>
  <c r="M700" i="123"/>
  <c r="M699" i="123"/>
  <c r="M698" i="123"/>
  <c r="M697" i="123"/>
  <c r="M696" i="123"/>
  <c r="M695" i="123"/>
  <c r="M694" i="123"/>
  <c r="M693" i="123"/>
  <c r="M692" i="123"/>
  <c r="M691" i="123"/>
  <c r="M690" i="123"/>
  <c r="M689" i="123"/>
  <c r="M688" i="123"/>
  <c r="M687" i="123"/>
  <c r="M686" i="123"/>
  <c r="M685" i="123"/>
  <c r="M684" i="123"/>
  <c r="M683" i="123"/>
  <c r="M682" i="123"/>
  <c r="M681" i="123"/>
  <c r="M680" i="123"/>
  <c r="M679" i="123"/>
  <c r="M678" i="123"/>
  <c r="M677" i="123"/>
  <c r="M676" i="123"/>
  <c r="M675" i="123"/>
  <c r="M674" i="123"/>
  <c r="M673" i="123"/>
  <c r="M672" i="123"/>
  <c r="M671" i="123"/>
  <c r="M670" i="123"/>
  <c r="M669" i="123"/>
  <c r="M668" i="123"/>
  <c r="M667" i="123"/>
  <c r="M666" i="123"/>
  <c r="M665" i="123"/>
  <c r="M664" i="123"/>
  <c r="M663" i="123"/>
  <c r="M662" i="123"/>
  <c r="M661" i="123"/>
  <c r="M660" i="123"/>
  <c r="M659" i="123"/>
  <c r="M658" i="123"/>
  <c r="M657" i="123"/>
  <c r="M656" i="123"/>
  <c r="M655" i="123"/>
  <c r="M654" i="123"/>
  <c r="M653" i="123"/>
  <c r="M652" i="123"/>
  <c r="M651" i="123"/>
  <c r="M650" i="123"/>
  <c r="M649" i="123"/>
  <c r="M648" i="123"/>
  <c r="M647" i="123"/>
  <c r="M646" i="123"/>
  <c r="M645" i="123"/>
  <c r="M644" i="123"/>
  <c r="M643" i="123"/>
  <c r="M642" i="123"/>
  <c r="M641" i="123"/>
  <c r="M640" i="123"/>
  <c r="M639" i="123"/>
  <c r="M638" i="123"/>
  <c r="M637" i="123"/>
  <c r="M636" i="123"/>
  <c r="M635" i="123"/>
  <c r="M634" i="123"/>
  <c r="M633" i="123"/>
  <c r="M632" i="123"/>
  <c r="M631" i="123"/>
  <c r="M630" i="123"/>
  <c r="M629" i="123"/>
  <c r="M628" i="123"/>
  <c r="M627" i="123"/>
  <c r="M626" i="123"/>
  <c r="M625" i="123"/>
  <c r="M624" i="123"/>
  <c r="M623" i="123"/>
  <c r="M622" i="123"/>
  <c r="M621" i="123"/>
  <c r="M620" i="123"/>
  <c r="M619" i="123"/>
  <c r="M618" i="123"/>
  <c r="M617" i="123"/>
  <c r="M616" i="123"/>
  <c r="M615" i="123"/>
  <c r="M614" i="123"/>
  <c r="M613" i="123"/>
  <c r="M612" i="123"/>
  <c r="M611" i="123"/>
  <c r="M610" i="123"/>
  <c r="M609" i="123"/>
  <c r="M608" i="123"/>
  <c r="M607" i="123"/>
  <c r="M606" i="123"/>
  <c r="M605" i="123"/>
  <c r="M604" i="123"/>
  <c r="M603" i="123"/>
  <c r="M602" i="123"/>
  <c r="M601" i="123"/>
  <c r="M600" i="123"/>
  <c r="M599" i="123"/>
  <c r="M598" i="123"/>
  <c r="M597" i="123"/>
  <c r="M596" i="123"/>
  <c r="M595" i="123"/>
  <c r="M594" i="123"/>
  <c r="M593" i="123"/>
  <c r="M592" i="123"/>
  <c r="M591" i="123"/>
  <c r="M590" i="123"/>
  <c r="M589" i="123"/>
  <c r="M588" i="123"/>
  <c r="M587" i="123"/>
  <c r="M586" i="123"/>
  <c r="M585" i="123"/>
  <c r="M584" i="123"/>
  <c r="M583" i="123"/>
  <c r="M582" i="123"/>
  <c r="M581" i="123"/>
  <c r="M580" i="123"/>
  <c r="M579" i="123"/>
  <c r="M578" i="123"/>
  <c r="M577" i="123"/>
  <c r="M576" i="123"/>
  <c r="M575" i="123"/>
  <c r="M574" i="123"/>
  <c r="M573" i="123"/>
  <c r="M572" i="123"/>
  <c r="M571" i="123"/>
  <c r="M570" i="123"/>
  <c r="M569" i="123"/>
  <c r="M568" i="123"/>
  <c r="M567" i="123"/>
  <c r="M566" i="123"/>
  <c r="M565" i="123"/>
  <c r="M564" i="123"/>
  <c r="M563" i="123"/>
  <c r="M562" i="123"/>
  <c r="M561" i="123"/>
  <c r="M560" i="123"/>
  <c r="M559" i="123"/>
  <c r="M558" i="123"/>
  <c r="M557" i="123"/>
  <c r="M556" i="123"/>
  <c r="M555" i="123"/>
  <c r="M554" i="123"/>
  <c r="M553" i="123"/>
  <c r="M552" i="123"/>
  <c r="M551" i="123"/>
  <c r="M550" i="123"/>
  <c r="M549" i="123"/>
  <c r="M548" i="123"/>
  <c r="M547" i="123"/>
  <c r="M546" i="123"/>
  <c r="M545" i="123"/>
  <c r="M544" i="123"/>
  <c r="M543" i="123"/>
  <c r="M542" i="123"/>
  <c r="M541" i="123"/>
  <c r="M540" i="123"/>
  <c r="M539" i="123"/>
  <c r="M538" i="123"/>
  <c r="M537" i="123"/>
  <c r="M536" i="123"/>
  <c r="M535" i="123"/>
  <c r="M534" i="123"/>
  <c r="M533" i="123"/>
  <c r="M532" i="123"/>
  <c r="M531" i="123"/>
  <c r="M530" i="123"/>
  <c r="M529" i="123"/>
  <c r="M528" i="123"/>
  <c r="M527" i="123"/>
  <c r="M526" i="123"/>
  <c r="M525" i="123"/>
  <c r="M524" i="123"/>
  <c r="M523" i="123"/>
  <c r="M522" i="123"/>
  <c r="M521" i="123"/>
  <c r="M520" i="123"/>
  <c r="M519" i="123"/>
  <c r="M518" i="123"/>
  <c r="M517" i="123"/>
  <c r="M516" i="123"/>
  <c r="M515" i="123"/>
  <c r="M514" i="123"/>
  <c r="M513" i="123"/>
  <c r="M512" i="123"/>
  <c r="M511" i="123"/>
  <c r="M510" i="123"/>
  <c r="M509" i="123"/>
  <c r="M508" i="123"/>
  <c r="M507" i="123"/>
  <c r="M506" i="123"/>
  <c r="M505" i="123"/>
  <c r="M504" i="123"/>
  <c r="M503" i="123"/>
  <c r="M502" i="123"/>
  <c r="M501" i="123"/>
  <c r="M500" i="123"/>
  <c r="M499" i="123"/>
  <c r="M498" i="123"/>
  <c r="M497" i="123"/>
  <c r="M496" i="123"/>
  <c r="M495" i="123"/>
  <c r="M494" i="123"/>
  <c r="M493" i="123"/>
  <c r="M492" i="123"/>
  <c r="M491" i="123"/>
  <c r="M490" i="123"/>
  <c r="M489" i="123"/>
  <c r="M488" i="123"/>
  <c r="M487" i="123"/>
  <c r="M486" i="123"/>
  <c r="M485" i="123"/>
  <c r="M484" i="123"/>
  <c r="M483" i="123"/>
  <c r="M482" i="123"/>
  <c r="M481" i="123"/>
  <c r="M480" i="123"/>
  <c r="M479" i="123"/>
  <c r="M478" i="123"/>
  <c r="M477" i="123"/>
  <c r="M476" i="123"/>
  <c r="M475" i="123"/>
  <c r="M474" i="123"/>
  <c r="M473" i="123"/>
  <c r="M472" i="123"/>
  <c r="M471" i="123"/>
  <c r="M470" i="123"/>
  <c r="M469" i="123"/>
  <c r="M468" i="123"/>
  <c r="M467" i="123"/>
  <c r="M466" i="123"/>
  <c r="M465" i="123"/>
  <c r="M464" i="123"/>
  <c r="M463" i="123"/>
  <c r="M462" i="123"/>
  <c r="M461" i="123"/>
  <c r="M460" i="123"/>
  <c r="M459" i="123"/>
  <c r="M458" i="123"/>
  <c r="M457" i="123"/>
  <c r="M456" i="123"/>
  <c r="M455" i="123"/>
  <c r="M454" i="123"/>
  <c r="M453" i="123"/>
  <c r="M452" i="123"/>
  <c r="M451" i="123"/>
  <c r="M450" i="123"/>
  <c r="M449" i="123"/>
  <c r="M448" i="123"/>
  <c r="M447" i="123"/>
  <c r="M446" i="123"/>
  <c r="M445" i="123"/>
  <c r="M444" i="123"/>
  <c r="M443" i="123"/>
  <c r="M442" i="123"/>
  <c r="M441" i="123"/>
  <c r="M440" i="123"/>
  <c r="M439" i="123"/>
  <c r="M438" i="123"/>
  <c r="M437" i="123"/>
  <c r="M436" i="123"/>
  <c r="M435" i="123"/>
  <c r="M434" i="123"/>
  <c r="M433" i="123"/>
  <c r="M432" i="123"/>
  <c r="M431" i="123"/>
  <c r="M430" i="123"/>
  <c r="M429" i="123"/>
  <c r="M428" i="123"/>
  <c r="M427" i="123"/>
  <c r="M426" i="123"/>
  <c r="M425" i="123"/>
  <c r="M424" i="123"/>
  <c r="M423" i="123"/>
  <c r="M422" i="123"/>
  <c r="M421" i="123"/>
  <c r="M420" i="123"/>
  <c r="M419" i="123"/>
  <c r="M418" i="123"/>
  <c r="M417" i="123"/>
  <c r="M416" i="123"/>
  <c r="M415" i="123"/>
  <c r="M414" i="123"/>
  <c r="M413" i="123"/>
  <c r="M412" i="123"/>
  <c r="M411" i="123"/>
  <c r="M410" i="123"/>
  <c r="M409" i="123"/>
  <c r="M408" i="123"/>
  <c r="M407" i="123"/>
  <c r="M406" i="123"/>
  <c r="M405" i="123"/>
  <c r="M404" i="123"/>
  <c r="M403" i="123"/>
  <c r="M402" i="123"/>
  <c r="M401" i="123"/>
  <c r="M400" i="123"/>
  <c r="M399" i="123"/>
  <c r="M398" i="123"/>
  <c r="M397" i="123"/>
  <c r="M396" i="123"/>
  <c r="M395" i="123"/>
  <c r="M394" i="123"/>
  <c r="M393" i="123"/>
  <c r="M392" i="123"/>
  <c r="M391" i="123"/>
  <c r="M390" i="123"/>
  <c r="M389" i="123"/>
  <c r="M388" i="123"/>
  <c r="M387" i="123"/>
  <c r="M386" i="123"/>
  <c r="M385" i="123"/>
  <c r="M384" i="123"/>
  <c r="M383" i="123"/>
  <c r="M382" i="123"/>
  <c r="M381" i="123"/>
  <c r="M380" i="123"/>
  <c r="M379" i="123"/>
  <c r="M378" i="123"/>
  <c r="M377" i="123"/>
  <c r="M376" i="123"/>
  <c r="M375" i="123"/>
  <c r="M374" i="123"/>
  <c r="M373" i="123"/>
  <c r="M372" i="123"/>
  <c r="M371" i="123"/>
  <c r="M370" i="123"/>
  <c r="M369" i="123"/>
  <c r="M368" i="123"/>
  <c r="M367" i="123"/>
  <c r="M366" i="123"/>
  <c r="M365" i="123"/>
  <c r="M364" i="123"/>
  <c r="M363" i="123"/>
  <c r="M362" i="123"/>
  <c r="M361" i="123"/>
  <c r="M360" i="123"/>
  <c r="M359" i="123"/>
  <c r="M358" i="123"/>
  <c r="M357" i="123"/>
  <c r="M356" i="123"/>
  <c r="M355" i="123"/>
  <c r="M354" i="123"/>
  <c r="M353" i="123"/>
  <c r="M352" i="123"/>
  <c r="M351" i="123"/>
  <c r="M350" i="123"/>
  <c r="M349" i="123"/>
  <c r="M348" i="123"/>
  <c r="M347" i="123"/>
  <c r="M346" i="123"/>
  <c r="M345" i="123"/>
  <c r="M344" i="123"/>
  <c r="M343" i="123"/>
  <c r="M342" i="123"/>
  <c r="M341" i="123"/>
  <c r="M340" i="123"/>
  <c r="M339" i="123"/>
  <c r="M338" i="123"/>
  <c r="M337" i="123"/>
  <c r="M336" i="123"/>
  <c r="M335" i="123"/>
  <c r="M334" i="123"/>
  <c r="M333" i="123"/>
  <c r="M332" i="123"/>
  <c r="M331" i="123"/>
  <c r="M330" i="123"/>
  <c r="M329" i="123"/>
  <c r="M328" i="123"/>
  <c r="M327" i="123"/>
  <c r="M326" i="123"/>
  <c r="M325" i="123"/>
  <c r="M324" i="123"/>
  <c r="M323" i="123"/>
  <c r="M322" i="123"/>
  <c r="M321" i="123"/>
  <c r="M320" i="123"/>
  <c r="M319" i="123"/>
  <c r="M318" i="123"/>
  <c r="M317" i="123"/>
  <c r="M316" i="123"/>
  <c r="M315" i="123"/>
  <c r="M314" i="123"/>
  <c r="M313" i="123"/>
  <c r="M312" i="123"/>
  <c r="M311" i="123"/>
  <c r="M310" i="123"/>
  <c r="M309" i="123"/>
  <c r="M308" i="123"/>
  <c r="M307" i="123"/>
  <c r="M306" i="123"/>
  <c r="M305" i="123"/>
  <c r="M304" i="123"/>
  <c r="M303" i="123"/>
  <c r="M302" i="123"/>
  <c r="M301" i="123"/>
  <c r="M300" i="123"/>
  <c r="M299" i="123"/>
  <c r="M298" i="123"/>
  <c r="M297" i="123"/>
  <c r="M296" i="123"/>
  <c r="M295" i="123"/>
  <c r="M294" i="123"/>
  <c r="M293" i="123"/>
  <c r="M292" i="123"/>
  <c r="M291" i="123"/>
  <c r="M290" i="123"/>
  <c r="M289" i="123"/>
  <c r="M288" i="123"/>
  <c r="M287" i="123"/>
  <c r="M286" i="123"/>
  <c r="M285" i="123"/>
  <c r="M284" i="123"/>
  <c r="M283" i="123"/>
  <c r="M282" i="123"/>
  <c r="M281" i="123"/>
  <c r="M280" i="123"/>
  <c r="M279" i="123"/>
  <c r="M278" i="123"/>
  <c r="M277" i="123"/>
  <c r="M276" i="123"/>
  <c r="M275" i="123"/>
  <c r="M274" i="123"/>
  <c r="M273" i="123"/>
  <c r="M272" i="123"/>
  <c r="M271" i="123"/>
  <c r="M270" i="123"/>
  <c r="M269" i="123"/>
  <c r="M268" i="123"/>
  <c r="M267" i="123"/>
  <c r="M266" i="123"/>
  <c r="M265" i="123"/>
  <c r="M264" i="123"/>
  <c r="M263" i="123"/>
  <c r="M262" i="123"/>
  <c r="M261" i="123"/>
  <c r="M260" i="123"/>
  <c r="M259" i="123"/>
  <c r="M258" i="123"/>
  <c r="M257" i="123"/>
  <c r="M256" i="123"/>
  <c r="M255" i="123"/>
  <c r="M254" i="123"/>
  <c r="M253" i="123"/>
  <c r="M252" i="123"/>
  <c r="M251" i="123"/>
  <c r="M250" i="123"/>
  <c r="M249" i="123"/>
  <c r="M248" i="123"/>
  <c r="M247" i="123"/>
  <c r="M246" i="123"/>
  <c r="M245" i="123"/>
  <c r="M244" i="123"/>
  <c r="M243" i="123"/>
  <c r="M242" i="123"/>
  <c r="M241" i="123"/>
  <c r="M240" i="123"/>
  <c r="M239" i="123"/>
  <c r="M238" i="123"/>
  <c r="M237" i="123"/>
  <c r="M236" i="123"/>
  <c r="M235" i="123"/>
  <c r="M234" i="123"/>
  <c r="M233" i="123"/>
  <c r="M232" i="123"/>
  <c r="M231" i="123"/>
  <c r="M230" i="123"/>
  <c r="M229" i="123"/>
  <c r="M228" i="123"/>
  <c r="M227" i="123"/>
  <c r="M226" i="123"/>
  <c r="M225" i="123"/>
  <c r="M224" i="123"/>
  <c r="M223" i="123"/>
  <c r="M222" i="123"/>
  <c r="M221" i="123"/>
  <c r="M220" i="123"/>
  <c r="M219" i="123"/>
  <c r="M218" i="123"/>
  <c r="M217" i="123"/>
  <c r="M216" i="123"/>
  <c r="M215" i="123"/>
  <c r="M214" i="123"/>
  <c r="M213" i="123"/>
  <c r="M212" i="123"/>
  <c r="M211" i="123"/>
  <c r="M210" i="123"/>
  <c r="M209" i="123"/>
  <c r="M208" i="123"/>
  <c r="M207" i="123"/>
  <c r="M206" i="123"/>
  <c r="M205" i="123"/>
  <c r="M204" i="123"/>
  <c r="M203" i="123"/>
  <c r="M202" i="123"/>
  <c r="M201" i="123"/>
  <c r="M200" i="123"/>
  <c r="M199" i="123"/>
  <c r="M198" i="123"/>
  <c r="M197" i="123"/>
  <c r="M196" i="123"/>
  <c r="M195" i="123"/>
  <c r="M194" i="123"/>
  <c r="M193" i="123"/>
  <c r="M192" i="123"/>
  <c r="M191" i="123"/>
  <c r="M190" i="123"/>
  <c r="M189" i="123"/>
  <c r="M188" i="123"/>
  <c r="M187" i="123"/>
  <c r="M186" i="123"/>
  <c r="M185" i="123"/>
  <c r="M184" i="123"/>
  <c r="M183" i="123"/>
  <c r="M182" i="123"/>
  <c r="M181" i="123"/>
  <c r="M180" i="123"/>
  <c r="M179" i="123"/>
  <c r="M178" i="123"/>
  <c r="M177" i="123"/>
  <c r="M176" i="123"/>
  <c r="M175" i="123"/>
  <c r="M174" i="123"/>
  <c r="M173" i="123"/>
  <c r="M172" i="123"/>
  <c r="M171" i="123"/>
  <c r="M170" i="123"/>
  <c r="M169" i="123"/>
  <c r="M168" i="123"/>
  <c r="M167" i="123"/>
  <c r="M166" i="123"/>
  <c r="M165" i="123"/>
  <c r="M164" i="123"/>
  <c r="M163" i="123"/>
  <c r="M162" i="123"/>
  <c r="M161" i="123"/>
  <c r="M160" i="123"/>
  <c r="M159" i="123"/>
  <c r="M158" i="123"/>
  <c r="M157" i="123"/>
  <c r="M156" i="123"/>
  <c r="M155" i="123"/>
  <c r="M154" i="123"/>
  <c r="M153" i="123"/>
  <c r="M152" i="123"/>
  <c r="M151" i="123"/>
  <c r="M150" i="123"/>
  <c r="M149" i="123"/>
  <c r="M148" i="123"/>
  <c r="M147" i="123"/>
  <c r="M146" i="123"/>
  <c r="M145" i="123"/>
  <c r="M144" i="123"/>
  <c r="M143" i="123"/>
  <c r="M142" i="123"/>
  <c r="M141" i="123"/>
  <c r="M140" i="123"/>
  <c r="M139" i="123"/>
  <c r="M138" i="123"/>
  <c r="M137" i="123"/>
  <c r="M136" i="123"/>
  <c r="M135" i="123"/>
  <c r="M134" i="123"/>
  <c r="M133" i="123"/>
  <c r="M132" i="123"/>
  <c r="M131" i="123"/>
  <c r="M130" i="123"/>
  <c r="M129" i="123"/>
  <c r="M128" i="123"/>
  <c r="M127" i="123"/>
  <c r="M126" i="123"/>
  <c r="M125" i="123"/>
  <c r="M124" i="123"/>
  <c r="M123" i="123"/>
  <c r="M122" i="123"/>
  <c r="M121" i="123"/>
  <c r="M120" i="123"/>
  <c r="M119" i="123"/>
  <c r="M118" i="123"/>
  <c r="M117" i="123"/>
  <c r="M116" i="123"/>
  <c r="M115" i="123"/>
  <c r="M114" i="123"/>
  <c r="M113" i="123"/>
  <c r="M112" i="123"/>
  <c r="M111" i="123"/>
  <c r="M110" i="123"/>
  <c r="M109" i="123"/>
  <c r="M108" i="123"/>
  <c r="M107" i="123"/>
  <c r="M106" i="123"/>
  <c r="M105" i="123"/>
  <c r="M104" i="123"/>
  <c r="M103" i="123"/>
  <c r="M102" i="123"/>
  <c r="M101" i="123"/>
  <c r="M100" i="123"/>
  <c r="M99" i="123"/>
  <c r="M98" i="123"/>
  <c r="M97" i="123"/>
  <c r="M96" i="123"/>
  <c r="M95" i="123"/>
  <c r="M94" i="123"/>
  <c r="M93" i="123"/>
  <c r="M92" i="123"/>
  <c r="M91" i="123"/>
  <c r="M90" i="123"/>
  <c r="M89" i="123"/>
  <c r="M88" i="123"/>
  <c r="M87" i="123"/>
  <c r="M86" i="123"/>
  <c r="M85" i="123"/>
  <c r="M84" i="123"/>
  <c r="M83" i="123"/>
  <c r="M82" i="123"/>
  <c r="M81" i="123"/>
  <c r="M80" i="123"/>
  <c r="M79" i="123"/>
  <c r="M78" i="123"/>
  <c r="M77" i="123"/>
  <c r="M76" i="123"/>
  <c r="M75" i="123"/>
  <c r="M74" i="123"/>
  <c r="M73" i="123"/>
  <c r="M72" i="123"/>
  <c r="M71" i="123"/>
  <c r="M70" i="123"/>
  <c r="M69" i="123"/>
  <c r="M68" i="123"/>
  <c r="M67" i="123"/>
  <c r="M66" i="123"/>
  <c r="M65" i="123"/>
  <c r="M64" i="123"/>
  <c r="M63" i="123"/>
  <c r="M62" i="123"/>
  <c r="M61" i="123"/>
  <c r="M60" i="123"/>
  <c r="M59" i="123"/>
  <c r="M58" i="123"/>
  <c r="M57" i="123"/>
  <c r="M56" i="123"/>
  <c r="M55" i="123"/>
  <c r="M54" i="123"/>
  <c r="M53" i="123"/>
  <c r="M52" i="123"/>
  <c r="M51" i="123"/>
  <c r="M50" i="123"/>
  <c r="M49" i="123"/>
  <c r="M48" i="123"/>
  <c r="M47" i="123"/>
  <c r="M46" i="123"/>
  <c r="M45" i="123"/>
  <c r="M44" i="123"/>
  <c r="M43" i="123"/>
  <c r="M42" i="123"/>
  <c r="M41" i="123"/>
  <c r="M40" i="123"/>
  <c r="M39" i="123"/>
  <c r="M38" i="123"/>
  <c r="M37" i="123"/>
  <c r="M36" i="123"/>
  <c r="M35" i="123"/>
  <c r="M34" i="123"/>
  <c r="M33" i="123"/>
  <c r="M32" i="123"/>
  <c r="M31" i="123"/>
  <c r="M30" i="123"/>
  <c r="M29" i="123"/>
  <c r="M28" i="123"/>
  <c r="M27" i="123"/>
  <c r="M26" i="123"/>
  <c r="M25" i="123"/>
  <c r="M24" i="123"/>
  <c r="M23" i="123"/>
  <c r="M22" i="123"/>
  <c r="M21" i="123"/>
  <c r="M20" i="123"/>
  <c r="M19" i="123"/>
  <c r="M18" i="123"/>
  <c r="M17" i="123"/>
  <c r="M16" i="123"/>
  <c r="M15" i="123"/>
  <c r="M14" i="123"/>
  <c r="M13" i="123"/>
  <c r="D391" i="139" l="1"/>
  <c r="C391" i="139"/>
  <c r="D390" i="139"/>
  <c r="C390" i="139"/>
  <c r="D389" i="139"/>
  <c r="C389" i="139"/>
  <c r="D388" i="139"/>
  <c r="C388" i="139"/>
  <c r="D387" i="139"/>
  <c r="C387" i="139"/>
  <c r="C378" i="139"/>
  <c r="D375" i="139"/>
  <c r="C375" i="139"/>
  <c r="E363" i="139"/>
  <c r="D363" i="139"/>
  <c r="E362" i="139"/>
  <c r="D362" i="139"/>
  <c r="E361" i="139"/>
  <c r="D361" i="139"/>
  <c r="E360" i="139"/>
  <c r="D360" i="139"/>
  <c r="E359" i="139"/>
  <c r="D359" i="139"/>
  <c r="E358" i="139"/>
  <c r="D358" i="139"/>
  <c r="E357" i="139"/>
  <c r="D357" i="139"/>
  <c r="E356" i="139"/>
  <c r="D356" i="139"/>
  <c r="E355" i="139"/>
  <c r="D355" i="139"/>
  <c r="E354" i="139"/>
  <c r="D354" i="139"/>
  <c r="E353" i="139"/>
  <c r="D353" i="139"/>
  <c r="E352" i="139"/>
  <c r="D352" i="139"/>
  <c r="E351" i="139"/>
  <c r="D351" i="139"/>
  <c r="E350" i="139"/>
  <c r="D350" i="139"/>
  <c r="E349" i="139"/>
  <c r="D349" i="139"/>
  <c r="E348" i="139"/>
  <c r="D348" i="139"/>
  <c r="E347" i="139"/>
  <c r="D347" i="139"/>
  <c r="E346" i="139"/>
  <c r="D346" i="139"/>
  <c r="E345" i="139"/>
  <c r="D345" i="139"/>
  <c r="E344" i="139"/>
  <c r="D344" i="139"/>
  <c r="E343" i="139"/>
  <c r="D343" i="139"/>
  <c r="E342" i="139"/>
  <c r="D342" i="139"/>
  <c r="E341" i="139"/>
  <c r="D341" i="139"/>
  <c r="E340" i="139"/>
  <c r="D340" i="139"/>
  <c r="E339" i="139"/>
  <c r="D339" i="139"/>
  <c r="E338" i="139"/>
  <c r="D338" i="139"/>
  <c r="E337" i="139"/>
  <c r="D337" i="139"/>
  <c r="E336" i="139"/>
  <c r="D336" i="139"/>
  <c r="E335" i="139"/>
  <c r="D335" i="139"/>
  <c r="E334" i="139"/>
  <c r="D334" i="139"/>
  <c r="E333" i="139"/>
  <c r="D333" i="139"/>
  <c r="E332" i="139"/>
  <c r="D332" i="139"/>
  <c r="E331" i="139"/>
  <c r="D331" i="139"/>
  <c r="E330" i="139"/>
  <c r="D330" i="139"/>
  <c r="E329" i="139"/>
  <c r="D329" i="139"/>
  <c r="E328" i="139"/>
  <c r="D328" i="139"/>
  <c r="E327" i="139"/>
  <c r="D327" i="139"/>
  <c r="E326" i="139"/>
  <c r="D326" i="139"/>
  <c r="E325" i="139"/>
  <c r="D325" i="139"/>
  <c r="E324" i="139"/>
  <c r="D324" i="139"/>
  <c r="E323" i="139"/>
  <c r="D323" i="139"/>
  <c r="E322" i="139"/>
  <c r="D322" i="139"/>
  <c r="D310" i="139"/>
  <c r="C310" i="139"/>
  <c r="D309" i="139"/>
  <c r="C309" i="139"/>
  <c r="D308" i="139"/>
  <c r="C308" i="139"/>
  <c r="D307" i="139"/>
  <c r="C307" i="139"/>
  <c r="D299" i="139"/>
  <c r="C299" i="139"/>
  <c r="D298" i="139"/>
  <c r="C298" i="139"/>
  <c r="C294" i="139"/>
  <c r="C284" i="139"/>
  <c r="F275" i="139"/>
  <c r="E275" i="139"/>
  <c r="D275" i="139"/>
  <c r="C275" i="139"/>
  <c r="C265" i="139"/>
  <c r="E255" i="139"/>
  <c r="D255" i="139"/>
  <c r="E254" i="139"/>
  <c r="D254" i="139"/>
  <c r="E253" i="139"/>
  <c r="D253" i="139"/>
  <c r="E252" i="139"/>
  <c r="D252" i="139"/>
  <c r="E251" i="139"/>
  <c r="D251" i="139"/>
  <c r="C241" i="139"/>
  <c r="C240" i="139"/>
  <c r="E226" i="139"/>
  <c r="D226" i="139"/>
  <c r="C226" i="139"/>
  <c r="E225" i="139"/>
  <c r="D225" i="139"/>
  <c r="C225" i="139"/>
  <c r="E224" i="139"/>
  <c r="D224" i="139"/>
  <c r="C224" i="139"/>
  <c r="E223" i="139"/>
  <c r="D223" i="139"/>
  <c r="C223" i="139"/>
  <c r="E222" i="139"/>
  <c r="D222" i="139"/>
  <c r="C222" i="139"/>
  <c r="E221" i="139"/>
  <c r="D221" i="139"/>
  <c r="C221" i="139"/>
  <c r="E220" i="139"/>
  <c r="D220" i="139"/>
  <c r="C220" i="139"/>
  <c r="E219" i="139"/>
  <c r="D219" i="139"/>
  <c r="C219" i="139"/>
  <c r="E218" i="139"/>
  <c r="D218" i="139"/>
  <c r="C218" i="139"/>
  <c r="E217" i="139"/>
  <c r="D217" i="139"/>
  <c r="C217" i="139"/>
  <c r="E216" i="139"/>
  <c r="D216" i="139"/>
  <c r="C216" i="139"/>
  <c r="E215" i="139"/>
  <c r="D215" i="139"/>
  <c r="C215" i="139"/>
  <c r="E214" i="139"/>
  <c r="D214" i="139"/>
  <c r="C214" i="139"/>
  <c r="E213" i="139"/>
  <c r="D213" i="139"/>
  <c r="C213" i="139"/>
  <c r="E212" i="139"/>
  <c r="D212" i="139"/>
  <c r="C212" i="139"/>
  <c r="E211" i="139"/>
  <c r="D211" i="139"/>
  <c r="C211" i="139"/>
  <c r="E210" i="139"/>
  <c r="D210" i="139"/>
  <c r="C210" i="139"/>
  <c r="E209" i="139"/>
  <c r="D209" i="139"/>
  <c r="C209" i="139"/>
  <c r="E208" i="139"/>
  <c r="D208" i="139"/>
  <c r="C208" i="139"/>
  <c r="E193" i="139"/>
  <c r="D193" i="139"/>
  <c r="C193" i="139"/>
  <c r="E192" i="139"/>
  <c r="D192" i="139"/>
  <c r="C192" i="139"/>
  <c r="E191" i="139"/>
  <c r="D191" i="139"/>
  <c r="C191" i="139"/>
  <c r="E190" i="139"/>
  <c r="D190" i="139"/>
  <c r="C190" i="139"/>
  <c r="E189" i="139"/>
  <c r="D189" i="139"/>
  <c r="C189" i="139"/>
  <c r="E188" i="139"/>
  <c r="D188" i="139"/>
  <c r="C188" i="139"/>
  <c r="E187" i="139"/>
  <c r="D187" i="139"/>
  <c r="C187" i="139"/>
  <c r="E186" i="139"/>
  <c r="D186" i="139"/>
  <c r="C186" i="139"/>
  <c r="E185" i="139"/>
  <c r="D185" i="139"/>
  <c r="C185" i="139"/>
  <c r="E184" i="139"/>
  <c r="D184" i="139"/>
  <c r="C184" i="139"/>
  <c r="E183" i="139"/>
  <c r="D183" i="139"/>
  <c r="C183" i="139"/>
  <c r="E182" i="139"/>
  <c r="D182" i="139"/>
  <c r="C182" i="139"/>
  <c r="E181" i="139"/>
  <c r="D181" i="139"/>
  <c r="C181" i="139"/>
  <c r="C170" i="139"/>
  <c r="C169" i="139"/>
  <c r="C168" i="139"/>
  <c r="D159" i="139"/>
  <c r="C159" i="139"/>
  <c r="D158" i="139"/>
  <c r="C158" i="139"/>
  <c r="D157" i="139"/>
  <c r="C157" i="139"/>
  <c r="D156" i="139"/>
  <c r="C156" i="139"/>
  <c r="D155" i="139"/>
  <c r="C155" i="139"/>
  <c r="D154" i="139"/>
  <c r="C154" i="139"/>
  <c r="D153" i="139"/>
  <c r="C153" i="139"/>
  <c r="D152" i="139"/>
  <c r="C152" i="139"/>
  <c r="F137" i="139"/>
  <c r="E137" i="139"/>
  <c r="F136" i="139"/>
  <c r="E136" i="139"/>
  <c r="F135" i="139"/>
  <c r="E135" i="139"/>
  <c r="F134" i="139"/>
  <c r="E134" i="139"/>
  <c r="F133" i="139"/>
  <c r="E133" i="139"/>
  <c r="F132" i="139"/>
  <c r="E132" i="139"/>
  <c r="F131" i="139"/>
  <c r="E131" i="139"/>
  <c r="F130" i="139"/>
  <c r="E130" i="139"/>
  <c r="F129" i="139"/>
  <c r="E129" i="139"/>
  <c r="F128" i="139"/>
  <c r="E128" i="139"/>
  <c r="F127" i="139"/>
  <c r="E127" i="139"/>
  <c r="F126" i="139"/>
  <c r="E126" i="139"/>
  <c r="F125" i="139"/>
  <c r="E125" i="139"/>
  <c r="F124" i="139"/>
  <c r="E124" i="139"/>
  <c r="F123" i="139"/>
  <c r="E123" i="139"/>
  <c r="F122" i="139"/>
  <c r="E122" i="139"/>
  <c r="F121" i="139"/>
  <c r="E121" i="139"/>
  <c r="F120" i="139"/>
  <c r="E120" i="139"/>
  <c r="F119" i="139"/>
  <c r="E119" i="139"/>
  <c r="F118" i="139"/>
  <c r="E118" i="139"/>
  <c r="F117" i="139"/>
  <c r="E117" i="139"/>
  <c r="F116" i="139"/>
  <c r="E116" i="139"/>
  <c r="F115" i="139"/>
  <c r="E115" i="139"/>
  <c r="F114" i="139"/>
  <c r="E114" i="139"/>
  <c r="F113" i="139"/>
  <c r="E113" i="139"/>
  <c r="F112" i="139"/>
  <c r="E112" i="139"/>
  <c r="F111" i="139"/>
  <c r="E111" i="139"/>
  <c r="F110" i="139"/>
  <c r="E110" i="139"/>
  <c r="F109" i="139"/>
  <c r="E109" i="139"/>
  <c r="F108" i="139"/>
  <c r="E108" i="139"/>
  <c r="F107" i="139"/>
  <c r="E107" i="139"/>
  <c r="F106" i="139"/>
  <c r="E106" i="139"/>
  <c r="F105" i="139"/>
  <c r="E105" i="139"/>
  <c r="F104" i="139"/>
  <c r="E104" i="139"/>
  <c r="F103" i="139"/>
  <c r="E103" i="139"/>
  <c r="F102" i="139"/>
  <c r="E102" i="139"/>
  <c r="F101" i="139"/>
  <c r="E101" i="139"/>
  <c r="F100" i="139"/>
  <c r="E100" i="139"/>
  <c r="F99" i="139"/>
  <c r="E99" i="139"/>
  <c r="F98" i="139"/>
  <c r="E98" i="139"/>
  <c r="F97" i="139"/>
  <c r="E97" i="139"/>
  <c r="F96" i="139"/>
  <c r="E96" i="139"/>
  <c r="F95" i="139"/>
  <c r="E95" i="139"/>
  <c r="F94" i="139"/>
  <c r="E94" i="139"/>
  <c r="F93" i="139"/>
  <c r="E93" i="139"/>
  <c r="F92" i="139"/>
  <c r="E92" i="139"/>
  <c r="F91" i="139"/>
  <c r="E91" i="139"/>
  <c r="F90" i="139"/>
  <c r="E90" i="139"/>
  <c r="F89" i="139"/>
  <c r="E89" i="139"/>
  <c r="F88" i="139"/>
  <c r="E88" i="139"/>
  <c r="F87" i="139"/>
  <c r="E87" i="139"/>
  <c r="F86" i="139"/>
  <c r="E86" i="139"/>
  <c r="C74" i="139"/>
  <c r="C73" i="139"/>
  <c r="C72" i="139"/>
  <c r="C67" i="139"/>
  <c r="C66" i="139"/>
  <c r="C64" i="139"/>
  <c r="C63" i="139"/>
  <c r="C62" i="139"/>
  <c r="C61" i="139"/>
  <c r="C59" i="139"/>
  <c r="C58" i="139"/>
  <c r="C57" i="139"/>
  <c r="C56" i="139"/>
  <c r="D42" i="139"/>
  <c r="C42" i="139"/>
  <c r="D41" i="139"/>
  <c r="C41" i="139"/>
  <c r="D40" i="139"/>
  <c r="C40" i="139"/>
  <c r="D39" i="139"/>
  <c r="C39" i="139"/>
  <c r="D38" i="139"/>
  <c r="C38" i="139"/>
  <c r="D37" i="139"/>
  <c r="C37" i="139"/>
  <c r="C34" i="139"/>
  <c r="C33" i="139"/>
  <c r="C32" i="139"/>
  <c r="B391" i="139"/>
  <c r="A391" i="139"/>
  <c r="B390" i="139"/>
  <c r="A390" i="139"/>
  <c r="B389" i="139"/>
  <c r="A389" i="139"/>
  <c r="B388" i="139"/>
  <c r="A388" i="139"/>
  <c r="F387" i="139"/>
  <c r="E387" i="139"/>
  <c r="B387" i="139"/>
  <c r="A387" i="139"/>
  <c r="B378" i="139"/>
  <c r="B375" i="139"/>
  <c r="A375" i="139"/>
  <c r="G363" i="139"/>
  <c r="F363" i="139"/>
  <c r="C363" i="139"/>
  <c r="B363" i="139"/>
  <c r="A363" i="139"/>
  <c r="B362" i="139"/>
  <c r="A362" i="139"/>
  <c r="B361" i="139"/>
  <c r="A361" i="139"/>
  <c r="B360" i="139"/>
  <c r="A360" i="139"/>
  <c r="G359" i="139"/>
  <c r="F359" i="139"/>
  <c r="C359" i="139"/>
  <c r="B359" i="139"/>
  <c r="A359" i="139"/>
  <c r="B358" i="139"/>
  <c r="A358" i="139"/>
  <c r="G357" i="139"/>
  <c r="F357" i="139"/>
  <c r="C357" i="139"/>
  <c r="B357" i="139"/>
  <c r="A357" i="139"/>
  <c r="G356" i="139"/>
  <c r="F356" i="139"/>
  <c r="C356" i="139"/>
  <c r="B356" i="139"/>
  <c r="A356" i="139"/>
  <c r="B355" i="139"/>
  <c r="A355" i="139"/>
  <c r="G354" i="139"/>
  <c r="F354" i="139"/>
  <c r="C354" i="139"/>
  <c r="B354" i="139"/>
  <c r="A354" i="139"/>
  <c r="B353" i="139"/>
  <c r="A353" i="139"/>
  <c r="B352" i="139"/>
  <c r="A352" i="139"/>
  <c r="G351" i="139"/>
  <c r="F351" i="139"/>
  <c r="C351" i="139"/>
  <c r="B351" i="139"/>
  <c r="A351" i="139"/>
  <c r="G350" i="139"/>
  <c r="F350" i="139"/>
  <c r="C350" i="139"/>
  <c r="B350" i="139"/>
  <c r="A350" i="139"/>
  <c r="G349" i="139"/>
  <c r="F349" i="139"/>
  <c r="C349" i="139"/>
  <c r="B349" i="139"/>
  <c r="A349" i="139"/>
  <c r="B348" i="139"/>
  <c r="A348" i="139"/>
  <c r="G347" i="139"/>
  <c r="F347" i="139"/>
  <c r="C347" i="139"/>
  <c r="B347" i="139"/>
  <c r="A347" i="139"/>
  <c r="B346" i="139"/>
  <c r="A346" i="139"/>
  <c r="B345" i="139"/>
  <c r="A345" i="139"/>
  <c r="G344" i="139"/>
  <c r="F344" i="139"/>
  <c r="C344" i="139"/>
  <c r="B344" i="139"/>
  <c r="A344" i="139"/>
  <c r="B343" i="139"/>
  <c r="A343" i="139"/>
  <c r="G342" i="139"/>
  <c r="F342" i="139"/>
  <c r="C342" i="139"/>
  <c r="B342" i="139"/>
  <c r="A342" i="139"/>
  <c r="B341" i="139"/>
  <c r="A341" i="139"/>
  <c r="G340" i="139"/>
  <c r="F340" i="139"/>
  <c r="C340" i="139"/>
  <c r="B340" i="139"/>
  <c r="A340" i="139"/>
  <c r="B339" i="139"/>
  <c r="A339" i="139"/>
  <c r="B338" i="139"/>
  <c r="A338" i="139"/>
  <c r="B337" i="139"/>
  <c r="A337" i="139"/>
  <c r="G336" i="139"/>
  <c r="F336" i="139"/>
  <c r="C336" i="139"/>
  <c r="B336" i="139"/>
  <c r="A336" i="139"/>
  <c r="B335" i="139"/>
  <c r="A335" i="139"/>
  <c r="B334" i="139"/>
  <c r="A334" i="139"/>
  <c r="B333" i="139"/>
  <c r="A333" i="139"/>
  <c r="G332" i="139"/>
  <c r="F332" i="139"/>
  <c r="C332" i="139"/>
  <c r="B332" i="139"/>
  <c r="A332" i="139"/>
  <c r="B331" i="139"/>
  <c r="A331" i="139"/>
  <c r="G330" i="139"/>
  <c r="F330" i="139"/>
  <c r="C330" i="139"/>
  <c r="B330" i="139"/>
  <c r="A330" i="139"/>
  <c r="G329" i="139"/>
  <c r="F329" i="139"/>
  <c r="C329" i="139"/>
  <c r="B329" i="139"/>
  <c r="A329" i="139"/>
  <c r="B328" i="139"/>
  <c r="A328" i="139"/>
  <c r="G327" i="139"/>
  <c r="F327" i="139"/>
  <c r="C327" i="139"/>
  <c r="B327" i="139"/>
  <c r="A327" i="139"/>
  <c r="B326" i="139"/>
  <c r="A326" i="139"/>
  <c r="G325" i="139"/>
  <c r="F325" i="139"/>
  <c r="C325" i="139"/>
  <c r="B325" i="139"/>
  <c r="A325" i="139"/>
  <c r="B324" i="139"/>
  <c r="A324" i="139"/>
  <c r="B323" i="139"/>
  <c r="A323" i="139"/>
  <c r="G322" i="139"/>
  <c r="F322" i="139"/>
  <c r="C322" i="139"/>
  <c r="B322" i="139"/>
  <c r="A322" i="139"/>
  <c r="B310" i="139"/>
  <c r="A310" i="139"/>
  <c r="F309" i="139"/>
  <c r="E309" i="139"/>
  <c r="B309" i="139"/>
  <c r="A309" i="139"/>
  <c r="B308" i="139"/>
  <c r="A308" i="139"/>
  <c r="F307" i="139"/>
  <c r="E307" i="139"/>
  <c r="B307" i="139"/>
  <c r="A307" i="139"/>
  <c r="B299" i="139"/>
  <c r="A299" i="139"/>
  <c r="F298" i="139"/>
  <c r="E298" i="139"/>
  <c r="B298" i="139"/>
  <c r="A298" i="139"/>
  <c r="E294" i="139"/>
  <c r="D294" i="139"/>
  <c r="B294" i="139"/>
  <c r="A294" i="139"/>
  <c r="B284" i="139"/>
  <c r="A284" i="139"/>
  <c r="B275" i="139"/>
  <c r="A275" i="139"/>
  <c r="B265" i="139"/>
  <c r="A265" i="139"/>
  <c r="B255" i="139"/>
  <c r="A255" i="139"/>
  <c r="C254" i="139"/>
  <c r="B254" i="139"/>
  <c r="A254" i="139"/>
  <c r="B253" i="139"/>
  <c r="A253" i="139"/>
  <c r="C252" i="139"/>
  <c r="B252" i="139"/>
  <c r="A252" i="139"/>
  <c r="C251" i="139"/>
  <c r="B251" i="139"/>
  <c r="A251" i="139"/>
  <c r="B241" i="139"/>
  <c r="B240" i="139"/>
  <c r="B226" i="139"/>
  <c r="A226" i="139"/>
  <c r="B225" i="139"/>
  <c r="A225" i="139"/>
  <c r="B224" i="139"/>
  <c r="A224" i="139"/>
  <c r="B223" i="139"/>
  <c r="A223" i="139"/>
  <c r="B222" i="139"/>
  <c r="A222" i="139"/>
  <c r="B221" i="139"/>
  <c r="A221" i="139"/>
  <c r="B220" i="139"/>
  <c r="A220" i="139"/>
  <c r="B219" i="139"/>
  <c r="A219" i="139"/>
  <c r="B218" i="139"/>
  <c r="A218" i="139"/>
  <c r="B217" i="139"/>
  <c r="A217" i="139"/>
  <c r="B216" i="139"/>
  <c r="A216" i="139"/>
  <c r="B215" i="139"/>
  <c r="A215" i="139"/>
  <c r="B214" i="139"/>
  <c r="A214" i="139"/>
  <c r="B213" i="139"/>
  <c r="A213" i="139"/>
  <c r="B212" i="139"/>
  <c r="A212" i="139"/>
  <c r="B211" i="139"/>
  <c r="A211" i="139"/>
  <c r="B210" i="139"/>
  <c r="A210" i="139"/>
  <c r="B209" i="139"/>
  <c r="A209" i="139"/>
  <c r="F208" i="139"/>
  <c r="B208" i="139"/>
  <c r="A208" i="139"/>
  <c r="F207" i="139"/>
  <c r="C205" i="139"/>
  <c r="B205" i="139"/>
  <c r="B193" i="139"/>
  <c r="A193" i="139"/>
  <c r="B192" i="139"/>
  <c r="A192" i="139"/>
  <c r="B191" i="139"/>
  <c r="A191" i="139"/>
  <c r="B190" i="139"/>
  <c r="A190" i="139"/>
  <c r="B189" i="139"/>
  <c r="A189" i="139"/>
  <c r="B188" i="139"/>
  <c r="A188" i="139"/>
  <c r="B187" i="139"/>
  <c r="A187" i="139"/>
  <c r="B186" i="139"/>
  <c r="A186" i="139"/>
  <c r="B185" i="139"/>
  <c r="A185" i="139"/>
  <c r="B184" i="139"/>
  <c r="A184" i="139"/>
  <c r="B183" i="139"/>
  <c r="A183" i="139"/>
  <c r="B182" i="139"/>
  <c r="A182" i="139"/>
  <c r="G181" i="139"/>
  <c r="F181" i="139"/>
  <c r="B181" i="139"/>
  <c r="A181" i="139"/>
  <c r="B170" i="139"/>
  <c r="A170" i="139"/>
  <c r="B169" i="139"/>
  <c r="A169" i="139"/>
  <c r="B168" i="139"/>
  <c r="A168" i="139"/>
  <c r="B159" i="139"/>
  <c r="A159" i="139"/>
  <c r="B158" i="139"/>
  <c r="A158" i="139"/>
  <c r="B157" i="139"/>
  <c r="A157" i="139"/>
  <c r="B156" i="139"/>
  <c r="A156" i="139"/>
  <c r="B155" i="139"/>
  <c r="A155" i="139"/>
  <c r="B154" i="139"/>
  <c r="A154" i="139"/>
  <c r="B153" i="139"/>
  <c r="A153" i="139"/>
  <c r="F152" i="139"/>
  <c r="E152" i="139"/>
  <c r="B152" i="139"/>
  <c r="A152" i="139"/>
  <c r="A143" i="139"/>
  <c r="A142" i="139"/>
  <c r="A141" i="139"/>
  <c r="A140" i="139"/>
  <c r="A139" i="139"/>
  <c r="H138" i="139"/>
  <c r="G138" i="139"/>
  <c r="F138" i="139"/>
  <c r="E138" i="139"/>
  <c r="D138" i="139"/>
  <c r="C138" i="139"/>
  <c r="B138" i="139"/>
  <c r="A138" i="139"/>
  <c r="H137" i="139"/>
  <c r="G137" i="139"/>
  <c r="D137" i="139"/>
  <c r="C137" i="139"/>
  <c r="B137" i="139"/>
  <c r="A137" i="139"/>
  <c r="H136" i="139"/>
  <c r="D136" i="139"/>
  <c r="B136" i="139"/>
  <c r="A136" i="139"/>
  <c r="H135" i="139"/>
  <c r="G135" i="139"/>
  <c r="D135" i="139"/>
  <c r="C135" i="139"/>
  <c r="B135" i="139"/>
  <c r="A135" i="139"/>
  <c r="H134" i="139"/>
  <c r="G134" i="139"/>
  <c r="D134" i="139"/>
  <c r="C134" i="139"/>
  <c r="B134" i="139"/>
  <c r="A134" i="139"/>
  <c r="H133" i="139"/>
  <c r="D133" i="139"/>
  <c r="C133" i="139"/>
  <c r="B133" i="139"/>
  <c r="A133" i="139"/>
  <c r="H132" i="139"/>
  <c r="G132" i="139"/>
  <c r="D132" i="139"/>
  <c r="C132" i="139"/>
  <c r="B132" i="139"/>
  <c r="A132" i="139"/>
  <c r="H131" i="139"/>
  <c r="B131" i="139"/>
  <c r="A131" i="139"/>
  <c r="H130" i="139"/>
  <c r="G130" i="139"/>
  <c r="D130" i="139"/>
  <c r="B130" i="139"/>
  <c r="A130" i="139"/>
  <c r="H129" i="139"/>
  <c r="G129" i="139"/>
  <c r="D129" i="139"/>
  <c r="C129" i="139"/>
  <c r="B129" i="139"/>
  <c r="A129" i="139"/>
  <c r="H128" i="139"/>
  <c r="G128" i="139"/>
  <c r="D128" i="139"/>
  <c r="B128" i="139"/>
  <c r="A128" i="139"/>
  <c r="H127" i="139"/>
  <c r="G127" i="139"/>
  <c r="D127" i="139"/>
  <c r="C127" i="139"/>
  <c r="B127" i="139"/>
  <c r="A127" i="139"/>
  <c r="G126" i="139"/>
  <c r="C126" i="139"/>
  <c r="B126" i="139"/>
  <c r="A126" i="139"/>
  <c r="G125" i="139"/>
  <c r="C125" i="139"/>
  <c r="B125" i="139"/>
  <c r="A125" i="139"/>
  <c r="H124" i="139"/>
  <c r="G124" i="139"/>
  <c r="D124" i="139"/>
  <c r="C124" i="139"/>
  <c r="B124" i="139"/>
  <c r="A124" i="139"/>
  <c r="H123" i="139"/>
  <c r="G123" i="139"/>
  <c r="D123" i="139"/>
  <c r="C123" i="139"/>
  <c r="B123" i="139"/>
  <c r="A123" i="139"/>
  <c r="H122" i="139"/>
  <c r="D122" i="139"/>
  <c r="B122" i="139"/>
  <c r="A122" i="139"/>
  <c r="H121" i="139"/>
  <c r="G121" i="139"/>
  <c r="D121" i="139"/>
  <c r="C121" i="139"/>
  <c r="B121" i="139"/>
  <c r="A121" i="139"/>
  <c r="H120" i="139"/>
  <c r="G120" i="139"/>
  <c r="D120" i="139"/>
  <c r="C120" i="139"/>
  <c r="B120" i="139"/>
  <c r="A120" i="139"/>
  <c r="H119" i="139"/>
  <c r="G119" i="139"/>
  <c r="D119" i="139"/>
  <c r="C119" i="139"/>
  <c r="B119" i="139"/>
  <c r="A119" i="139"/>
  <c r="H118" i="139"/>
  <c r="G118" i="139"/>
  <c r="B118" i="139"/>
  <c r="A118" i="139"/>
  <c r="H117" i="139"/>
  <c r="G117" i="139"/>
  <c r="D117" i="139"/>
  <c r="C117" i="139"/>
  <c r="B117" i="139"/>
  <c r="A117" i="139"/>
  <c r="H116" i="139"/>
  <c r="G116" i="139"/>
  <c r="D116" i="139"/>
  <c r="C116" i="139"/>
  <c r="B116" i="139"/>
  <c r="A116" i="139"/>
  <c r="H115" i="139"/>
  <c r="D115" i="139"/>
  <c r="C115" i="139"/>
  <c r="B115" i="139"/>
  <c r="A115" i="139"/>
  <c r="H114" i="139"/>
  <c r="G114" i="139"/>
  <c r="D114" i="139"/>
  <c r="B114" i="139"/>
  <c r="A114" i="139"/>
  <c r="H113" i="139"/>
  <c r="G113" i="139"/>
  <c r="D113" i="139"/>
  <c r="C113" i="139"/>
  <c r="B113" i="139"/>
  <c r="A113" i="139"/>
  <c r="H112" i="139"/>
  <c r="B112" i="139"/>
  <c r="A112" i="139"/>
  <c r="H111" i="139"/>
  <c r="G111" i="139"/>
  <c r="B111" i="139"/>
  <c r="A111" i="139"/>
  <c r="B110" i="139"/>
  <c r="A110" i="139"/>
  <c r="H109" i="139"/>
  <c r="G109" i="139"/>
  <c r="D109" i="139"/>
  <c r="C109" i="139"/>
  <c r="B109" i="139"/>
  <c r="A109" i="139"/>
  <c r="H108" i="139"/>
  <c r="D108" i="139"/>
  <c r="B108" i="139"/>
  <c r="A108" i="139"/>
  <c r="H107" i="139"/>
  <c r="D107" i="139"/>
  <c r="B107" i="139"/>
  <c r="A107" i="139"/>
  <c r="B106" i="139"/>
  <c r="A106" i="139"/>
  <c r="B105" i="139"/>
  <c r="A105" i="139"/>
  <c r="H104" i="139"/>
  <c r="G104" i="139"/>
  <c r="D104" i="139"/>
  <c r="C104" i="139"/>
  <c r="B104" i="139"/>
  <c r="A104" i="139"/>
  <c r="H103" i="139"/>
  <c r="D103" i="139"/>
  <c r="B103" i="139"/>
  <c r="A103" i="139"/>
  <c r="B102" i="139"/>
  <c r="A102" i="139"/>
  <c r="B101" i="139"/>
  <c r="A101" i="139"/>
  <c r="H100" i="139"/>
  <c r="D100" i="139"/>
  <c r="B100" i="139"/>
  <c r="A100" i="139"/>
  <c r="H99" i="139"/>
  <c r="D99" i="139"/>
  <c r="B99" i="139"/>
  <c r="A99" i="139"/>
  <c r="H98" i="139"/>
  <c r="G98" i="139"/>
  <c r="D98" i="139"/>
  <c r="C98" i="139"/>
  <c r="B98" i="139"/>
  <c r="A98" i="139"/>
  <c r="H97" i="139"/>
  <c r="D97" i="139"/>
  <c r="B97" i="139"/>
  <c r="A97" i="139"/>
  <c r="B96" i="139"/>
  <c r="A96" i="139"/>
  <c r="H95" i="139"/>
  <c r="G95" i="139"/>
  <c r="D95" i="139"/>
  <c r="C95" i="139"/>
  <c r="B95" i="139"/>
  <c r="A95" i="139"/>
  <c r="G94" i="139"/>
  <c r="B94" i="139"/>
  <c r="A94" i="139"/>
  <c r="H93" i="139"/>
  <c r="G93" i="139"/>
  <c r="D93" i="139"/>
  <c r="C93" i="139"/>
  <c r="B93" i="139"/>
  <c r="A93" i="139"/>
  <c r="G92" i="139"/>
  <c r="B92" i="139"/>
  <c r="A92" i="139"/>
  <c r="H91" i="139"/>
  <c r="G91" i="139"/>
  <c r="D91" i="139"/>
  <c r="C91" i="139"/>
  <c r="B91" i="139"/>
  <c r="A91" i="139"/>
  <c r="H90" i="139"/>
  <c r="D90" i="139"/>
  <c r="B90" i="139"/>
  <c r="A90" i="139"/>
  <c r="H89" i="139"/>
  <c r="D89" i="139"/>
  <c r="B89" i="139"/>
  <c r="A89" i="139"/>
  <c r="H88" i="139"/>
  <c r="D88" i="139"/>
  <c r="B88" i="139"/>
  <c r="A88" i="139"/>
  <c r="B87" i="139"/>
  <c r="A87" i="139"/>
  <c r="H86" i="139"/>
  <c r="G86" i="139"/>
  <c r="D86" i="139"/>
  <c r="C86" i="139"/>
  <c r="B86" i="139"/>
  <c r="A86" i="139"/>
  <c r="B74" i="139"/>
  <c r="A74" i="139"/>
  <c r="B73" i="139"/>
  <c r="A73" i="139"/>
  <c r="B72" i="139"/>
  <c r="A72" i="139"/>
  <c r="B67" i="139"/>
  <c r="A67" i="139"/>
  <c r="B66" i="139"/>
  <c r="A66" i="139"/>
  <c r="B64" i="139"/>
  <c r="A64" i="139"/>
  <c r="B63" i="139"/>
  <c r="A63" i="139"/>
  <c r="B62" i="139"/>
  <c r="A62" i="139"/>
  <c r="B61" i="139"/>
  <c r="A61" i="139"/>
  <c r="B59" i="139"/>
  <c r="A59" i="139"/>
  <c r="B58" i="139"/>
  <c r="A58" i="139"/>
  <c r="B57" i="139"/>
  <c r="A57" i="139"/>
  <c r="B56" i="139"/>
  <c r="A56" i="139"/>
  <c r="B42" i="139"/>
  <c r="A42" i="139"/>
  <c r="B41" i="139"/>
  <c r="A41" i="139"/>
  <c r="B40" i="139"/>
  <c r="A40" i="139"/>
  <c r="B39" i="139"/>
  <c r="A39" i="139"/>
  <c r="B38" i="139"/>
  <c r="A38" i="139"/>
  <c r="E37" i="139"/>
  <c r="B37" i="139"/>
  <c r="A37" i="139"/>
  <c r="B34" i="139"/>
  <c r="B33" i="139"/>
  <c r="B32" i="139"/>
  <c r="N1897" i="123" l="1"/>
  <c r="K1897" i="123"/>
  <c r="J1897" i="123"/>
  <c r="H1897" i="123"/>
  <c r="G1897" i="123"/>
  <c r="F1897" i="123"/>
  <c r="N1896" i="123"/>
  <c r="K1896" i="123"/>
  <c r="J1896" i="123"/>
  <c r="H1896" i="123"/>
  <c r="G1896" i="123"/>
  <c r="F1896" i="123"/>
  <c r="N1895" i="123"/>
  <c r="K1895" i="123"/>
  <c r="J1895" i="123"/>
  <c r="H1895" i="123"/>
  <c r="G1895" i="123"/>
  <c r="F1895" i="123"/>
  <c r="N1894" i="123"/>
  <c r="K1894" i="123"/>
  <c r="J1894" i="123"/>
  <c r="H1894" i="123"/>
  <c r="G1894" i="123"/>
  <c r="F1894" i="123"/>
  <c r="N1893" i="123"/>
  <c r="K1893" i="123"/>
  <c r="J1893" i="123"/>
  <c r="H1893" i="123"/>
  <c r="G1893" i="123"/>
  <c r="F1893" i="123"/>
  <c r="N1892" i="123"/>
  <c r="K1892" i="123"/>
  <c r="J1892" i="123"/>
  <c r="H1892" i="123"/>
  <c r="G1892" i="123"/>
  <c r="F1892" i="123"/>
  <c r="N1891" i="123"/>
  <c r="K1891" i="123"/>
  <c r="J1891" i="123"/>
  <c r="H1891" i="123"/>
  <c r="G1891" i="123"/>
  <c r="F1891" i="123"/>
  <c r="N1890" i="123"/>
  <c r="K1890" i="123"/>
  <c r="J1890" i="123"/>
  <c r="H1890" i="123"/>
  <c r="G1890" i="123"/>
  <c r="F1890" i="123"/>
  <c r="N1889" i="123"/>
  <c r="K1889" i="123"/>
  <c r="J1889" i="123"/>
  <c r="H1889" i="123"/>
  <c r="G1889" i="123"/>
  <c r="F1889" i="123"/>
  <c r="N1888" i="123"/>
  <c r="K1888" i="123"/>
  <c r="J1888" i="123"/>
  <c r="H1888" i="123"/>
  <c r="G1888" i="123"/>
  <c r="F1888" i="123"/>
  <c r="N1887" i="123"/>
  <c r="K1887" i="123"/>
  <c r="J1887" i="123"/>
  <c r="H1887" i="123"/>
  <c r="G1887" i="123"/>
  <c r="F1887" i="123"/>
  <c r="N1886" i="123"/>
  <c r="K1886" i="123"/>
  <c r="J1886" i="123"/>
  <c r="H1886" i="123"/>
  <c r="G1886" i="123"/>
  <c r="F1886" i="123"/>
  <c r="N1885" i="123"/>
  <c r="K1885" i="123"/>
  <c r="J1885" i="123"/>
  <c r="H1885" i="123"/>
  <c r="G1885" i="123"/>
  <c r="F1885" i="123"/>
  <c r="N1884" i="123"/>
  <c r="K1884" i="123"/>
  <c r="J1884" i="123"/>
  <c r="H1884" i="123"/>
  <c r="G1884" i="123"/>
  <c r="F1884" i="123"/>
  <c r="N1883" i="123"/>
  <c r="K1883" i="123"/>
  <c r="J1883" i="123"/>
  <c r="H1883" i="123"/>
  <c r="G1883" i="123"/>
  <c r="F1883" i="123"/>
  <c r="N1882" i="123"/>
  <c r="K1882" i="123"/>
  <c r="J1882" i="123"/>
  <c r="H1882" i="123"/>
  <c r="G1882" i="123"/>
  <c r="F1882" i="123"/>
  <c r="N1881" i="123"/>
  <c r="K1881" i="123"/>
  <c r="J1881" i="123"/>
  <c r="H1881" i="123"/>
  <c r="G1881" i="123"/>
  <c r="F1881" i="123"/>
  <c r="N1880" i="123"/>
  <c r="K1880" i="123"/>
  <c r="J1880" i="123"/>
  <c r="H1880" i="123"/>
  <c r="G1880" i="123"/>
  <c r="F1880" i="123"/>
  <c r="N1879" i="123"/>
  <c r="K1879" i="123"/>
  <c r="J1879" i="123"/>
  <c r="H1879" i="123"/>
  <c r="G1879" i="123"/>
  <c r="F1879" i="123"/>
  <c r="N1878" i="123"/>
  <c r="K1878" i="123"/>
  <c r="J1878" i="123"/>
  <c r="H1878" i="123"/>
  <c r="G1878" i="123"/>
  <c r="F1878" i="123"/>
  <c r="N1877" i="123"/>
  <c r="K1877" i="123"/>
  <c r="J1877" i="123"/>
  <c r="H1877" i="123"/>
  <c r="G1877" i="123"/>
  <c r="F1877" i="123"/>
  <c r="N1876" i="123"/>
  <c r="K1876" i="123"/>
  <c r="J1876" i="123"/>
  <c r="H1876" i="123"/>
  <c r="G1876" i="123"/>
  <c r="F1876" i="123"/>
  <c r="N1875" i="123"/>
  <c r="K1875" i="123"/>
  <c r="J1875" i="123"/>
  <c r="H1875" i="123"/>
  <c r="G1875" i="123"/>
  <c r="F1875" i="123"/>
  <c r="N1874" i="123"/>
  <c r="K1874" i="123"/>
  <c r="J1874" i="123"/>
  <c r="H1874" i="123"/>
  <c r="G1874" i="123"/>
  <c r="F1874" i="123"/>
  <c r="N1873" i="123"/>
  <c r="K1873" i="123"/>
  <c r="J1873" i="123"/>
  <c r="H1873" i="123"/>
  <c r="G1873" i="123"/>
  <c r="F1873" i="123"/>
  <c r="N1872" i="123"/>
  <c r="K1872" i="123"/>
  <c r="J1872" i="123"/>
  <c r="H1872" i="123"/>
  <c r="G1872" i="123"/>
  <c r="F1872" i="123"/>
  <c r="N1871" i="123"/>
  <c r="K1871" i="123"/>
  <c r="J1871" i="123"/>
  <c r="H1871" i="123"/>
  <c r="G1871" i="123"/>
  <c r="F1871" i="123"/>
  <c r="N1870" i="123"/>
  <c r="K1870" i="123"/>
  <c r="J1870" i="123"/>
  <c r="H1870" i="123"/>
  <c r="G1870" i="123"/>
  <c r="F1870" i="123"/>
  <c r="N1869" i="123"/>
  <c r="K1869" i="123"/>
  <c r="J1869" i="123"/>
  <c r="H1869" i="123"/>
  <c r="G1869" i="123"/>
  <c r="F1869" i="123"/>
  <c r="N1868" i="123"/>
  <c r="K1868" i="123"/>
  <c r="J1868" i="123"/>
  <c r="H1868" i="123"/>
  <c r="G1868" i="123"/>
  <c r="F1868" i="123"/>
  <c r="N1867" i="123"/>
  <c r="K1867" i="123"/>
  <c r="J1867" i="123"/>
  <c r="H1867" i="123"/>
  <c r="G1867" i="123"/>
  <c r="F1867" i="123"/>
  <c r="N1866" i="123"/>
  <c r="K1866" i="123"/>
  <c r="J1866" i="123"/>
  <c r="H1866" i="123"/>
  <c r="G1866" i="123"/>
  <c r="F1866" i="123"/>
  <c r="N1865" i="123"/>
  <c r="K1865" i="123"/>
  <c r="J1865" i="123"/>
  <c r="H1865" i="123"/>
  <c r="G1865" i="123"/>
  <c r="F1865" i="123"/>
  <c r="N1864" i="123"/>
  <c r="K1864" i="123"/>
  <c r="J1864" i="123"/>
  <c r="H1864" i="123"/>
  <c r="G1864" i="123"/>
  <c r="F1864" i="123"/>
  <c r="N1863" i="123"/>
  <c r="K1863" i="123"/>
  <c r="J1863" i="123"/>
  <c r="H1863" i="123"/>
  <c r="G1863" i="123"/>
  <c r="F1863" i="123"/>
  <c r="N1862" i="123"/>
  <c r="K1862" i="123"/>
  <c r="J1862" i="123"/>
  <c r="H1862" i="123"/>
  <c r="G1862" i="123"/>
  <c r="F1862" i="123"/>
  <c r="N1861" i="123"/>
  <c r="K1861" i="123"/>
  <c r="J1861" i="123"/>
  <c r="H1861" i="123"/>
  <c r="G1861" i="123"/>
  <c r="F1861" i="123"/>
  <c r="N1860" i="123"/>
  <c r="K1860" i="123"/>
  <c r="J1860" i="123"/>
  <c r="H1860" i="123"/>
  <c r="G1860" i="123"/>
  <c r="F1860" i="123"/>
  <c r="N1859" i="123"/>
  <c r="K1859" i="123"/>
  <c r="J1859" i="123"/>
  <c r="H1859" i="123"/>
  <c r="G1859" i="123"/>
  <c r="F1859" i="123"/>
  <c r="N1858" i="123"/>
  <c r="K1858" i="123"/>
  <c r="J1858" i="123"/>
  <c r="H1858" i="123"/>
  <c r="G1858" i="123"/>
  <c r="F1858" i="123"/>
  <c r="N1857" i="123"/>
  <c r="K1857" i="123"/>
  <c r="J1857" i="123"/>
  <c r="H1857" i="123"/>
  <c r="G1857" i="123"/>
  <c r="F1857" i="123"/>
  <c r="N1856" i="123"/>
  <c r="K1856" i="123"/>
  <c r="J1856" i="123"/>
  <c r="H1856" i="123"/>
  <c r="G1856" i="123"/>
  <c r="F1856" i="123"/>
  <c r="N1855" i="123"/>
  <c r="K1855" i="123"/>
  <c r="J1855" i="123"/>
  <c r="H1855" i="123"/>
  <c r="G1855" i="123"/>
  <c r="F1855" i="123"/>
  <c r="N1854" i="123"/>
  <c r="K1854" i="123"/>
  <c r="J1854" i="123"/>
  <c r="H1854" i="123"/>
  <c r="G1854" i="123"/>
  <c r="F1854" i="123"/>
  <c r="N1853" i="123"/>
  <c r="K1853" i="123"/>
  <c r="J1853" i="123"/>
  <c r="H1853" i="123"/>
  <c r="G1853" i="123"/>
  <c r="F1853" i="123"/>
  <c r="N1852" i="123"/>
  <c r="K1852" i="123"/>
  <c r="J1852" i="123"/>
  <c r="H1852" i="123"/>
  <c r="G1852" i="123"/>
  <c r="F1852" i="123"/>
  <c r="N1851" i="123"/>
  <c r="K1851" i="123"/>
  <c r="J1851" i="123"/>
  <c r="H1851" i="123"/>
  <c r="G1851" i="123"/>
  <c r="F1851" i="123"/>
  <c r="N1850" i="123"/>
  <c r="K1850" i="123"/>
  <c r="J1850" i="123"/>
  <c r="H1850" i="123"/>
  <c r="G1850" i="123"/>
  <c r="F1850" i="123"/>
  <c r="N1849" i="123"/>
  <c r="K1849" i="123"/>
  <c r="J1849" i="123"/>
  <c r="H1849" i="123"/>
  <c r="G1849" i="123"/>
  <c r="F1849" i="123"/>
  <c r="N1848" i="123"/>
  <c r="K1848" i="123"/>
  <c r="J1848" i="123"/>
  <c r="H1848" i="123"/>
  <c r="G1848" i="123"/>
  <c r="F1848" i="123"/>
  <c r="N1847" i="123"/>
  <c r="K1847" i="123"/>
  <c r="J1847" i="123"/>
  <c r="H1847" i="123"/>
  <c r="G1847" i="123"/>
  <c r="F1847" i="123"/>
  <c r="N1846" i="123"/>
  <c r="K1846" i="123"/>
  <c r="J1846" i="123"/>
  <c r="H1846" i="123"/>
  <c r="G1846" i="123"/>
  <c r="F1846" i="123"/>
  <c r="N1845" i="123"/>
  <c r="K1845" i="123"/>
  <c r="J1845" i="123"/>
  <c r="H1845" i="123"/>
  <c r="G1845" i="123"/>
  <c r="F1845" i="123"/>
  <c r="N1844" i="123"/>
  <c r="K1844" i="123"/>
  <c r="J1844" i="123"/>
  <c r="H1844" i="123"/>
  <c r="G1844" i="123"/>
  <c r="F1844" i="123"/>
  <c r="N1843" i="123"/>
  <c r="K1843" i="123"/>
  <c r="J1843" i="123"/>
  <c r="H1843" i="123"/>
  <c r="G1843" i="123"/>
  <c r="F1843" i="123"/>
  <c r="N1842" i="123"/>
  <c r="K1842" i="123"/>
  <c r="J1842" i="123"/>
  <c r="H1842" i="123"/>
  <c r="G1842" i="123"/>
  <c r="F1842" i="123"/>
  <c r="N1841" i="123"/>
  <c r="K1841" i="123"/>
  <c r="J1841" i="123"/>
  <c r="H1841" i="123"/>
  <c r="G1841" i="123"/>
  <c r="F1841" i="123"/>
  <c r="N1840" i="123"/>
  <c r="K1840" i="123"/>
  <c r="J1840" i="123"/>
  <c r="H1840" i="123"/>
  <c r="G1840" i="123"/>
  <c r="F1840" i="123"/>
  <c r="N1839" i="123"/>
  <c r="K1839" i="123"/>
  <c r="J1839" i="123"/>
  <c r="H1839" i="123"/>
  <c r="G1839" i="123"/>
  <c r="F1839" i="123"/>
  <c r="N1838" i="123"/>
  <c r="K1838" i="123"/>
  <c r="J1838" i="123"/>
  <c r="H1838" i="123"/>
  <c r="G1838" i="123"/>
  <c r="F1838" i="123"/>
  <c r="N1837" i="123"/>
  <c r="K1837" i="123"/>
  <c r="J1837" i="123"/>
  <c r="H1837" i="123"/>
  <c r="G1837" i="123"/>
  <c r="F1837" i="123"/>
  <c r="N1836" i="123"/>
  <c r="K1836" i="123"/>
  <c r="J1836" i="123"/>
  <c r="H1836" i="123"/>
  <c r="G1836" i="123"/>
  <c r="F1836" i="123"/>
  <c r="N1835" i="123"/>
  <c r="K1835" i="123"/>
  <c r="J1835" i="123"/>
  <c r="H1835" i="123"/>
  <c r="G1835" i="123"/>
  <c r="F1835" i="123"/>
  <c r="N1834" i="123"/>
  <c r="K1834" i="123"/>
  <c r="J1834" i="123"/>
  <c r="H1834" i="123"/>
  <c r="G1834" i="123"/>
  <c r="F1834" i="123"/>
  <c r="N1833" i="123"/>
  <c r="K1833" i="123"/>
  <c r="J1833" i="123"/>
  <c r="H1833" i="123"/>
  <c r="G1833" i="123"/>
  <c r="F1833" i="123"/>
  <c r="N1832" i="123"/>
  <c r="K1832" i="123"/>
  <c r="J1832" i="123"/>
  <c r="H1832" i="123"/>
  <c r="G1832" i="123"/>
  <c r="F1832" i="123"/>
  <c r="N1831" i="123"/>
  <c r="K1831" i="123"/>
  <c r="J1831" i="123"/>
  <c r="H1831" i="123"/>
  <c r="G1831" i="123"/>
  <c r="F1831" i="123"/>
  <c r="N1830" i="123"/>
  <c r="K1830" i="123"/>
  <c r="J1830" i="123"/>
  <c r="H1830" i="123"/>
  <c r="G1830" i="123"/>
  <c r="F1830" i="123"/>
  <c r="N1829" i="123"/>
  <c r="K1829" i="123"/>
  <c r="J1829" i="123"/>
  <c r="H1829" i="123"/>
  <c r="G1829" i="123"/>
  <c r="F1829" i="123"/>
  <c r="N1828" i="123"/>
  <c r="K1828" i="123"/>
  <c r="J1828" i="123"/>
  <c r="H1828" i="123"/>
  <c r="G1828" i="123"/>
  <c r="F1828" i="123"/>
  <c r="N1827" i="123"/>
  <c r="K1827" i="123"/>
  <c r="J1827" i="123"/>
  <c r="H1827" i="123"/>
  <c r="G1827" i="123"/>
  <c r="F1827" i="123"/>
  <c r="N1826" i="123"/>
  <c r="K1826" i="123"/>
  <c r="J1826" i="123"/>
  <c r="H1826" i="123"/>
  <c r="G1826" i="123"/>
  <c r="F1826" i="123"/>
  <c r="N1825" i="123"/>
  <c r="K1825" i="123"/>
  <c r="J1825" i="123"/>
  <c r="H1825" i="123"/>
  <c r="G1825" i="123"/>
  <c r="F1825" i="123"/>
  <c r="N1824" i="123"/>
  <c r="K1824" i="123"/>
  <c r="J1824" i="123"/>
  <c r="H1824" i="123"/>
  <c r="G1824" i="123"/>
  <c r="F1824" i="123"/>
  <c r="N1823" i="123"/>
  <c r="K1823" i="123"/>
  <c r="J1823" i="123"/>
  <c r="H1823" i="123"/>
  <c r="G1823" i="123"/>
  <c r="F1823" i="123"/>
  <c r="N1822" i="123"/>
  <c r="K1822" i="123"/>
  <c r="J1822" i="123"/>
  <c r="H1822" i="123"/>
  <c r="G1822" i="123"/>
  <c r="F1822" i="123"/>
  <c r="N1821" i="123"/>
  <c r="K1821" i="123"/>
  <c r="J1821" i="123"/>
  <c r="H1821" i="123"/>
  <c r="G1821" i="123"/>
  <c r="F1821" i="123"/>
  <c r="N1820" i="123"/>
  <c r="K1820" i="123"/>
  <c r="J1820" i="123"/>
  <c r="H1820" i="123"/>
  <c r="G1820" i="123"/>
  <c r="F1820" i="123"/>
  <c r="N1819" i="123"/>
  <c r="K1819" i="123"/>
  <c r="J1819" i="123"/>
  <c r="H1819" i="123"/>
  <c r="G1819" i="123"/>
  <c r="F1819" i="123"/>
  <c r="N1818" i="123"/>
  <c r="K1818" i="123"/>
  <c r="J1818" i="123"/>
  <c r="H1818" i="123"/>
  <c r="G1818" i="123"/>
  <c r="F1818" i="123"/>
  <c r="N1817" i="123"/>
  <c r="K1817" i="123"/>
  <c r="J1817" i="123"/>
  <c r="H1817" i="123"/>
  <c r="G1817" i="123"/>
  <c r="F1817" i="123"/>
  <c r="N1816" i="123"/>
  <c r="K1816" i="123"/>
  <c r="J1816" i="123"/>
  <c r="H1816" i="123"/>
  <c r="G1816" i="123"/>
  <c r="F1816" i="123"/>
  <c r="N1815" i="123"/>
  <c r="K1815" i="123"/>
  <c r="J1815" i="123"/>
  <c r="H1815" i="123"/>
  <c r="G1815" i="123"/>
  <c r="F1815" i="123"/>
  <c r="N1814" i="123"/>
  <c r="K1814" i="123"/>
  <c r="J1814" i="123"/>
  <c r="H1814" i="123"/>
  <c r="G1814" i="123"/>
  <c r="F1814" i="123"/>
  <c r="N1813" i="123"/>
  <c r="K1813" i="123"/>
  <c r="J1813" i="123"/>
  <c r="H1813" i="123"/>
  <c r="G1813" i="123"/>
  <c r="F1813" i="123"/>
  <c r="N1812" i="123"/>
  <c r="K1812" i="123"/>
  <c r="J1812" i="123"/>
  <c r="H1812" i="123"/>
  <c r="G1812" i="123"/>
  <c r="F1812" i="123"/>
  <c r="N1811" i="123"/>
  <c r="K1811" i="123"/>
  <c r="J1811" i="123"/>
  <c r="H1811" i="123"/>
  <c r="G1811" i="123"/>
  <c r="F1811" i="123"/>
  <c r="N1810" i="123"/>
  <c r="K1810" i="123"/>
  <c r="J1810" i="123"/>
  <c r="H1810" i="123"/>
  <c r="G1810" i="123"/>
  <c r="F1810" i="123"/>
  <c r="N1809" i="123"/>
  <c r="K1809" i="123"/>
  <c r="J1809" i="123"/>
  <c r="H1809" i="123"/>
  <c r="G1809" i="123"/>
  <c r="F1809" i="123"/>
  <c r="N1808" i="123"/>
  <c r="K1808" i="123"/>
  <c r="J1808" i="123"/>
  <c r="H1808" i="123"/>
  <c r="G1808" i="123"/>
  <c r="F1808" i="123"/>
  <c r="N1807" i="123"/>
  <c r="K1807" i="123"/>
  <c r="J1807" i="123"/>
  <c r="H1807" i="123"/>
  <c r="G1807" i="123"/>
  <c r="F1807" i="123"/>
  <c r="N1806" i="123"/>
  <c r="K1806" i="123"/>
  <c r="J1806" i="123"/>
  <c r="H1806" i="123"/>
  <c r="G1806" i="123"/>
  <c r="F1806" i="123"/>
  <c r="N1805" i="123"/>
  <c r="K1805" i="123"/>
  <c r="J1805" i="123"/>
  <c r="H1805" i="123"/>
  <c r="G1805" i="123"/>
  <c r="F1805" i="123"/>
  <c r="N1804" i="123"/>
  <c r="K1804" i="123"/>
  <c r="J1804" i="123"/>
  <c r="H1804" i="123"/>
  <c r="G1804" i="123"/>
  <c r="F1804" i="123"/>
  <c r="N1803" i="123"/>
  <c r="K1803" i="123"/>
  <c r="J1803" i="123"/>
  <c r="H1803" i="123"/>
  <c r="G1803" i="123"/>
  <c r="F1803" i="123"/>
  <c r="N1802" i="123"/>
  <c r="K1802" i="123"/>
  <c r="J1802" i="123"/>
  <c r="H1802" i="123"/>
  <c r="G1802" i="123"/>
  <c r="F1802" i="123"/>
  <c r="N1801" i="123"/>
  <c r="K1801" i="123"/>
  <c r="J1801" i="123"/>
  <c r="H1801" i="123"/>
  <c r="G1801" i="123"/>
  <c r="F1801" i="123"/>
  <c r="N1800" i="123"/>
  <c r="K1800" i="123"/>
  <c r="J1800" i="123"/>
  <c r="H1800" i="123"/>
  <c r="G1800" i="123"/>
  <c r="F1800" i="123"/>
  <c r="N1799" i="123"/>
  <c r="K1799" i="123"/>
  <c r="J1799" i="123"/>
  <c r="H1799" i="123"/>
  <c r="G1799" i="123"/>
  <c r="F1799" i="123"/>
  <c r="N1798" i="123"/>
  <c r="K1798" i="123"/>
  <c r="J1798" i="123"/>
  <c r="H1798" i="123"/>
  <c r="G1798" i="123"/>
  <c r="F1798" i="123"/>
  <c r="N1797" i="123"/>
  <c r="K1797" i="123"/>
  <c r="J1797" i="123"/>
  <c r="H1797" i="123"/>
  <c r="G1797" i="123"/>
  <c r="F1797" i="123"/>
  <c r="N1796" i="123"/>
  <c r="K1796" i="123"/>
  <c r="J1796" i="123"/>
  <c r="H1796" i="123"/>
  <c r="G1796" i="123"/>
  <c r="F1796" i="123"/>
  <c r="N1795" i="123"/>
  <c r="K1795" i="123"/>
  <c r="J1795" i="123"/>
  <c r="H1795" i="123"/>
  <c r="G1795" i="123"/>
  <c r="F1795" i="123"/>
  <c r="N1794" i="123"/>
  <c r="K1794" i="123"/>
  <c r="J1794" i="123"/>
  <c r="H1794" i="123"/>
  <c r="G1794" i="123"/>
  <c r="F1794" i="123"/>
  <c r="N1793" i="123"/>
  <c r="K1793" i="123"/>
  <c r="J1793" i="123"/>
  <c r="H1793" i="123"/>
  <c r="G1793" i="123"/>
  <c r="F1793" i="123"/>
  <c r="N1792" i="123"/>
  <c r="K1792" i="123"/>
  <c r="J1792" i="123"/>
  <c r="H1792" i="123"/>
  <c r="G1792" i="123"/>
  <c r="F1792" i="123"/>
  <c r="N1791" i="123"/>
  <c r="K1791" i="123"/>
  <c r="J1791" i="123"/>
  <c r="H1791" i="123"/>
  <c r="G1791" i="123"/>
  <c r="F1791" i="123"/>
  <c r="N1790" i="123"/>
  <c r="K1790" i="123"/>
  <c r="J1790" i="123"/>
  <c r="H1790" i="123"/>
  <c r="G1790" i="123"/>
  <c r="F1790" i="123"/>
  <c r="N1789" i="123"/>
  <c r="K1789" i="123"/>
  <c r="J1789" i="123"/>
  <c r="H1789" i="123"/>
  <c r="G1789" i="123"/>
  <c r="F1789" i="123"/>
  <c r="N1788" i="123"/>
  <c r="K1788" i="123"/>
  <c r="J1788" i="123"/>
  <c r="H1788" i="123"/>
  <c r="G1788" i="123"/>
  <c r="F1788" i="123"/>
  <c r="N1787" i="123"/>
  <c r="K1787" i="123"/>
  <c r="J1787" i="123"/>
  <c r="H1787" i="123"/>
  <c r="G1787" i="123"/>
  <c r="F1787" i="123"/>
  <c r="N1786" i="123"/>
  <c r="K1786" i="123"/>
  <c r="J1786" i="123"/>
  <c r="H1786" i="123"/>
  <c r="G1786" i="123"/>
  <c r="F1786" i="123"/>
  <c r="N1785" i="123"/>
  <c r="K1785" i="123"/>
  <c r="J1785" i="123"/>
  <c r="H1785" i="123"/>
  <c r="G1785" i="123"/>
  <c r="F1785" i="123"/>
  <c r="N1784" i="123"/>
  <c r="K1784" i="123"/>
  <c r="J1784" i="123"/>
  <c r="H1784" i="123"/>
  <c r="G1784" i="123"/>
  <c r="F1784" i="123"/>
  <c r="N1783" i="123"/>
  <c r="K1783" i="123"/>
  <c r="J1783" i="123"/>
  <c r="H1783" i="123"/>
  <c r="G1783" i="123"/>
  <c r="F1783" i="123"/>
  <c r="N1782" i="123"/>
  <c r="K1782" i="123"/>
  <c r="J1782" i="123"/>
  <c r="H1782" i="123"/>
  <c r="G1782" i="123"/>
  <c r="F1782" i="123"/>
  <c r="N1781" i="123"/>
  <c r="K1781" i="123"/>
  <c r="J1781" i="123"/>
  <c r="H1781" i="123"/>
  <c r="G1781" i="123"/>
  <c r="F1781" i="123"/>
  <c r="N1780" i="123"/>
  <c r="K1780" i="123"/>
  <c r="J1780" i="123"/>
  <c r="H1780" i="123"/>
  <c r="G1780" i="123"/>
  <c r="F1780" i="123"/>
  <c r="N1779" i="123"/>
  <c r="K1779" i="123"/>
  <c r="J1779" i="123"/>
  <c r="H1779" i="123"/>
  <c r="G1779" i="123"/>
  <c r="F1779" i="123"/>
  <c r="N1778" i="123"/>
  <c r="K1778" i="123"/>
  <c r="J1778" i="123"/>
  <c r="H1778" i="123"/>
  <c r="G1778" i="123"/>
  <c r="F1778" i="123"/>
  <c r="N1777" i="123"/>
  <c r="K1777" i="123"/>
  <c r="J1777" i="123"/>
  <c r="H1777" i="123"/>
  <c r="G1777" i="123"/>
  <c r="F1777" i="123"/>
  <c r="N1776" i="123"/>
  <c r="K1776" i="123"/>
  <c r="J1776" i="123"/>
  <c r="H1776" i="123"/>
  <c r="G1776" i="123"/>
  <c r="F1776" i="123"/>
  <c r="N1775" i="123"/>
  <c r="K1775" i="123"/>
  <c r="J1775" i="123"/>
  <c r="H1775" i="123"/>
  <c r="G1775" i="123"/>
  <c r="F1775" i="123"/>
  <c r="N1774" i="123"/>
  <c r="K1774" i="123"/>
  <c r="J1774" i="123"/>
  <c r="H1774" i="123"/>
  <c r="G1774" i="123"/>
  <c r="F1774" i="123"/>
  <c r="N1773" i="123"/>
  <c r="K1773" i="123"/>
  <c r="J1773" i="123"/>
  <c r="H1773" i="123"/>
  <c r="G1773" i="123"/>
  <c r="F1773" i="123"/>
  <c r="N1772" i="123"/>
  <c r="K1772" i="123"/>
  <c r="J1772" i="123"/>
  <c r="H1772" i="123"/>
  <c r="G1772" i="123"/>
  <c r="F1772" i="123"/>
  <c r="N1771" i="123"/>
  <c r="K1771" i="123"/>
  <c r="J1771" i="123"/>
  <c r="H1771" i="123"/>
  <c r="G1771" i="123"/>
  <c r="F1771" i="123"/>
  <c r="N1770" i="123"/>
  <c r="K1770" i="123"/>
  <c r="J1770" i="123"/>
  <c r="H1770" i="123"/>
  <c r="G1770" i="123"/>
  <c r="F1770" i="123"/>
  <c r="N1769" i="123"/>
  <c r="K1769" i="123"/>
  <c r="J1769" i="123"/>
  <c r="H1769" i="123"/>
  <c r="G1769" i="123"/>
  <c r="F1769" i="123"/>
  <c r="N1768" i="123"/>
  <c r="K1768" i="123"/>
  <c r="J1768" i="123"/>
  <c r="H1768" i="123"/>
  <c r="G1768" i="123"/>
  <c r="F1768" i="123"/>
  <c r="N1767" i="123"/>
  <c r="K1767" i="123"/>
  <c r="J1767" i="123"/>
  <c r="H1767" i="123"/>
  <c r="G1767" i="123"/>
  <c r="F1767" i="123"/>
  <c r="N1766" i="123"/>
  <c r="K1766" i="123"/>
  <c r="J1766" i="123"/>
  <c r="H1766" i="123"/>
  <c r="G1766" i="123"/>
  <c r="F1766" i="123"/>
  <c r="N1765" i="123"/>
  <c r="K1765" i="123"/>
  <c r="J1765" i="123"/>
  <c r="H1765" i="123"/>
  <c r="G1765" i="123"/>
  <c r="F1765" i="123"/>
  <c r="N1764" i="123"/>
  <c r="K1764" i="123"/>
  <c r="J1764" i="123"/>
  <c r="H1764" i="123"/>
  <c r="G1764" i="123"/>
  <c r="F1764" i="123"/>
  <c r="N1763" i="123"/>
  <c r="K1763" i="123"/>
  <c r="J1763" i="123"/>
  <c r="H1763" i="123"/>
  <c r="G1763" i="123"/>
  <c r="F1763" i="123"/>
  <c r="N1762" i="123"/>
  <c r="K1762" i="123"/>
  <c r="J1762" i="123"/>
  <c r="H1762" i="123"/>
  <c r="G1762" i="123"/>
  <c r="F1762" i="123"/>
  <c r="N1761" i="123"/>
  <c r="K1761" i="123"/>
  <c r="J1761" i="123"/>
  <c r="H1761" i="123"/>
  <c r="G1761" i="123"/>
  <c r="F1761" i="123"/>
  <c r="N1760" i="123"/>
  <c r="K1760" i="123"/>
  <c r="J1760" i="123"/>
  <c r="H1760" i="123"/>
  <c r="G1760" i="123"/>
  <c r="F1760" i="123"/>
  <c r="N1759" i="123"/>
  <c r="K1759" i="123"/>
  <c r="J1759" i="123"/>
  <c r="H1759" i="123"/>
  <c r="G1759" i="123"/>
  <c r="F1759" i="123"/>
  <c r="N1758" i="123"/>
  <c r="K1758" i="123"/>
  <c r="J1758" i="123"/>
  <c r="H1758" i="123"/>
  <c r="G1758" i="123"/>
  <c r="F1758" i="123"/>
  <c r="N1757" i="123"/>
  <c r="K1757" i="123"/>
  <c r="J1757" i="123"/>
  <c r="H1757" i="123"/>
  <c r="G1757" i="123"/>
  <c r="F1757" i="123"/>
  <c r="N1756" i="123"/>
  <c r="K1756" i="123"/>
  <c r="J1756" i="123"/>
  <c r="H1756" i="123"/>
  <c r="G1756" i="123"/>
  <c r="F1756" i="123"/>
  <c r="N1755" i="123"/>
  <c r="K1755" i="123"/>
  <c r="J1755" i="123"/>
  <c r="H1755" i="123"/>
  <c r="G1755" i="123"/>
  <c r="F1755" i="123"/>
  <c r="N1754" i="123"/>
  <c r="K1754" i="123"/>
  <c r="J1754" i="123"/>
  <c r="H1754" i="123"/>
  <c r="G1754" i="123"/>
  <c r="F1754" i="123"/>
  <c r="N1753" i="123"/>
  <c r="K1753" i="123"/>
  <c r="J1753" i="123"/>
  <c r="H1753" i="123"/>
  <c r="G1753" i="123"/>
  <c r="F1753" i="123"/>
  <c r="N1752" i="123"/>
  <c r="K1752" i="123"/>
  <c r="J1752" i="123"/>
  <c r="H1752" i="123"/>
  <c r="G1752" i="123"/>
  <c r="F1752" i="123"/>
  <c r="N1751" i="123"/>
  <c r="K1751" i="123"/>
  <c r="J1751" i="123"/>
  <c r="H1751" i="123"/>
  <c r="G1751" i="123"/>
  <c r="F1751" i="123"/>
  <c r="N1750" i="123"/>
  <c r="K1750" i="123"/>
  <c r="J1750" i="123"/>
  <c r="H1750" i="123"/>
  <c r="G1750" i="123"/>
  <c r="F1750" i="123"/>
  <c r="N1749" i="123"/>
  <c r="K1749" i="123"/>
  <c r="J1749" i="123"/>
  <c r="H1749" i="123"/>
  <c r="G1749" i="123"/>
  <c r="F1749" i="123"/>
  <c r="N1748" i="123"/>
  <c r="K1748" i="123"/>
  <c r="J1748" i="123"/>
  <c r="H1748" i="123"/>
  <c r="G1748" i="123"/>
  <c r="F1748" i="123"/>
  <c r="N1747" i="123"/>
  <c r="K1747" i="123"/>
  <c r="J1747" i="123"/>
  <c r="H1747" i="123"/>
  <c r="G1747" i="123"/>
  <c r="F1747" i="123"/>
  <c r="N1746" i="123"/>
  <c r="K1746" i="123"/>
  <c r="J1746" i="123"/>
  <c r="H1746" i="123"/>
  <c r="G1746" i="123"/>
  <c r="F1746" i="123"/>
  <c r="N1745" i="123"/>
  <c r="K1745" i="123"/>
  <c r="J1745" i="123"/>
  <c r="H1745" i="123"/>
  <c r="G1745" i="123"/>
  <c r="F1745" i="123"/>
  <c r="N1744" i="123"/>
  <c r="K1744" i="123"/>
  <c r="J1744" i="123"/>
  <c r="H1744" i="123"/>
  <c r="G1744" i="123"/>
  <c r="F1744" i="123"/>
  <c r="N1743" i="123"/>
  <c r="K1743" i="123"/>
  <c r="J1743" i="123"/>
  <c r="H1743" i="123"/>
  <c r="G1743" i="123"/>
  <c r="F1743" i="123"/>
  <c r="N1742" i="123"/>
  <c r="K1742" i="123"/>
  <c r="J1742" i="123"/>
  <c r="H1742" i="123"/>
  <c r="G1742" i="123"/>
  <c r="F1742" i="123"/>
  <c r="N1741" i="123"/>
  <c r="K1741" i="123"/>
  <c r="J1741" i="123"/>
  <c r="H1741" i="123"/>
  <c r="G1741" i="123"/>
  <c r="F1741" i="123"/>
  <c r="N1740" i="123"/>
  <c r="K1740" i="123"/>
  <c r="J1740" i="123"/>
  <c r="H1740" i="123"/>
  <c r="G1740" i="123"/>
  <c r="F1740" i="123"/>
  <c r="N1739" i="123"/>
  <c r="K1739" i="123"/>
  <c r="J1739" i="123"/>
  <c r="H1739" i="123"/>
  <c r="G1739" i="123"/>
  <c r="F1739" i="123"/>
  <c r="N1738" i="123"/>
  <c r="K1738" i="123"/>
  <c r="J1738" i="123"/>
  <c r="H1738" i="123"/>
  <c r="G1738" i="123"/>
  <c r="F1738" i="123"/>
  <c r="N1737" i="123"/>
  <c r="K1737" i="123"/>
  <c r="J1737" i="123"/>
  <c r="H1737" i="123"/>
  <c r="G1737" i="123"/>
  <c r="F1737" i="123"/>
  <c r="N1736" i="123"/>
  <c r="K1736" i="123"/>
  <c r="J1736" i="123"/>
  <c r="H1736" i="123"/>
  <c r="G1736" i="123"/>
  <c r="F1736" i="123"/>
  <c r="N1735" i="123"/>
  <c r="K1735" i="123"/>
  <c r="J1735" i="123"/>
  <c r="H1735" i="123"/>
  <c r="G1735" i="123"/>
  <c r="F1735" i="123"/>
  <c r="N1734" i="123"/>
  <c r="K1734" i="123"/>
  <c r="J1734" i="123"/>
  <c r="H1734" i="123"/>
  <c r="G1734" i="123"/>
  <c r="F1734" i="123"/>
  <c r="N1733" i="123"/>
  <c r="K1733" i="123"/>
  <c r="J1733" i="123"/>
  <c r="H1733" i="123"/>
  <c r="G1733" i="123"/>
  <c r="F1733" i="123"/>
  <c r="N1732" i="123"/>
  <c r="K1732" i="123"/>
  <c r="J1732" i="123"/>
  <c r="H1732" i="123"/>
  <c r="G1732" i="123"/>
  <c r="F1732" i="123"/>
  <c r="N1731" i="123"/>
  <c r="K1731" i="123"/>
  <c r="J1731" i="123"/>
  <c r="H1731" i="123"/>
  <c r="G1731" i="123"/>
  <c r="F1731" i="123"/>
  <c r="N1730" i="123"/>
  <c r="K1730" i="123"/>
  <c r="J1730" i="123"/>
  <c r="H1730" i="123"/>
  <c r="G1730" i="123"/>
  <c r="F1730" i="123"/>
  <c r="N1729" i="123"/>
  <c r="K1729" i="123"/>
  <c r="J1729" i="123"/>
  <c r="H1729" i="123"/>
  <c r="G1729" i="123"/>
  <c r="F1729" i="123"/>
  <c r="N1728" i="123"/>
  <c r="K1728" i="123"/>
  <c r="J1728" i="123"/>
  <c r="H1728" i="123"/>
  <c r="G1728" i="123"/>
  <c r="F1728" i="123"/>
  <c r="N1727" i="123"/>
  <c r="K1727" i="123"/>
  <c r="J1727" i="123"/>
  <c r="H1727" i="123"/>
  <c r="G1727" i="123"/>
  <c r="F1727" i="123"/>
  <c r="N1726" i="123"/>
  <c r="K1726" i="123"/>
  <c r="J1726" i="123"/>
  <c r="H1726" i="123"/>
  <c r="G1726" i="123"/>
  <c r="F1726" i="123"/>
  <c r="N1725" i="123"/>
  <c r="K1725" i="123"/>
  <c r="J1725" i="123"/>
  <c r="H1725" i="123"/>
  <c r="G1725" i="123"/>
  <c r="F1725" i="123"/>
  <c r="N1724" i="123"/>
  <c r="K1724" i="123"/>
  <c r="J1724" i="123"/>
  <c r="H1724" i="123"/>
  <c r="G1724" i="123"/>
  <c r="F1724" i="123"/>
  <c r="N1723" i="123"/>
  <c r="K1723" i="123"/>
  <c r="J1723" i="123"/>
  <c r="H1723" i="123"/>
  <c r="G1723" i="123"/>
  <c r="F1723" i="123"/>
  <c r="N1722" i="123"/>
  <c r="K1722" i="123"/>
  <c r="J1722" i="123"/>
  <c r="H1722" i="123"/>
  <c r="G1722" i="123"/>
  <c r="F1722" i="123"/>
  <c r="N1721" i="123"/>
  <c r="K1721" i="123"/>
  <c r="J1721" i="123"/>
  <c r="H1721" i="123"/>
  <c r="G1721" i="123"/>
  <c r="F1721" i="123"/>
  <c r="N1720" i="123"/>
  <c r="K1720" i="123"/>
  <c r="J1720" i="123"/>
  <c r="H1720" i="123"/>
  <c r="G1720" i="123"/>
  <c r="F1720" i="123"/>
  <c r="N1719" i="123"/>
  <c r="K1719" i="123"/>
  <c r="J1719" i="123"/>
  <c r="H1719" i="123"/>
  <c r="G1719" i="123"/>
  <c r="F1719" i="123"/>
  <c r="N1718" i="123"/>
  <c r="K1718" i="123"/>
  <c r="J1718" i="123"/>
  <c r="H1718" i="123"/>
  <c r="G1718" i="123"/>
  <c r="F1718" i="123"/>
  <c r="N1717" i="123"/>
  <c r="K1717" i="123"/>
  <c r="J1717" i="123"/>
  <c r="H1717" i="123"/>
  <c r="G1717" i="123"/>
  <c r="F1717" i="123"/>
  <c r="N1716" i="123"/>
  <c r="K1716" i="123"/>
  <c r="J1716" i="123"/>
  <c r="H1716" i="123"/>
  <c r="G1716" i="123"/>
  <c r="F1716" i="123"/>
  <c r="N1715" i="123"/>
  <c r="K1715" i="123"/>
  <c r="J1715" i="123"/>
  <c r="H1715" i="123"/>
  <c r="G1715" i="123"/>
  <c r="F1715" i="123"/>
  <c r="N1714" i="123"/>
  <c r="K1714" i="123"/>
  <c r="J1714" i="123"/>
  <c r="H1714" i="123"/>
  <c r="G1714" i="123"/>
  <c r="F1714" i="123"/>
  <c r="N1713" i="123"/>
  <c r="K1713" i="123"/>
  <c r="J1713" i="123"/>
  <c r="H1713" i="123"/>
  <c r="G1713" i="123"/>
  <c r="F1713" i="123"/>
  <c r="N1712" i="123"/>
  <c r="K1712" i="123"/>
  <c r="J1712" i="123"/>
  <c r="H1712" i="123"/>
  <c r="G1712" i="123"/>
  <c r="F1712" i="123"/>
  <c r="N1711" i="123"/>
  <c r="K1711" i="123"/>
  <c r="J1711" i="123"/>
  <c r="H1711" i="123"/>
  <c r="G1711" i="123"/>
  <c r="F1711" i="123"/>
  <c r="N1710" i="123"/>
  <c r="K1710" i="123"/>
  <c r="J1710" i="123"/>
  <c r="H1710" i="123"/>
  <c r="G1710" i="123"/>
  <c r="F1710" i="123"/>
  <c r="N1709" i="123"/>
  <c r="K1709" i="123"/>
  <c r="J1709" i="123"/>
  <c r="H1709" i="123"/>
  <c r="G1709" i="123"/>
  <c r="F1709" i="123"/>
  <c r="N1708" i="123"/>
  <c r="K1708" i="123"/>
  <c r="J1708" i="123"/>
  <c r="H1708" i="123"/>
  <c r="G1708" i="123"/>
  <c r="F1708" i="123"/>
  <c r="N1707" i="123"/>
  <c r="K1707" i="123"/>
  <c r="J1707" i="123"/>
  <c r="H1707" i="123"/>
  <c r="G1707" i="123"/>
  <c r="F1707" i="123"/>
  <c r="N1706" i="123"/>
  <c r="K1706" i="123"/>
  <c r="J1706" i="123"/>
  <c r="H1706" i="123"/>
  <c r="G1706" i="123"/>
  <c r="F1706" i="123"/>
  <c r="N1705" i="123"/>
  <c r="K1705" i="123"/>
  <c r="J1705" i="123"/>
  <c r="H1705" i="123"/>
  <c r="G1705" i="123"/>
  <c r="F1705" i="123"/>
  <c r="N1704" i="123"/>
  <c r="K1704" i="123"/>
  <c r="J1704" i="123"/>
  <c r="H1704" i="123"/>
  <c r="G1704" i="123"/>
  <c r="F1704" i="123"/>
  <c r="N1703" i="123"/>
  <c r="K1703" i="123"/>
  <c r="J1703" i="123"/>
  <c r="H1703" i="123"/>
  <c r="G1703" i="123"/>
  <c r="F1703" i="123"/>
  <c r="N1702" i="123"/>
  <c r="K1702" i="123"/>
  <c r="J1702" i="123"/>
  <c r="H1702" i="123"/>
  <c r="G1702" i="123"/>
  <c r="F1702" i="123"/>
  <c r="N1701" i="123"/>
  <c r="K1701" i="123"/>
  <c r="J1701" i="123"/>
  <c r="H1701" i="123"/>
  <c r="G1701" i="123"/>
  <c r="F1701" i="123"/>
  <c r="N1700" i="123"/>
  <c r="K1700" i="123"/>
  <c r="J1700" i="123"/>
  <c r="H1700" i="123"/>
  <c r="G1700" i="123"/>
  <c r="F1700" i="123"/>
  <c r="N1699" i="123"/>
  <c r="K1699" i="123"/>
  <c r="J1699" i="123"/>
  <c r="H1699" i="123"/>
  <c r="G1699" i="123"/>
  <c r="F1699" i="123"/>
  <c r="N1698" i="123"/>
  <c r="K1698" i="123"/>
  <c r="J1698" i="123"/>
  <c r="H1698" i="123"/>
  <c r="G1698" i="123"/>
  <c r="F1698" i="123"/>
  <c r="N1697" i="123"/>
  <c r="K1697" i="123"/>
  <c r="J1697" i="123"/>
  <c r="H1697" i="123"/>
  <c r="G1697" i="123"/>
  <c r="F1697" i="123"/>
  <c r="N1696" i="123"/>
  <c r="K1696" i="123"/>
  <c r="J1696" i="123"/>
  <c r="H1696" i="123"/>
  <c r="G1696" i="123"/>
  <c r="F1696" i="123"/>
  <c r="N1695" i="123"/>
  <c r="K1695" i="123"/>
  <c r="J1695" i="123"/>
  <c r="H1695" i="123"/>
  <c r="G1695" i="123"/>
  <c r="F1695" i="123"/>
  <c r="N1694" i="123"/>
  <c r="K1694" i="123"/>
  <c r="J1694" i="123"/>
  <c r="H1694" i="123"/>
  <c r="G1694" i="123"/>
  <c r="F1694" i="123"/>
  <c r="N1693" i="123"/>
  <c r="K1693" i="123"/>
  <c r="J1693" i="123"/>
  <c r="H1693" i="123"/>
  <c r="G1693" i="123"/>
  <c r="F1693" i="123"/>
  <c r="N1692" i="123"/>
  <c r="K1692" i="123"/>
  <c r="J1692" i="123"/>
  <c r="H1692" i="123"/>
  <c r="G1692" i="123"/>
  <c r="F1692" i="123"/>
  <c r="N1691" i="123"/>
  <c r="K1691" i="123"/>
  <c r="J1691" i="123"/>
  <c r="H1691" i="123"/>
  <c r="G1691" i="123"/>
  <c r="F1691" i="123"/>
  <c r="N1690" i="123"/>
  <c r="K1690" i="123"/>
  <c r="J1690" i="123"/>
  <c r="H1690" i="123"/>
  <c r="G1690" i="123"/>
  <c r="F1690" i="123"/>
  <c r="N1689" i="123"/>
  <c r="K1689" i="123"/>
  <c r="J1689" i="123"/>
  <c r="H1689" i="123"/>
  <c r="G1689" i="123"/>
  <c r="F1689" i="123"/>
  <c r="N1688" i="123"/>
  <c r="K1688" i="123"/>
  <c r="J1688" i="123"/>
  <c r="H1688" i="123"/>
  <c r="G1688" i="123"/>
  <c r="F1688" i="123"/>
  <c r="N1687" i="123"/>
  <c r="K1687" i="123"/>
  <c r="J1687" i="123"/>
  <c r="H1687" i="123"/>
  <c r="G1687" i="123"/>
  <c r="F1687" i="123"/>
  <c r="N1686" i="123"/>
  <c r="K1686" i="123"/>
  <c r="J1686" i="123"/>
  <c r="H1686" i="123"/>
  <c r="G1686" i="123"/>
  <c r="F1686" i="123"/>
  <c r="N1685" i="123"/>
  <c r="K1685" i="123"/>
  <c r="J1685" i="123"/>
  <c r="H1685" i="123"/>
  <c r="G1685" i="123"/>
  <c r="F1685" i="123"/>
  <c r="N1684" i="123"/>
  <c r="K1684" i="123"/>
  <c r="J1684" i="123"/>
  <c r="H1684" i="123"/>
  <c r="G1684" i="123"/>
  <c r="F1684" i="123"/>
  <c r="N1683" i="123"/>
  <c r="K1683" i="123"/>
  <c r="J1683" i="123"/>
  <c r="H1683" i="123"/>
  <c r="G1683" i="123"/>
  <c r="F1683" i="123"/>
  <c r="N1682" i="123"/>
  <c r="K1682" i="123"/>
  <c r="J1682" i="123"/>
  <c r="H1682" i="123"/>
  <c r="G1682" i="123"/>
  <c r="F1682" i="123"/>
  <c r="N1681" i="123"/>
  <c r="K1681" i="123"/>
  <c r="J1681" i="123"/>
  <c r="H1681" i="123"/>
  <c r="G1681" i="123"/>
  <c r="F1681" i="123"/>
  <c r="N1680" i="123"/>
  <c r="K1680" i="123"/>
  <c r="J1680" i="123"/>
  <c r="H1680" i="123"/>
  <c r="G1680" i="123"/>
  <c r="F1680" i="123"/>
  <c r="N1679" i="123"/>
  <c r="K1679" i="123"/>
  <c r="J1679" i="123"/>
  <c r="H1679" i="123"/>
  <c r="G1679" i="123"/>
  <c r="F1679" i="123"/>
  <c r="N1678" i="123"/>
  <c r="K1678" i="123"/>
  <c r="J1678" i="123"/>
  <c r="H1678" i="123"/>
  <c r="G1678" i="123"/>
  <c r="F1678" i="123"/>
  <c r="N1677" i="123"/>
  <c r="K1677" i="123"/>
  <c r="J1677" i="123"/>
  <c r="H1677" i="123"/>
  <c r="G1677" i="123"/>
  <c r="F1677" i="123"/>
  <c r="N1676" i="123"/>
  <c r="K1676" i="123"/>
  <c r="J1676" i="123"/>
  <c r="H1676" i="123"/>
  <c r="G1676" i="123"/>
  <c r="F1676" i="123"/>
  <c r="N1675" i="123"/>
  <c r="K1675" i="123"/>
  <c r="J1675" i="123"/>
  <c r="H1675" i="123"/>
  <c r="G1675" i="123"/>
  <c r="F1675" i="123"/>
  <c r="N1674" i="123"/>
  <c r="K1674" i="123"/>
  <c r="J1674" i="123"/>
  <c r="H1674" i="123"/>
  <c r="G1674" i="123"/>
  <c r="F1674" i="123"/>
  <c r="N1673" i="123"/>
  <c r="K1673" i="123"/>
  <c r="J1673" i="123"/>
  <c r="H1673" i="123"/>
  <c r="G1673" i="123"/>
  <c r="F1673" i="123"/>
  <c r="N1672" i="123"/>
  <c r="K1672" i="123"/>
  <c r="J1672" i="123"/>
  <c r="H1672" i="123"/>
  <c r="G1672" i="123"/>
  <c r="F1672" i="123"/>
  <c r="N1671" i="123"/>
  <c r="K1671" i="123"/>
  <c r="J1671" i="123"/>
  <c r="H1671" i="123"/>
  <c r="G1671" i="123"/>
  <c r="F1671" i="123"/>
  <c r="N1670" i="123"/>
  <c r="K1670" i="123"/>
  <c r="J1670" i="123"/>
  <c r="H1670" i="123"/>
  <c r="G1670" i="123"/>
  <c r="F1670" i="123"/>
  <c r="N1669" i="123"/>
  <c r="K1669" i="123"/>
  <c r="J1669" i="123"/>
  <c r="H1669" i="123"/>
  <c r="G1669" i="123"/>
  <c r="F1669" i="123"/>
  <c r="N1668" i="123"/>
  <c r="K1668" i="123"/>
  <c r="J1668" i="123"/>
  <c r="H1668" i="123"/>
  <c r="G1668" i="123"/>
  <c r="F1668" i="123"/>
  <c r="N1667" i="123"/>
  <c r="K1667" i="123"/>
  <c r="J1667" i="123"/>
  <c r="H1667" i="123"/>
  <c r="G1667" i="123"/>
  <c r="F1667" i="123"/>
  <c r="N1666" i="123"/>
  <c r="K1666" i="123"/>
  <c r="J1666" i="123"/>
  <c r="H1666" i="123"/>
  <c r="G1666" i="123"/>
  <c r="F1666" i="123"/>
  <c r="N1665" i="123"/>
  <c r="K1665" i="123"/>
  <c r="J1665" i="123"/>
  <c r="H1665" i="123"/>
  <c r="G1665" i="123"/>
  <c r="F1665" i="123"/>
  <c r="N1664" i="123"/>
  <c r="K1664" i="123"/>
  <c r="J1664" i="123"/>
  <c r="H1664" i="123"/>
  <c r="G1664" i="123"/>
  <c r="F1664" i="123"/>
  <c r="N1663" i="123"/>
  <c r="K1663" i="123"/>
  <c r="J1663" i="123"/>
  <c r="H1663" i="123"/>
  <c r="G1663" i="123"/>
  <c r="F1663" i="123"/>
  <c r="N1662" i="123"/>
  <c r="K1662" i="123"/>
  <c r="J1662" i="123"/>
  <c r="H1662" i="123"/>
  <c r="G1662" i="123"/>
  <c r="F1662" i="123"/>
  <c r="N1661" i="123"/>
  <c r="K1661" i="123"/>
  <c r="J1661" i="123"/>
  <c r="H1661" i="123"/>
  <c r="G1661" i="123"/>
  <c r="F1661" i="123"/>
  <c r="N1660" i="123"/>
  <c r="K1660" i="123"/>
  <c r="J1660" i="123"/>
  <c r="H1660" i="123"/>
  <c r="G1660" i="123"/>
  <c r="F1660" i="123"/>
  <c r="N1659" i="123"/>
  <c r="K1659" i="123"/>
  <c r="J1659" i="123"/>
  <c r="H1659" i="123"/>
  <c r="G1659" i="123"/>
  <c r="F1659" i="123"/>
  <c r="N1658" i="123"/>
  <c r="K1658" i="123"/>
  <c r="J1658" i="123"/>
  <c r="H1658" i="123"/>
  <c r="G1658" i="123"/>
  <c r="F1658" i="123"/>
  <c r="N1657" i="123"/>
  <c r="K1657" i="123"/>
  <c r="J1657" i="123"/>
  <c r="H1657" i="123"/>
  <c r="G1657" i="123"/>
  <c r="F1657" i="123"/>
  <c r="N1656" i="123"/>
  <c r="K1656" i="123"/>
  <c r="J1656" i="123"/>
  <c r="H1656" i="123"/>
  <c r="G1656" i="123"/>
  <c r="F1656" i="123"/>
  <c r="N1655" i="123"/>
  <c r="K1655" i="123"/>
  <c r="J1655" i="123"/>
  <c r="H1655" i="123"/>
  <c r="G1655" i="123"/>
  <c r="F1655" i="123"/>
  <c r="N1654" i="123"/>
  <c r="K1654" i="123"/>
  <c r="J1654" i="123"/>
  <c r="H1654" i="123"/>
  <c r="G1654" i="123"/>
  <c r="F1654" i="123"/>
  <c r="N1653" i="123"/>
  <c r="K1653" i="123"/>
  <c r="J1653" i="123"/>
  <c r="H1653" i="123"/>
  <c r="G1653" i="123"/>
  <c r="F1653" i="123"/>
  <c r="N1652" i="123"/>
  <c r="K1652" i="123"/>
  <c r="J1652" i="123"/>
  <c r="H1652" i="123"/>
  <c r="G1652" i="123"/>
  <c r="F1652" i="123"/>
  <c r="N1651" i="123"/>
  <c r="K1651" i="123"/>
  <c r="J1651" i="123"/>
  <c r="H1651" i="123"/>
  <c r="G1651" i="123"/>
  <c r="F1651" i="123"/>
  <c r="N1650" i="123"/>
  <c r="K1650" i="123"/>
  <c r="J1650" i="123"/>
  <c r="H1650" i="123"/>
  <c r="G1650" i="123"/>
  <c r="F1650" i="123"/>
  <c r="N1649" i="123"/>
  <c r="K1649" i="123"/>
  <c r="J1649" i="123"/>
  <c r="H1649" i="123"/>
  <c r="G1649" i="123"/>
  <c r="F1649" i="123"/>
  <c r="N1648" i="123"/>
  <c r="K1648" i="123"/>
  <c r="J1648" i="123"/>
  <c r="H1648" i="123"/>
  <c r="G1648" i="123"/>
  <c r="F1648" i="123"/>
  <c r="N1647" i="123"/>
  <c r="K1647" i="123"/>
  <c r="J1647" i="123"/>
  <c r="H1647" i="123"/>
  <c r="G1647" i="123"/>
  <c r="F1647" i="123"/>
  <c r="N1646" i="123"/>
  <c r="K1646" i="123"/>
  <c r="J1646" i="123"/>
  <c r="H1646" i="123"/>
  <c r="G1646" i="123"/>
  <c r="F1646" i="123"/>
  <c r="N1645" i="123"/>
  <c r="K1645" i="123"/>
  <c r="J1645" i="123"/>
  <c r="H1645" i="123"/>
  <c r="G1645" i="123"/>
  <c r="F1645" i="123"/>
  <c r="N1644" i="123"/>
  <c r="K1644" i="123"/>
  <c r="J1644" i="123"/>
  <c r="H1644" i="123"/>
  <c r="G1644" i="123"/>
  <c r="F1644" i="123"/>
  <c r="N1643" i="123"/>
  <c r="K1643" i="123"/>
  <c r="J1643" i="123"/>
  <c r="H1643" i="123"/>
  <c r="G1643" i="123"/>
  <c r="F1643" i="123"/>
  <c r="N1642" i="123"/>
  <c r="K1642" i="123"/>
  <c r="J1642" i="123"/>
  <c r="H1642" i="123"/>
  <c r="G1642" i="123"/>
  <c r="F1642" i="123"/>
  <c r="N1641" i="123"/>
  <c r="K1641" i="123"/>
  <c r="J1641" i="123"/>
  <c r="H1641" i="123"/>
  <c r="G1641" i="123"/>
  <c r="F1641" i="123"/>
  <c r="N1640" i="123"/>
  <c r="K1640" i="123"/>
  <c r="J1640" i="123"/>
  <c r="H1640" i="123"/>
  <c r="G1640" i="123"/>
  <c r="F1640" i="123"/>
  <c r="N1639" i="123"/>
  <c r="K1639" i="123"/>
  <c r="J1639" i="123"/>
  <c r="H1639" i="123"/>
  <c r="G1639" i="123"/>
  <c r="F1639" i="123"/>
  <c r="N1638" i="123"/>
  <c r="K1638" i="123"/>
  <c r="J1638" i="123"/>
  <c r="H1638" i="123"/>
  <c r="G1638" i="123"/>
  <c r="F1638" i="123"/>
  <c r="N1637" i="123"/>
  <c r="K1637" i="123"/>
  <c r="J1637" i="123"/>
  <c r="H1637" i="123"/>
  <c r="G1637" i="123"/>
  <c r="F1637" i="123"/>
  <c r="N1636" i="123"/>
  <c r="K1636" i="123"/>
  <c r="J1636" i="123"/>
  <c r="H1636" i="123"/>
  <c r="G1636" i="123"/>
  <c r="F1636" i="123"/>
  <c r="N1635" i="123"/>
  <c r="K1635" i="123"/>
  <c r="J1635" i="123"/>
  <c r="H1635" i="123"/>
  <c r="G1635" i="123"/>
  <c r="F1635" i="123"/>
  <c r="N1634" i="123"/>
  <c r="K1634" i="123"/>
  <c r="J1634" i="123"/>
  <c r="H1634" i="123"/>
  <c r="G1634" i="123"/>
  <c r="F1634" i="123"/>
  <c r="N1633" i="123"/>
  <c r="K1633" i="123"/>
  <c r="J1633" i="123"/>
  <c r="H1633" i="123"/>
  <c r="G1633" i="123"/>
  <c r="F1633" i="123"/>
  <c r="N1632" i="123"/>
  <c r="K1632" i="123"/>
  <c r="J1632" i="123"/>
  <c r="H1632" i="123"/>
  <c r="G1632" i="123"/>
  <c r="F1632" i="123"/>
  <c r="N1631" i="123"/>
  <c r="K1631" i="123"/>
  <c r="J1631" i="123"/>
  <c r="H1631" i="123"/>
  <c r="G1631" i="123"/>
  <c r="F1631" i="123"/>
  <c r="N1630" i="123"/>
  <c r="K1630" i="123"/>
  <c r="J1630" i="123"/>
  <c r="H1630" i="123"/>
  <c r="G1630" i="123"/>
  <c r="F1630" i="123"/>
  <c r="N1629" i="123"/>
  <c r="K1629" i="123"/>
  <c r="J1629" i="123"/>
  <c r="H1629" i="123"/>
  <c r="G1629" i="123"/>
  <c r="F1629" i="123"/>
  <c r="N1628" i="123"/>
  <c r="K1628" i="123"/>
  <c r="J1628" i="123"/>
  <c r="H1628" i="123"/>
  <c r="G1628" i="123"/>
  <c r="F1628" i="123"/>
  <c r="N1627" i="123"/>
  <c r="K1627" i="123"/>
  <c r="J1627" i="123"/>
  <c r="H1627" i="123"/>
  <c r="G1627" i="123"/>
  <c r="F1627" i="123"/>
  <c r="N1626" i="123"/>
  <c r="K1626" i="123"/>
  <c r="J1626" i="123"/>
  <c r="H1626" i="123"/>
  <c r="G1626" i="123"/>
  <c r="F1626" i="123"/>
  <c r="N1625" i="123"/>
  <c r="K1625" i="123"/>
  <c r="J1625" i="123"/>
  <c r="H1625" i="123"/>
  <c r="G1625" i="123"/>
  <c r="F1625" i="123"/>
  <c r="N1624" i="123"/>
  <c r="K1624" i="123"/>
  <c r="J1624" i="123"/>
  <c r="H1624" i="123"/>
  <c r="G1624" i="123"/>
  <c r="F1624" i="123"/>
  <c r="N1623" i="123"/>
  <c r="K1623" i="123"/>
  <c r="J1623" i="123"/>
  <c r="H1623" i="123"/>
  <c r="G1623" i="123"/>
  <c r="F1623" i="123"/>
  <c r="N1622" i="123"/>
  <c r="K1622" i="123"/>
  <c r="J1622" i="123"/>
  <c r="H1622" i="123"/>
  <c r="G1622" i="123"/>
  <c r="F1622" i="123"/>
  <c r="N1621" i="123"/>
  <c r="K1621" i="123"/>
  <c r="J1621" i="123"/>
  <c r="H1621" i="123"/>
  <c r="G1621" i="123"/>
  <c r="F1621" i="123"/>
  <c r="N1620" i="123"/>
  <c r="K1620" i="123"/>
  <c r="J1620" i="123"/>
  <c r="H1620" i="123"/>
  <c r="G1620" i="123"/>
  <c r="F1620" i="123"/>
  <c r="N1619" i="123"/>
  <c r="K1619" i="123"/>
  <c r="J1619" i="123"/>
  <c r="H1619" i="123"/>
  <c r="G1619" i="123"/>
  <c r="F1619" i="123"/>
  <c r="N1618" i="123"/>
  <c r="K1618" i="123"/>
  <c r="J1618" i="123"/>
  <c r="H1618" i="123"/>
  <c r="G1618" i="123"/>
  <c r="F1618" i="123"/>
  <c r="N1617" i="123"/>
  <c r="K1617" i="123"/>
  <c r="J1617" i="123"/>
  <c r="H1617" i="123"/>
  <c r="G1617" i="123"/>
  <c r="F1617" i="123"/>
  <c r="N1616" i="123"/>
  <c r="K1616" i="123"/>
  <c r="J1616" i="123"/>
  <c r="H1616" i="123"/>
  <c r="G1616" i="123"/>
  <c r="F1616" i="123"/>
  <c r="N1615" i="123"/>
  <c r="K1615" i="123"/>
  <c r="J1615" i="123"/>
  <c r="H1615" i="123"/>
  <c r="G1615" i="123"/>
  <c r="F1615" i="123"/>
  <c r="N1614" i="123"/>
  <c r="K1614" i="123"/>
  <c r="J1614" i="123"/>
  <c r="H1614" i="123"/>
  <c r="G1614" i="123"/>
  <c r="F1614" i="123"/>
  <c r="N1613" i="123"/>
  <c r="K1613" i="123"/>
  <c r="J1613" i="123"/>
  <c r="H1613" i="123"/>
  <c r="G1613" i="123"/>
  <c r="F1613" i="123"/>
  <c r="N1612" i="123"/>
  <c r="K1612" i="123"/>
  <c r="J1612" i="123"/>
  <c r="H1612" i="123"/>
  <c r="G1612" i="123"/>
  <c r="F1612" i="123"/>
  <c r="N1611" i="123"/>
  <c r="K1611" i="123"/>
  <c r="J1611" i="123"/>
  <c r="H1611" i="123"/>
  <c r="G1611" i="123"/>
  <c r="F1611" i="123"/>
  <c r="N1610" i="123"/>
  <c r="K1610" i="123"/>
  <c r="J1610" i="123"/>
  <c r="H1610" i="123"/>
  <c r="G1610" i="123"/>
  <c r="F1610" i="123"/>
  <c r="N1609" i="123"/>
  <c r="K1609" i="123"/>
  <c r="J1609" i="123"/>
  <c r="H1609" i="123"/>
  <c r="G1609" i="123"/>
  <c r="F1609" i="123"/>
  <c r="N1608" i="123"/>
  <c r="K1608" i="123"/>
  <c r="J1608" i="123"/>
  <c r="H1608" i="123"/>
  <c r="G1608" i="123"/>
  <c r="F1608" i="123"/>
  <c r="N1607" i="123"/>
  <c r="K1607" i="123"/>
  <c r="J1607" i="123"/>
  <c r="H1607" i="123"/>
  <c r="G1607" i="123"/>
  <c r="F1607" i="123"/>
  <c r="N1606" i="123"/>
  <c r="K1606" i="123"/>
  <c r="J1606" i="123"/>
  <c r="H1606" i="123"/>
  <c r="G1606" i="123"/>
  <c r="F1606" i="123"/>
  <c r="N1605" i="123"/>
  <c r="K1605" i="123"/>
  <c r="J1605" i="123"/>
  <c r="H1605" i="123"/>
  <c r="G1605" i="123"/>
  <c r="F1605" i="123"/>
  <c r="N1604" i="123"/>
  <c r="K1604" i="123"/>
  <c r="J1604" i="123"/>
  <c r="H1604" i="123"/>
  <c r="G1604" i="123"/>
  <c r="F1604" i="123"/>
  <c r="N1603" i="123"/>
  <c r="K1603" i="123"/>
  <c r="J1603" i="123"/>
  <c r="H1603" i="123"/>
  <c r="G1603" i="123"/>
  <c r="F1603" i="123"/>
  <c r="N1602" i="123"/>
  <c r="K1602" i="123"/>
  <c r="J1602" i="123"/>
  <c r="H1602" i="123"/>
  <c r="G1602" i="123"/>
  <c r="F1602" i="123"/>
  <c r="N1601" i="123"/>
  <c r="K1601" i="123"/>
  <c r="J1601" i="123"/>
  <c r="H1601" i="123"/>
  <c r="G1601" i="123"/>
  <c r="F1601" i="123"/>
  <c r="N1600" i="123"/>
  <c r="K1600" i="123"/>
  <c r="J1600" i="123"/>
  <c r="H1600" i="123"/>
  <c r="G1600" i="123"/>
  <c r="F1600" i="123"/>
  <c r="N1599" i="123"/>
  <c r="K1599" i="123"/>
  <c r="J1599" i="123"/>
  <c r="H1599" i="123"/>
  <c r="G1599" i="123"/>
  <c r="F1599" i="123"/>
  <c r="N1598" i="123"/>
  <c r="K1598" i="123"/>
  <c r="J1598" i="123"/>
  <c r="H1598" i="123"/>
  <c r="G1598" i="123"/>
  <c r="F1598" i="123"/>
  <c r="N1597" i="123"/>
  <c r="K1597" i="123"/>
  <c r="J1597" i="123"/>
  <c r="H1597" i="123"/>
  <c r="G1597" i="123"/>
  <c r="F1597" i="123"/>
  <c r="N1596" i="123"/>
  <c r="K1596" i="123"/>
  <c r="J1596" i="123"/>
  <c r="H1596" i="123"/>
  <c r="G1596" i="123"/>
  <c r="F1596" i="123"/>
  <c r="N1595" i="123"/>
  <c r="K1595" i="123"/>
  <c r="J1595" i="123"/>
  <c r="H1595" i="123"/>
  <c r="G1595" i="123"/>
  <c r="F1595" i="123"/>
  <c r="N1594" i="123"/>
  <c r="K1594" i="123"/>
  <c r="J1594" i="123"/>
  <c r="H1594" i="123"/>
  <c r="G1594" i="123"/>
  <c r="F1594" i="123"/>
  <c r="N1593" i="123"/>
  <c r="K1593" i="123"/>
  <c r="J1593" i="123"/>
  <c r="H1593" i="123"/>
  <c r="G1593" i="123"/>
  <c r="F1593" i="123"/>
  <c r="N1592" i="123"/>
  <c r="K1592" i="123"/>
  <c r="J1592" i="123"/>
  <c r="H1592" i="123"/>
  <c r="G1592" i="123"/>
  <c r="F1592" i="123"/>
  <c r="N1591" i="123"/>
  <c r="K1591" i="123"/>
  <c r="J1591" i="123"/>
  <c r="H1591" i="123"/>
  <c r="G1591" i="123"/>
  <c r="F1591" i="123"/>
  <c r="N1590" i="123"/>
  <c r="K1590" i="123"/>
  <c r="J1590" i="123"/>
  <c r="H1590" i="123"/>
  <c r="G1590" i="123"/>
  <c r="F1590" i="123"/>
  <c r="N1589" i="123"/>
  <c r="K1589" i="123"/>
  <c r="J1589" i="123"/>
  <c r="H1589" i="123"/>
  <c r="G1589" i="123"/>
  <c r="F1589" i="123"/>
  <c r="N1588" i="123"/>
  <c r="K1588" i="123"/>
  <c r="J1588" i="123"/>
  <c r="H1588" i="123"/>
  <c r="G1588" i="123"/>
  <c r="F1588" i="123"/>
  <c r="N1587" i="123"/>
  <c r="K1587" i="123"/>
  <c r="J1587" i="123"/>
  <c r="H1587" i="123"/>
  <c r="G1587" i="123"/>
  <c r="F1587" i="123"/>
  <c r="N1586" i="123"/>
  <c r="K1586" i="123"/>
  <c r="J1586" i="123"/>
  <c r="H1586" i="123"/>
  <c r="G1586" i="123"/>
  <c r="F1586" i="123"/>
  <c r="N1585" i="123"/>
  <c r="K1585" i="123"/>
  <c r="J1585" i="123"/>
  <c r="H1585" i="123"/>
  <c r="G1585" i="123"/>
  <c r="F1585" i="123"/>
  <c r="N1584" i="123"/>
  <c r="K1584" i="123"/>
  <c r="J1584" i="123"/>
  <c r="H1584" i="123"/>
  <c r="G1584" i="123"/>
  <c r="F1584" i="123"/>
  <c r="N1583" i="123"/>
  <c r="K1583" i="123"/>
  <c r="J1583" i="123"/>
  <c r="H1583" i="123"/>
  <c r="G1583" i="123"/>
  <c r="F1583" i="123"/>
  <c r="N1582" i="123"/>
  <c r="K1582" i="123"/>
  <c r="J1582" i="123"/>
  <c r="H1582" i="123"/>
  <c r="G1582" i="123"/>
  <c r="F1582" i="123"/>
  <c r="N1581" i="123"/>
  <c r="K1581" i="123"/>
  <c r="J1581" i="123"/>
  <c r="H1581" i="123"/>
  <c r="G1581" i="123"/>
  <c r="F1581" i="123"/>
  <c r="N1580" i="123"/>
  <c r="K1580" i="123"/>
  <c r="J1580" i="123"/>
  <c r="H1580" i="123"/>
  <c r="G1580" i="123"/>
  <c r="F1580" i="123"/>
  <c r="N1579" i="123"/>
  <c r="K1579" i="123"/>
  <c r="J1579" i="123"/>
  <c r="H1579" i="123"/>
  <c r="G1579" i="123"/>
  <c r="F1579" i="123"/>
  <c r="N1578" i="123"/>
  <c r="K1578" i="123"/>
  <c r="J1578" i="123"/>
  <c r="H1578" i="123"/>
  <c r="G1578" i="123"/>
  <c r="F1578" i="123"/>
  <c r="N1577" i="123"/>
  <c r="K1577" i="123"/>
  <c r="J1577" i="123"/>
  <c r="H1577" i="123"/>
  <c r="G1577" i="123"/>
  <c r="F1577" i="123"/>
  <c r="N1576" i="123"/>
  <c r="K1576" i="123"/>
  <c r="J1576" i="123"/>
  <c r="H1576" i="123"/>
  <c r="G1576" i="123"/>
  <c r="F1576" i="123"/>
  <c r="N1575" i="123"/>
  <c r="K1575" i="123"/>
  <c r="J1575" i="123"/>
  <c r="H1575" i="123"/>
  <c r="G1575" i="123"/>
  <c r="F1575" i="123"/>
  <c r="N1574" i="123"/>
  <c r="K1574" i="123"/>
  <c r="J1574" i="123"/>
  <c r="H1574" i="123"/>
  <c r="G1574" i="123"/>
  <c r="F1574" i="123"/>
  <c r="N1573" i="123"/>
  <c r="K1573" i="123"/>
  <c r="J1573" i="123"/>
  <c r="H1573" i="123"/>
  <c r="G1573" i="123"/>
  <c r="F1573" i="123"/>
  <c r="N1572" i="123"/>
  <c r="K1572" i="123"/>
  <c r="J1572" i="123"/>
  <c r="H1572" i="123"/>
  <c r="G1572" i="123"/>
  <c r="F1572" i="123"/>
  <c r="N1571" i="123"/>
  <c r="K1571" i="123"/>
  <c r="J1571" i="123"/>
  <c r="H1571" i="123"/>
  <c r="G1571" i="123"/>
  <c r="F1571" i="123"/>
  <c r="N1570" i="123"/>
  <c r="K1570" i="123"/>
  <c r="J1570" i="123"/>
  <c r="H1570" i="123"/>
  <c r="G1570" i="123"/>
  <c r="F1570" i="123"/>
  <c r="N1569" i="123"/>
  <c r="K1569" i="123"/>
  <c r="J1569" i="123"/>
  <c r="H1569" i="123"/>
  <c r="G1569" i="123"/>
  <c r="F1569" i="123"/>
  <c r="N1568" i="123"/>
  <c r="K1568" i="123"/>
  <c r="J1568" i="123"/>
  <c r="H1568" i="123"/>
  <c r="G1568" i="123"/>
  <c r="F1568" i="123"/>
  <c r="N1567" i="123"/>
  <c r="K1567" i="123"/>
  <c r="J1567" i="123"/>
  <c r="H1567" i="123"/>
  <c r="G1567" i="123"/>
  <c r="F1567" i="123"/>
  <c r="N1566" i="123"/>
  <c r="K1566" i="123"/>
  <c r="J1566" i="123"/>
  <c r="H1566" i="123"/>
  <c r="G1566" i="123"/>
  <c r="F1566" i="123"/>
  <c r="N1565" i="123"/>
  <c r="K1565" i="123"/>
  <c r="J1565" i="123"/>
  <c r="H1565" i="123"/>
  <c r="G1565" i="123"/>
  <c r="F1565" i="123"/>
  <c r="N1564" i="123"/>
  <c r="K1564" i="123"/>
  <c r="J1564" i="123"/>
  <c r="H1564" i="123"/>
  <c r="G1564" i="123"/>
  <c r="F1564" i="123"/>
  <c r="N1563" i="123"/>
  <c r="K1563" i="123"/>
  <c r="J1563" i="123"/>
  <c r="H1563" i="123"/>
  <c r="G1563" i="123"/>
  <c r="F1563" i="123"/>
  <c r="N1562" i="123"/>
  <c r="K1562" i="123"/>
  <c r="J1562" i="123"/>
  <c r="H1562" i="123"/>
  <c r="G1562" i="123"/>
  <c r="F1562" i="123"/>
  <c r="N1561" i="123"/>
  <c r="K1561" i="123"/>
  <c r="J1561" i="123"/>
  <c r="H1561" i="123"/>
  <c r="G1561" i="123"/>
  <c r="F1561" i="123"/>
  <c r="N1560" i="123"/>
  <c r="K1560" i="123"/>
  <c r="J1560" i="123"/>
  <c r="H1560" i="123"/>
  <c r="G1560" i="123"/>
  <c r="F1560" i="123"/>
  <c r="N1559" i="123"/>
  <c r="K1559" i="123"/>
  <c r="J1559" i="123"/>
  <c r="H1559" i="123"/>
  <c r="G1559" i="123"/>
  <c r="F1559" i="123"/>
  <c r="N1558" i="123"/>
  <c r="K1558" i="123"/>
  <c r="J1558" i="123"/>
  <c r="H1558" i="123"/>
  <c r="G1558" i="123"/>
  <c r="F1558" i="123"/>
  <c r="N1557" i="123"/>
  <c r="K1557" i="123"/>
  <c r="J1557" i="123"/>
  <c r="H1557" i="123"/>
  <c r="G1557" i="123"/>
  <c r="F1557" i="123"/>
  <c r="N1556" i="123"/>
  <c r="K1556" i="123"/>
  <c r="J1556" i="123"/>
  <c r="H1556" i="123"/>
  <c r="G1556" i="123"/>
  <c r="F1556" i="123"/>
  <c r="N1555" i="123"/>
  <c r="K1555" i="123"/>
  <c r="J1555" i="123"/>
  <c r="H1555" i="123"/>
  <c r="G1555" i="123"/>
  <c r="F1555" i="123"/>
  <c r="N1554" i="123"/>
  <c r="K1554" i="123"/>
  <c r="J1554" i="123"/>
  <c r="H1554" i="123"/>
  <c r="G1554" i="123"/>
  <c r="F1554" i="123"/>
  <c r="N1553" i="123"/>
  <c r="K1553" i="123"/>
  <c r="J1553" i="123"/>
  <c r="H1553" i="123"/>
  <c r="G1553" i="123"/>
  <c r="F1553" i="123"/>
  <c r="N1552" i="123"/>
  <c r="K1552" i="123"/>
  <c r="J1552" i="123"/>
  <c r="H1552" i="123"/>
  <c r="G1552" i="123"/>
  <c r="F1552" i="123"/>
  <c r="N1551" i="123"/>
  <c r="K1551" i="123"/>
  <c r="J1551" i="123"/>
  <c r="H1551" i="123"/>
  <c r="G1551" i="123"/>
  <c r="F1551" i="123"/>
  <c r="N1550" i="123"/>
  <c r="K1550" i="123"/>
  <c r="J1550" i="123"/>
  <c r="H1550" i="123"/>
  <c r="G1550" i="123"/>
  <c r="F1550" i="123"/>
  <c r="N1549" i="123"/>
  <c r="K1549" i="123"/>
  <c r="J1549" i="123"/>
  <c r="H1549" i="123"/>
  <c r="G1549" i="123"/>
  <c r="F1549" i="123"/>
  <c r="N1548" i="123"/>
  <c r="K1548" i="123"/>
  <c r="J1548" i="123"/>
  <c r="H1548" i="123"/>
  <c r="G1548" i="123"/>
  <c r="F1548" i="123"/>
  <c r="N1547" i="123"/>
  <c r="K1547" i="123"/>
  <c r="J1547" i="123"/>
  <c r="H1547" i="123"/>
  <c r="G1547" i="123"/>
  <c r="F1547" i="123"/>
  <c r="N1546" i="123"/>
  <c r="K1546" i="123"/>
  <c r="J1546" i="123"/>
  <c r="H1546" i="123"/>
  <c r="G1546" i="123"/>
  <c r="F1546" i="123"/>
  <c r="N1545" i="123"/>
  <c r="K1545" i="123"/>
  <c r="J1545" i="123"/>
  <c r="H1545" i="123"/>
  <c r="G1545" i="123"/>
  <c r="F1545" i="123"/>
  <c r="N1544" i="123"/>
  <c r="K1544" i="123"/>
  <c r="J1544" i="123"/>
  <c r="H1544" i="123"/>
  <c r="G1544" i="123"/>
  <c r="F1544" i="123"/>
  <c r="N1543" i="123"/>
  <c r="K1543" i="123"/>
  <c r="J1543" i="123"/>
  <c r="H1543" i="123"/>
  <c r="G1543" i="123"/>
  <c r="F1543" i="123"/>
  <c r="N1542" i="123"/>
  <c r="K1542" i="123"/>
  <c r="J1542" i="123"/>
  <c r="H1542" i="123"/>
  <c r="G1542" i="123"/>
  <c r="F1542" i="123"/>
  <c r="N1541" i="123"/>
  <c r="K1541" i="123"/>
  <c r="J1541" i="123"/>
  <c r="H1541" i="123"/>
  <c r="G1541" i="123"/>
  <c r="F1541" i="123"/>
  <c r="N1540" i="123"/>
  <c r="K1540" i="123"/>
  <c r="J1540" i="123"/>
  <c r="H1540" i="123"/>
  <c r="G1540" i="123"/>
  <c r="F1540" i="123"/>
  <c r="N1539" i="123"/>
  <c r="K1539" i="123"/>
  <c r="J1539" i="123"/>
  <c r="H1539" i="123"/>
  <c r="G1539" i="123"/>
  <c r="F1539" i="123"/>
  <c r="N1538" i="123"/>
  <c r="K1538" i="123"/>
  <c r="J1538" i="123"/>
  <c r="H1538" i="123"/>
  <c r="G1538" i="123"/>
  <c r="F1538" i="123"/>
  <c r="N1537" i="123"/>
  <c r="K1537" i="123"/>
  <c r="J1537" i="123"/>
  <c r="H1537" i="123"/>
  <c r="G1537" i="123"/>
  <c r="F1537" i="123"/>
  <c r="N1536" i="123"/>
  <c r="K1536" i="123"/>
  <c r="J1536" i="123"/>
  <c r="H1536" i="123"/>
  <c r="G1536" i="123"/>
  <c r="F1536" i="123"/>
  <c r="N1535" i="123"/>
  <c r="K1535" i="123"/>
  <c r="J1535" i="123"/>
  <c r="H1535" i="123"/>
  <c r="G1535" i="123"/>
  <c r="F1535" i="123"/>
  <c r="N1534" i="123"/>
  <c r="K1534" i="123"/>
  <c r="J1534" i="123"/>
  <c r="H1534" i="123"/>
  <c r="G1534" i="123"/>
  <c r="F1534" i="123"/>
  <c r="N1533" i="123"/>
  <c r="K1533" i="123"/>
  <c r="J1533" i="123"/>
  <c r="H1533" i="123"/>
  <c r="G1533" i="123"/>
  <c r="F1533" i="123"/>
  <c r="N1532" i="123"/>
  <c r="K1532" i="123"/>
  <c r="J1532" i="123"/>
  <c r="H1532" i="123"/>
  <c r="G1532" i="123"/>
  <c r="F1532" i="123"/>
  <c r="N1531" i="123"/>
  <c r="K1531" i="123"/>
  <c r="J1531" i="123"/>
  <c r="H1531" i="123"/>
  <c r="G1531" i="123"/>
  <c r="F1531" i="123"/>
  <c r="N1530" i="123"/>
  <c r="K1530" i="123"/>
  <c r="J1530" i="123"/>
  <c r="H1530" i="123"/>
  <c r="G1530" i="123"/>
  <c r="F1530" i="123"/>
  <c r="N1529" i="123"/>
  <c r="K1529" i="123"/>
  <c r="J1529" i="123"/>
  <c r="H1529" i="123"/>
  <c r="G1529" i="123"/>
  <c r="F1529" i="123"/>
  <c r="N1528" i="123"/>
  <c r="K1528" i="123"/>
  <c r="J1528" i="123"/>
  <c r="H1528" i="123"/>
  <c r="G1528" i="123"/>
  <c r="F1528" i="123"/>
  <c r="N1527" i="123"/>
  <c r="K1527" i="123"/>
  <c r="J1527" i="123"/>
  <c r="H1527" i="123"/>
  <c r="G1527" i="123"/>
  <c r="F1527" i="123"/>
  <c r="N1526" i="123"/>
  <c r="K1526" i="123"/>
  <c r="J1526" i="123"/>
  <c r="H1526" i="123"/>
  <c r="G1526" i="123"/>
  <c r="F1526" i="123"/>
  <c r="N1525" i="123"/>
  <c r="K1525" i="123"/>
  <c r="J1525" i="123"/>
  <c r="H1525" i="123"/>
  <c r="G1525" i="123"/>
  <c r="F1525" i="123"/>
  <c r="N1524" i="123"/>
  <c r="K1524" i="123"/>
  <c r="J1524" i="123"/>
  <c r="H1524" i="123"/>
  <c r="G1524" i="123"/>
  <c r="F1524" i="123"/>
  <c r="N1523" i="123"/>
  <c r="K1523" i="123"/>
  <c r="J1523" i="123"/>
  <c r="H1523" i="123"/>
  <c r="G1523" i="123"/>
  <c r="F1523" i="123"/>
  <c r="N1522" i="123"/>
  <c r="K1522" i="123"/>
  <c r="J1522" i="123"/>
  <c r="H1522" i="123"/>
  <c r="G1522" i="123"/>
  <c r="F1522" i="123"/>
  <c r="N1521" i="123"/>
  <c r="K1521" i="123"/>
  <c r="J1521" i="123"/>
  <c r="H1521" i="123"/>
  <c r="G1521" i="123"/>
  <c r="F1521" i="123"/>
  <c r="N1520" i="123"/>
  <c r="K1520" i="123"/>
  <c r="J1520" i="123"/>
  <c r="H1520" i="123"/>
  <c r="G1520" i="123"/>
  <c r="F1520" i="123"/>
  <c r="N1519" i="123"/>
  <c r="K1519" i="123"/>
  <c r="J1519" i="123"/>
  <c r="H1519" i="123"/>
  <c r="G1519" i="123"/>
  <c r="F1519" i="123"/>
  <c r="N1518" i="123"/>
  <c r="K1518" i="123"/>
  <c r="J1518" i="123"/>
  <c r="H1518" i="123"/>
  <c r="G1518" i="123"/>
  <c r="F1518" i="123"/>
  <c r="N1517" i="123"/>
  <c r="K1517" i="123"/>
  <c r="J1517" i="123"/>
  <c r="H1517" i="123"/>
  <c r="G1517" i="123"/>
  <c r="F1517" i="123"/>
  <c r="N1516" i="123"/>
  <c r="K1516" i="123"/>
  <c r="J1516" i="123"/>
  <c r="H1516" i="123"/>
  <c r="G1516" i="123"/>
  <c r="F1516" i="123"/>
  <c r="N1515" i="123"/>
  <c r="K1515" i="123"/>
  <c r="J1515" i="123"/>
  <c r="H1515" i="123"/>
  <c r="G1515" i="123"/>
  <c r="F1515" i="123"/>
  <c r="N1514" i="123"/>
  <c r="K1514" i="123"/>
  <c r="J1514" i="123"/>
  <c r="H1514" i="123"/>
  <c r="G1514" i="123"/>
  <c r="F1514" i="123"/>
  <c r="N1513" i="123"/>
  <c r="K1513" i="123"/>
  <c r="J1513" i="123"/>
  <c r="H1513" i="123"/>
  <c r="G1513" i="123"/>
  <c r="F1513" i="123"/>
  <c r="N1512" i="123"/>
  <c r="K1512" i="123"/>
  <c r="J1512" i="123"/>
  <c r="H1512" i="123"/>
  <c r="G1512" i="123"/>
  <c r="F1512" i="123"/>
  <c r="N1511" i="123"/>
  <c r="K1511" i="123"/>
  <c r="J1511" i="123"/>
  <c r="H1511" i="123"/>
  <c r="G1511" i="123"/>
  <c r="F1511" i="123"/>
  <c r="N1510" i="123"/>
  <c r="K1510" i="123"/>
  <c r="J1510" i="123"/>
  <c r="H1510" i="123"/>
  <c r="G1510" i="123"/>
  <c r="F1510" i="123"/>
  <c r="N1509" i="123"/>
  <c r="K1509" i="123"/>
  <c r="J1509" i="123"/>
  <c r="H1509" i="123"/>
  <c r="G1509" i="123"/>
  <c r="F1509" i="123"/>
  <c r="N1508" i="123"/>
  <c r="K1508" i="123"/>
  <c r="J1508" i="123"/>
  <c r="H1508" i="123"/>
  <c r="G1508" i="123"/>
  <c r="F1508" i="123"/>
  <c r="N1507" i="123"/>
  <c r="K1507" i="123"/>
  <c r="J1507" i="123"/>
  <c r="H1507" i="123"/>
  <c r="G1507" i="123"/>
  <c r="F1507" i="123"/>
  <c r="N1506" i="123"/>
  <c r="K1506" i="123"/>
  <c r="J1506" i="123"/>
  <c r="H1506" i="123"/>
  <c r="G1506" i="123"/>
  <c r="F1506" i="123"/>
  <c r="N1505" i="123"/>
  <c r="K1505" i="123"/>
  <c r="J1505" i="123"/>
  <c r="H1505" i="123"/>
  <c r="G1505" i="123"/>
  <c r="F1505" i="123"/>
  <c r="N1504" i="123"/>
  <c r="K1504" i="123"/>
  <c r="J1504" i="123"/>
  <c r="H1504" i="123"/>
  <c r="G1504" i="123"/>
  <c r="F1504" i="123"/>
  <c r="N1503" i="123"/>
  <c r="K1503" i="123"/>
  <c r="J1503" i="123"/>
  <c r="H1503" i="123"/>
  <c r="G1503" i="123"/>
  <c r="F1503" i="123"/>
  <c r="N1502" i="123"/>
  <c r="K1502" i="123"/>
  <c r="J1502" i="123"/>
  <c r="H1502" i="123"/>
  <c r="G1502" i="123"/>
  <c r="F1502" i="123"/>
  <c r="N1501" i="123"/>
  <c r="K1501" i="123"/>
  <c r="J1501" i="123"/>
  <c r="H1501" i="123"/>
  <c r="G1501" i="123"/>
  <c r="F1501" i="123"/>
  <c r="N1500" i="123"/>
  <c r="K1500" i="123"/>
  <c r="J1500" i="123"/>
  <c r="H1500" i="123"/>
  <c r="G1500" i="123"/>
  <c r="F1500" i="123"/>
  <c r="N1499" i="123"/>
  <c r="K1499" i="123"/>
  <c r="J1499" i="123"/>
  <c r="H1499" i="123"/>
  <c r="G1499" i="123"/>
  <c r="F1499" i="123"/>
  <c r="N1498" i="123"/>
  <c r="K1498" i="123"/>
  <c r="J1498" i="123"/>
  <c r="H1498" i="123"/>
  <c r="G1498" i="123"/>
  <c r="F1498" i="123"/>
  <c r="N1497" i="123"/>
  <c r="K1497" i="123"/>
  <c r="J1497" i="123"/>
  <c r="H1497" i="123"/>
  <c r="G1497" i="123"/>
  <c r="F1497" i="123"/>
  <c r="N1496" i="123"/>
  <c r="K1496" i="123"/>
  <c r="J1496" i="123"/>
  <c r="H1496" i="123"/>
  <c r="G1496" i="123"/>
  <c r="F1496" i="123"/>
  <c r="N1495" i="123"/>
  <c r="K1495" i="123"/>
  <c r="J1495" i="123"/>
  <c r="H1495" i="123"/>
  <c r="G1495" i="123"/>
  <c r="F1495" i="123"/>
  <c r="N1494" i="123"/>
  <c r="K1494" i="123"/>
  <c r="J1494" i="123"/>
  <c r="H1494" i="123"/>
  <c r="G1494" i="123"/>
  <c r="F1494" i="123"/>
  <c r="N1493" i="123"/>
  <c r="K1493" i="123"/>
  <c r="J1493" i="123"/>
  <c r="H1493" i="123"/>
  <c r="G1493" i="123"/>
  <c r="F1493" i="123"/>
  <c r="N1492" i="123"/>
  <c r="K1492" i="123"/>
  <c r="J1492" i="123"/>
  <c r="H1492" i="123"/>
  <c r="G1492" i="123"/>
  <c r="F1492" i="123"/>
  <c r="N1491" i="123"/>
  <c r="K1491" i="123"/>
  <c r="J1491" i="123"/>
  <c r="H1491" i="123"/>
  <c r="G1491" i="123"/>
  <c r="F1491" i="123"/>
  <c r="N1490" i="123"/>
  <c r="K1490" i="123"/>
  <c r="J1490" i="123"/>
  <c r="H1490" i="123"/>
  <c r="G1490" i="123"/>
  <c r="F1490" i="123"/>
  <c r="N1489" i="123"/>
  <c r="K1489" i="123"/>
  <c r="J1489" i="123"/>
  <c r="H1489" i="123"/>
  <c r="G1489" i="123"/>
  <c r="F1489" i="123"/>
  <c r="N1488" i="123"/>
  <c r="K1488" i="123"/>
  <c r="J1488" i="123"/>
  <c r="H1488" i="123"/>
  <c r="G1488" i="123"/>
  <c r="F1488" i="123"/>
  <c r="N1487" i="123"/>
  <c r="K1487" i="123"/>
  <c r="J1487" i="123"/>
  <c r="H1487" i="123"/>
  <c r="G1487" i="123"/>
  <c r="F1487" i="123"/>
  <c r="N1486" i="123"/>
  <c r="K1486" i="123"/>
  <c r="J1486" i="123"/>
  <c r="H1486" i="123"/>
  <c r="G1486" i="123"/>
  <c r="F1486" i="123"/>
  <c r="N1485" i="123"/>
  <c r="K1485" i="123"/>
  <c r="J1485" i="123"/>
  <c r="H1485" i="123"/>
  <c r="G1485" i="123"/>
  <c r="F1485" i="123"/>
  <c r="N1484" i="123"/>
  <c r="K1484" i="123"/>
  <c r="J1484" i="123"/>
  <c r="H1484" i="123"/>
  <c r="G1484" i="123"/>
  <c r="F1484" i="123"/>
  <c r="N1483" i="123"/>
  <c r="K1483" i="123"/>
  <c r="J1483" i="123"/>
  <c r="H1483" i="123"/>
  <c r="G1483" i="123"/>
  <c r="F1483" i="123"/>
  <c r="N1482" i="123"/>
  <c r="K1482" i="123"/>
  <c r="J1482" i="123"/>
  <c r="H1482" i="123"/>
  <c r="G1482" i="123"/>
  <c r="F1482" i="123"/>
  <c r="N1481" i="123"/>
  <c r="K1481" i="123"/>
  <c r="J1481" i="123"/>
  <c r="H1481" i="123"/>
  <c r="G1481" i="123"/>
  <c r="F1481" i="123"/>
  <c r="N1480" i="123"/>
  <c r="K1480" i="123"/>
  <c r="J1480" i="123"/>
  <c r="H1480" i="123"/>
  <c r="G1480" i="123"/>
  <c r="F1480" i="123"/>
  <c r="N1479" i="123"/>
  <c r="K1479" i="123"/>
  <c r="J1479" i="123"/>
  <c r="H1479" i="123"/>
  <c r="G1479" i="123"/>
  <c r="F1479" i="123"/>
  <c r="N1478" i="123"/>
  <c r="K1478" i="123"/>
  <c r="J1478" i="123"/>
  <c r="H1478" i="123"/>
  <c r="G1478" i="123"/>
  <c r="F1478" i="123"/>
  <c r="N1477" i="123"/>
  <c r="K1477" i="123"/>
  <c r="J1477" i="123"/>
  <c r="H1477" i="123"/>
  <c r="G1477" i="123"/>
  <c r="F1477" i="123"/>
  <c r="N1476" i="123"/>
  <c r="K1476" i="123"/>
  <c r="J1476" i="123"/>
  <c r="H1476" i="123"/>
  <c r="G1476" i="123"/>
  <c r="F1476" i="123"/>
  <c r="N1475" i="123"/>
  <c r="K1475" i="123"/>
  <c r="J1475" i="123"/>
  <c r="H1475" i="123"/>
  <c r="G1475" i="123"/>
  <c r="F1475" i="123"/>
  <c r="N1474" i="123"/>
  <c r="K1474" i="123"/>
  <c r="J1474" i="123"/>
  <c r="H1474" i="123"/>
  <c r="G1474" i="123"/>
  <c r="F1474" i="123"/>
  <c r="N1473" i="123"/>
  <c r="K1473" i="123"/>
  <c r="J1473" i="123"/>
  <c r="H1473" i="123"/>
  <c r="G1473" i="123"/>
  <c r="F1473" i="123"/>
  <c r="N1472" i="123"/>
  <c r="K1472" i="123"/>
  <c r="J1472" i="123"/>
  <c r="H1472" i="123"/>
  <c r="G1472" i="123"/>
  <c r="F1472" i="123"/>
  <c r="N1471" i="123"/>
  <c r="K1471" i="123"/>
  <c r="J1471" i="123"/>
  <c r="H1471" i="123"/>
  <c r="G1471" i="123"/>
  <c r="F1471" i="123"/>
  <c r="N1470" i="123"/>
  <c r="K1470" i="123"/>
  <c r="J1470" i="123"/>
  <c r="H1470" i="123"/>
  <c r="G1470" i="123"/>
  <c r="F1470" i="123"/>
  <c r="N1469" i="123"/>
  <c r="K1469" i="123"/>
  <c r="J1469" i="123"/>
  <c r="H1469" i="123"/>
  <c r="G1469" i="123"/>
  <c r="F1469" i="123"/>
  <c r="N1468" i="123"/>
  <c r="K1468" i="123"/>
  <c r="J1468" i="123"/>
  <c r="H1468" i="123"/>
  <c r="G1468" i="123"/>
  <c r="F1468" i="123"/>
  <c r="N1467" i="123"/>
  <c r="K1467" i="123"/>
  <c r="J1467" i="123"/>
  <c r="H1467" i="123"/>
  <c r="G1467" i="123"/>
  <c r="F1467" i="123"/>
  <c r="N1466" i="123"/>
  <c r="K1466" i="123"/>
  <c r="J1466" i="123"/>
  <c r="H1466" i="123"/>
  <c r="G1466" i="123"/>
  <c r="F1466" i="123"/>
  <c r="N1465" i="123"/>
  <c r="K1465" i="123"/>
  <c r="J1465" i="123"/>
  <c r="H1465" i="123"/>
  <c r="G1465" i="123"/>
  <c r="F1465" i="123"/>
  <c r="N1464" i="123"/>
  <c r="K1464" i="123"/>
  <c r="J1464" i="123"/>
  <c r="H1464" i="123"/>
  <c r="G1464" i="123"/>
  <c r="F1464" i="123"/>
  <c r="N1463" i="123"/>
  <c r="K1463" i="123"/>
  <c r="J1463" i="123"/>
  <c r="H1463" i="123"/>
  <c r="G1463" i="123"/>
  <c r="F1463" i="123"/>
  <c r="N1462" i="123"/>
  <c r="K1462" i="123"/>
  <c r="J1462" i="123"/>
  <c r="H1462" i="123"/>
  <c r="G1462" i="123"/>
  <c r="F1462" i="123"/>
  <c r="N1461" i="123"/>
  <c r="K1461" i="123"/>
  <c r="J1461" i="123"/>
  <c r="H1461" i="123"/>
  <c r="G1461" i="123"/>
  <c r="F1461" i="123"/>
  <c r="N1460" i="123"/>
  <c r="K1460" i="123"/>
  <c r="J1460" i="123"/>
  <c r="H1460" i="123"/>
  <c r="G1460" i="123"/>
  <c r="F1460" i="123"/>
  <c r="N1459" i="123"/>
  <c r="K1459" i="123"/>
  <c r="J1459" i="123"/>
  <c r="H1459" i="123"/>
  <c r="G1459" i="123"/>
  <c r="F1459" i="123"/>
  <c r="N1458" i="123"/>
  <c r="K1458" i="123"/>
  <c r="J1458" i="123"/>
  <c r="H1458" i="123"/>
  <c r="G1458" i="123"/>
  <c r="F1458" i="123"/>
  <c r="N1457" i="123"/>
  <c r="K1457" i="123"/>
  <c r="J1457" i="123"/>
  <c r="H1457" i="123"/>
  <c r="G1457" i="123"/>
  <c r="F1457" i="123"/>
  <c r="N1456" i="123"/>
  <c r="K1456" i="123"/>
  <c r="J1456" i="123"/>
  <c r="H1456" i="123"/>
  <c r="G1456" i="123"/>
  <c r="F1456" i="123"/>
  <c r="N1455" i="123"/>
  <c r="K1455" i="123"/>
  <c r="J1455" i="123"/>
  <c r="H1455" i="123"/>
  <c r="G1455" i="123"/>
  <c r="F1455" i="123"/>
  <c r="N1454" i="123"/>
  <c r="K1454" i="123"/>
  <c r="J1454" i="123"/>
  <c r="H1454" i="123"/>
  <c r="G1454" i="123"/>
  <c r="F1454" i="123"/>
  <c r="N1453" i="123"/>
  <c r="K1453" i="123"/>
  <c r="J1453" i="123"/>
  <c r="H1453" i="123"/>
  <c r="G1453" i="123"/>
  <c r="F1453" i="123"/>
  <c r="N1452" i="123"/>
  <c r="K1452" i="123"/>
  <c r="J1452" i="123"/>
  <c r="H1452" i="123"/>
  <c r="G1452" i="123"/>
  <c r="F1452" i="123"/>
  <c r="N1451" i="123"/>
  <c r="K1451" i="123"/>
  <c r="J1451" i="123"/>
  <c r="H1451" i="123"/>
  <c r="G1451" i="123"/>
  <c r="F1451" i="123"/>
  <c r="N1450" i="123"/>
  <c r="K1450" i="123"/>
  <c r="J1450" i="123"/>
  <c r="H1450" i="123"/>
  <c r="G1450" i="123"/>
  <c r="F1450" i="123"/>
  <c r="N1449" i="123"/>
  <c r="K1449" i="123"/>
  <c r="J1449" i="123"/>
  <c r="H1449" i="123"/>
  <c r="G1449" i="123"/>
  <c r="F1449" i="123"/>
  <c r="N1448" i="123"/>
  <c r="K1448" i="123"/>
  <c r="J1448" i="123"/>
  <c r="H1448" i="123"/>
  <c r="G1448" i="123"/>
  <c r="F1448" i="123"/>
  <c r="N1447" i="123"/>
  <c r="K1447" i="123"/>
  <c r="J1447" i="123"/>
  <c r="H1447" i="123"/>
  <c r="G1447" i="123"/>
  <c r="F1447" i="123"/>
  <c r="N1446" i="123"/>
  <c r="K1446" i="123"/>
  <c r="J1446" i="123"/>
  <c r="H1446" i="123"/>
  <c r="G1446" i="123"/>
  <c r="F1446" i="123"/>
  <c r="N1445" i="123"/>
  <c r="K1445" i="123"/>
  <c r="J1445" i="123"/>
  <c r="H1445" i="123"/>
  <c r="G1445" i="123"/>
  <c r="F1445" i="123"/>
  <c r="N1444" i="123"/>
  <c r="K1444" i="123"/>
  <c r="J1444" i="123"/>
  <c r="H1444" i="123"/>
  <c r="G1444" i="123"/>
  <c r="F1444" i="123"/>
  <c r="N1443" i="123"/>
  <c r="K1443" i="123"/>
  <c r="J1443" i="123"/>
  <c r="H1443" i="123"/>
  <c r="G1443" i="123"/>
  <c r="F1443" i="123"/>
  <c r="N1442" i="123"/>
  <c r="K1442" i="123"/>
  <c r="J1442" i="123"/>
  <c r="H1442" i="123"/>
  <c r="G1442" i="123"/>
  <c r="F1442" i="123"/>
  <c r="N1441" i="123"/>
  <c r="K1441" i="123"/>
  <c r="J1441" i="123"/>
  <c r="H1441" i="123"/>
  <c r="G1441" i="123"/>
  <c r="F1441" i="123"/>
  <c r="N1440" i="123"/>
  <c r="K1440" i="123"/>
  <c r="J1440" i="123"/>
  <c r="H1440" i="123"/>
  <c r="G1440" i="123"/>
  <c r="F1440" i="123"/>
  <c r="N1439" i="123"/>
  <c r="K1439" i="123"/>
  <c r="J1439" i="123"/>
  <c r="H1439" i="123"/>
  <c r="G1439" i="123"/>
  <c r="F1439" i="123"/>
  <c r="N1438" i="123"/>
  <c r="K1438" i="123"/>
  <c r="J1438" i="123"/>
  <c r="H1438" i="123"/>
  <c r="G1438" i="123"/>
  <c r="F1438" i="123"/>
  <c r="N1437" i="123"/>
  <c r="K1437" i="123"/>
  <c r="J1437" i="123"/>
  <c r="H1437" i="123"/>
  <c r="G1437" i="123"/>
  <c r="F1437" i="123"/>
  <c r="N1436" i="123"/>
  <c r="K1436" i="123"/>
  <c r="J1436" i="123"/>
  <c r="H1436" i="123"/>
  <c r="G1436" i="123"/>
  <c r="F1436" i="123"/>
  <c r="N1435" i="123"/>
  <c r="K1435" i="123"/>
  <c r="J1435" i="123"/>
  <c r="H1435" i="123"/>
  <c r="G1435" i="123"/>
  <c r="F1435" i="123"/>
  <c r="N1434" i="123"/>
  <c r="K1434" i="123"/>
  <c r="J1434" i="123"/>
  <c r="H1434" i="123"/>
  <c r="G1434" i="123"/>
  <c r="F1434" i="123"/>
  <c r="N1433" i="123"/>
  <c r="K1433" i="123"/>
  <c r="J1433" i="123"/>
  <c r="H1433" i="123"/>
  <c r="G1433" i="123"/>
  <c r="F1433" i="123"/>
  <c r="N1432" i="123"/>
  <c r="K1432" i="123"/>
  <c r="J1432" i="123"/>
  <c r="H1432" i="123"/>
  <c r="G1432" i="123"/>
  <c r="F1432" i="123"/>
  <c r="N1431" i="123"/>
  <c r="K1431" i="123"/>
  <c r="J1431" i="123"/>
  <c r="H1431" i="123"/>
  <c r="G1431" i="123"/>
  <c r="F1431" i="123"/>
  <c r="N1430" i="123"/>
  <c r="K1430" i="123"/>
  <c r="J1430" i="123"/>
  <c r="H1430" i="123"/>
  <c r="G1430" i="123"/>
  <c r="F1430" i="123"/>
  <c r="N1429" i="123"/>
  <c r="K1429" i="123"/>
  <c r="J1429" i="123"/>
  <c r="H1429" i="123"/>
  <c r="G1429" i="123"/>
  <c r="F1429" i="123"/>
  <c r="N1428" i="123"/>
  <c r="K1428" i="123"/>
  <c r="J1428" i="123"/>
  <c r="H1428" i="123"/>
  <c r="G1428" i="123"/>
  <c r="F1428" i="123"/>
  <c r="N1427" i="123"/>
  <c r="K1427" i="123"/>
  <c r="J1427" i="123"/>
  <c r="H1427" i="123"/>
  <c r="G1427" i="123"/>
  <c r="F1427" i="123"/>
  <c r="N1426" i="123"/>
  <c r="K1426" i="123"/>
  <c r="J1426" i="123"/>
  <c r="H1426" i="123"/>
  <c r="G1426" i="123"/>
  <c r="F1426" i="123"/>
  <c r="N1425" i="123"/>
  <c r="K1425" i="123"/>
  <c r="J1425" i="123"/>
  <c r="H1425" i="123"/>
  <c r="G1425" i="123"/>
  <c r="F1425" i="123"/>
  <c r="N1424" i="123"/>
  <c r="K1424" i="123"/>
  <c r="J1424" i="123"/>
  <c r="H1424" i="123"/>
  <c r="G1424" i="123"/>
  <c r="F1424" i="123"/>
  <c r="N1423" i="123"/>
  <c r="K1423" i="123"/>
  <c r="J1423" i="123"/>
  <c r="H1423" i="123"/>
  <c r="G1423" i="123"/>
  <c r="F1423" i="123"/>
  <c r="N1422" i="123"/>
  <c r="K1422" i="123"/>
  <c r="J1422" i="123"/>
  <c r="H1422" i="123"/>
  <c r="G1422" i="123"/>
  <c r="F1422" i="123"/>
  <c r="N1421" i="123"/>
  <c r="K1421" i="123"/>
  <c r="J1421" i="123"/>
  <c r="H1421" i="123"/>
  <c r="G1421" i="123"/>
  <c r="F1421" i="123"/>
  <c r="N1420" i="123"/>
  <c r="K1420" i="123"/>
  <c r="J1420" i="123"/>
  <c r="H1420" i="123"/>
  <c r="G1420" i="123"/>
  <c r="F1420" i="123"/>
  <c r="N1419" i="123"/>
  <c r="K1419" i="123"/>
  <c r="J1419" i="123"/>
  <c r="H1419" i="123"/>
  <c r="G1419" i="123"/>
  <c r="F1419" i="123"/>
  <c r="N1418" i="123"/>
  <c r="K1418" i="123"/>
  <c r="J1418" i="123"/>
  <c r="H1418" i="123"/>
  <c r="G1418" i="123"/>
  <c r="F1418" i="123"/>
  <c r="N1417" i="123"/>
  <c r="K1417" i="123"/>
  <c r="J1417" i="123"/>
  <c r="H1417" i="123"/>
  <c r="G1417" i="123"/>
  <c r="F1417" i="123"/>
  <c r="N1416" i="123"/>
  <c r="K1416" i="123"/>
  <c r="J1416" i="123"/>
  <c r="H1416" i="123"/>
  <c r="G1416" i="123"/>
  <c r="F1416" i="123"/>
  <c r="N1415" i="123"/>
  <c r="K1415" i="123"/>
  <c r="J1415" i="123"/>
  <c r="H1415" i="123"/>
  <c r="G1415" i="123"/>
  <c r="F1415" i="123"/>
  <c r="N1414" i="123"/>
  <c r="K1414" i="123"/>
  <c r="J1414" i="123"/>
  <c r="H1414" i="123"/>
  <c r="G1414" i="123"/>
  <c r="F1414" i="123"/>
  <c r="N1413" i="123"/>
  <c r="K1413" i="123"/>
  <c r="J1413" i="123"/>
  <c r="H1413" i="123"/>
  <c r="G1413" i="123"/>
  <c r="F1413" i="123"/>
  <c r="N1412" i="123"/>
  <c r="K1412" i="123"/>
  <c r="J1412" i="123"/>
  <c r="H1412" i="123"/>
  <c r="G1412" i="123"/>
  <c r="F1412" i="123"/>
  <c r="N1411" i="123"/>
  <c r="K1411" i="123"/>
  <c r="J1411" i="123"/>
  <c r="H1411" i="123"/>
  <c r="G1411" i="123"/>
  <c r="F1411" i="123"/>
  <c r="N1410" i="123"/>
  <c r="K1410" i="123"/>
  <c r="J1410" i="123"/>
  <c r="H1410" i="123"/>
  <c r="G1410" i="123"/>
  <c r="F1410" i="123"/>
  <c r="N1409" i="123"/>
  <c r="K1409" i="123"/>
  <c r="J1409" i="123"/>
  <c r="H1409" i="123"/>
  <c r="G1409" i="123"/>
  <c r="F1409" i="123"/>
  <c r="N1408" i="123"/>
  <c r="K1408" i="123"/>
  <c r="J1408" i="123"/>
  <c r="H1408" i="123"/>
  <c r="G1408" i="123"/>
  <c r="F1408" i="123"/>
  <c r="N1407" i="123"/>
  <c r="K1407" i="123"/>
  <c r="J1407" i="123"/>
  <c r="H1407" i="123"/>
  <c r="G1407" i="123"/>
  <c r="F1407" i="123"/>
  <c r="N1406" i="123"/>
  <c r="K1406" i="123"/>
  <c r="J1406" i="123"/>
  <c r="H1406" i="123"/>
  <c r="G1406" i="123"/>
  <c r="F1406" i="123"/>
  <c r="N1405" i="123"/>
  <c r="K1405" i="123"/>
  <c r="J1405" i="123"/>
  <c r="H1405" i="123"/>
  <c r="G1405" i="123"/>
  <c r="F1405" i="123"/>
  <c r="N1404" i="123"/>
  <c r="K1404" i="123"/>
  <c r="J1404" i="123"/>
  <c r="H1404" i="123"/>
  <c r="G1404" i="123"/>
  <c r="F1404" i="123"/>
  <c r="N1403" i="123"/>
  <c r="K1403" i="123"/>
  <c r="J1403" i="123"/>
  <c r="H1403" i="123"/>
  <c r="G1403" i="123"/>
  <c r="F1403" i="123"/>
  <c r="N1402" i="123"/>
  <c r="K1402" i="123"/>
  <c r="J1402" i="123"/>
  <c r="H1402" i="123"/>
  <c r="G1402" i="123"/>
  <c r="F1402" i="123"/>
  <c r="N1401" i="123"/>
  <c r="K1401" i="123"/>
  <c r="J1401" i="123"/>
  <c r="H1401" i="123"/>
  <c r="G1401" i="123"/>
  <c r="F1401" i="123"/>
  <c r="N1400" i="123"/>
  <c r="K1400" i="123"/>
  <c r="J1400" i="123"/>
  <c r="H1400" i="123"/>
  <c r="G1400" i="123"/>
  <c r="F1400" i="123"/>
  <c r="N1399" i="123"/>
  <c r="K1399" i="123"/>
  <c r="J1399" i="123"/>
  <c r="H1399" i="123"/>
  <c r="G1399" i="123"/>
  <c r="F1399" i="123"/>
  <c r="N1398" i="123"/>
  <c r="K1398" i="123"/>
  <c r="J1398" i="123"/>
  <c r="H1398" i="123"/>
  <c r="G1398" i="123"/>
  <c r="F1398" i="123"/>
  <c r="N1397" i="123"/>
  <c r="K1397" i="123"/>
  <c r="J1397" i="123"/>
  <c r="H1397" i="123"/>
  <c r="G1397" i="123"/>
  <c r="F1397" i="123"/>
  <c r="N1396" i="123"/>
  <c r="K1396" i="123"/>
  <c r="J1396" i="123"/>
  <c r="H1396" i="123"/>
  <c r="G1396" i="123"/>
  <c r="F1396" i="123"/>
  <c r="N1395" i="123"/>
  <c r="K1395" i="123"/>
  <c r="J1395" i="123"/>
  <c r="H1395" i="123"/>
  <c r="G1395" i="123"/>
  <c r="F1395" i="123"/>
  <c r="N1394" i="123"/>
  <c r="K1394" i="123"/>
  <c r="J1394" i="123"/>
  <c r="H1394" i="123"/>
  <c r="G1394" i="123"/>
  <c r="F1394" i="123"/>
  <c r="N1393" i="123"/>
  <c r="K1393" i="123"/>
  <c r="J1393" i="123"/>
  <c r="H1393" i="123"/>
  <c r="G1393" i="123"/>
  <c r="F1393" i="123"/>
  <c r="N1392" i="123"/>
  <c r="K1392" i="123"/>
  <c r="J1392" i="123"/>
  <c r="H1392" i="123"/>
  <c r="G1392" i="123"/>
  <c r="F1392" i="123"/>
  <c r="N1391" i="123"/>
  <c r="K1391" i="123"/>
  <c r="J1391" i="123"/>
  <c r="H1391" i="123"/>
  <c r="G1391" i="123"/>
  <c r="F1391" i="123"/>
  <c r="N1390" i="123"/>
  <c r="K1390" i="123"/>
  <c r="J1390" i="123"/>
  <c r="H1390" i="123"/>
  <c r="G1390" i="123"/>
  <c r="F1390" i="123"/>
  <c r="N1389" i="123"/>
  <c r="K1389" i="123"/>
  <c r="J1389" i="123"/>
  <c r="H1389" i="123"/>
  <c r="G1389" i="123"/>
  <c r="F1389" i="123"/>
  <c r="N1388" i="123"/>
  <c r="K1388" i="123"/>
  <c r="J1388" i="123"/>
  <c r="H1388" i="123"/>
  <c r="G1388" i="123"/>
  <c r="F1388" i="123"/>
  <c r="N1387" i="123"/>
  <c r="K1387" i="123"/>
  <c r="J1387" i="123"/>
  <c r="H1387" i="123"/>
  <c r="G1387" i="123"/>
  <c r="F1387" i="123"/>
  <c r="N1386" i="123"/>
  <c r="K1386" i="123"/>
  <c r="J1386" i="123"/>
  <c r="H1386" i="123"/>
  <c r="G1386" i="123"/>
  <c r="F1386" i="123"/>
  <c r="N1385" i="123"/>
  <c r="K1385" i="123"/>
  <c r="J1385" i="123"/>
  <c r="H1385" i="123"/>
  <c r="G1385" i="123"/>
  <c r="F1385" i="123"/>
  <c r="N1384" i="123"/>
  <c r="K1384" i="123"/>
  <c r="J1384" i="123"/>
  <c r="H1384" i="123"/>
  <c r="G1384" i="123"/>
  <c r="F1384" i="123"/>
  <c r="N1383" i="123"/>
  <c r="K1383" i="123"/>
  <c r="J1383" i="123"/>
  <c r="H1383" i="123"/>
  <c r="G1383" i="123"/>
  <c r="F1383" i="123"/>
  <c r="N1382" i="123"/>
  <c r="K1382" i="123"/>
  <c r="J1382" i="123"/>
  <c r="H1382" i="123"/>
  <c r="G1382" i="123"/>
  <c r="F1382" i="123"/>
  <c r="N1381" i="123"/>
  <c r="K1381" i="123"/>
  <c r="J1381" i="123"/>
  <c r="H1381" i="123"/>
  <c r="G1381" i="123"/>
  <c r="F1381" i="123"/>
  <c r="N1380" i="123"/>
  <c r="K1380" i="123"/>
  <c r="J1380" i="123"/>
  <c r="H1380" i="123"/>
  <c r="G1380" i="123"/>
  <c r="F1380" i="123"/>
  <c r="N1379" i="123"/>
  <c r="K1379" i="123"/>
  <c r="J1379" i="123"/>
  <c r="H1379" i="123"/>
  <c r="G1379" i="123"/>
  <c r="F1379" i="123"/>
  <c r="N1378" i="123"/>
  <c r="K1378" i="123"/>
  <c r="J1378" i="123"/>
  <c r="H1378" i="123"/>
  <c r="G1378" i="123"/>
  <c r="F1378" i="123"/>
  <c r="N1377" i="123"/>
  <c r="K1377" i="123"/>
  <c r="J1377" i="123"/>
  <c r="H1377" i="123"/>
  <c r="G1377" i="123"/>
  <c r="F1377" i="123"/>
  <c r="N1376" i="123"/>
  <c r="K1376" i="123"/>
  <c r="J1376" i="123"/>
  <c r="H1376" i="123"/>
  <c r="G1376" i="123"/>
  <c r="F1376" i="123"/>
  <c r="N1375" i="123"/>
  <c r="K1375" i="123"/>
  <c r="J1375" i="123"/>
  <c r="H1375" i="123"/>
  <c r="G1375" i="123"/>
  <c r="F1375" i="123"/>
  <c r="N1374" i="123"/>
  <c r="K1374" i="123"/>
  <c r="J1374" i="123"/>
  <c r="H1374" i="123"/>
  <c r="G1374" i="123"/>
  <c r="F1374" i="123"/>
  <c r="N1373" i="123"/>
  <c r="K1373" i="123"/>
  <c r="J1373" i="123"/>
  <c r="H1373" i="123"/>
  <c r="G1373" i="123"/>
  <c r="F1373" i="123"/>
  <c r="N1372" i="123"/>
  <c r="K1372" i="123"/>
  <c r="J1372" i="123"/>
  <c r="H1372" i="123"/>
  <c r="G1372" i="123"/>
  <c r="F1372" i="123"/>
  <c r="N1371" i="123"/>
  <c r="K1371" i="123"/>
  <c r="J1371" i="123"/>
  <c r="H1371" i="123"/>
  <c r="G1371" i="123"/>
  <c r="F1371" i="123"/>
  <c r="N1370" i="123"/>
  <c r="K1370" i="123"/>
  <c r="J1370" i="123"/>
  <c r="H1370" i="123"/>
  <c r="G1370" i="123"/>
  <c r="F1370" i="123"/>
  <c r="N1369" i="123"/>
  <c r="K1369" i="123"/>
  <c r="J1369" i="123"/>
  <c r="H1369" i="123"/>
  <c r="G1369" i="123"/>
  <c r="F1369" i="123"/>
  <c r="N1368" i="123"/>
  <c r="K1368" i="123"/>
  <c r="J1368" i="123"/>
  <c r="H1368" i="123"/>
  <c r="G1368" i="123"/>
  <c r="F1368" i="123"/>
  <c r="N1367" i="123"/>
  <c r="K1367" i="123"/>
  <c r="J1367" i="123"/>
  <c r="H1367" i="123"/>
  <c r="G1367" i="123"/>
  <c r="F1367" i="123"/>
  <c r="N1366" i="123"/>
  <c r="K1366" i="123"/>
  <c r="J1366" i="123"/>
  <c r="H1366" i="123"/>
  <c r="G1366" i="123"/>
  <c r="F1366" i="123"/>
  <c r="N1365" i="123"/>
  <c r="K1365" i="123"/>
  <c r="J1365" i="123"/>
  <c r="H1365" i="123"/>
  <c r="G1365" i="123"/>
  <c r="F1365" i="123"/>
  <c r="N1364" i="123"/>
  <c r="K1364" i="123"/>
  <c r="J1364" i="123"/>
  <c r="H1364" i="123"/>
  <c r="G1364" i="123"/>
  <c r="F1364" i="123"/>
  <c r="N1363" i="123"/>
  <c r="K1363" i="123"/>
  <c r="J1363" i="123"/>
  <c r="H1363" i="123"/>
  <c r="G1363" i="123"/>
  <c r="F1363" i="123"/>
  <c r="N1362" i="123"/>
  <c r="K1362" i="123"/>
  <c r="J1362" i="123"/>
  <c r="H1362" i="123"/>
  <c r="G1362" i="123"/>
  <c r="F1362" i="123"/>
  <c r="N1361" i="123"/>
  <c r="K1361" i="123"/>
  <c r="J1361" i="123"/>
  <c r="H1361" i="123"/>
  <c r="G1361" i="123"/>
  <c r="F1361" i="123"/>
  <c r="N1360" i="123"/>
  <c r="K1360" i="123"/>
  <c r="J1360" i="123"/>
  <c r="H1360" i="123"/>
  <c r="G1360" i="123"/>
  <c r="F1360" i="123"/>
  <c r="N1359" i="123"/>
  <c r="K1359" i="123"/>
  <c r="J1359" i="123"/>
  <c r="H1359" i="123"/>
  <c r="G1359" i="123"/>
  <c r="F1359" i="123"/>
  <c r="N1358" i="123"/>
  <c r="K1358" i="123"/>
  <c r="J1358" i="123"/>
  <c r="H1358" i="123"/>
  <c r="G1358" i="123"/>
  <c r="F1358" i="123"/>
  <c r="N1357" i="123"/>
  <c r="K1357" i="123"/>
  <c r="J1357" i="123"/>
  <c r="H1357" i="123"/>
  <c r="G1357" i="123"/>
  <c r="F1357" i="123"/>
  <c r="N1356" i="123"/>
  <c r="K1356" i="123"/>
  <c r="J1356" i="123"/>
  <c r="H1356" i="123"/>
  <c r="G1356" i="123"/>
  <c r="F1356" i="123"/>
  <c r="N1355" i="123"/>
  <c r="K1355" i="123"/>
  <c r="J1355" i="123"/>
  <c r="H1355" i="123"/>
  <c r="G1355" i="123"/>
  <c r="F1355" i="123"/>
  <c r="N1354" i="123"/>
  <c r="K1354" i="123"/>
  <c r="J1354" i="123"/>
  <c r="H1354" i="123"/>
  <c r="G1354" i="123"/>
  <c r="F1354" i="123"/>
  <c r="N1353" i="123"/>
  <c r="K1353" i="123"/>
  <c r="J1353" i="123"/>
  <c r="H1353" i="123"/>
  <c r="G1353" i="123"/>
  <c r="F1353" i="123"/>
  <c r="N1352" i="123"/>
  <c r="K1352" i="123"/>
  <c r="J1352" i="123"/>
  <c r="H1352" i="123"/>
  <c r="G1352" i="123"/>
  <c r="F1352" i="123"/>
  <c r="N1351" i="123"/>
  <c r="K1351" i="123"/>
  <c r="J1351" i="123"/>
  <c r="H1351" i="123"/>
  <c r="G1351" i="123"/>
  <c r="F1351" i="123"/>
  <c r="N1350" i="123"/>
  <c r="K1350" i="123"/>
  <c r="J1350" i="123"/>
  <c r="H1350" i="123"/>
  <c r="G1350" i="123"/>
  <c r="F1350" i="123"/>
  <c r="N1349" i="123"/>
  <c r="K1349" i="123"/>
  <c r="J1349" i="123"/>
  <c r="H1349" i="123"/>
  <c r="G1349" i="123"/>
  <c r="F1349" i="123"/>
  <c r="N1348" i="123"/>
  <c r="K1348" i="123"/>
  <c r="J1348" i="123"/>
  <c r="H1348" i="123"/>
  <c r="G1348" i="123"/>
  <c r="F1348" i="123"/>
  <c r="N1347" i="123"/>
  <c r="K1347" i="123"/>
  <c r="J1347" i="123"/>
  <c r="H1347" i="123"/>
  <c r="G1347" i="123"/>
  <c r="F1347" i="123"/>
  <c r="N1346" i="123"/>
  <c r="K1346" i="123"/>
  <c r="J1346" i="123"/>
  <c r="H1346" i="123"/>
  <c r="G1346" i="123"/>
  <c r="F1346" i="123"/>
  <c r="N1345" i="123"/>
  <c r="K1345" i="123"/>
  <c r="J1345" i="123"/>
  <c r="H1345" i="123"/>
  <c r="G1345" i="123"/>
  <c r="F1345" i="123"/>
  <c r="N1344" i="123"/>
  <c r="K1344" i="123"/>
  <c r="J1344" i="123"/>
  <c r="H1344" i="123"/>
  <c r="G1344" i="123"/>
  <c r="F1344" i="123"/>
  <c r="N1343" i="123"/>
  <c r="K1343" i="123"/>
  <c r="J1343" i="123"/>
  <c r="H1343" i="123"/>
  <c r="G1343" i="123"/>
  <c r="F1343" i="123"/>
  <c r="N1342" i="123"/>
  <c r="K1342" i="123"/>
  <c r="J1342" i="123"/>
  <c r="H1342" i="123"/>
  <c r="G1342" i="123"/>
  <c r="F1342" i="123"/>
  <c r="N1341" i="123"/>
  <c r="K1341" i="123"/>
  <c r="J1341" i="123"/>
  <c r="H1341" i="123"/>
  <c r="G1341" i="123"/>
  <c r="F1341" i="123"/>
  <c r="N1340" i="123"/>
  <c r="K1340" i="123"/>
  <c r="J1340" i="123"/>
  <c r="H1340" i="123"/>
  <c r="G1340" i="123"/>
  <c r="F1340" i="123"/>
  <c r="N1339" i="123"/>
  <c r="K1339" i="123"/>
  <c r="J1339" i="123"/>
  <c r="H1339" i="123"/>
  <c r="G1339" i="123"/>
  <c r="F1339" i="123"/>
  <c r="N1338" i="123"/>
  <c r="K1338" i="123"/>
  <c r="J1338" i="123"/>
  <c r="H1338" i="123"/>
  <c r="G1338" i="123"/>
  <c r="F1338" i="123"/>
  <c r="N1337" i="123"/>
  <c r="K1337" i="123"/>
  <c r="J1337" i="123"/>
  <c r="H1337" i="123"/>
  <c r="G1337" i="123"/>
  <c r="F1337" i="123"/>
  <c r="N1336" i="123"/>
  <c r="K1336" i="123"/>
  <c r="J1336" i="123"/>
  <c r="H1336" i="123"/>
  <c r="G1336" i="123"/>
  <c r="F1336" i="123"/>
  <c r="N1335" i="123"/>
  <c r="K1335" i="123"/>
  <c r="J1335" i="123"/>
  <c r="H1335" i="123"/>
  <c r="G1335" i="123"/>
  <c r="F1335" i="123"/>
  <c r="N1334" i="123"/>
  <c r="K1334" i="123"/>
  <c r="J1334" i="123"/>
  <c r="H1334" i="123"/>
  <c r="G1334" i="123"/>
  <c r="F1334" i="123"/>
  <c r="N1333" i="123"/>
  <c r="K1333" i="123"/>
  <c r="J1333" i="123"/>
  <c r="H1333" i="123"/>
  <c r="G1333" i="123"/>
  <c r="F1333" i="123"/>
  <c r="N1332" i="123"/>
  <c r="K1332" i="123"/>
  <c r="J1332" i="123"/>
  <c r="H1332" i="123"/>
  <c r="G1332" i="123"/>
  <c r="F1332" i="123"/>
  <c r="N1331" i="123"/>
  <c r="K1331" i="123"/>
  <c r="J1331" i="123"/>
  <c r="H1331" i="123"/>
  <c r="G1331" i="123"/>
  <c r="F1331" i="123"/>
  <c r="N1330" i="123"/>
  <c r="K1330" i="123"/>
  <c r="J1330" i="123"/>
  <c r="H1330" i="123"/>
  <c r="G1330" i="123"/>
  <c r="F1330" i="123"/>
  <c r="N1329" i="123"/>
  <c r="K1329" i="123"/>
  <c r="J1329" i="123"/>
  <c r="H1329" i="123"/>
  <c r="G1329" i="123"/>
  <c r="F1329" i="123"/>
  <c r="N1328" i="123"/>
  <c r="K1328" i="123"/>
  <c r="J1328" i="123"/>
  <c r="H1328" i="123"/>
  <c r="G1328" i="123"/>
  <c r="F1328" i="123"/>
  <c r="N1327" i="123"/>
  <c r="K1327" i="123"/>
  <c r="J1327" i="123"/>
  <c r="H1327" i="123"/>
  <c r="G1327" i="123"/>
  <c r="F1327" i="123"/>
  <c r="N1326" i="123"/>
  <c r="K1326" i="123"/>
  <c r="J1326" i="123"/>
  <c r="H1326" i="123"/>
  <c r="G1326" i="123"/>
  <c r="F1326" i="123"/>
  <c r="N1325" i="123"/>
  <c r="K1325" i="123"/>
  <c r="J1325" i="123"/>
  <c r="H1325" i="123"/>
  <c r="G1325" i="123"/>
  <c r="F1325" i="123"/>
  <c r="N1324" i="123"/>
  <c r="K1324" i="123"/>
  <c r="J1324" i="123"/>
  <c r="H1324" i="123"/>
  <c r="G1324" i="123"/>
  <c r="F1324" i="123"/>
  <c r="N1323" i="123"/>
  <c r="K1323" i="123"/>
  <c r="J1323" i="123"/>
  <c r="H1323" i="123"/>
  <c r="G1323" i="123"/>
  <c r="F1323" i="123"/>
  <c r="N1322" i="123"/>
  <c r="K1322" i="123"/>
  <c r="J1322" i="123"/>
  <c r="H1322" i="123"/>
  <c r="G1322" i="123"/>
  <c r="F1322" i="123"/>
  <c r="N1321" i="123"/>
  <c r="K1321" i="123"/>
  <c r="J1321" i="123"/>
  <c r="H1321" i="123"/>
  <c r="G1321" i="123"/>
  <c r="F1321" i="123"/>
  <c r="N1320" i="123"/>
  <c r="K1320" i="123"/>
  <c r="J1320" i="123"/>
  <c r="H1320" i="123"/>
  <c r="G1320" i="123"/>
  <c r="F1320" i="123"/>
  <c r="N1319" i="123"/>
  <c r="K1319" i="123"/>
  <c r="J1319" i="123"/>
  <c r="H1319" i="123"/>
  <c r="G1319" i="123"/>
  <c r="F1319" i="123"/>
  <c r="N1318" i="123"/>
  <c r="K1318" i="123"/>
  <c r="J1318" i="123"/>
  <c r="H1318" i="123"/>
  <c r="G1318" i="123"/>
  <c r="F1318" i="123"/>
  <c r="N1317" i="123"/>
  <c r="K1317" i="123"/>
  <c r="J1317" i="123"/>
  <c r="H1317" i="123"/>
  <c r="G1317" i="123"/>
  <c r="F1317" i="123"/>
  <c r="N1316" i="123"/>
  <c r="K1316" i="123"/>
  <c r="J1316" i="123"/>
  <c r="H1316" i="123"/>
  <c r="G1316" i="123"/>
  <c r="F1316" i="123"/>
  <c r="N1315" i="123"/>
  <c r="K1315" i="123"/>
  <c r="J1315" i="123"/>
  <c r="H1315" i="123"/>
  <c r="G1315" i="123"/>
  <c r="F1315" i="123"/>
  <c r="N1314" i="123"/>
  <c r="K1314" i="123"/>
  <c r="J1314" i="123"/>
  <c r="H1314" i="123"/>
  <c r="G1314" i="123"/>
  <c r="F1314" i="123"/>
  <c r="N1313" i="123"/>
  <c r="K1313" i="123"/>
  <c r="J1313" i="123"/>
  <c r="H1313" i="123"/>
  <c r="G1313" i="123"/>
  <c r="F1313" i="123"/>
  <c r="N1312" i="123"/>
  <c r="K1312" i="123"/>
  <c r="J1312" i="123"/>
  <c r="H1312" i="123"/>
  <c r="G1312" i="123"/>
  <c r="F1312" i="123"/>
  <c r="N1311" i="123"/>
  <c r="K1311" i="123"/>
  <c r="J1311" i="123"/>
  <c r="H1311" i="123"/>
  <c r="G1311" i="123"/>
  <c r="F1311" i="123"/>
  <c r="N1310" i="123"/>
  <c r="K1310" i="123"/>
  <c r="J1310" i="123"/>
  <c r="H1310" i="123"/>
  <c r="G1310" i="123"/>
  <c r="F1310" i="123"/>
  <c r="N1309" i="123"/>
  <c r="K1309" i="123"/>
  <c r="J1309" i="123"/>
  <c r="H1309" i="123"/>
  <c r="G1309" i="123"/>
  <c r="F1309" i="123"/>
  <c r="N1308" i="123"/>
  <c r="K1308" i="123"/>
  <c r="J1308" i="123"/>
  <c r="H1308" i="123"/>
  <c r="G1308" i="123"/>
  <c r="F1308" i="123"/>
  <c r="N1307" i="123"/>
  <c r="K1307" i="123"/>
  <c r="J1307" i="123"/>
  <c r="H1307" i="123"/>
  <c r="G1307" i="123"/>
  <c r="F1307" i="123"/>
  <c r="N1306" i="123"/>
  <c r="K1306" i="123"/>
  <c r="J1306" i="123"/>
  <c r="H1306" i="123"/>
  <c r="G1306" i="123"/>
  <c r="F1306" i="123"/>
  <c r="N1305" i="123"/>
  <c r="K1305" i="123"/>
  <c r="J1305" i="123"/>
  <c r="H1305" i="123"/>
  <c r="G1305" i="123"/>
  <c r="F1305" i="123"/>
  <c r="N1304" i="123"/>
  <c r="K1304" i="123"/>
  <c r="J1304" i="123"/>
  <c r="H1304" i="123"/>
  <c r="G1304" i="123"/>
  <c r="F1304" i="123"/>
  <c r="N1303" i="123"/>
  <c r="K1303" i="123"/>
  <c r="J1303" i="123"/>
  <c r="H1303" i="123"/>
  <c r="G1303" i="123"/>
  <c r="F1303" i="123"/>
  <c r="N1302" i="123"/>
  <c r="K1302" i="123"/>
  <c r="J1302" i="123"/>
  <c r="H1302" i="123"/>
  <c r="G1302" i="123"/>
  <c r="F1302" i="123"/>
  <c r="N1301" i="123"/>
  <c r="K1301" i="123"/>
  <c r="J1301" i="123"/>
  <c r="H1301" i="123"/>
  <c r="G1301" i="123"/>
  <c r="F1301" i="123"/>
  <c r="N1300" i="123"/>
  <c r="K1300" i="123"/>
  <c r="J1300" i="123"/>
  <c r="H1300" i="123"/>
  <c r="G1300" i="123"/>
  <c r="F1300" i="123"/>
  <c r="N1299" i="123"/>
  <c r="K1299" i="123"/>
  <c r="J1299" i="123"/>
  <c r="H1299" i="123"/>
  <c r="G1299" i="123"/>
  <c r="F1299" i="123"/>
  <c r="N1298" i="123"/>
  <c r="K1298" i="123"/>
  <c r="J1298" i="123"/>
  <c r="H1298" i="123"/>
  <c r="G1298" i="123"/>
  <c r="F1298" i="123"/>
  <c r="N1297" i="123"/>
  <c r="K1297" i="123"/>
  <c r="J1297" i="123"/>
  <c r="H1297" i="123"/>
  <c r="G1297" i="123"/>
  <c r="F1297" i="123"/>
  <c r="N1296" i="123"/>
  <c r="K1296" i="123"/>
  <c r="J1296" i="123"/>
  <c r="H1296" i="123"/>
  <c r="G1296" i="123"/>
  <c r="F1296" i="123"/>
  <c r="N1295" i="123"/>
  <c r="K1295" i="123"/>
  <c r="J1295" i="123"/>
  <c r="H1295" i="123"/>
  <c r="G1295" i="123"/>
  <c r="F1295" i="123"/>
  <c r="N1294" i="123"/>
  <c r="K1294" i="123"/>
  <c r="J1294" i="123"/>
  <c r="H1294" i="123"/>
  <c r="G1294" i="123"/>
  <c r="F1294" i="123"/>
  <c r="N1293" i="123"/>
  <c r="K1293" i="123"/>
  <c r="J1293" i="123"/>
  <c r="H1293" i="123"/>
  <c r="G1293" i="123"/>
  <c r="F1293" i="123"/>
  <c r="N1292" i="123"/>
  <c r="K1292" i="123"/>
  <c r="J1292" i="123"/>
  <c r="H1292" i="123"/>
  <c r="G1292" i="123"/>
  <c r="F1292" i="123"/>
  <c r="N1291" i="123"/>
  <c r="K1291" i="123"/>
  <c r="J1291" i="123"/>
  <c r="H1291" i="123"/>
  <c r="G1291" i="123"/>
  <c r="F1291" i="123"/>
  <c r="N1290" i="123"/>
  <c r="K1290" i="123"/>
  <c r="J1290" i="123"/>
  <c r="H1290" i="123"/>
  <c r="G1290" i="123"/>
  <c r="F1290" i="123"/>
  <c r="N1289" i="123"/>
  <c r="K1289" i="123"/>
  <c r="J1289" i="123"/>
  <c r="H1289" i="123"/>
  <c r="G1289" i="123"/>
  <c r="F1289" i="123"/>
  <c r="N1288" i="123"/>
  <c r="K1288" i="123"/>
  <c r="J1288" i="123"/>
  <c r="H1288" i="123"/>
  <c r="G1288" i="123"/>
  <c r="F1288" i="123"/>
  <c r="N1287" i="123"/>
  <c r="K1287" i="123"/>
  <c r="J1287" i="123"/>
  <c r="H1287" i="123"/>
  <c r="G1287" i="123"/>
  <c r="F1287" i="123"/>
  <c r="N1286" i="123"/>
  <c r="K1286" i="123"/>
  <c r="J1286" i="123"/>
  <c r="H1286" i="123"/>
  <c r="G1286" i="123"/>
  <c r="F1286" i="123"/>
  <c r="N1285" i="123"/>
  <c r="K1285" i="123"/>
  <c r="J1285" i="123"/>
  <c r="H1285" i="123"/>
  <c r="G1285" i="123"/>
  <c r="F1285" i="123"/>
  <c r="N1284" i="123"/>
  <c r="K1284" i="123"/>
  <c r="J1284" i="123"/>
  <c r="H1284" i="123"/>
  <c r="G1284" i="123"/>
  <c r="F1284" i="123"/>
  <c r="N1283" i="123"/>
  <c r="K1283" i="123"/>
  <c r="J1283" i="123"/>
  <c r="H1283" i="123"/>
  <c r="G1283" i="123"/>
  <c r="F1283" i="123"/>
  <c r="N1282" i="123"/>
  <c r="K1282" i="123"/>
  <c r="J1282" i="123"/>
  <c r="H1282" i="123"/>
  <c r="G1282" i="123"/>
  <c r="F1282" i="123"/>
  <c r="N1281" i="123"/>
  <c r="K1281" i="123"/>
  <c r="J1281" i="123"/>
  <c r="H1281" i="123"/>
  <c r="G1281" i="123"/>
  <c r="F1281" i="123"/>
  <c r="N1280" i="123"/>
  <c r="K1280" i="123"/>
  <c r="J1280" i="123"/>
  <c r="H1280" i="123"/>
  <c r="G1280" i="123"/>
  <c r="F1280" i="123"/>
  <c r="N1279" i="123"/>
  <c r="K1279" i="123"/>
  <c r="J1279" i="123"/>
  <c r="H1279" i="123"/>
  <c r="G1279" i="123"/>
  <c r="F1279" i="123"/>
  <c r="N1278" i="123"/>
  <c r="K1278" i="123"/>
  <c r="J1278" i="123"/>
  <c r="H1278" i="123"/>
  <c r="G1278" i="123"/>
  <c r="F1278" i="123"/>
  <c r="N1277" i="123"/>
  <c r="K1277" i="123"/>
  <c r="J1277" i="123"/>
  <c r="H1277" i="123"/>
  <c r="G1277" i="123"/>
  <c r="F1277" i="123"/>
  <c r="N1276" i="123"/>
  <c r="K1276" i="123"/>
  <c r="J1276" i="123"/>
  <c r="H1276" i="123"/>
  <c r="G1276" i="123"/>
  <c r="F1276" i="123"/>
  <c r="N1275" i="123"/>
  <c r="K1275" i="123"/>
  <c r="J1275" i="123"/>
  <c r="H1275" i="123"/>
  <c r="G1275" i="123"/>
  <c r="F1275" i="123"/>
  <c r="N1274" i="123"/>
  <c r="K1274" i="123"/>
  <c r="J1274" i="123"/>
  <c r="H1274" i="123"/>
  <c r="G1274" i="123"/>
  <c r="F1274" i="123"/>
  <c r="N1273" i="123"/>
  <c r="K1273" i="123"/>
  <c r="J1273" i="123"/>
  <c r="H1273" i="123"/>
  <c r="G1273" i="123"/>
  <c r="F1273" i="123"/>
  <c r="N1272" i="123"/>
  <c r="K1272" i="123"/>
  <c r="J1272" i="123"/>
  <c r="H1272" i="123"/>
  <c r="G1272" i="123"/>
  <c r="F1272" i="123"/>
  <c r="N1271" i="123"/>
  <c r="K1271" i="123"/>
  <c r="J1271" i="123"/>
  <c r="H1271" i="123"/>
  <c r="G1271" i="123"/>
  <c r="F1271" i="123"/>
  <c r="N1270" i="123"/>
  <c r="K1270" i="123"/>
  <c r="J1270" i="123"/>
  <c r="H1270" i="123"/>
  <c r="G1270" i="123"/>
  <c r="F1270" i="123"/>
  <c r="N1269" i="123"/>
  <c r="K1269" i="123"/>
  <c r="J1269" i="123"/>
  <c r="H1269" i="123"/>
  <c r="G1269" i="123"/>
  <c r="F1269" i="123"/>
  <c r="N1268" i="123"/>
  <c r="K1268" i="123"/>
  <c r="J1268" i="123"/>
  <c r="H1268" i="123"/>
  <c r="G1268" i="123"/>
  <c r="F1268" i="123"/>
  <c r="N1267" i="123"/>
  <c r="K1267" i="123"/>
  <c r="J1267" i="123"/>
  <c r="H1267" i="123"/>
  <c r="G1267" i="123"/>
  <c r="F1267" i="123"/>
  <c r="N1266" i="123"/>
  <c r="K1266" i="123"/>
  <c r="J1266" i="123"/>
  <c r="H1266" i="123"/>
  <c r="G1266" i="123"/>
  <c r="F1266" i="123"/>
  <c r="N1265" i="123"/>
  <c r="K1265" i="123"/>
  <c r="J1265" i="123"/>
  <c r="H1265" i="123"/>
  <c r="G1265" i="123"/>
  <c r="F1265" i="123"/>
  <c r="N1264" i="123"/>
  <c r="K1264" i="123"/>
  <c r="J1264" i="123"/>
  <c r="H1264" i="123"/>
  <c r="G1264" i="123"/>
  <c r="F1264" i="123"/>
  <c r="N1263" i="123"/>
  <c r="K1263" i="123"/>
  <c r="J1263" i="123"/>
  <c r="H1263" i="123"/>
  <c r="G1263" i="123"/>
  <c r="F1263" i="123"/>
  <c r="N1262" i="123"/>
  <c r="K1262" i="123"/>
  <c r="J1262" i="123"/>
  <c r="H1262" i="123"/>
  <c r="G1262" i="123"/>
  <c r="F1262" i="123"/>
  <c r="N1261" i="123"/>
  <c r="K1261" i="123"/>
  <c r="J1261" i="123"/>
  <c r="H1261" i="123"/>
  <c r="G1261" i="123"/>
  <c r="F1261" i="123"/>
  <c r="N1260" i="123"/>
  <c r="K1260" i="123"/>
  <c r="J1260" i="123"/>
  <c r="H1260" i="123"/>
  <c r="G1260" i="123"/>
  <c r="F1260" i="123"/>
  <c r="N1259" i="123"/>
  <c r="K1259" i="123"/>
  <c r="J1259" i="123"/>
  <c r="H1259" i="123"/>
  <c r="G1259" i="123"/>
  <c r="F1259" i="123"/>
  <c r="N1258" i="123"/>
  <c r="K1258" i="123"/>
  <c r="J1258" i="123"/>
  <c r="H1258" i="123"/>
  <c r="G1258" i="123"/>
  <c r="F1258" i="123"/>
  <c r="N1257" i="123"/>
  <c r="K1257" i="123"/>
  <c r="J1257" i="123"/>
  <c r="H1257" i="123"/>
  <c r="G1257" i="123"/>
  <c r="F1257" i="123"/>
  <c r="N1256" i="123"/>
  <c r="K1256" i="123"/>
  <c r="J1256" i="123"/>
  <c r="H1256" i="123"/>
  <c r="G1256" i="123"/>
  <c r="F1256" i="123"/>
  <c r="N1255" i="123"/>
  <c r="K1255" i="123"/>
  <c r="J1255" i="123"/>
  <c r="H1255" i="123"/>
  <c r="G1255" i="123"/>
  <c r="F1255" i="123"/>
  <c r="N1254" i="123"/>
  <c r="K1254" i="123"/>
  <c r="J1254" i="123"/>
  <c r="H1254" i="123"/>
  <c r="G1254" i="123"/>
  <c r="F1254" i="123"/>
  <c r="N1253" i="123"/>
  <c r="K1253" i="123"/>
  <c r="J1253" i="123"/>
  <c r="H1253" i="123"/>
  <c r="G1253" i="123"/>
  <c r="F1253" i="123"/>
  <c r="N1252" i="123"/>
  <c r="K1252" i="123"/>
  <c r="J1252" i="123"/>
  <c r="H1252" i="123"/>
  <c r="G1252" i="123"/>
  <c r="F1252" i="123"/>
  <c r="N1251" i="123"/>
  <c r="K1251" i="123"/>
  <c r="J1251" i="123"/>
  <c r="H1251" i="123"/>
  <c r="G1251" i="123"/>
  <c r="F1251" i="123"/>
  <c r="N1250" i="123"/>
  <c r="K1250" i="123"/>
  <c r="J1250" i="123"/>
  <c r="H1250" i="123"/>
  <c r="G1250" i="123"/>
  <c r="F1250" i="123"/>
  <c r="N1249" i="123"/>
  <c r="K1249" i="123"/>
  <c r="J1249" i="123"/>
  <c r="H1249" i="123"/>
  <c r="G1249" i="123"/>
  <c r="F1249" i="123"/>
  <c r="N1248" i="123"/>
  <c r="K1248" i="123"/>
  <c r="J1248" i="123"/>
  <c r="H1248" i="123"/>
  <c r="G1248" i="123"/>
  <c r="F1248" i="123"/>
  <c r="N1247" i="123"/>
  <c r="K1247" i="123"/>
  <c r="J1247" i="123"/>
  <c r="H1247" i="123"/>
  <c r="G1247" i="123"/>
  <c r="F1247" i="123"/>
  <c r="N1246" i="123"/>
  <c r="K1246" i="123"/>
  <c r="J1246" i="123"/>
  <c r="H1246" i="123"/>
  <c r="G1246" i="123"/>
  <c r="F1246" i="123"/>
  <c r="N1245" i="123"/>
  <c r="K1245" i="123"/>
  <c r="J1245" i="123"/>
  <c r="H1245" i="123"/>
  <c r="G1245" i="123"/>
  <c r="F1245" i="123"/>
  <c r="N1244" i="123"/>
  <c r="K1244" i="123"/>
  <c r="J1244" i="123"/>
  <c r="H1244" i="123"/>
  <c r="G1244" i="123"/>
  <c r="F1244" i="123"/>
  <c r="N1243" i="123"/>
  <c r="K1243" i="123"/>
  <c r="J1243" i="123"/>
  <c r="H1243" i="123"/>
  <c r="G1243" i="123"/>
  <c r="F1243" i="123"/>
  <c r="N1242" i="123"/>
  <c r="K1242" i="123"/>
  <c r="J1242" i="123"/>
  <c r="H1242" i="123"/>
  <c r="G1242" i="123"/>
  <c r="F1242" i="123"/>
  <c r="N1241" i="123"/>
  <c r="K1241" i="123"/>
  <c r="J1241" i="123"/>
  <c r="H1241" i="123"/>
  <c r="G1241" i="123"/>
  <c r="F1241" i="123"/>
  <c r="N1240" i="123"/>
  <c r="K1240" i="123"/>
  <c r="J1240" i="123"/>
  <c r="H1240" i="123"/>
  <c r="G1240" i="123"/>
  <c r="F1240" i="123"/>
  <c r="N1239" i="123"/>
  <c r="K1239" i="123"/>
  <c r="J1239" i="123"/>
  <c r="H1239" i="123"/>
  <c r="G1239" i="123"/>
  <c r="F1239" i="123"/>
  <c r="N1238" i="123"/>
  <c r="K1238" i="123"/>
  <c r="J1238" i="123"/>
  <c r="H1238" i="123"/>
  <c r="G1238" i="123"/>
  <c r="F1238" i="123"/>
  <c r="N1237" i="123"/>
  <c r="K1237" i="123"/>
  <c r="J1237" i="123"/>
  <c r="H1237" i="123"/>
  <c r="G1237" i="123"/>
  <c r="F1237" i="123"/>
  <c r="N1236" i="123"/>
  <c r="K1236" i="123"/>
  <c r="J1236" i="123"/>
  <c r="H1236" i="123"/>
  <c r="G1236" i="123"/>
  <c r="F1236" i="123"/>
  <c r="N1235" i="123"/>
  <c r="K1235" i="123"/>
  <c r="J1235" i="123"/>
  <c r="H1235" i="123"/>
  <c r="G1235" i="123"/>
  <c r="F1235" i="123"/>
  <c r="N1234" i="123"/>
  <c r="K1234" i="123"/>
  <c r="J1234" i="123"/>
  <c r="H1234" i="123"/>
  <c r="G1234" i="123"/>
  <c r="F1234" i="123"/>
  <c r="N1233" i="123"/>
  <c r="K1233" i="123"/>
  <c r="J1233" i="123"/>
  <c r="H1233" i="123"/>
  <c r="G1233" i="123"/>
  <c r="F1233" i="123"/>
  <c r="N1232" i="123"/>
  <c r="K1232" i="123"/>
  <c r="J1232" i="123"/>
  <c r="H1232" i="123"/>
  <c r="G1232" i="123"/>
  <c r="F1232" i="123"/>
  <c r="N1231" i="123"/>
  <c r="K1231" i="123"/>
  <c r="J1231" i="123"/>
  <c r="H1231" i="123"/>
  <c r="G1231" i="123"/>
  <c r="F1231" i="123"/>
  <c r="N1230" i="123"/>
  <c r="K1230" i="123"/>
  <c r="J1230" i="123"/>
  <c r="H1230" i="123"/>
  <c r="G1230" i="123"/>
  <c r="F1230" i="123"/>
  <c r="N1229" i="123"/>
  <c r="K1229" i="123"/>
  <c r="J1229" i="123"/>
  <c r="H1229" i="123"/>
  <c r="G1229" i="123"/>
  <c r="F1229" i="123"/>
  <c r="N1228" i="123"/>
  <c r="K1228" i="123"/>
  <c r="J1228" i="123"/>
  <c r="H1228" i="123"/>
  <c r="G1228" i="123"/>
  <c r="F1228" i="123"/>
  <c r="N1227" i="123"/>
  <c r="K1227" i="123"/>
  <c r="J1227" i="123"/>
  <c r="H1227" i="123"/>
  <c r="G1227" i="123"/>
  <c r="F1227" i="123"/>
  <c r="N1226" i="123"/>
  <c r="K1226" i="123"/>
  <c r="J1226" i="123"/>
  <c r="H1226" i="123"/>
  <c r="G1226" i="123"/>
  <c r="F1226" i="123"/>
  <c r="N1225" i="123"/>
  <c r="K1225" i="123"/>
  <c r="J1225" i="123"/>
  <c r="H1225" i="123"/>
  <c r="G1225" i="123"/>
  <c r="F1225" i="123"/>
  <c r="N1224" i="123"/>
  <c r="K1224" i="123"/>
  <c r="J1224" i="123"/>
  <c r="H1224" i="123"/>
  <c r="G1224" i="123"/>
  <c r="F1224" i="123"/>
  <c r="N1223" i="123"/>
  <c r="K1223" i="123"/>
  <c r="J1223" i="123"/>
  <c r="H1223" i="123"/>
  <c r="G1223" i="123"/>
  <c r="F1223" i="123"/>
  <c r="N1222" i="123"/>
  <c r="K1222" i="123"/>
  <c r="J1222" i="123"/>
  <c r="H1222" i="123"/>
  <c r="G1222" i="123"/>
  <c r="F1222" i="123"/>
  <c r="N1221" i="123"/>
  <c r="K1221" i="123"/>
  <c r="J1221" i="123"/>
  <c r="H1221" i="123"/>
  <c r="G1221" i="123"/>
  <c r="F1221" i="123"/>
  <c r="N1220" i="123"/>
  <c r="K1220" i="123"/>
  <c r="J1220" i="123"/>
  <c r="H1220" i="123"/>
  <c r="G1220" i="123"/>
  <c r="F1220" i="123"/>
  <c r="N1219" i="123"/>
  <c r="K1219" i="123"/>
  <c r="J1219" i="123"/>
  <c r="H1219" i="123"/>
  <c r="G1219" i="123"/>
  <c r="F1219" i="123"/>
  <c r="N1218" i="123"/>
  <c r="K1218" i="123"/>
  <c r="J1218" i="123"/>
  <c r="H1218" i="123"/>
  <c r="G1218" i="123"/>
  <c r="F1218" i="123"/>
  <c r="N1217" i="123"/>
  <c r="K1217" i="123"/>
  <c r="J1217" i="123"/>
  <c r="H1217" i="123"/>
  <c r="G1217" i="123"/>
  <c r="F1217" i="123"/>
  <c r="N1216" i="123"/>
  <c r="K1216" i="123"/>
  <c r="J1216" i="123"/>
  <c r="H1216" i="123"/>
  <c r="G1216" i="123"/>
  <c r="F1216" i="123"/>
  <c r="N1215" i="123"/>
  <c r="K1215" i="123"/>
  <c r="J1215" i="123"/>
  <c r="H1215" i="123"/>
  <c r="G1215" i="123"/>
  <c r="F1215" i="123"/>
  <c r="N1214" i="123"/>
  <c r="K1214" i="123"/>
  <c r="J1214" i="123"/>
  <c r="H1214" i="123"/>
  <c r="G1214" i="123"/>
  <c r="F1214" i="123"/>
  <c r="N1213" i="123"/>
  <c r="K1213" i="123"/>
  <c r="J1213" i="123"/>
  <c r="H1213" i="123"/>
  <c r="G1213" i="123"/>
  <c r="F1213" i="123"/>
  <c r="N1212" i="123"/>
  <c r="K1212" i="123"/>
  <c r="J1212" i="123"/>
  <c r="H1212" i="123"/>
  <c r="G1212" i="123"/>
  <c r="F1212" i="123"/>
  <c r="N1211" i="123"/>
  <c r="K1211" i="123"/>
  <c r="J1211" i="123"/>
  <c r="H1211" i="123"/>
  <c r="G1211" i="123"/>
  <c r="F1211" i="123"/>
  <c r="N1210" i="123"/>
  <c r="K1210" i="123"/>
  <c r="J1210" i="123"/>
  <c r="H1210" i="123"/>
  <c r="G1210" i="123"/>
  <c r="F1210" i="123"/>
  <c r="N1209" i="123"/>
  <c r="K1209" i="123"/>
  <c r="J1209" i="123"/>
  <c r="H1209" i="123"/>
  <c r="G1209" i="123"/>
  <c r="F1209" i="123"/>
  <c r="N1208" i="123"/>
  <c r="K1208" i="123"/>
  <c r="J1208" i="123"/>
  <c r="H1208" i="123"/>
  <c r="G1208" i="123"/>
  <c r="F1208" i="123"/>
  <c r="N1207" i="123"/>
  <c r="K1207" i="123"/>
  <c r="J1207" i="123"/>
  <c r="H1207" i="123"/>
  <c r="G1207" i="123"/>
  <c r="F1207" i="123"/>
  <c r="N1206" i="123"/>
  <c r="K1206" i="123"/>
  <c r="J1206" i="123"/>
  <c r="H1206" i="123"/>
  <c r="G1206" i="123"/>
  <c r="F1206" i="123"/>
  <c r="N1205" i="123"/>
  <c r="K1205" i="123"/>
  <c r="J1205" i="123"/>
  <c r="H1205" i="123"/>
  <c r="G1205" i="123"/>
  <c r="F1205" i="123"/>
  <c r="N1204" i="123"/>
  <c r="K1204" i="123"/>
  <c r="J1204" i="123"/>
  <c r="H1204" i="123"/>
  <c r="G1204" i="123"/>
  <c r="F1204" i="123"/>
  <c r="N1203" i="123"/>
  <c r="K1203" i="123"/>
  <c r="J1203" i="123"/>
  <c r="H1203" i="123"/>
  <c r="G1203" i="123"/>
  <c r="F1203" i="123"/>
  <c r="N1202" i="123"/>
  <c r="K1202" i="123"/>
  <c r="J1202" i="123"/>
  <c r="H1202" i="123"/>
  <c r="G1202" i="123"/>
  <c r="F1202" i="123"/>
  <c r="N1201" i="123"/>
  <c r="K1201" i="123"/>
  <c r="J1201" i="123"/>
  <c r="H1201" i="123"/>
  <c r="G1201" i="123"/>
  <c r="F1201" i="123"/>
  <c r="N1200" i="123"/>
  <c r="K1200" i="123"/>
  <c r="J1200" i="123"/>
  <c r="H1200" i="123"/>
  <c r="G1200" i="123"/>
  <c r="F1200" i="123"/>
  <c r="N1199" i="123"/>
  <c r="K1199" i="123"/>
  <c r="J1199" i="123"/>
  <c r="H1199" i="123"/>
  <c r="G1199" i="123"/>
  <c r="F1199" i="123"/>
  <c r="N1198" i="123"/>
  <c r="K1198" i="123"/>
  <c r="J1198" i="123"/>
  <c r="H1198" i="123"/>
  <c r="G1198" i="123"/>
  <c r="F1198" i="123"/>
  <c r="N1197" i="123"/>
  <c r="K1197" i="123"/>
  <c r="J1197" i="123"/>
  <c r="H1197" i="123"/>
  <c r="G1197" i="123"/>
  <c r="F1197" i="123"/>
  <c r="N1196" i="123"/>
  <c r="K1196" i="123"/>
  <c r="J1196" i="123"/>
  <c r="H1196" i="123"/>
  <c r="G1196" i="123"/>
  <c r="F1196" i="123"/>
  <c r="N1195" i="123"/>
  <c r="K1195" i="123"/>
  <c r="J1195" i="123"/>
  <c r="H1195" i="123"/>
  <c r="G1195" i="123"/>
  <c r="F1195" i="123"/>
  <c r="N1194" i="123"/>
  <c r="K1194" i="123"/>
  <c r="J1194" i="123"/>
  <c r="H1194" i="123"/>
  <c r="G1194" i="123"/>
  <c r="F1194" i="123"/>
  <c r="N1193" i="123"/>
  <c r="K1193" i="123"/>
  <c r="J1193" i="123"/>
  <c r="H1193" i="123"/>
  <c r="G1193" i="123"/>
  <c r="F1193" i="123"/>
  <c r="N1192" i="123"/>
  <c r="K1192" i="123"/>
  <c r="J1192" i="123"/>
  <c r="H1192" i="123"/>
  <c r="G1192" i="123"/>
  <c r="F1192" i="123"/>
  <c r="N1191" i="123"/>
  <c r="K1191" i="123"/>
  <c r="J1191" i="123"/>
  <c r="H1191" i="123"/>
  <c r="G1191" i="123"/>
  <c r="F1191" i="123"/>
  <c r="N1190" i="123"/>
  <c r="K1190" i="123"/>
  <c r="J1190" i="123"/>
  <c r="H1190" i="123"/>
  <c r="G1190" i="123"/>
  <c r="F1190" i="123"/>
  <c r="N1189" i="123"/>
  <c r="K1189" i="123"/>
  <c r="J1189" i="123"/>
  <c r="H1189" i="123"/>
  <c r="G1189" i="123"/>
  <c r="F1189" i="123"/>
  <c r="N1188" i="123"/>
  <c r="K1188" i="123"/>
  <c r="J1188" i="123"/>
  <c r="H1188" i="123"/>
  <c r="G1188" i="123"/>
  <c r="F1188" i="123"/>
  <c r="N1187" i="123"/>
  <c r="K1187" i="123"/>
  <c r="J1187" i="123"/>
  <c r="H1187" i="123"/>
  <c r="G1187" i="123"/>
  <c r="F1187" i="123"/>
  <c r="N1186" i="123"/>
  <c r="K1186" i="123"/>
  <c r="J1186" i="123"/>
  <c r="H1186" i="123"/>
  <c r="G1186" i="123"/>
  <c r="F1186" i="123"/>
  <c r="N1185" i="123"/>
  <c r="K1185" i="123"/>
  <c r="J1185" i="123"/>
  <c r="H1185" i="123"/>
  <c r="G1185" i="123"/>
  <c r="F1185" i="123"/>
  <c r="N1184" i="123"/>
  <c r="K1184" i="123"/>
  <c r="J1184" i="123"/>
  <c r="H1184" i="123"/>
  <c r="G1184" i="123"/>
  <c r="F1184" i="123"/>
  <c r="N1183" i="123"/>
  <c r="K1183" i="123"/>
  <c r="J1183" i="123"/>
  <c r="H1183" i="123"/>
  <c r="G1183" i="123"/>
  <c r="F1183" i="123"/>
  <c r="N1182" i="123"/>
  <c r="K1182" i="123"/>
  <c r="J1182" i="123"/>
  <c r="H1182" i="123"/>
  <c r="G1182" i="123"/>
  <c r="F1182" i="123"/>
  <c r="N1181" i="123"/>
  <c r="K1181" i="123"/>
  <c r="J1181" i="123"/>
  <c r="H1181" i="123"/>
  <c r="G1181" i="123"/>
  <c r="F1181" i="123"/>
  <c r="N1180" i="123"/>
  <c r="K1180" i="123"/>
  <c r="J1180" i="123"/>
  <c r="H1180" i="123"/>
  <c r="G1180" i="123"/>
  <c r="F1180" i="123"/>
  <c r="N1179" i="123"/>
  <c r="K1179" i="123"/>
  <c r="J1179" i="123"/>
  <c r="H1179" i="123"/>
  <c r="G1179" i="123"/>
  <c r="F1179" i="123"/>
  <c r="N1178" i="123"/>
  <c r="K1178" i="123"/>
  <c r="J1178" i="123"/>
  <c r="H1178" i="123"/>
  <c r="G1178" i="123"/>
  <c r="F1178" i="123"/>
  <c r="N1177" i="123"/>
  <c r="K1177" i="123"/>
  <c r="J1177" i="123"/>
  <c r="H1177" i="123"/>
  <c r="G1177" i="123"/>
  <c r="F1177" i="123"/>
  <c r="N1176" i="123"/>
  <c r="K1176" i="123"/>
  <c r="J1176" i="123"/>
  <c r="H1176" i="123"/>
  <c r="G1176" i="123"/>
  <c r="F1176" i="123"/>
  <c r="N1175" i="123"/>
  <c r="K1175" i="123"/>
  <c r="J1175" i="123"/>
  <c r="H1175" i="123"/>
  <c r="G1175" i="123"/>
  <c r="F1175" i="123"/>
  <c r="N1174" i="123"/>
  <c r="K1174" i="123"/>
  <c r="J1174" i="123"/>
  <c r="H1174" i="123"/>
  <c r="G1174" i="123"/>
  <c r="F1174" i="123"/>
  <c r="N1173" i="123"/>
  <c r="K1173" i="123"/>
  <c r="J1173" i="123"/>
  <c r="H1173" i="123"/>
  <c r="G1173" i="123"/>
  <c r="F1173" i="123"/>
  <c r="N1172" i="123"/>
  <c r="K1172" i="123"/>
  <c r="J1172" i="123"/>
  <c r="H1172" i="123"/>
  <c r="G1172" i="123"/>
  <c r="F1172" i="123"/>
  <c r="N1171" i="123"/>
  <c r="K1171" i="123"/>
  <c r="J1171" i="123"/>
  <c r="H1171" i="123"/>
  <c r="G1171" i="123"/>
  <c r="F1171" i="123"/>
  <c r="N1170" i="123"/>
  <c r="K1170" i="123"/>
  <c r="J1170" i="123"/>
  <c r="H1170" i="123"/>
  <c r="G1170" i="123"/>
  <c r="F1170" i="123"/>
  <c r="N1169" i="123"/>
  <c r="K1169" i="123"/>
  <c r="J1169" i="123"/>
  <c r="H1169" i="123"/>
  <c r="G1169" i="123"/>
  <c r="F1169" i="123"/>
  <c r="N1168" i="123"/>
  <c r="K1168" i="123"/>
  <c r="J1168" i="123"/>
  <c r="H1168" i="123"/>
  <c r="G1168" i="123"/>
  <c r="F1168" i="123"/>
  <c r="N1167" i="123"/>
  <c r="K1167" i="123"/>
  <c r="J1167" i="123"/>
  <c r="H1167" i="123"/>
  <c r="G1167" i="123"/>
  <c r="F1167" i="123"/>
  <c r="N1166" i="123"/>
  <c r="K1166" i="123"/>
  <c r="J1166" i="123"/>
  <c r="H1166" i="123"/>
  <c r="G1166" i="123"/>
  <c r="F1166" i="123"/>
  <c r="N1165" i="123"/>
  <c r="K1165" i="123"/>
  <c r="J1165" i="123"/>
  <c r="H1165" i="123"/>
  <c r="G1165" i="123"/>
  <c r="F1165" i="123"/>
  <c r="N1164" i="123"/>
  <c r="K1164" i="123"/>
  <c r="J1164" i="123"/>
  <c r="H1164" i="123"/>
  <c r="G1164" i="123"/>
  <c r="F1164" i="123"/>
  <c r="N1163" i="123"/>
  <c r="K1163" i="123"/>
  <c r="J1163" i="123"/>
  <c r="H1163" i="123"/>
  <c r="G1163" i="123"/>
  <c r="F1163" i="123"/>
  <c r="N1162" i="123"/>
  <c r="K1162" i="123"/>
  <c r="J1162" i="123"/>
  <c r="H1162" i="123"/>
  <c r="G1162" i="123"/>
  <c r="F1162" i="123"/>
  <c r="N1161" i="123"/>
  <c r="K1161" i="123"/>
  <c r="J1161" i="123"/>
  <c r="H1161" i="123"/>
  <c r="G1161" i="123"/>
  <c r="F1161" i="123"/>
  <c r="N1160" i="123"/>
  <c r="K1160" i="123"/>
  <c r="J1160" i="123"/>
  <c r="H1160" i="123"/>
  <c r="G1160" i="123"/>
  <c r="F1160" i="123"/>
  <c r="N1159" i="123"/>
  <c r="K1159" i="123"/>
  <c r="J1159" i="123"/>
  <c r="H1159" i="123"/>
  <c r="G1159" i="123"/>
  <c r="F1159" i="123"/>
  <c r="N1158" i="123"/>
  <c r="K1158" i="123"/>
  <c r="J1158" i="123"/>
  <c r="H1158" i="123"/>
  <c r="G1158" i="123"/>
  <c r="F1158" i="123"/>
  <c r="N1157" i="123"/>
  <c r="K1157" i="123"/>
  <c r="J1157" i="123"/>
  <c r="H1157" i="123"/>
  <c r="G1157" i="123"/>
  <c r="F1157" i="123"/>
  <c r="N1156" i="123"/>
  <c r="K1156" i="123"/>
  <c r="J1156" i="123"/>
  <c r="H1156" i="123"/>
  <c r="G1156" i="123"/>
  <c r="F1156" i="123"/>
  <c r="N1155" i="123"/>
  <c r="K1155" i="123"/>
  <c r="J1155" i="123"/>
  <c r="H1155" i="123"/>
  <c r="G1155" i="123"/>
  <c r="F1155" i="123"/>
  <c r="N1154" i="123"/>
  <c r="K1154" i="123"/>
  <c r="J1154" i="123"/>
  <c r="H1154" i="123"/>
  <c r="G1154" i="123"/>
  <c r="F1154" i="123"/>
  <c r="N1153" i="123"/>
  <c r="K1153" i="123"/>
  <c r="J1153" i="123"/>
  <c r="H1153" i="123"/>
  <c r="G1153" i="123"/>
  <c r="F1153" i="123"/>
  <c r="N1152" i="123"/>
  <c r="K1152" i="123"/>
  <c r="J1152" i="123"/>
  <c r="H1152" i="123"/>
  <c r="G1152" i="123"/>
  <c r="F1152" i="123"/>
  <c r="N1151" i="123"/>
  <c r="K1151" i="123"/>
  <c r="J1151" i="123"/>
  <c r="H1151" i="123"/>
  <c r="G1151" i="123"/>
  <c r="F1151" i="123"/>
  <c r="N1150" i="123"/>
  <c r="K1150" i="123"/>
  <c r="J1150" i="123"/>
  <c r="H1150" i="123"/>
  <c r="G1150" i="123"/>
  <c r="F1150" i="123"/>
  <c r="N1149" i="123"/>
  <c r="K1149" i="123"/>
  <c r="J1149" i="123"/>
  <c r="H1149" i="123"/>
  <c r="G1149" i="123"/>
  <c r="F1149" i="123"/>
  <c r="N1148" i="123"/>
  <c r="K1148" i="123"/>
  <c r="J1148" i="123"/>
  <c r="H1148" i="123"/>
  <c r="G1148" i="123"/>
  <c r="F1148" i="123"/>
  <c r="N1147" i="123"/>
  <c r="K1147" i="123"/>
  <c r="J1147" i="123"/>
  <c r="H1147" i="123"/>
  <c r="G1147" i="123"/>
  <c r="F1147" i="123"/>
  <c r="N1146" i="123"/>
  <c r="K1146" i="123"/>
  <c r="J1146" i="123"/>
  <c r="H1146" i="123"/>
  <c r="G1146" i="123"/>
  <c r="F1146" i="123"/>
  <c r="N1145" i="123"/>
  <c r="K1145" i="123"/>
  <c r="J1145" i="123"/>
  <c r="H1145" i="123"/>
  <c r="G1145" i="123"/>
  <c r="F1145" i="123"/>
  <c r="N1144" i="123"/>
  <c r="K1144" i="123"/>
  <c r="J1144" i="123"/>
  <c r="H1144" i="123"/>
  <c r="G1144" i="123"/>
  <c r="F1144" i="123"/>
  <c r="N1143" i="123"/>
  <c r="K1143" i="123"/>
  <c r="J1143" i="123"/>
  <c r="H1143" i="123"/>
  <c r="G1143" i="123"/>
  <c r="F1143" i="123"/>
  <c r="N1142" i="123"/>
  <c r="K1142" i="123"/>
  <c r="J1142" i="123"/>
  <c r="H1142" i="123"/>
  <c r="G1142" i="123"/>
  <c r="F1142" i="123"/>
  <c r="N1141" i="123"/>
  <c r="K1141" i="123"/>
  <c r="J1141" i="123"/>
  <c r="H1141" i="123"/>
  <c r="G1141" i="123"/>
  <c r="F1141" i="123"/>
  <c r="N1140" i="123"/>
  <c r="K1140" i="123"/>
  <c r="J1140" i="123"/>
  <c r="H1140" i="123"/>
  <c r="G1140" i="123"/>
  <c r="F1140" i="123"/>
  <c r="N1139" i="123"/>
  <c r="K1139" i="123"/>
  <c r="J1139" i="123"/>
  <c r="H1139" i="123"/>
  <c r="G1139" i="123"/>
  <c r="F1139" i="123"/>
  <c r="N1138" i="123"/>
  <c r="K1138" i="123"/>
  <c r="J1138" i="123"/>
  <c r="H1138" i="123"/>
  <c r="G1138" i="123"/>
  <c r="F1138" i="123"/>
  <c r="N1137" i="123"/>
  <c r="K1137" i="123"/>
  <c r="J1137" i="123"/>
  <c r="H1137" i="123"/>
  <c r="G1137" i="123"/>
  <c r="F1137" i="123"/>
  <c r="N1136" i="123"/>
  <c r="K1136" i="123"/>
  <c r="J1136" i="123"/>
  <c r="H1136" i="123"/>
  <c r="G1136" i="123"/>
  <c r="F1136" i="123"/>
  <c r="N1135" i="123"/>
  <c r="K1135" i="123"/>
  <c r="J1135" i="123"/>
  <c r="H1135" i="123"/>
  <c r="G1135" i="123"/>
  <c r="F1135" i="123"/>
  <c r="N1134" i="123"/>
  <c r="K1134" i="123"/>
  <c r="J1134" i="123"/>
  <c r="H1134" i="123"/>
  <c r="G1134" i="123"/>
  <c r="F1134" i="123"/>
  <c r="N1133" i="123"/>
  <c r="K1133" i="123"/>
  <c r="J1133" i="123"/>
  <c r="H1133" i="123"/>
  <c r="G1133" i="123"/>
  <c r="F1133" i="123"/>
  <c r="N1132" i="123"/>
  <c r="K1132" i="123"/>
  <c r="J1132" i="123"/>
  <c r="H1132" i="123"/>
  <c r="G1132" i="123"/>
  <c r="F1132" i="123"/>
  <c r="N1131" i="123"/>
  <c r="K1131" i="123"/>
  <c r="J1131" i="123"/>
  <c r="H1131" i="123"/>
  <c r="G1131" i="123"/>
  <c r="F1131" i="123"/>
  <c r="N1130" i="123"/>
  <c r="K1130" i="123"/>
  <c r="J1130" i="123"/>
  <c r="H1130" i="123"/>
  <c r="G1130" i="123"/>
  <c r="F1130" i="123"/>
  <c r="N1129" i="123"/>
  <c r="K1129" i="123"/>
  <c r="J1129" i="123"/>
  <c r="H1129" i="123"/>
  <c r="G1129" i="123"/>
  <c r="F1129" i="123"/>
  <c r="N1128" i="123"/>
  <c r="K1128" i="123"/>
  <c r="J1128" i="123"/>
  <c r="H1128" i="123"/>
  <c r="G1128" i="123"/>
  <c r="F1128" i="123"/>
  <c r="N1127" i="123"/>
  <c r="K1127" i="123"/>
  <c r="J1127" i="123"/>
  <c r="H1127" i="123"/>
  <c r="G1127" i="123"/>
  <c r="F1127" i="123"/>
  <c r="N1126" i="123"/>
  <c r="K1126" i="123"/>
  <c r="J1126" i="123"/>
  <c r="H1126" i="123"/>
  <c r="G1126" i="123"/>
  <c r="F1126" i="123"/>
  <c r="N1125" i="123"/>
  <c r="K1125" i="123"/>
  <c r="J1125" i="123"/>
  <c r="H1125" i="123"/>
  <c r="G1125" i="123"/>
  <c r="F1125" i="123"/>
  <c r="N1124" i="123"/>
  <c r="K1124" i="123"/>
  <c r="J1124" i="123"/>
  <c r="H1124" i="123"/>
  <c r="G1124" i="123"/>
  <c r="F1124" i="123"/>
  <c r="N1123" i="123"/>
  <c r="K1123" i="123"/>
  <c r="J1123" i="123"/>
  <c r="H1123" i="123"/>
  <c r="G1123" i="123"/>
  <c r="F1123" i="123"/>
  <c r="N1122" i="123"/>
  <c r="K1122" i="123"/>
  <c r="J1122" i="123"/>
  <c r="H1122" i="123"/>
  <c r="G1122" i="123"/>
  <c r="F1122" i="123"/>
  <c r="N1121" i="123"/>
  <c r="K1121" i="123"/>
  <c r="J1121" i="123"/>
  <c r="H1121" i="123"/>
  <c r="G1121" i="123"/>
  <c r="F1121" i="123"/>
  <c r="N1120" i="123"/>
  <c r="K1120" i="123"/>
  <c r="J1120" i="123"/>
  <c r="H1120" i="123"/>
  <c r="G1120" i="123"/>
  <c r="F1120" i="123"/>
  <c r="N1119" i="123"/>
  <c r="K1119" i="123"/>
  <c r="J1119" i="123"/>
  <c r="H1119" i="123"/>
  <c r="G1119" i="123"/>
  <c r="F1119" i="123"/>
  <c r="N1118" i="123"/>
  <c r="K1118" i="123"/>
  <c r="J1118" i="123"/>
  <c r="H1118" i="123"/>
  <c r="G1118" i="123"/>
  <c r="F1118" i="123"/>
  <c r="N1117" i="123"/>
  <c r="K1117" i="123"/>
  <c r="J1117" i="123"/>
  <c r="H1117" i="123"/>
  <c r="G1117" i="123"/>
  <c r="F1117" i="123"/>
  <c r="N1116" i="123"/>
  <c r="K1116" i="123"/>
  <c r="J1116" i="123"/>
  <c r="H1116" i="123"/>
  <c r="G1116" i="123"/>
  <c r="F1116" i="123"/>
  <c r="N1115" i="123"/>
  <c r="K1115" i="123"/>
  <c r="J1115" i="123"/>
  <c r="H1115" i="123"/>
  <c r="G1115" i="123"/>
  <c r="F1115" i="123"/>
  <c r="N1114" i="123"/>
  <c r="K1114" i="123"/>
  <c r="J1114" i="123"/>
  <c r="H1114" i="123"/>
  <c r="G1114" i="123"/>
  <c r="F1114" i="123"/>
  <c r="N1113" i="123"/>
  <c r="K1113" i="123"/>
  <c r="J1113" i="123"/>
  <c r="H1113" i="123"/>
  <c r="G1113" i="123"/>
  <c r="F1113" i="123"/>
  <c r="N1112" i="123"/>
  <c r="K1112" i="123"/>
  <c r="J1112" i="123"/>
  <c r="H1112" i="123"/>
  <c r="G1112" i="123"/>
  <c r="F1112" i="123"/>
  <c r="N1111" i="123"/>
  <c r="K1111" i="123"/>
  <c r="J1111" i="123"/>
  <c r="H1111" i="123"/>
  <c r="G1111" i="123"/>
  <c r="F1111" i="123"/>
  <c r="N1110" i="123"/>
  <c r="K1110" i="123"/>
  <c r="J1110" i="123"/>
  <c r="H1110" i="123"/>
  <c r="G1110" i="123"/>
  <c r="F1110" i="123"/>
  <c r="N1109" i="123"/>
  <c r="K1109" i="123"/>
  <c r="J1109" i="123"/>
  <c r="H1109" i="123"/>
  <c r="G1109" i="123"/>
  <c r="F1109" i="123"/>
  <c r="N1108" i="123"/>
  <c r="K1108" i="123"/>
  <c r="J1108" i="123"/>
  <c r="H1108" i="123"/>
  <c r="G1108" i="123"/>
  <c r="F1108" i="123"/>
  <c r="N1107" i="123"/>
  <c r="K1107" i="123"/>
  <c r="J1107" i="123"/>
  <c r="H1107" i="123"/>
  <c r="G1107" i="123"/>
  <c r="F1107" i="123"/>
  <c r="N1106" i="123"/>
  <c r="K1106" i="123"/>
  <c r="J1106" i="123"/>
  <c r="H1106" i="123"/>
  <c r="G1106" i="123"/>
  <c r="F1106" i="123"/>
  <c r="N1105" i="123"/>
  <c r="K1105" i="123"/>
  <c r="J1105" i="123"/>
  <c r="H1105" i="123"/>
  <c r="G1105" i="123"/>
  <c r="F1105" i="123"/>
  <c r="N1104" i="123"/>
  <c r="K1104" i="123"/>
  <c r="J1104" i="123"/>
  <c r="H1104" i="123"/>
  <c r="G1104" i="123"/>
  <c r="F1104" i="123"/>
  <c r="N1103" i="123"/>
  <c r="K1103" i="123"/>
  <c r="J1103" i="123"/>
  <c r="H1103" i="123"/>
  <c r="G1103" i="123"/>
  <c r="F1103" i="123"/>
  <c r="N1102" i="123"/>
  <c r="K1102" i="123"/>
  <c r="J1102" i="123"/>
  <c r="H1102" i="123"/>
  <c r="G1102" i="123"/>
  <c r="F1102" i="123"/>
  <c r="N1101" i="123"/>
  <c r="K1101" i="123"/>
  <c r="J1101" i="123"/>
  <c r="H1101" i="123"/>
  <c r="G1101" i="123"/>
  <c r="F1101" i="123"/>
  <c r="N1100" i="123"/>
  <c r="K1100" i="123"/>
  <c r="J1100" i="123"/>
  <c r="H1100" i="123"/>
  <c r="G1100" i="123"/>
  <c r="F1100" i="123"/>
  <c r="N1099" i="123"/>
  <c r="K1099" i="123"/>
  <c r="J1099" i="123"/>
  <c r="H1099" i="123"/>
  <c r="G1099" i="123"/>
  <c r="F1099" i="123"/>
  <c r="N1098" i="123"/>
  <c r="K1098" i="123"/>
  <c r="J1098" i="123"/>
  <c r="H1098" i="123"/>
  <c r="G1098" i="123"/>
  <c r="F1098" i="123"/>
  <c r="N1097" i="123"/>
  <c r="K1097" i="123"/>
  <c r="J1097" i="123"/>
  <c r="H1097" i="123"/>
  <c r="G1097" i="123"/>
  <c r="F1097" i="123"/>
  <c r="N1096" i="123"/>
  <c r="K1096" i="123"/>
  <c r="J1096" i="123"/>
  <c r="H1096" i="123"/>
  <c r="G1096" i="123"/>
  <c r="F1096" i="123"/>
  <c r="N1095" i="123"/>
  <c r="K1095" i="123"/>
  <c r="J1095" i="123"/>
  <c r="H1095" i="123"/>
  <c r="G1095" i="123"/>
  <c r="F1095" i="123"/>
  <c r="N1094" i="123"/>
  <c r="K1094" i="123"/>
  <c r="J1094" i="123"/>
  <c r="H1094" i="123"/>
  <c r="G1094" i="123"/>
  <c r="F1094" i="123"/>
  <c r="N1093" i="123"/>
  <c r="K1093" i="123"/>
  <c r="J1093" i="123"/>
  <c r="H1093" i="123"/>
  <c r="G1093" i="123"/>
  <c r="F1093" i="123"/>
  <c r="N1092" i="123"/>
  <c r="K1092" i="123"/>
  <c r="J1092" i="123"/>
  <c r="H1092" i="123"/>
  <c r="G1092" i="123"/>
  <c r="F1092" i="123"/>
  <c r="N1091" i="123"/>
  <c r="K1091" i="123"/>
  <c r="J1091" i="123"/>
  <c r="H1091" i="123"/>
  <c r="G1091" i="123"/>
  <c r="F1091" i="123"/>
  <c r="N1090" i="123"/>
  <c r="K1090" i="123"/>
  <c r="J1090" i="123"/>
  <c r="H1090" i="123"/>
  <c r="G1090" i="123"/>
  <c r="F1090" i="123"/>
  <c r="N1089" i="123"/>
  <c r="K1089" i="123"/>
  <c r="J1089" i="123"/>
  <c r="H1089" i="123"/>
  <c r="G1089" i="123"/>
  <c r="F1089" i="123"/>
  <c r="N1088" i="123"/>
  <c r="K1088" i="123"/>
  <c r="J1088" i="123"/>
  <c r="H1088" i="123"/>
  <c r="G1088" i="123"/>
  <c r="F1088" i="123"/>
  <c r="N1087" i="123"/>
  <c r="K1087" i="123"/>
  <c r="J1087" i="123"/>
  <c r="H1087" i="123"/>
  <c r="G1087" i="123"/>
  <c r="F1087" i="123"/>
  <c r="N1086" i="123"/>
  <c r="K1086" i="123"/>
  <c r="J1086" i="123"/>
  <c r="H1086" i="123"/>
  <c r="G1086" i="123"/>
  <c r="F1086" i="123"/>
  <c r="N1085" i="123"/>
  <c r="K1085" i="123"/>
  <c r="J1085" i="123"/>
  <c r="H1085" i="123"/>
  <c r="G1085" i="123"/>
  <c r="F1085" i="123"/>
  <c r="N1084" i="123"/>
  <c r="K1084" i="123"/>
  <c r="J1084" i="123"/>
  <c r="H1084" i="123"/>
  <c r="G1084" i="123"/>
  <c r="F1084" i="123"/>
  <c r="N1083" i="123"/>
  <c r="K1083" i="123"/>
  <c r="J1083" i="123"/>
  <c r="H1083" i="123"/>
  <c r="G1083" i="123"/>
  <c r="F1083" i="123"/>
  <c r="N1082" i="123"/>
  <c r="K1082" i="123"/>
  <c r="J1082" i="123"/>
  <c r="H1082" i="123"/>
  <c r="G1082" i="123"/>
  <c r="F1082" i="123"/>
  <c r="N1081" i="123"/>
  <c r="K1081" i="123"/>
  <c r="J1081" i="123"/>
  <c r="H1081" i="123"/>
  <c r="G1081" i="123"/>
  <c r="F1081" i="123"/>
  <c r="N1080" i="123"/>
  <c r="K1080" i="123"/>
  <c r="J1080" i="123"/>
  <c r="H1080" i="123"/>
  <c r="G1080" i="123"/>
  <c r="F1080" i="123"/>
  <c r="N1079" i="123"/>
  <c r="K1079" i="123"/>
  <c r="J1079" i="123"/>
  <c r="H1079" i="123"/>
  <c r="G1079" i="123"/>
  <c r="F1079" i="123"/>
  <c r="N1078" i="123"/>
  <c r="K1078" i="123"/>
  <c r="J1078" i="123"/>
  <c r="H1078" i="123"/>
  <c r="G1078" i="123"/>
  <c r="F1078" i="123"/>
  <c r="N1077" i="123"/>
  <c r="K1077" i="123"/>
  <c r="J1077" i="123"/>
  <c r="H1077" i="123"/>
  <c r="G1077" i="123"/>
  <c r="F1077" i="123"/>
  <c r="N1076" i="123"/>
  <c r="K1076" i="123"/>
  <c r="J1076" i="123"/>
  <c r="H1076" i="123"/>
  <c r="G1076" i="123"/>
  <c r="F1076" i="123"/>
  <c r="N1075" i="123"/>
  <c r="K1075" i="123"/>
  <c r="J1075" i="123"/>
  <c r="H1075" i="123"/>
  <c r="G1075" i="123"/>
  <c r="F1075" i="123"/>
  <c r="N1074" i="123"/>
  <c r="K1074" i="123"/>
  <c r="J1074" i="123"/>
  <c r="H1074" i="123"/>
  <c r="G1074" i="123"/>
  <c r="F1074" i="123"/>
  <c r="N1073" i="123"/>
  <c r="K1073" i="123"/>
  <c r="J1073" i="123"/>
  <c r="H1073" i="123"/>
  <c r="G1073" i="123"/>
  <c r="F1073" i="123"/>
  <c r="N1072" i="123"/>
  <c r="K1072" i="123"/>
  <c r="J1072" i="123"/>
  <c r="H1072" i="123"/>
  <c r="G1072" i="123"/>
  <c r="F1072" i="123"/>
  <c r="N1071" i="123"/>
  <c r="K1071" i="123"/>
  <c r="J1071" i="123"/>
  <c r="H1071" i="123"/>
  <c r="G1071" i="123"/>
  <c r="F1071" i="123"/>
  <c r="N1070" i="123"/>
  <c r="K1070" i="123"/>
  <c r="J1070" i="123"/>
  <c r="H1070" i="123"/>
  <c r="G1070" i="123"/>
  <c r="F1070" i="123"/>
  <c r="N1069" i="123"/>
  <c r="K1069" i="123"/>
  <c r="J1069" i="123"/>
  <c r="H1069" i="123"/>
  <c r="G1069" i="123"/>
  <c r="F1069" i="123"/>
  <c r="N1068" i="123"/>
  <c r="K1068" i="123"/>
  <c r="J1068" i="123"/>
  <c r="H1068" i="123"/>
  <c r="G1068" i="123"/>
  <c r="F1068" i="123"/>
  <c r="N1067" i="123"/>
  <c r="K1067" i="123"/>
  <c r="J1067" i="123"/>
  <c r="H1067" i="123"/>
  <c r="G1067" i="123"/>
  <c r="F1067" i="123"/>
  <c r="N1066" i="123"/>
  <c r="K1066" i="123"/>
  <c r="J1066" i="123"/>
  <c r="H1066" i="123"/>
  <c r="G1066" i="123"/>
  <c r="F1066" i="123"/>
  <c r="N1065" i="123"/>
  <c r="K1065" i="123"/>
  <c r="J1065" i="123"/>
  <c r="H1065" i="123"/>
  <c r="G1065" i="123"/>
  <c r="F1065" i="123"/>
  <c r="N1064" i="123"/>
  <c r="K1064" i="123"/>
  <c r="J1064" i="123"/>
  <c r="H1064" i="123"/>
  <c r="G1064" i="123"/>
  <c r="F1064" i="123"/>
  <c r="N1063" i="123"/>
  <c r="K1063" i="123"/>
  <c r="J1063" i="123"/>
  <c r="H1063" i="123"/>
  <c r="G1063" i="123"/>
  <c r="F1063" i="123"/>
  <c r="N1062" i="123"/>
  <c r="K1062" i="123"/>
  <c r="J1062" i="123"/>
  <c r="H1062" i="123"/>
  <c r="G1062" i="123"/>
  <c r="F1062" i="123"/>
  <c r="N1061" i="123"/>
  <c r="K1061" i="123"/>
  <c r="J1061" i="123"/>
  <c r="H1061" i="123"/>
  <c r="G1061" i="123"/>
  <c r="F1061" i="123"/>
  <c r="N1060" i="123"/>
  <c r="K1060" i="123"/>
  <c r="J1060" i="123"/>
  <c r="H1060" i="123"/>
  <c r="G1060" i="123"/>
  <c r="F1060" i="123"/>
  <c r="N1059" i="123"/>
  <c r="K1059" i="123"/>
  <c r="J1059" i="123"/>
  <c r="H1059" i="123"/>
  <c r="G1059" i="123"/>
  <c r="F1059" i="123"/>
  <c r="N1058" i="123"/>
  <c r="K1058" i="123"/>
  <c r="J1058" i="123"/>
  <c r="H1058" i="123"/>
  <c r="G1058" i="123"/>
  <c r="F1058" i="123"/>
  <c r="N1057" i="123"/>
  <c r="K1057" i="123"/>
  <c r="J1057" i="123"/>
  <c r="H1057" i="123"/>
  <c r="G1057" i="123"/>
  <c r="F1057" i="123"/>
  <c r="N1056" i="123"/>
  <c r="K1056" i="123"/>
  <c r="J1056" i="123"/>
  <c r="H1056" i="123"/>
  <c r="G1056" i="123"/>
  <c r="F1056" i="123"/>
  <c r="N1055" i="123"/>
  <c r="K1055" i="123"/>
  <c r="J1055" i="123"/>
  <c r="H1055" i="123"/>
  <c r="G1055" i="123"/>
  <c r="F1055" i="123"/>
  <c r="N1054" i="123"/>
  <c r="K1054" i="123"/>
  <c r="J1054" i="123"/>
  <c r="H1054" i="123"/>
  <c r="G1054" i="123"/>
  <c r="F1054" i="123"/>
  <c r="N1053" i="123"/>
  <c r="K1053" i="123"/>
  <c r="J1053" i="123"/>
  <c r="H1053" i="123"/>
  <c r="G1053" i="123"/>
  <c r="F1053" i="123"/>
  <c r="N1052" i="123"/>
  <c r="K1052" i="123"/>
  <c r="J1052" i="123"/>
  <c r="H1052" i="123"/>
  <c r="G1052" i="123"/>
  <c r="F1052" i="123"/>
  <c r="N1051" i="123"/>
  <c r="K1051" i="123"/>
  <c r="J1051" i="123"/>
  <c r="H1051" i="123"/>
  <c r="G1051" i="123"/>
  <c r="F1051" i="123"/>
  <c r="N1050" i="123"/>
  <c r="K1050" i="123"/>
  <c r="J1050" i="123"/>
  <c r="H1050" i="123"/>
  <c r="G1050" i="123"/>
  <c r="F1050" i="123"/>
  <c r="N1049" i="123"/>
  <c r="K1049" i="123"/>
  <c r="J1049" i="123"/>
  <c r="H1049" i="123"/>
  <c r="G1049" i="123"/>
  <c r="F1049" i="123"/>
  <c r="N1048" i="123"/>
  <c r="K1048" i="123"/>
  <c r="J1048" i="123"/>
  <c r="H1048" i="123"/>
  <c r="G1048" i="123"/>
  <c r="F1048" i="123"/>
  <c r="N1047" i="123"/>
  <c r="K1047" i="123"/>
  <c r="J1047" i="123"/>
  <c r="H1047" i="123"/>
  <c r="G1047" i="123"/>
  <c r="F1047" i="123"/>
  <c r="N1046" i="123"/>
  <c r="K1046" i="123"/>
  <c r="J1046" i="123"/>
  <c r="H1046" i="123"/>
  <c r="G1046" i="123"/>
  <c r="F1046" i="123"/>
  <c r="N1045" i="123"/>
  <c r="K1045" i="123"/>
  <c r="J1045" i="123"/>
  <c r="H1045" i="123"/>
  <c r="G1045" i="123"/>
  <c r="F1045" i="123"/>
  <c r="N1044" i="123"/>
  <c r="K1044" i="123"/>
  <c r="J1044" i="123"/>
  <c r="H1044" i="123"/>
  <c r="G1044" i="123"/>
  <c r="F1044" i="123"/>
  <c r="N1043" i="123"/>
  <c r="K1043" i="123"/>
  <c r="J1043" i="123"/>
  <c r="H1043" i="123"/>
  <c r="G1043" i="123"/>
  <c r="F1043" i="123"/>
  <c r="N1042" i="123"/>
  <c r="K1042" i="123"/>
  <c r="J1042" i="123"/>
  <c r="H1042" i="123"/>
  <c r="G1042" i="123"/>
  <c r="F1042" i="123"/>
  <c r="N1041" i="123"/>
  <c r="K1041" i="123"/>
  <c r="J1041" i="123"/>
  <c r="H1041" i="123"/>
  <c r="G1041" i="123"/>
  <c r="F1041" i="123"/>
  <c r="N1040" i="123"/>
  <c r="K1040" i="123"/>
  <c r="J1040" i="123"/>
  <c r="H1040" i="123"/>
  <c r="G1040" i="123"/>
  <c r="F1040" i="123"/>
  <c r="N1039" i="123"/>
  <c r="K1039" i="123"/>
  <c r="J1039" i="123"/>
  <c r="H1039" i="123"/>
  <c r="G1039" i="123"/>
  <c r="F1039" i="123"/>
  <c r="N1038" i="123"/>
  <c r="K1038" i="123"/>
  <c r="J1038" i="123"/>
  <c r="H1038" i="123"/>
  <c r="G1038" i="123"/>
  <c r="F1038" i="123"/>
  <c r="N1037" i="123"/>
  <c r="K1037" i="123"/>
  <c r="J1037" i="123"/>
  <c r="H1037" i="123"/>
  <c r="G1037" i="123"/>
  <c r="F1037" i="123"/>
  <c r="N1036" i="123"/>
  <c r="K1036" i="123"/>
  <c r="J1036" i="123"/>
  <c r="H1036" i="123"/>
  <c r="G1036" i="123"/>
  <c r="F1036" i="123"/>
  <c r="N1035" i="123"/>
  <c r="K1035" i="123"/>
  <c r="J1035" i="123"/>
  <c r="H1035" i="123"/>
  <c r="G1035" i="123"/>
  <c r="F1035" i="123"/>
  <c r="N1034" i="123"/>
  <c r="K1034" i="123"/>
  <c r="J1034" i="123"/>
  <c r="H1034" i="123"/>
  <c r="G1034" i="123"/>
  <c r="F1034" i="123"/>
  <c r="N1033" i="123"/>
  <c r="K1033" i="123"/>
  <c r="J1033" i="123"/>
  <c r="H1033" i="123"/>
  <c r="G1033" i="123"/>
  <c r="F1033" i="123"/>
  <c r="N1032" i="123"/>
  <c r="K1032" i="123"/>
  <c r="J1032" i="123"/>
  <c r="H1032" i="123"/>
  <c r="G1032" i="123"/>
  <c r="F1032" i="123"/>
  <c r="N1031" i="123"/>
  <c r="K1031" i="123"/>
  <c r="J1031" i="123"/>
  <c r="H1031" i="123"/>
  <c r="G1031" i="123"/>
  <c r="F1031" i="123"/>
  <c r="N1030" i="123"/>
  <c r="K1030" i="123"/>
  <c r="J1030" i="123"/>
  <c r="H1030" i="123"/>
  <c r="G1030" i="123"/>
  <c r="F1030" i="123"/>
  <c r="N1029" i="123"/>
  <c r="K1029" i="123"/>
  <c r="J1029" i="123"/>
  <c r="H1029" i="123"/>
  <c r="G1029" i="123"/>
  <c r="F1029" i="123"/>
  <c r="N1028" i="123"/>
  <c r="K1028" i="123"/>
  <c r="J1028" i="123"/>
  <c r="H1028" i="123"/>
  <c r="G1028" i="123"/>
  <c r="F1028" i="123"/>
  <c r="N1027" i="123"/>
  <c r="K1027" i="123"/>
  <c r="J1027" i="123"/>
  <c r="H1027" i="123"/>
  <c r="G1027" i="123"/>
  <c r="F1027" i="123"/>
  <c r="N1026" i="123"/>
  <c r="K1026" i="123"/>
  <c r="J1026" i="123"/>
  <c r="H1026" i="123"/>
  <c r="G1026" i="123"/>
  <c r="F1026" i="123"/>
  <c r="N1025" i="123"/>
  <c r="K1025" i="123"/>
  <c r="J1025" i="123"/>
  <c r="H1025" i="123"/>
  <c r="G1025" i="123"/>
  <c r="F1025" i="123"/>
  <c r="N1024" i="123"/>
  <c r="K1024" i="123"/>
  <c r="J1024" i="123"/>
  <c r="H1024" i="123"/>
  <c r="G1024" i="123"/>
  <c r="F1024" i="123"/>
  <c r="N1023" i="123"/>
  <c r="K1023" i="123"/>
  <c r="J1023" i="123"/>
  <c r="H1023" i="123"/>
  <c r="G1023" i="123"/>
  <c r="F1023" i="123"/>
  <c r="N1022" i="123"/>
  <c r="K1022" i="123"/>
  <c r="J1022" i="123"/>
  <c r="H1022" i="123"/>
  <c r="G1022" i="123"/>
  <c r="F1022" i="123"/>
  <c r="N1021" i="123"/>
  <c r="K1021" i="123"/>
  <c r="J1021" i="123"/>
  <c r="H1021" i="123"/>
  <c r="G1021" i="123"/>
  <c r="F1021" i="123"/>
  <c r="N1020" i="123"/>
  <c r="K1020" i="123"/>
  <c r="J1020" i="123"/>
  <c r="H1020" i="123"/>
  <c r="G1020" i="123"/>
  <c r="F1020" i="123"/>
  <c r="N1019" i="123"/>
  <c r="K1019" i="123"/>
  <c r="J1019" i="123"/>
  <c r="H1019" i="123"/>
  <c r="G1019" i="123"/>
  <c r="F1019" i="123"/>
  <c r="N1018" i="123"/>
  <c r="K1018" i="123"/>
  <c r="J1018" i="123"/>
  <c r="H1018" i="123"/>
  <c r="G1018" i="123"/>
  <c r="F1018" i="123"/>
  <c r="N1017" i="123"/>
  <c r="K1017" i="123"/>
  <c r="J1017" i="123"/>
  <c r="H1017" i="123"/>
  <c r="G1017" i="123"/>
  <c r="F1017" i="123"/>
  <c r="N1016" i="123"/>
  <c r="K1016" i="123"/>
  <c r="J1016" i="123"/>
  <c r="H1016" i="123"/>
  <c r="G1016" i="123"/>
  <c r="F1016" i="123"/>
  <c r="N1015" i="123"/>
  <c r="K1015" i="123"/>
  <c r="J1015" i="123"/>
  <c r="H1015" i="123"/>
  <c r="G1015" i="123"/>
  <c r="F1015" i="123"/>
  <c r="N1014" i="123"/>
  <c r="K1014" i="123"/>
  <c r="J1014" i="123"/>
  <c r="H1014" i="123"/>
  <c r="G1014" i="123"/>
  <c r="F1014" i="123"/>
  <c r="N1013" i="123"/>
  <c r="K1013" i="123"/>
  <c r="J1013" i="123"/>
  <c r="H1013" i="123"/>
  <c r="G1013" i="123"/>
  <c r="F1013" i="123"/>
  <c r="N1012" i="123"/>
  <c r="K1012" i="123"/>
  <c r="J1012" i="123"/>
  <c r="H1012" i="123"/>
  <c r="G1012" i="123"/>
  <c r="F1012" i="123"/>
  <c r="N1011" i="123"/>
  <c r="K1011" i="123"/>
  <c r="J1011" i="123"/>
  <c r="H1011" i="123"/>
  <c r="G1011" i="123"/>
  <c r="F1011" i="123"/>
  <c r="N1010" i="123"/>
  <c r="K1010" i="123"/>
  <c r="J1010" i="123"/>
  <c r="H1010" i="123"/>
  <c r="G1010" i="123"/>
  <c r="F1010" i="123"/>
  <c r="N1009" i="123"/>
  <c r="K1009" i="123"/>
  <c r="J1009" i="123"/>
  <c r="H1009" i="123"/>
  <c r="G1009" i="123"/>
  <c r="F1009" i="123"/>
  <c r="N1008" i="123"/>
  <c r="K1008" i="123"/>
  <c r="J1008" i="123"/>
  <c r="H1008" i="123"/>
  <c r="G1008" i="123"/>
  <c r="F1008" i="123"/>
  <c r="N1007" i="123"/>
  <c r="K1007" i="123"/>
  <c r="J1007" i="123"/>
  <c r="H1007" i="123"/>
  <c r="G1007" i="123"/>
  <c r="F1007" i="123"/>
  <c r="N1006" i="123"/>
  <c r="K1006" i="123"/>
  <c r="J1006" i="123"/>
  <c r="H1006" i="123"/>
  <c r="G1006" i="123"/>
  <c r="F1006" i="123"/>
  <c r="N1005" i="123"/>
  <c r="K1005" i="123"/>
  <c r="J1005" i="123"/>
  <c r="H1005" i="123"/>
  <c r="G1005" i="123"/>
  <c r="F1005" i="123"/>
  <c r="N1004" i="123"/>
  <c r="K1004" i="123"/>
  <c r="J1004" i="123"/>
  <c r="H1004" i="123"/>
  <c r="G1004" i="123"/>
  <c r="F1004" i="123"/>
  <c r="N1003" i="123"/>
  <c r="K1003" i="123"/>
  <c r="J1003" i="123"/>
  <c r="H1003" i="123"/>
  <c r="G1003" i="123"/>
  <c r="F1003" i="123"/>
  <c r="N1002" i="123"/>
  <c r="K1002" i="123"/>
  <c r="J1002" i="123"/>
  <c r="H1002" i="123"/>
  <c r="G1002" i="123"/>
  <c r="F1002" i="123"/>
  <c r="N1001" i="123"/>
  <c r="K1001" i="123"/>
  <c r="J1001" i="123"/>
  <c r="H1001" i="123"/>
  <c r="G1001" i="123"/>
  <c r="F1001" i="123"/>
  <c r="N1000" i="123"/>
  <c r="K1000" i="123"/>
  <c r="J1000" i="123"/>
  <c r="H1000" i="123"/>
  <c r="G1000" i="123"/>
  <c r="F1000" i="123"/>
  <c r="N999" i="123"/>
  <c r="K999" i="123"/>
  <c r="J999" i="123"/>
  <c r="H999" i="123"/>
  <c r="G999" i="123"/>
  <c r="F999" i="123"/>
  <c r="N998" i="123"/>
  <c r="K998" i="123"/>
  <c r="J998" i="123"/>
  <c r="H998" i="123"/>
  <c r="G998" i="123"/>
  <c r="F998" i="123"/>
  <c r="N997" i="123"/>
  <c r="K997" i="123"/>
  <c r="J997" i="123"/>
  <c r="H997" i="123"/>
  <c r="G997" i="123"/>
  <c r="F997" i="123"/>
  <c r="N996" i="123"/>
  <c r="K996" i="123"/>
  <c r="J996" i="123"/>
  <c r="H996" i="123"/>
  <c r="G996" i="123"/>
  <c r="F996" i="123"/>
  <c r="N995" i="123"/>
  <c r="K995" i="123"/>
  <c r="J995" i="123"/>
  <c r="H995" i="123"/>
  <c r="G995" i="123"/>
  <c r="F995" i="123"/>
  <c r="N994" i="123"/>
  <c r="K994" i="123"/>
  <c r="J994" i="123"/>
  <c r="H994" i="123"/>
  <c r="G994" i="123"/>
  <c r="F994" i="123"/>
  <c r="N993" i="123"/>
  <c r="K993" i="123"/>
  <c r="J993" i="123"/>
  <c r="H993" i="123"/>
  <c r="G993" i="123"/>
  <c r="F993" i="123"/>
  <c r="N992" i="123"/>
  <c r="K992" i="123"/>
  <c r="J992" i="123"/>
  <c r="H992" i="123"/>
  <c r="G992" i="123"/>
  <c r="F992" i="123"/>
  <c r="N991" i="123"/>
  <c r="K991" i="123"/>
  <c r="J991" i="123"/>
  <c r="H991" i="123"/>
  <c r="G991" i="123"/>
  <c r="F991" i="123"/>
  <c r="N990" i="123"/>
  <c r="K990" i="123"/>
  <c r="J990" i="123"/>
  <c r="H990" i="123"/>
  <c r="G990" i="123"/>
  <c r="F990" i="123"/>
  <c r="N989" i="123"/>
  <c r="K989" i="123"/>
  <c r="J989" i="123"/>
  <c r="H989" i="123"/>
  <c r="G989" i="123"/>
  <c r="F989" i="123"/>
  <c r="N988" i="123"/>
  <c r="K988" i="123"/>
  <c r="J988" i="123"/>
  <c r="H988" i="123"/>
  <c r="G988" i="123"/>
  <c r="F988" i="123"/>
  <c r="N987" i="123"/>
  <c r="K987" i="123"/>
  <c r="J987" i="123"/>
  <c r="H987" i="123"/>
  <c r="G987" i="123"/>
  <c r="F987" i="123"/>
  <c r="N986" i="123"/>
  <c r="K986" i="123"/>
  <c r="J986" i="123"/>
  <c r="H986" i="123"/>
  <c r="G986" i="123"/>
  <c r="F986" i="123"/>
  <c r="N985" i="123"/>
  <c r="K985" i="123"/>
  <c r="J985" i="123"/>
  <c r="H985" i="123"/>
  <c r="G985" i="123"/>
  <c r="F985" i="123"/>
  <c r="N984" i="123"/>
  <c r="K984" i="123"/>
  <c r="J984" i="123"/>
  <c r="H984" i="123"/>
  <c r="G984" i="123"/>
  <c r="F984" i="123"/>
  <c r="N983" i="123"/>
  <c r="K983" i="123"/>
  <c r="J983" i="123"/>
  <c r="H983" i="123"/>
  <c r="G983" i="123"/>
  <c r="F983" i="123"/>
  <c r="N982" i="123"/>
  <c r="K982" i="123"/>
  <c r="J982" i="123"/>
  <c r="H982" i="123"/>
  <c r="G982" i="123"/>
  <c r="F982" i="123"/>
  <c r="N981" i="123"/>
  <c r="K981" i="123"/>
  <c r="J981" i="123"/>
  <c r="H981" i="123"/>
  <c r="G981" i="123"/>
  <c r="F981" i="123"/>
  <c r="N980" i="123"/>
  <c r="K980" i="123"/>
  <c r="J980" i="123"/>
  <c r="H980" i="123"/>
  <c r="G980" i="123"/>
  <c r="F980" i="123"/>
  <c r="N979" i="123"/>
  <c r="K979" i="123"/>
  <c r="J979" i="123"/>
  <c r="H979" i="123"/>
  <c r="G979" i="123"/>
  <c r="F979" i="123"/>
  <c r="N978" i="123"/>
  <c r="K978" i="123"/>
  <c r="J978" i="123"/>
  <c r="H978" i="123"/>
  <c r="G978" i="123"/>
  <c r="F978" i="123"/>
  <c r="N977" i="123"/>
  <c r="K977" i="123"/>
  <c r="J977" i="123"/>
  <c r="H977" i="123"/>
  <c r="G977" i="123"/>
  <c r="F977" i="123"/>
  <c r="N976" i="123"/>
  <c r="K976" i="123"/>
  <c r="J976" i="123"/>
  <c r="H976" i="123"/>
  <c r="G976" i="123"/>
  <c r="F976" i="123"/>
  <c r="N975" i="123"/>
  <c r="K975" i="123"/>
  <c r="J975" i="123"/>
  <c r="H975" i="123"/>
  <c r="G975" i="123"/>
  <c r="F975" i="123"/>
  <c r="N974" i="123"/>
  <c r="K974" i="123"/>
  <c r="J974" i="123"/>
  <c r="H974" i="123"/>
  <c r="G974" i="123"/>
  <c r="F974" i="123"/>
  <c r="N973" i="123"/>
  <c r="K973" i="123"/>
  <c r="J973" i="123"/>
  <c r="H973" i="123"/>
  <c r="G973" i="123"/>
  <c r="F973" i="123"/>
  <c r="N972" i="123"/>
  <c r="K972" i="123"/>
  <c r="J972" i="123"/>
  <c r="H972" i="123"/>
  <c r="G972" i="123"/>
  <c r="F972" i="123"/>
  <c r="N971" i="123"/>
  <c r="K971" i="123"/>
  <c r="J971" i="123"/>
  <c r="H971" i="123"/>
  <c r="G971" i="123"/>
  <c r="F971" i="123"/>
  <c r="N970" i="123"/>
  <c r="K970" i="123"/>
  <c r="J970" i="123"/>
  <c r="H970" i="123"/>
  <c r="G970" i="123"/>
  <c r="F970" i="123"/>
  <c r="N969" i="123"/>
  <c r="K969" i="123"/>
  <c r="J969" i="123"/>
  <c r="H969" i="123"/>
  <c r="G969" i="123"/>
  <c r="F969" i="123"/>
  <c r="N968" i="123"/>
  <c r="K968" i="123"/>
  <c r="J968" i="123"/>
  <c r="H968" i="123"/>
  <c r="G968" i="123"/>
  <c r="F968" i="123"/>
  <c r="N967" i="123"/>
  <c r="K967" i="123"/>
  <c r="J967" i="123"/>
  <c r="H967" i="123"/>
  <c r="G967" i="123"/>
  <c r="F967" i="123"/>
  <c r="N966" i="123"/>
  <c r="K966" i="123"/>
  <c r="J966" i="123"/>
  <c r="H966" i="123"/>
  <c r="G966" i="123"/>
  <c r="F966" i="123"/>
  <c r="N965" i="123"/>
  <c r="K965" i="123"/>
  <c r="J965" i="123"/>
  <c r="H965" i="123"/>
  <c r="G965" i="123"/>
  <c r="F965" i="123"/>
  <c r="N964" i="123"/>
  <c r="K964" i="123"/>
  <c r="J964" i="123"/>
  <c r="H964" i="123"/>
  <c r="G964" i="123"/>
  <c r="F964" i="123"/>
  <c r="N963" i="123"/>
  <c r="K963" i="123"/>
  <c r="J963" i="123"/>
  <c r="H963" i="123"/>
  <c r="G963" i="123"/>
  <c r="F963" i="123"/>
  <c r="N962" i="123"/>
  <c r="K962" i="123"/>
  <c r="J962" i="123"/>
  <c r="H962" i="123"/>
  <c r="G962" i="123"/>
  <c r="F962" i="123"/>
  <c r="N961" i="123"/>
  <c r="K961" i="123"/>
  <c r="J961" i="123"/>
  <c r="H961" i="123"/>
  <c r="G961" i="123"/>
  <c r="F961" i="123"/>
  <c r="N960" i="123"/>
  <c r="K960" i="123"/>
  <c r="J960" i="123"/>
  <c r="H960" i="123"/>
  <c r="G960" i="123"/>
  <c r="F960" i="123"/>
  <c r="N959" i="123"/>
  <c r="K959" i="123"/>
  <c r="J959" i="123"/>
  <c r="H959" i="123"/>
  <c r="G959" i="123"/>
  <c r="F959" i="123"/>
  <c r="N958" i="123"/>
  <c r="K958" i="123"/>
  <c r="J958" i="123"/>
  <c r="H958" i="123"/>
  <c r="G958" i="123"/>
  <c r="F958" i="123"/>
  <c r="N957" i="123"/>
  <c r="K957" i="123"/>
  <c r="J957" i="123"/>
  <c r="H957" i="123"/>
  <c r="G957" i="123"/>
  <c r="F957" i="123"/>
  <c r="N956" i="123"/>
  <c r="K956" i="123"/>
  <c r="J956" i="123"/>
  <c r="H956" i="123"/>
  <c r="G956" i="123"/>
  <c r="F956" i="123"/>
  <c r="N955" i="123"/>
  <c r="K955" i="123"/>
  <c r="J955" i="123"/>
  <c r="H955" i="123"/>
  <c r="G955" i="123"/>
  <c r="F955" i="123"/>
  <c r="N954" i="123"/>
  <c r="K954" i="123"/>
  <c r="J954" i="123"/>
  <c r="H954" i="123"/>
  <c r="G954" i="123"/>
  <c r="F954" i="123"/>
  <c r="N953" i="123"/>
  <c r="K953" i="123"/>
  <c r="J953" i="123"/>
  <c r="H953" i="123"/>
  <c r="G953" i="123"/>
  <c r="F953" i="123"/>
  <c r="N952" i="123"/>
  <c r="K952" i="123"/>
  <c r="J952" i="123"/>
  <c r="H952" i="123"/>
  <c r="G952" i="123"/>
  <c r="F952" i="123"/>
  <c r="N951" i="123"/>
  <c r="K951" i="123"/>
  <c r="J951" i="123"/>
  <c r="H951" i="123"/>
  <c r="G951" i="123"/>
  <c r="F951" i="123"/>
  <c r="N950" i="123"/>
  <c r="K950" i="123"/>
  <c r="J950" i="123"/>
  <c r="H950" i="123"/>
  <c r="G950" i="123"/>
  <c r="F950" i="123"/>
  <c r="N949" i="123"/>
  <c r="K949" i="123"/>
  <c r="J949" i="123"/>
  <c r="H949" i="123"/>
  <c r="G949" i="123"/>
  <c r="F949" i="123"/>
  <c r="N948" i="123"/>
  <c r="K948" i="123"/>
  <c r="J948" i="123"/>
  <c r="H948" i="123"/>
  <c r="G948" i="123"/>
  <c r="F948" i="123"/>
  <c r="N947" i="123"/>
  <c r="K947" i="123"/>
  <c r="J947" i="123"/>
  <c r="H947" i="123"/>
  <c r="G947" i="123"/>
  <c r="F947" i="123"/>
  <c r="N946" i="123"/>
  <c r="K946" i="123"/>
  <c r="J946" i="123"/>
  <c r="H946" i="123"/>
  <c r="G946" i="123"/>
  <c r="F946" i="123"/>
  <c r="N945" i="123"/>
  <c r="K945" i="123"/>
  <c r="J945" i="123"/>
  <c r="H945" i="123"/>
  <c r="G945" i="123"/>
  <c r="F945" i="123"/>
  <c r="N944" i="123"/>
  <c r="K944" i="123"/>
  <c r="J944" i="123"/>
  <c r="H944" i="123"/>
  <c r="G944" i="123"/>
  <c r="F944" i="123"/>
  <c r="N943" i="123"/>
  <c r="K943" i="123"/>
  <c r="J943" i="123"/>
  <c r="H943" i="123"/>
  <c r="G943" i="123"/>
  <c r="F943" i="123"/>
  <c r="N942" i="123"/>
  <c r="K942" i="123"/>
  <c r="J942" i="123"/>
  <c r="H942" i="123"/>
  <c r="G942" i="123"/>
  <c r="F942" i="123"/>
  <c r="N941" i="123"/>
  <c r="K941" i="123"/>
  <c r="J941" i="123"/>
  <c r="H941" i="123"/>
  <c r="G941" i="123"/>
  <c r="F941" i="123"/>
  <c r="N940" i="123"/>
  <c r="K940" i="123"/>
  <c r="J940" i="123"/>
  <c r="H940" i="123"/>
  <c r="G940" i="123"/>
  <c r="F940" i="123"/>
  <c r="N939" i="123"/>
  <c r="K939" i="123"/>
  <c r="J939" i="123"/>
  <c r="H939" i="123"/>
  <c r="G939" i="123"/>
  <c r="F939" i="123"/>
  <c r="N938" i="123"/>
  <c r="K938" i="123"/>
  <c r="J938" i="123"/>
  <c r="H938" i="123"/>
  <c r="G938" i="123"/>
  <c r="F938" i="123"/>
  <c r="N937" i="123"/>
  <c r="K937" i="123"/>
  <c r="J937" i="123"/>
  <c r="H937" i="123"/>
  <c r="G937" i="123"/>
  <c r="F937" i="123"/>
  <c r="N936" i="123"/>
  <c r="K936" i="123"/>
  <c r="J936" i="123"/>
  <c r="H936" i="123"/>
  <c r="G936" i="123"/>
  <c r="F936" i="123"/>
  <c r="N935" i="123"/>
  <c r="K935" i="123"/>
  <c r="J935" i="123"/>
  <c r="H935" i="123"/>
  <c r="G935" i="123"/>
  <c r="F935" i="123"/>
  <c r="N934" i="123"/>
  <c r="K934" i="123"/>
  <c r="J934" i="123"/>
  <c r="H934" i="123"/>
  <c r="G934" i="123"/>
  <c r="F934" i="123"/>
  <c r="N933" i="123"/>
  <c r="K933" i="123"/>
  <c r="J933" i="123"/>
  <c r="H933" i="123"/>
  <c r="G933" i="123"/>
  <c r="F933" i="123"/>
  <c r="N932" i="123"/>
  <c r="K932" i="123"/>
  <c r="J932" i="123"/>
  <c r="H932" i="123"/>
  <c r="G932" i="123"/>
  <c r="F932" i="123"/>
  <c r="N931" i="123"/>
  <c r="K931" i="123"/>
  <c r="J931" i="123"/>
  <c r="H931" i="123"/>
  <c r="G931" i="123"/>
  <c r="F931" i="123"/>
  <c r="N930" i="123"/>
  <c r="K930" i="123"/>
  <c r="J930" i="123"/>
  <c r="H930" i="123"/>
  <c r="G930" i="123"/>
  <c r="F930" i="123"/>
  <c r="N929" i="123"/>
  <c r="K929" i="123"/>
  <c r="J929" i="123"/>
  <c r="H929" i="123"/>
  <c r="G929" i="123"/>
  <c r="F929" i="123"/>
  <c r="N928" i="123"/>
  <c r="K928" i="123"/>
  <c r="J928" i="123"/>
  <c r="H928" i="123"/>
  <c r="G928" i="123"/>
  <c r="F928" i="123"/>
  <c r="N927" i="123"/>
  <c r="K927" i="123"/>
  <c r="J927" i="123"/>
  <c r="H927" i="123"/>
  <c r="G927" i="123"/>
  <c r="F927" i="123"/>
  <c r="N926" i="123"/>
  <c r="K926" i="123"/>
  <c r="J926" i="123"/>
  <c r="H926" i="123"/>
  <c r="G926" i="123"/>
  <c r="F926" i="123"/>
  <c r="N925" i="123"/>
  <c r="K925" i="123"/>
  <c r="J925" i="123"/>
  <c r="H925" i="123"/>
  <c r="G925" i="123"/>
  <c r="F925" i="123"/>
  <c r="N924" i="123"/>
  <c r="K924" i="123"/>
  <c r="J924" i="123"/>
  <c r="H924" i="123"/>
  <c r="G924" i="123"/>
  <c r="F924" i="123"/>
  <c r="N923" i="123"/>
  <c r="K923" i="123"/>
  <c r="J923" i="123"/>
  <c r="H923" i="123"/>
  <c r="G923" i="123"/>
  <c r="F923" i="123"/>
  <c r="N922" i="123"/>
  <c r="K922" i="123"/>
  <c r="J922" i="123"/>
  <c r="H922" i="123"/>
  <c r="G922" i="123"/>
  <c r="F922" i="123"/>
  <c r="N921" i="123"/>
  <c r="K921" i="123"/>
  <c r="J921" i="123"/>
  <c r="H921" i="123"/>
  <c r="G921" i="123"/>
  <c r="F921" i="123"/>
  <c r="N920" i="123"/>
  <c r="K920" i="123"/>
  <c r="J920" i="123"/>
  <c r="H920" i="123"/>
  <c r="G920" i="123"/>
  <c r="F920" i="123"/>
  <c r="N919" i="123"/>
  <c r="K919" i="123"/>
  <c r="J919" i="123"/>
  <c r="H919" i="123"/>
  <c r="G919" i="123"/>
  <c r="F919" i="123"/>
  <c r="N918" i="123"/>
  <c r="K918" i="123"/>
  <c r="J918" i="123"/>
  <c r="H918" i="123"/>
  <c r="G918" i="123"/>
  <c r="F918" i="123"/>
  <c r="N917" i="123"/>
  <c r="K917" i="123"/>
  <c r="J917" i="123"/>
  <c r="H917" i="123"/>
  <c r="G917" i="123"/>
  <c r="F917" i="123"/>
  <c r="N916" i="123"/>
  <c r="K916" i="123"/>
  <c r="J916" i="123"/>
  <c r="H916" i="123"/>
  <c r="G916" i="123"/>
  <c r="F916" i="123"/>
  <c r="N915" i="123"/>
  <c r="K915" i="123"/>
  <c r="J915" i="123"/>
  <c r="H915" i="123"/>
  <c r="G915" i="123"/>
  <c r="F915" i="123"/>
  <c r="N914" i="123"/>
  <c r="K914" i="123"/>
  <c r="J914" i="123"/>
  <c r="H914" i="123"/>
  <c r="G914" i="123"/>
  <c r="F914" i="123"/>
  <c r="N913" i="123"/>
  <c r="K913" i="123"/>
  <c r="J913" i="123"/>
  <c r="H913" i="123"/>
  <c r="G913" i="123"/>
  <c r="F913" i="123"/>
  <c r="N912" i="123"/>
  <c r="K912" i="123"/>
  <c r="J912" i="123"/>
  <c r="H912" i="123"/>
  <c r="G912" i="123"/>
  <c r="F912" i="123"/>
  <c r="N911" i="123"/>
  <c r="K911" i="123"/>
  <c r="J911" i="123"/>
  <c r="H911" i="123"/>
  <c r="G911" i="123"/>
  <c r="F911" i="123"/>
  <c r="N910" i="123"/>
  <c r="K910" i="123"/>
  <c r="J910" i="123"/>
  <c r="H910" i="123"/>
  <c r="G910" i="123"/>
  <c r="F910" i="123"/>
  <c r="N909" i="123"/>
  <c r="K909" i="123"/>
  <c r="J909" i="123"/>
  <c r="H909" i="123"/>
  <c r="G909" i="123"/>
  <c r="F909" i="123"/>
  <c r="N908" i="123"/>
  <c r="K908" i="123"/>
  <c r="J908" i="123"/>
  <c r="H908" i="123"/>
  <c r="G908" i="123"/>
  <c r="F908" i="123"/>
  <c r="N907" i="123"/>
  <c r="K907" i="123"/>
  <c r="J907" i="123"/>
  <c r="H907" i="123"/>
  <c r="G907" i="123"/>
  <c r="F907" i="123"/>
  <c r="N906" i="123"/>
  <c r="K906" i="123"/>
  <c r="J906" i="123"/>
  <c r="H906" i="123"/>
  <c r="G906" i="123"/>
  <c r="F906" i="123"/>
  <c r="N905" i="123"/>
  <c r="K905" i="123"/>
  <c r="J905" i="123"/>
  <c r="H905" i="123"/>
  <c r="G905" i="123"/>
  <c r="F905" i="123"/>
  <c r="N904" i="123"/>
  <c r="K904" i="123"/>
  <c r="J904" i="123"/>
  <c r="H904" i="123"/>
  <c r="G904" i="123"/>
  <c r="F904" i="123"/>
  <c r="N903" i="123"/>
  <c r="K903" i="123"/>
  <c r="J903" i="123"/>
  <c r="H903" i="123"/>
  <c r="G903" i="123"/>
  <c r="F903" i="123"/>
  <c r="N902" i="123"/>
  <c r="K902" i="123"/>
  <c r="J902" i="123"/>
  <c r="H902" i="123"/>
  <c r="G902" i="123"/>
  <c r="F902" i="123"/>
  <c r="N901" i="123"/>
  <c r="K901" i="123"/>
  <c r="J901" i="123"/>
  <c r="H901" i="123"/>
  <c r="G901" i="123"/>
  <c r="F901" i="123"/>
  <c r="N900" i="123"/>
  <c r="K900" i="123"/>
  <c r="J900" i="123"/>
  <c r="H900" i="123"/>
  <c r="G900" i="123"/>
  <c r="F900" i="123"/>
  <c r="N899" i="123"/>
  <c r="K899" i="123"/>
  <c r="J899" i="123"/>
  <c r="H899" i="123"/>
  <c r="G899" i="123"/>
  <c r="F899" i="123"/>
  <c r="N898" i="123"/>
  <c r="K898" i="123"/>
  <c r="J898" i="123"/>
  <c r="H898" i="123"/>
  <c r="G898" i="123"/>
  <c r="F898" i="123"/>
  <c r="N897" i="123"/>
  <c r="K897" i="123"/>
  <c r="J897" i="123"/>
  <c r="H897" i="123"/>
  <c r="G897" i="123"/>
  <c r="F897" i="123"/>
  <c r="N896" i="123"/>
  <c r="K896" i="123"/>
  <c r="J896" i="123"/>
  <c r="H896" i="123"/>
  <c r="G896" i="123"/>
  <c r="F896" i="123"/>
  <c r="N895" i="123"/>
  <c r="K895" i="123"/>
  <c r="J895" i="123"/>
  <c r="H895" i="123"/>
  <c r="G895" i="123"/>
  <c r="F895" i="123"/>
  <c r="N894" i="123"/>
  <c r="K894" i="123"/>
  <c r="J894" i="123"/>
  <c r="H894" i="123"/>
  <c r="G894" i="123"/>
  <c r="F894" i="123"/>
  <c r="N893" i="123"/>
  <c r="K893" i="123"/>
  <c r="J893" i="123"/>
  <c r="H893" i="123"/>
  <c r="G893" i="123"/>
  <c r="F893" i="123"/>
  <c r="N892" i="123"/>
  <c r="K892" i="123"/>
  <c r="J892" i="123"/>
  <c r="H892" i="123"/>
  <c r="G892" i="123"/>
  <c r="F892" i="123"/>
  <c r="N891" i="123"/>
  <c r="K891" i="123"/>
  <c r="J891" i="123"/>
  <c r="H891" i="123"/>
  <c r="G891" i="123"/>
  <c r="F891" i="123"/>
  <c r="N890" i="123"/>
  <c r="K890" i="123"/>
  <c r="J890" i="123"/>
  <c r="H890" i="123"/>
  <c r="G890" i="123"/>
  <c r="F890" i="123"/>
  <c r="N889" i="123"/>
  <c r="K889" i="123"/>
  <c r="J889" i="123"/>
  <c r="H889" i="123"/>
  <c r="G889" i="123"/>
  <c r="F889" i="123"/>
  <c r="N888" i="123"/>
  <c r="K888" i="123"/>
  <c r="J888" i="123"/>
  <c r="H888" i="123"/>
  <c r="G888" i="123"/>
  <c r="F888" i="123"/>
  <c r="N887" i="123"/>
  <c r="K887" i="123"/>
  <c r="J887" i="123"/>
  <c r="H887" i="123"/>
  <c r="G887" i="123"/>
  <c r="F887" i="123"/>
  <c r="N886" i="123"/>
  <c r="K886" i="123"/>
  <c r="J886" i="123"/>
  <c r="H886" i="123"/>
  <c r="G886" i="123"/>
  <c r="F886" i="123"/>
  <c r="N885" i="123"/>
  <c r="K885" i="123"/>
  <c r="J885" i="123"/>
  <c r="H885" i="123"/>
  <c r="G885" i="123"/>
  <c r="F885" i="123"/>
  <c r="N884" i="123"/>
  <c r="K884" i="123"/>
  <c r="J884" i="123"/>
  <c r="H884" i="123"/>
  <c r="G884" i="123"/>
  <c r="F884" i="123"/>
  <c r="N883" i="123"/>
  <c r="K883" i="123"/>
  <c r="J883" i="123"/>
  <c r="H883" i="123"/>
  <c r="G883" i="123"/>
  <c r="F883" i="123"/>
  <c r="N882" i="123"/>
  <c r="K882" i="123"/>
  <c r="J882" i="123"/>
  <c r="H882" i="123"/>
  <c r="G882" i="123"/>
  <c r="F882" i="123"/>
  <c r="N881" i="123"/>
  <c r="K881" i="123"/>
  <c r="J881" i="123"/>
  <c r="H881" i="123"/>
  <c r="G881" i="123"/>
  <c r="F881" i="123"/>
  <c r="N880" i="123"/>
  <c r="K880" i="123"/>
  <c r="J880" i="123"/>
  <c r="H880" i="123"/>
  <c r="G880" i="123"/>
  <c r="F880" i="123"/>
  <c r="N879" i="123"/>
  <c r="K879" i="123"/>
  <c r="J879" i="123"/>
  <c r="H879" i="123"/>
  <c r="G879" i="123"/>
  <c r="F879" i="123"/>
  <c r="N878" i="123"/>
  <c r="K878" i="123"/>
  <c r="J878" i="123"/>
  <c r="H878" i="123"/>
  <c r="G878" i="123"/>
  <c r="F878" i="123"/>
  <c r="N877" i="123"/>
  <c r="K877" i="123"/>
  <c r="J877" i="123"/>
  <c r="H877" i="123"/>
  <c r="G877" i="123"/>
  <c r="F877" i="123"/>
  <c r="N876" i="123"/>
  <c r="K876" i="123"/>
  <c r="J876" i="123"/>
  <c r="H876" i="123"/>
  <c r="G876" i="123"/>
  <c r="F876" i="123"/>
  <c r="N875" i="123"/>
  <c r="K875" i="123"/>
  <c r="J875" i="123"/>
  <c r="H875" i="123"/>
  <c r="G875" i="123"/>
  <c r="F875" i="123"/>
  <c r="N874" i="123"/>
  <c r="K874" i="123"/>
  <c r="J874" i="123"/>
  <c r="H874" i="123"/>
  <c r="G874" i="123"/>
  <c r="F874" i="123"/>
  <c r="N873" i="123"/>
  <c r="K873" i="123"/>
  <c r="J873" i="123"/>
  <c r="H873" i="123"/>
  <c r="G873" i="123"/>
  <c r="F873" i="123"/>
  <c r="N872" i="123"/>
  <c r="K872" i="123"/>
  <c r="J872" i="123"/>
  <c r="H872" i="123"/>
  <c r="G872" i="123"/>
  <c r="F872" i="123"/>
  <c r="N871" i="123"/>
  <c r="K871" i="123"/>
  <c r="J871" i="123"/>
  <c r="H871" i="123"/>
  <c r="G871" i="123"/>
  <c r="F871" i="123"/>
  <c r="N870" i="123"/>
  <c r="K870" i="123"/>
  <c r="J870" i="123"/>
  <c r="H870" i="123"/>
  <c r="G870" i="123"/>
  <c r="F870" i="123"/>
  <c r="N869" i="123"/>
  <c r="K869" i="123"/>
  <c r="J869" i="123"/>
  <c r="H869" i="123"/>
  <c r="G869" i="123"/>
  <c r="F869" i="123"/>
  <c r="N868" i="123"/>
  <c r="K868" i="123"/>
  <c r="J868" i="123"/>
  <c r="H868" i="123"/>
  <c r="G868" i="123"/>
  <c r="F868" i="123"/>
  <c r="N867" i="123"/>
  <c r="K867" i="123"/>
  <c r="J867" i="123"/>
  <c r="H867" i="123"/>
  <c r="G867" i="123"/>
  <c r="F867" i="123"/>
  <c r="N866" i="123"/>
  <c r="K866" i="123"/>
  <c r="J866" i="123"/>
  <c r="H866" i="123"/>
  <c r="G866" i="123"/>
  <c r="F866" i="123"/>
  <c r="N865" i="123"/>
  <c r="K865" i="123"/>
  <c r="J865" i="123"/>
  <c r="H865" i="123"/>
  <c r="G865" i="123"/>
  <c r="F865" i="123"/>
  <c r="N864" i="123"/>
  <c r="K864" i="123"/>
  <c r="J864" i="123"/>
  <c r="H864" i="123"/>
  <c r="G864" i="123"/>
  <c r="F864" i="123"/>
  <c r="N863" i="123"/>
  <c r="K863" i="123"/>
  <c r="J863" i="123"/>
  <c r="H863" i="123"/>
  <c r="G863" i="123"/>
  <c r="F863" i="123"/>
  <c r="N862" i="123"/>
  <c r="K862" i="123"/>
  <c r="J862" i="123"/>
  <c r="H862" i="123"/>
  <c r="G862" i="123"/>
  <c r="F862" i="123"/>
  <c r="N861" i="123"/>
  <c r="K861" i="123"/>
  <c r="J861" i="123"/>
  <c r="H861" i="123"/>
  <c r="G861" i="123"/>
  <c r="F861" i="123"/>
  <c r="N860" i="123"/>
  <c r="K860" i="123"/>
  <c r="J860" i="123"/>
  <c r="H860" i="123"/>
  <c r="G860" i="123"/>
  <c r="F860" i="123"/>
  <c r="N859" i="123"/>
  <c r="K859" i="123"/>
  <c r="J859" i="123"/>
  <c r="H859" i="123"/>
  <c r="G859" i="123"/>
  <c r="F859" i="123"/>
  <c r="N858" i="123"/>
  <c r="K858" i="123"/>
  <c r="J858" i="123"/>
  <c r="H858" i="123"/>
  <c r="G858" i="123"/>
  <c r="F858" i="123"/>
  <c r="N857" i="123"/>
  <c r="K857" i="123"/>
  <c r="J857" i="123"/>
  <c r="H857" i="123"/>
  <c r="G857" i="123"/>
  <c r="F857" i="123"/>
  <c r="N856" i="123"/>
  <c r="K856" i="123"/>
  <c r="J856" i="123"/>
  <c r="H856" i="123"/>
  <c r="G856" i="123"/>
  <c r="F856" i="123"/>
  <c r="N855" i="123"/>
  <c r="K855" i="123"/>
  <c r="J855" i="123"/>
  <c r="H855" i="123"/>
  <c r="G855" i="123"/>
  <c r="F855" i="123"/>
  <c r="N854" i="123"/>
  <c r="K854" i="123"/>
  <c r="J854" i="123"/>
  <c r="H854" i="123"/>
  <c r="G854" i="123"/>
  <c r="F854" i="123"/>
  <c r="N853" i="123"/>
  <c r="K853" i="123"/>
  <c r="J853" i="123"/>
  <c r="H853" i="123"/>
  <c r="G853" i="123"/>
  <c r="F853" i="123"/>
  <c r="N852" i="123"/>
  <c r="K852" i="123"/>
  <c r="J852" i="123"/>
  <c r="H852" i="123"/>
  <c r="G852" i="123"/>
  <c r="F852" i="123"/>
  <c r="N851" i="123"/>
  <c r="K851" i="123"/>
  <c r="J851" i="123"/>
  <c r="H851" i="123"/>
  <c r="G851" i="123"/>
  <c r="F851" i="123"/>
  <c r="N850" i="123"/>
  <c r="K850" i="123"/>
  <c r="J850" i="123"/>
  <c r="H850" i="123"/>
  <c r="G850" i="123"/>
  <c r="F850" i="123"/>
  <c r="N849" i="123"/>
  <c r="K849" i="123"/>
  <c r="J849" i="123"/>
  <c r="H849" i="123"/>
  <c r="G849" i="123"/>
  <c r="F849" i="123"/>
  <c r="N848" i="123"/>
  <c r="K848" i="123"/>
  <c r="J848" i="123"/>
  <c r="H848" i="123"/>
  <c r="G848" i="123"/>
  <c r="F848" i="123"/>
  <c r="N847" i="123"/>
  <c r="K847" i="123"/>
  <c r="J847" i="123"/>
  <c r="H847" i="123"/>
  <c r="G847" i="123"/>
  <c r="F847" i="123"/>
  <c r="N846" i="123"/>
  <c r="K846" i="123"/>
  <c r="J846" i="123"/>
  <c r="H846" i="123"/>
  <c r="G846" i="123"/>
  <c r="F846" i="123"/>
  <c r="N845" i="123"/>
  <c r="K845" i="123"/>
  <c r="J845" i="123"/>
  <c r="H845" i="123"/>
  <c r="G845" i="123"/>
  <c r="F845" i="123"/>
  <c r="N844" i="123"/>
  <c r="K844" i="123"/>
  <c r="J844" i="123"/>
  <c r="H844" i="123"/>
  <c r="G844" i="123"/>
  <c r="F844" i="123"/>
  <c r="N843" i="123"/>
  <c r="K843" i="123"/>
  <c r="J843" i="123"/>
  <c r="H843" i="123"/>
  <c r="G843" i="123"/>
  <c r="F843" i="123"/>
  <c r="N842" i="123"/>
  <c r="K842" i="123"/>
  <c r="J842" i="123"/>
  <c r="H842" i="123"/>
  <c r="G842" i="123"/>
  <c r="F842" i="123"/>
  <c r="N841" i="123"/>
  <c r="K841" i="123"/>
  <c r="J841" i="123"/>
  <c r="H841" i="123"/>
  <c r="G841" i="123"/>
  <c r="F841" i="123"/>
  <c r="N840" i="123"/>
  <c r="K840" i="123"/>
  <c r="J840" i="123"/>
  <c r="H840" i="123"/>
  <c r="G840" i="123"/>
  <c r="F840" i="123"/>
  <c r="N839" i="123"/>
  <c r="K839" i="123"/>
  <c r="J839" i="123"/>
  <c r="H839" i="123"/>
  <c r="G839" i="123"/>
  <c r="F839" i="123"/>
  <c r="N838" i="123"/>
  <c r="K838" i="123"/>
  <c r="J838" i="123"/>
  <c r="H838" i="123"/>
  <c r="G838" i="123"/>
  <c r="F838" i="123"/>
  <c r="N837" i="123"/>
  <c r="K837" i="123"/>
  <c r="J837" i="123"/>
  <c r="H837" i="123"/>
  <c r="G837" i="123"/>
  <c r="F837" i="123"/>
  <c r="N836" i="123"/>
  <c r="K836" i="123"/>
  <c r="J836" i="123"/>
  <c r="H836" i="123"/>
  <c r="G836" i="123"/>
  <c r="F836" i="123"/>
  <c r="N835" i="123"/>
  <c r="K835" i="123"/>
  <c r="J835" i="123"/>
  <c r="H835" i="123"/>
  <c r="G835" i="123"/>
  <c r="F835" i="123"/>
  <c r="N834" i="123"/>
  <c r="K834" i="123"/>
  <c r="J834" i="123"/>
  <c r="H834" i="123"/>
  <c r="G834" i="123"/>
  <c r="F834" i="123"/>
  <c r="N833" i="123"/>
  <c r="K833" i="123"/>
  <c r="J833" i="123"/>
  <c r="H833" i="123"/>
  <c r="G833" i="123"/>
  <c r="F833" i="123"/>
  <c r="N832" i="123"/>
  <c r="K832" i="123"/>
  <c r="J832" i="123"/>
  <c r="H832" i="123"/>
  <c r="G832" i="123"/>
  <c r="F832" i="123"/>
  <c r="N831" i="123"/>
  <c r="K831" i="123"/>
  <c r="J831" i="123"/>
  <c r="H831" i="123"/>
  <c r="G831" i="123"/>
  <c r="F831" i="123"/>
  <c r="N830" i="123"/>
  <c r="K830" i="123"/>
  <c r="J830" i="123"/>
  <c r="H830" i="123"/>
  <c r="G830" i="123"/>
  <c r="F830" i="123"/>
  <c r="N829" i="123"/>
  <c r="K829" i="123"/>
  <c r="J829" i="123"/>
  <c r="H829" i="123"/>
  <c r="G829" i="123"/>
  <c r="F829" i="123"/>
  <c r="N828" i="123"/>
  <c r="K828" i="123"/>
  <c r="J828" i="123"/>
  <c r="H828" i="123"/>
  <c r="G828" i="123"/>
  <c r="F828" i="123"/>
  <c r="N827" i="123"/>
  <c r="K827" i="123"/>
  <c r="J827" i="123"/>
  <c r="H827" i="123"/>
  <c r="G827" i="123"/>
  <c r="F827" i="123"/>
  <c r="N826" i="123"/>
  <c r="K826" i="123"/>
  <c r="J826" i="123"/>
  <c r="H826" i="123"/>
  <c r="G826" i="123"/>
  <c r="F826" i="123"/>
  <c r="N825" i="123"/>
  <c r="K825" i="123"/>
  <c r="J825" i="123"/>
  <c r="H825" i="123"/>
  <c r="G825" i="123"/>
  <c r="F825" i="123"/>
  <c r="N824" i="123"/>
  <c r="K824" i="123"/>
  <c r="J824" i="123"/>
  <c r="H824" i="123"/>
  <c r="G824" i="123"/>
  <c r="F824" i="123"/>
  <c r="N823" i="123"/>
  <c r="K823" i="123"/>
  <c r="J823" i="123"/>
  <c r="H823" i="123"/>
  <c r="G823" i="123"/>
  <c r="F823" i="123"/>
  <c r="N822" i="123"/>
  <c r="K822" i="123"/>
  <c r="J822" i="123"/>
  <c r="H822" i="123"/>
  <c r="G822" i="123"/>
  <c r="F822" i="123"/>
  <c r="N821" i="123"/>
  <c r="K821" i="123"/>
  <c r="J821" i="123"/>
  <c r="H821" i="123"/>
  <c r="G821" i="123"/>
  <c r="F821" i="123"/>
  <c r="N820" i="123"/>
  <c r="K820" i="123"/>
  <c r="J820" i="123"/>
  <c r="H820" i="123"/>
  <c r="G820" i="123"/>
  <c r="F820" i="123"/>
  <c r="N819" i="123"/>
  <c r="K819" i="123"/>
  <c r="J819" i="123"/>
  <c r="H819" i="123"/>
  <c r="G819" i="123"/>
  <c r="F819" i="123"/>
  <c r="N818" i="123"/>
  <c r="K818" i="123"/>
  <c r="J818" i="123"/>
  <c r="H818" i="123"/>
  <c r="G818" i="123"/>
  <c r="F818" i="123"/>
  <c r="N817" i="123"/>
  <c r="K817" i="123"/>
  <c r="J817" i="123"/>
  <c r="H817" i="123"/>
  <c r="G817" i="123"/>
  <c r="F817" i="123"/>
  <c r="N816" i="123"/>
  <c r="K816" i="123"/>
  <c r="J816" i="123"/>
  <c r="H816" i="123"/>
  <c r="G816" i="123"/>
  <c r="F816" i="123"/>
  <c r="N815" i="123"/>
  <c r="K815" i="123"/>
  <c r="J815" i="123"/>
  <c r="H815" i="123"/>
  <c r="G815" i="123"/>
  <c r="F815" i="123"/>
  <c r="N814" i="123"/>
  <c r="K814" i="123"/>
  <c r="J814" i="123"/>
  <c r="H814" i="123"/>
  <c r="G814" i="123"/>
  <c r="F814" i="123"/>
  <c r="N813" i="123"/>
  <c r="K813" i="123"/>
  <c r="J813" i="123"/>
  <c r="H813" i="123"/>
  <c r="G813" i="123"/>
  <c r="F813" i="123"/>
  <c r="N812" i="123"/>
  <c r="K812" i="123"/>
  <c r="J812" i="123"/>
  <c r="H812" i="123"/>
  <c r="G812" i="123"/>
  <c r="F812" i="123"/>
  <c r="N811" i="123"/>
  <c r="K811" i="123"/>
  <c r="J811" i="123"/>
  <c r="H811" i="123"/>
  <c r="G811" i="123"/>
  <c r="F811" i="123"/>
  <c r="N810" i="123"/>
  <c r="K810" i="123"/>
  <c r="J810" i="123"/>
  <c r="H810" i="123"/>
  <c r="G810" i="123"/>
  <c r="F810" i="123"/>
  <c r="N809" i="123"/>
  <c r="K809" i="123"/>
  <c r="J809" i="123"/>
  <c r="H809" i="123"/>
  <c r="G809" i="123"/>
  <c r="F809" i="123"/>
  <c r="N808" i="123"/>
  <c r="K808" i="123"/>
  <c r="J808" i="123"/>
  <c r="H808" i="123"/>
  <c r="G808" i="123"/>
  <c r="F808" i="123"/>
  <c r="N807" i="123"/>
  <c r="K807" i="123"/>
  <c r="J807" i="123"/>
  <c r="H807" i="123"/>
  <c r="G807" i="123"/>
  <c r="F807" i="123"/>
  <c r="N806" i="123"/>
  <c r="K806" i="123"/>
  <c r="J806" i="123"/>
  <c r="H806" i="123"/>
  <c r="G806" i="123"/>
  <c r="F806" i="123"/>
  <c r="N805" i="123"/>
  <c r="K805" i="123"/>
  <c r="J805" i="123"/>
  <c r="H805" i="123"/>
  <c r="G805" i="123"/>
  <c r="F805" i="123"/>
  <c r="N804" i="123"/>
  <c r="K804" i="123"/>
  <c r="J804" i="123"/>
  <c r="H804" i="123"/>
  <c r="G804" i="123"/>
  <c r="F804" i="123"/>
  <c r="N803" i="123"/>
  <c r="K803" i="123"/>
  <c r="J803" i="123"/>
  <c r="H803" i="123"/>
  <c r="G803" i="123"/>
  <c r="F803" i="123"/>
  <c r="N802" i="123"/>
  <c r="K802" i="123"/>
  <c r="J802" i="123"/>
  <c r="H802" i="123"/>
  <c r="G802" i="123"/>
  <c r="F802" i="123"/>
  <c r="N801" i="123"/>
  <c r="K801" i="123"/>
  <c r="J801" i="123"/>
  <c r="H801" i="123"/>
  <c r="G801" i="123"/>
  <c r="F801" i="123"/>
  <c r="N800" i="123"/>
  <c r="K800" i="123"/>
  <c r="J800" i="123"/>
  <c r="H800" i="123"/>
  <c r="G800" i="123"/>
  <c r="F800" i="123"/>
  <c r="N799" i="123"/>
  <c r="K799" i="123"/>
  <c r="J799" i="123"/>
  <c r="H799" i="123"/>
  <c r="G799" i="123"/>
  <c r="F799" i="123"/>
  <c r="N798" i="123"/>
  <c r="K798" i="123"/>
  <c r="J798" i="123"/>
  <c r="H798" i="123"/>
  <c r="G798" i="123"/>
  <c r="F798" i="123"/>
  <c r="N797" i="123"/>
  <c r="K797" i="123"/>
  <c r="J797" i="123"/>
  <c r="H797" i="123"/>
  <c r="G797" i="123"/>
  <c r="F797" i="123"/>
  <c r="N796" i="123"/>
  <c r="K796" i="123"/>
  <c r="J796" i="123"/>
  <c r="H796" i="123"/>
  <c r="G796" i="123"/>
  <c r="F796" i="123"/>
  <c r="N795" i="123"/>
  <c r="K795" i="123"/>
  <c r="J795" i="123"/>
  <c r="H795" i="123"/>
  <c r="G795" i="123"/>
  <c r="F795" i="123"/>
  <c r="N794" i="123"/>
  <c r="K794" i="123"/>
  <c r="J794" i="123"/>
  <c r="H794" i="123"/>
  <c r="G794" i="123"/>
  <c r="F794" i="123"/>
  <c r="N793" i="123"/>
  <c r="K793" i="123"/>
  <c r="J793" i="123"/>
  <c r="H793" i="123"/>
  <c r="G793" i="123"/>
  <c r="F793" i="123"/>
  <c r="N792" i="123"/>
  <c r="K792" i="123"/>
  <c r="J792" i="123"/>
  <c r="H792" i="123"/>
  <c r="G792" i="123"/>
  <c r="F792" i="123"/>
  <c r="N791" i="123"/>
  <c r="K791" i="123"/>
  <c r="J791" i="123"/>
  <c r="H791" i="123"/>
  <c r="G791" i="123"/>
  <c r="F791" i="123"/>
  <c r="N790" i="123"/>
  <c r="K790" i="123"/>
  <c r="J790" i="123"/>
  <c r="H790" i="123"/>
  <c r="G790" i="123"/>
  <c r="F790" i="123"/>
  <c r="N789" i="123"/>
  <c r="K789" i="123"/>
  <c r="J789" i="123"/>
  <c r="H789" i="123"/>
  <c r="G789" i="123"/>
  <c r="F789" i="123"/>
  <c r="N788" i="123"/>
  <c r="K788" i="123"/>
  <c r="J788" i="123"/>
  <c r="H788" i="123"/>
  <c r="G788" i="123"/>
  <c r="F788" i="123"/>
  <c r="N787" i="123"/>
  <c r="K787" i="123"/>
  <c r="J787" i="123"/>
  <c r="H787" i="123"/>
  <c r="G787" i="123"/>
  <c r="F787" i="123"/>
  <c r="N786" i="123"/>
  <c r="K786" i="123"/>
  <c r="J786" i="123"/>
  <c r="H786" i="123"/>
  <c r="G786" i="123"/>
  <c r="F786" i="123"/>
  <c r="N785" i="123"/>
  <c r="K785" i="123"/>
  <c r="J785" i="123"/>
  <c r="H785" i="123"/>
  <c r="G785" i="123"/>
  <c r="F785" i="123"/>
  <c r="N784" i="123"/>
  <c r="K784" i="123"/>
  <c r="J784" i="123"/>
  <c r="H784" i="123"/>
  <c r="G784" i="123"/>
  <c r="F784" i="123"/>
  <c r="N783" i="123"/>
  <c r="K783" i="123"/>
  <c r="J783" i="123"/>
  <c r="H783" i="123"/>
  <c r="G783" i="123"/>
  <c r="F783" i="123"/>
  <c r="N782" i="123"/>
  <c r="K782" i="123"/>
  <c r="J782" i="123"/>
  <c r="H782" i="123"/>
  <c r="G782" i="123"/>
  <c r="F782" i="123"/>
  <c r="N781" i="123"/>
  <c r="K781" i="123"/>
  <c r="J781" i="123"/>
  <c r="H781" i="123"/>
  <c r="G781" i="123"/>
  <c r="F781" i="123"/>
  <c r="N780" i="123"/>
  <c r="K780" i="123"/>
  <c r="J780" i="123"/>
  <c r="H780" i="123"/>
  <c r="G780" i="123"/>
  <c r="F780" i="123"/>
  <c r="N779" i="123"/>
  <c r="K779" i="123"/>
  <c r="J779" i="123"/>
  <c r="H779" i="123"/>
  <c r="G779" i="123"/>
  <c r="F779" i="123"/>
  <c r="N778" i="123"/>
  <c r="K778" i="123"/>
  <c r="J778" i="123"/>
  <c r="H778" i="123"/>
  <c r="G778" i="123"/>
  <c r="F778" i="123"/>
  <c r="N777" i="123"/>
  <c r="K777" i="123"/>
  <c r="J777" i="123"/>
  <c r="H777" i="123"/>
  <c r="G777" i="123"/>
  <c r="F777" i="123"/>
  <c r="N776" i="123"/>
  <c r="K776" i="123"/>
  <c r="J776" i="123"/>
  <c r="H776" i="123"/>
  <c r="G776" i="123"/>
  <c r="F776" i="123"/>
  <c r="N775" i="123"/>
  <c r="K775" i="123"/>
  <c r="J775" i="123"/>
  <c r="H775" i="123"/>
  <c r="G775" i="123"/>
  <c r="F775" i="123"/>
  <c r="N774" i="123"/>
  <c r="K774" i="123"/>
  <c r="J774" i="123"/>
  <c r="H774" i="123"/>
  <c r="G774" i="123"/>
  <c r="F774" i="123"/>
  <c r="N773" i="123"/>
  <c r="K773" i="123"/>
  <c r="J773" i="123"/>
  <c r="H773" i="123"/>
  <c r="G773" i="123"/>
  <c r="F773" i="123"/>
  <c r="N772" i="123"/>
  <c r="K772" i="123"/>
  <c r="J772" i="123"/>
  <c r="H772" i="123"/>
  <c r="G772" i="123"/>
  <c r="F772" i="123"/>
  <c r="N771" i="123"/>
  <c r="K771" i="123"/>
  <c r="J771" i="123"/>
  <c r="H771" i="123"/>
  <c r="G771" i="123"/>
  <c r="F771" i="123"/>
  <c r="N770" i="123"/>
  <c r="K770" i="123"/>
  <c r="J770" i="123"/>
  <c r="H770" i="123"/>
  <c r="G770" i="123"/>
  <c r="F770" i="123"/>
  <c r="N769" i="123"/>
  <c r="K769" i="123"/>
  <c r="J769" i="123"/>
  <c r="H769" i="123"/>
  <c r="G769" i="123"/>
  <c r="F769" i="123"/>
  <c r="N768" i="123"/>
  <c r="K768" i="123"/>
  <c r="J768" i="123"/>
  <c r="H768" i="123"/>
  <c r="G768" i="123"/>
  <c r="F768" i="123"/>
  <c r="N767" i="123"/>
  <c r="K767" i="123"/>
  <c r="J767" i="123"/>
  <c r="H767" i="123"/>
  <c r="G767" i="123"/>
  <c r="F767" i="123"/>
  <c r="N766" i="123"/>
  <c r="K766" i="123"/>
  <c r="J766" i="123"/>
  <c r="H766" i="123"/>
  <c r="G766" i="123"/>
  <c r="F766" i="123"/>
  <c r="N765" i="123"/>
  <c r="K765" i="123"/>
  <c r="J765" i="123"/>
  <c r="H765" i="123"/>
  <c r="G765" i="123"/>
  <c r="F765" i="123"/>
  <c r="N764" i="123"/>
  <c r="K764" i="123"/>
  <c r="J764" i="123"/>
  <c r="H764" i="123"/>
  <c r="G764" i="123"/>
  <c r="F764" i="123"/>
  <c r="N763" i="123"/>
  <c r="K763" i="123"/>
  <c r="J763" i="123"/>
  <c r="H763" i="123"/>
  <c r="G763" i="123"/>
  <c r="F763" i="123"/>
  <c r="N762" i="123"/>
  <c r="K762" i="123"/>
  <c r="J762" i="123"/>
  <c r="H762" i="123"/>
  <c r="G762" i="123"/>
  <c r="F762" i="123"/>
  <c r="N761" i="123"/>
  <c r="K761" i="123"/>
  <c r="J761" i="123"/>
  <c r="H761" i="123"/>
  <c r="G761" i="123"/>
  <c r="F761" i="123"/>
  <c r="N760" i="123"/>
  <c r="K760" i="123"/>
  <c r="J760" i="123"/>
  <c r="H760" i="123"/>
  <c r="G760" i="123"/>
  <c r="F760" i="123"/>
  <c r="N759" i="123"/>
  <c r="K759" i="123"/>
  <c r="J759" i="123"/>
  <c r="H759" i="123"/>
  <c r="G759" i="123"/>
  <c r="F759" i="123"/>
  <c r="N758" i="123"/>
  <c r="K758" i="123"/>
  <c r="J758" i="123"/>
  <c r="H758" i="123"/>
  <c r="G758" i="123"/>
  <c r="F758" i="123"/>
  <c r="N757" i="123"/>
  <c r="K757" i="123"/>
  <c r="J757" i="123"/>
  <c r="H757" i="123"/>
  <c r="G757" i="123"/>
  <c r="F757" i="123"/>
  <c r="N756" i="123"/>
  <c r="K756" i="123"/>
  <c r="J756" i="123"/>
  <c r="H756" i="123"/>
  <c r="G756" i="123"/>
  <c r="F756" i="123"/>
  <c r="N755" i="123"/>
  <c r="K755" i="123"/>
  <c r="J755" i="123"/>
  <c r="H755" i="123"/>
  <c r="G755" i="123"/>
  <c r="F755" i="123"/>
  <c r="N754" i="123"/>
  <c r="K754" i="123"/>
  <c r="J754" i="123"/>
  <c r="H754" i="123"/>
  <c r="G754" i="123"/>
  <c r="F754" i="123"/>
  <c r="N753" i="123"/>
  <c r="K753" i="123"/>
  <c r="J753" i="123"/>
  <c r="H753" i="123"/>
  <c r="G753" i="123"/>
  <c r="F753" i="123"/>
  <c r="N752" i="123"/>
  <c r="K752" i="123"/>
  <c r="J752" i="123"/>
  <c r="H752" i="123"/>
  <c r="G752" i="123"/>
  <c r="F752" i="123"/>
  <c r="N751" i="123"/>
  <c r="K751" i="123"/>
  <c r="J751" i="123"/>
  <c r="H751" i="123"/>
  <c r="G751" i="123"/>
  <c r="F751" i="123"/>
  <c r="N750" i="123"/>
  <c r="K750" i="123"/>
  <c r="J750" i="123"/>
  <c r="H750" i="123"/>
  <c r="G750" i="123"/>
  <c r="F750" i="123"/>
  <c r="N749" i="123"/>
  <c r="K749" i="123"/>
  <c r="J749" i="123"/>
  <c r="H749" i="123"/>
  <c r="G749" i="123"/>
  <c r="F749" i="123"/>
  <c r="N748" i="123"/>
  <c r="K748" i="123"/>
  <c r="J748" i="123"/>
  <c r="H748" i="123"/>
  <c r="G748" i="123"/>
  <c r="F748" i="123"/>
  <c r="N747" i="123"/>
  <c r="K747" i="123"/>
  <c r="J747" i="123"/>
  <c r="H747" i="123"/>
  <c r="G747" i="123"/>
  <c r="F747" i="123"/>
  <c r="N746" i="123"/>
  <c r="K746" i="123"/>
  <c r="J746" i="123"/>
  <c r="H746" i="123"/>
  <c r="G746" i="123"/>
  <c r="F746" i="123"/>
  <c r="N745" i="123"/>
  <c r="K745" i="123"/>
  <c r="J745" i="123"/>
  <c r="H745" i="123"/>
  <c r="G745" i="123"/>
  <c r="F745" i="123"/>
  <c r="N744" i="123"/>
  <c r="K744" i="123"/>
  <c r="J744" i="123"/>
  <c r="H744" i="123"/>
  <c r="G744" i="123"/>
  <c r="F744" i="123"/>
  <c r="N743" i="123"/>
  <c r="K743" i="123"/>
  <c r="J743" i="123"/>
  <c r="H743" i="123"/>
  <c r="G743" i="123"/>
  <c r="F743" i="123"/>
  <c r="N742" i="123"/>
  <c r="K742" i="123"/>
  <c r="J742" i="123"/>
  <c r="H742" i="123"/>
  <c r="G742" i="123"/>
  <c r="F742" i="123"/>
  <c r="N741" i="123"/>
  <c r="K741" i="123"/>
  <c r="J741" i="123"/>
  <c r="H741" i="123"/>
  <c r="G741" i="123"/>
  <c r="F741" i="123"/>
  <c r="N740" i="123"/>
  <c r="K740" i="123"/>
  <c r="J740" i="123"/>
  <c r="H740" i="123"/>
  <c r="G740" i="123"/>
  <c r="F740" i="123"/>
  <c r="N739" i="123"/>
  <c r="K739" i="123"/>
  <c r="J739" i="123"/>
  <c r="H739" i="123"/>
  <c r="G739" i="123"/>
  <c r="F739" i="123"/>
  <c r="N738" i="123"/>
  <c r="K738" i="123"/>
  <c r="J738" i="123"/>
  <c r="H738" i="123"/>
  <c r="G738" i="123"/>
  <c r="F738" i="123"/>
  <c r="N737" i="123"/>
  <c r="K737" i="123"/>
  <c r="J737" i="123"/>
  <c r="H737" i="123"/>
  <c r="G737" i="123"/>
  <c r="F737" i="123"/>
  <c r="N736" i="123"/>
  <c r="K736" i="123"/>
  <c r="J736" i="123"/>
  <c r="H736" i="123"/>
  <c r="G736" i="123"/>
  <c r="F736" i="123"/>
  <c r="N735" i="123"/>
  <c r="K735" i="123"/>
  <c r="J735" i="123"/>
  <c r="H735" i="123"/>
  <c r="G735" i="123"/>
  <c r="F735" i="123"/>
  <c r="N734" i="123"/>
  <c r="K734" i="123"/>
  <c r="J734" i="123"/>
  <c r="H734" i="123"/>
  <c r="G734" i="123"/>
  <c r="F734" i="123"/>
  <c r="N733" i="123"/>
  <c r="K733" i="123"/>
  <c r="J733" i="123"/>
  <c r="H733" i="123"/>
  <c r="G733" i="123"/>
  <c r="F733" i="123"/>
  <c r="N732" i="123"/>
  <c r="K732" i="123"/>
  <c r="J732" i="123"/>
  <c r="H732" i="123"/>
  <c r="G732" i="123"/>
  <c r="F732" i="123"/>
  <c r="N731" i="123"/>
  <c r="K731" i="123"/>
  <c r="J731" i="123"/>
  <c r="H731" i="123"/>
  <c r="G731" i="123"/>
  <c r="F731" i="123"/>
  <c r="N730" i="123"/>
  <c r="K730" i="123"/>
  <c r="J730" i="123"/>
  <c r="H730" i="123"/>
  <c r="G730" i="123"/>
  <c r="F730" i="123"/>
  <c r="N729" i="123"/>
  <c r="K729" i="123"/>
  <c r="J729" i="123"/>
  <c r="H729" i="123"/>
  <c r="G729" i="123"/>
  <c r="F729" i="123"/>
  <c r="N728" i="123"/>
  <c r="K728" i="123"/>
  <c r="J728" i="123"/>
  <c r="H728" i="123"/>
  <c r="G728" i="123"/>
  <c r="F728" i="123"/>
  <c r="N727" i="123"/>
  <c r="K727" i="123"/>
  <c r="J727" i="123"/>
  <c r="H727" i="123"/>
  <c r="G727" i="123"/>
  <c r="F727" i="123"/>
  <c r="N726" i="123"/>
  <c r="K726" i="123"/>
  <c r="J726" i="123"/>
  <c r="H726" i="123"/>
  <c r="G726" i="123"/>
  <c r="F726" i="123"/>
  <c r="N725" i="123"/>
  <c r="K725" i="123"/>
  <c r="J725" i="123"/>
  <c r="H725" i="123"/>
  <c r="G725" i="123"/>
  <c r="F725" i="123"/>
  <c r="N724" i="123"/>
  <c r="K724" i="123"/>
  <c r="J724" i="123"/>
  <c r="H724" i="123"/>
  <c r="G724" i="123"/>
  <c r="F724" i="123"/>
  <c r="N723" i="123"/>
  <c r="K723" i="123"/>
  <c r="J723" i="123"/>
  <c r="H723" i="123"/>
  <c r="G723" i="123"/>
  <c r="F723" i="123"/>
  <c r="N722" i="123"/>
  <c r="K722" i="123"/>
  <c r="J722" i="123"/>
  <c r="H722" i="123"/>
  <c r="G722" i="123"/>
  <c r="F722" i="123"/>
  <c r="N721" i="123"/>
  <c r="K721" i="123"/>
  <c r="J721" i="123"/>
  <c r="H721" i="123"/>
  <c r="G721" i="123"/>
  <c r="F721" i="123"/>
  <c r="N720" i="123"/>
  <c r="K720" i="123"/>
  <c r="J720" i="123"/>
  <c r="H720" i="123"/>
  <c r="G720" i="123"/>
  <c r="F720" i="123"/>
  <c r="N719" i="123"/>
  <c r="K719" i="123"/>
  <c r="J719" i="123"/>
  <c r="H719" i="123"/>
  <c r="G719" i="123"/>
  <c r="F719" i="123"/>
  <c r="N718" i="123"/>
  <c r="K718" i="123"/>
  <c r="J718" i="123"/>
  <c r="H718" i="123"/>
  <c r="G718" i="123"/>
  <c r="F718" i="123"/>
  <c r="N717" i="123"/>
  <c r="K717" i="123"/>
  <c r="J717" i="123"/>
  <c r="H717" i="123"/>
  <c r="G717" i="123"/>
  <c r="F717" i="123"/>
  <c r="N716" i="123"/>
  <c r="K716" i="123"/>
  <c r="J716" i="123"/>
  <c r="H716" i="123"/>
  <c r="G716" i="123"/>
  <c r="F716" i="123"/>
  <c r="N715" i="123"/>
  <c r="K715" i="123"/>
  <c r="J715" i="123"/>
  <c r="H715" i="123"/>
  <c r="G715" i="123"/>
  <c r="F715" i="123"/>
  <c r="N714" i="123"/>
  <c r="K714" i="123"/>
  <c r="J714" i="123"/>
  <c r="H714" i="123"/>
  <c r="G714" i="123"/>
  <c r="F714" i="123"/>
  <c r="N713" i="123"/>
  <c r="K713" i="123"/>
  <c r="J713" i="123"/>
  <c r="H713" i="123"/>
  <c r="G713" i="123"/>
  <c r="F713" i="123"/>
  <c r="N712" i="123"/>
  <c r="K712" i="123"/>
  <c r="J712" i="123"/>
  <c r="H712" i="123"/>
  <c r="G712" i="123"/>
  <c r="F712" i="123"/>
  <c r="N711" i="123"/>
  <c r="K711" i="123"/>
  <c r="J711" i="123"/>
  <c r="H711" i="123"/>
  <c r="G711" i="123"/>
  <c r="F711" i="123"/>
  <c r="N710" i="123"/>
  <c r="K710" i="123"/>
  <c r="J710" i="123"/>
  <c r="H710" i="123"/>
  <c r="G710" i="123"/>
  <c r="F710" i="123"/>
  <c r="N709" i="123"/>
  <c r="K709" i="123"/>
  <c r="J709" i="123"/>
  <c r="H709" i="123"/>
  <c r="G709" i="123"/>
  <c r="F709" i="123"/>
  <c r="N708" i="123"/>
  <c r="K708" i="123"/>
  <c r="J708" i="123"/>
  <c r="H708" i="123"/>
  <c r="G708" i="123"/>
  <c r="F708" i="123"/>
  <c r="N707" i="123"/>
  <c r="K707" i="123"/>
  <c r="J707" i="123"/>
  <c r="H707" i="123"/>
  <c r="G707" i="123"/>
  <c r="F707" i="123"/>
  <c r="N706" i="123"/>
  <c r="K706" i="123"/>
  <c r="J706" i="123"/>
  <c r="H706" i="123"/>
  <c r="G706" i="123"/>
  <c r="F706" i="123"/>
  <c r="N705" i="123"/>
  <c r="K705" i="123"/>
  <c r="J705" i="123"/>
  <c r="H705" i="123"/>
  <c r="G705" i="123"/>
  <c r="F705" i="123"/>
  <c r="N704" i="123"/>
  <c r="K704" i="123"/>
  <c r="J704" i="123"/>
  <c r="H704" i="123"/>
  <c r="G704" i="123"/>
  <c r="F704" i="123"/>
  <c r="N703" i="123"/>
  <c r="K703" i="123"/>
  <c r="J703" i="123"/>
  <c r="H703" i="123"/>
  <c r="G703" i="123"/>
  <c r="F703" i="123"/>
  <c r="N702" i="123"/>
  <c r="K702" i="123"/>
  <c r="J702" i="123"/>
  <c r="H702" i="123"/>
  <c r="G702" i="123"/>
  <c r="F702" i="123"/>
  <c r="N701" i="123"/>
  <c r="K701" i="123"/>
  <c r="J701" i="123"/>
  <c r="H701" i="123"/>
  <c r="G701" i="123"/>
  <c r="F701" i="123"/>
  <c r="N700" i="123"/>
  <c r="K700" i="123"/>
  <c r="J700" i="123"/>
  <c r="H700" i="123"/>
  <c r="G700" i="123"/>
  <c r="F700" i="123"/>
  <c r="N699" i="123"/>
  <c r="K699" i="123"/>
  <c r="J699" i="123"/>
  <c r="H699" i="123"/>
  <c r="G699" i="123"/>
  <c r="F699" i="123"/>
  <c r="N698" i="123"/>
  <c r="K698" i="123"/>
  <c r="J698" i="123"/>
  <c r="H698" i="123"/>
  <c r="G698" i="123"/>
  <c r="F698" i="123"/>
  <c r="N697" i="123"/>
  <c r="K697" i="123"/>
  <c r="J697" i="123"/>
  <c r="H697" i="123"/>
  <c r="G697" i="123"/>
  <c r="F697" i="123"/>
  <c r="N696" i="123"/>
  <c r="K696" i="123"/>
  <c r="J696" i="123"/>
  <c r="H696" i="123"/>
  <c r="G696" i="123"/>
  <c r="F696" i="123"/>
  <c r="N695" i="123"/>
  <c r="K695" i="123"/>
  <c r="J695" i="123"/>
  <c r="H695" i="123"/>
  <c r="G695" i="123"/>
  <c r="F695" i="123"/>
  <c r="N694" i="123"/>
  <c r="K694" i="123"/>
  <c r="J694" i="123"/>
  <c r="H694" i="123"/>
  <c r="G694" i="123"/>
  <c r="F694" i="123"/>
  <c r="N693" i="123"/>
  <c r="K693" i="123"/>
  <c r="J693" i="123"/>
  <c r="H693" i="123"/>
  <c r="G693" i="123"/>
  <c r="F693" i="123"/>
  <c r="N692" i="123"/>
  <c r="K692" i="123"/>
  <c r="J692" i="123"/>
  <c r="H692" i="123"/>
  <c r="G692" i="123"/>
  <c r="F692" i="123"/>
  <c r="N691" i="123"/>
  <c r="K691" i="123"/>
  <c r="J691" i="123"/>
  <c r="H691" i="123"/>
  <c r="G691" i="123"/>
  <c r="F691" i="123"/>
  <c r="N690" i="123"/>
  <c r="K690" i="123"/>
  <c r="J690" i="123"/>
  <c r="H690" i="123"/>
  <c r="G690" i="123"/>
  <c r="F690" i="123"/>
  <c r="N689" i="123"/>
  <c r="K689" i="123"/>
  <c r="J689" i="123"/>
  <c r="H689" i="123"/>
  <c r="G689" i="123"/>
  <c r="F689" i="123"/>
  <c r="N688" i="123"/>
  <c r="K688" i="123"/>
  <c r="J688" i="123"/>
  <c r="H688" i="123"/>
  <c r="G688" i="123"/>
  <c r="F688" i="123"/>
  <c r="N687" i="123"/>
  <c r="K687" i="123"/>
  <c r="J687" i="123"/>
  <c r="H687" i="123"/>
  <c r="G687" i="123"/>
  <c r="F687" i="123"/>
  <c r="N686" i="123"/>
  <c r="K686" i="123"/>
  <c r="J686" i="123"/>
  <c r="H686" i="123"/>
  <c r="G686" i="123"/>
  <c r="F686" i="123"/>
  <c r="N685" i="123"/>
  <c r="K685" i="123"/>
  <c r="J685" i="123"/>
  <c r="H685" i="123"/>
  <c r="G685" i="123"/>
  <c r="F685" i="123"/>
  <c r="N684" i="123"/>
  <c r="K684" i="123"/>
  <c r="J684" i="123"/>
  <c r="H684" i="123"/>
  <c r="G684" i="123"/>
  <c r="F684" i="123"/>
  <c r="N683" i="123"/>
  <c r="K683" i="123"/>
  <c r="J683" i="123"/>
  <c r="H683" i="123"/>
  <c r="G683" i="123"/>
  <c r="F683" i="123"/>
  <c r="N682" i="123"/>
  <c r="K682" i="123"/>
  <c r="J682" i="123"/>
  <c r="H682" i="123"/>
  <c r="G682" i="123"/>
  <c r="F682" i="123"/>
  <c r="N681" i="123"/>
  <c r="K681" i="123"/>
  <c r="J681" i="123"/>
  <c r="H681" i="123"/>
  <c r="G681" i="123"/>
  <c r="F681" i="123"/>
  <c r="N680" i="123"/>
  <c r="K680" i="123"/>
  <c r="J680" i="123"/>
  <c r="H680" i="123"/>
  <c r="G680" i="123"/>
  <c r="F680" i="123"/>
  <c r="N679" i="123"/>
  <c r="K679" i="123"/>
  <c r="J679" i="123"/>
  <c r="H679" i="123"/>
  <c r="G679" i="123"/>
  <c r="F679" i="123"/>
  <c r="N678" i="123"/>
  <c r="K678" i="123"/>
  <c r="J678" i="123"/>
  <c r="H678" i="123"/>
  <c r="G678" i="123"/>
  <c r="F678" i="123"/>
  <c r="N677" i="123"/>
  <c r="K677" i="123"/>
  <c r="J677" i="123"/>
  <c r="H677" i="123"/>
  <c r="G677" i="123"/>
  <c r="F677" i="123"/>
  <c r="N676" i="123"/>
  <c r="K676" i="123"/>
  <c r="J676" i="123"/>
  <c r="H676" i="123"/>
  <c r="G676" i="123"/>
  <c r="F676" i="123"/>
  <c r="N675" i="123"/>
  <c r="K675" i="123"/>
  <c r="J675" i="123"/>
  <c r="H675" i="123"/>
  <c r="G675" i="123"/>
  <c r="F675" i="123"/>
  <c r="N674" i="123"/>
  <c r="K674" i="123"/>
  <c r="J674" i="123"/>
  <c r="H674" i="123"/>
  <c r="G674" i="123"/>
  <c r="F674" i="123"/>
  <c r="N673" i="123"/>
  <c r="K673" i="123"/>
  <c r="J673" i="123"/>
  <c r="H673" i="123"/>
  <c r="G673" i="123"/>
  <c r="F673" i="123"/>
  <c r="N672" i="123"/>
  <c r="K672" i="123"/>
  <c r="J672" i="123"/>
  <c r="H672" i="123"/>
  <c r="G672" i="123"/>
  <c r="F672" i="123"/>
  <c r="N671" i="123"/>
  <c r="K671" i="123"/>
  <c r="J671" i="123"/>
  <c r="H671" i="123"/>
  <c r="G671" i="123"/>
  <c r="F671" i="123"/>
  <c r="N670" i="123"/>
  <c r="K670" i="123"/>
  <c r="J670" i="123"/>
  <c r="H670" i="123"/>
  <c r="G670" i="123"/>
  <c r="F670" i="123"/>
  <c r="N669" i="123"/>
  <c r="K669" i="123"/>
  <c r="J669" i="123"/>
  <c r="H669" i="123"/>
  <c r="G669" i="123"/>
  <c r="F669" i="123"/>
  <c r="N668" i="123"/>
  <c r="K668" i="123"/>
  <c r="J668" i="123"/>
  <c r="H668" i="123"/>
  <c r="G668" i="123"/>
  <c r="F668" i="123"/>
  <c r="N667" i="123"/>
  <c r="K667" i="123"/>
  <c r="J667" i="123"/>
  <c r="H667" i="123"/>
  <c r="G667" i="123"/>
  <c r="F667" i="123"/>
  <c r="N666" i="123"/>
  <c r="K666" i="123"/>
  <c r="J666" i="123"/>
  <c r="H666" i="123"/>
  <c r="G666" i="123"/>
  <c r="F666" i="123"/>
  <c r="N665" i="123"/>
  <c r="K665" i="123"/>
  <c r="J665" i="123"/>
  <c r="H665" i="123"/>
  <c r="G665" i="123"/>
  <c r="F665" i="123"/>
  <c r="N664" i="123"/>
  <c r="K664" i="123"/>
  <c r="J664" i="123"/>
  <c r="H664" i="123"/>
  <c r="G664" i="123"/>
  <c r="F664" i="123"/>
  <c r="N663" i="123"/>
  <c r="K663" i="123"/>
  <c r="J663" i="123"/>
  <c r="H663" i="123"/>
  <c r="G663" i="123"/>
  <c r="F663" i="123"/>
  <c r="N662" i="123"/>
  <c r="K662" i="123"/>
  <c r="J662" i="123"/>
  <c r="H662" i="123"/>
  <c r="G662" i="123"/>
  <c r="F662" i="123"/>
  <c r="N661" i="123"/>
  <c r="K661" i="123"/>
  <c r="J661" i="123"/>
  <c r="H661" i="123"/>
  <c r="G661" i="123"/>
  <c r="F661" i="123"/>
  <c r="N660" i="123"/>
  <c r="K660" i="123"/>
  <c r="J660" i="123"/>
  <c r="H660" i="123"/>
  <c r="G660" i="123"/>
  <c r="F660" i="123"/>
  <c r="N659" i="123"/>
  <c r="K659" i="123"/>
  <c r="J659" i="123"/>
  <c r="H659" i="123"/>
  <c r="G659" i="123"/>
  <c r="F659" i="123"/>
  <c r="N658" i="123"/>
  <c r="K658" i="123"/>
  <c r="J658" i="123"/>
  <c r="H658" i="123"/>
  <c r="G658" i="123"/>
  <c r="F658" i="123"/>
  <c r="N657" i="123"/>
  <c r="K657" i="123"/>
  <c r="J657" i="123"/>
  <c r="H657" i="123"/>
  <c r="G657" i="123"/>
  <c r="F657" i="123"/>
  <c r="N656" i="123"/>
  <c r="K656" i="123"/>
  <c r="J656" i="123"/>
  <c r="H656" i="123"/>
  <c r="G656" i="123"/>
  <c r="F656" i="123"/>
  <c r="N655" i="123"/>
  <c r="K655" i="123"/>
  <c r="J655" i="123"/>
  <c r="H655" i="123"/>
  <c r="G655" i="123"/>
  <c r="F655" i="123"/>
  <c r="N654" i="123"/>
  <c r="K654" i="123"/>
  <c r="J654" i="123"/>
  <c r="H654" i="123"/>
  <c r="G654" i="123"/>
  <c r="F654" i="123"/>
  <c r="N653" i="123"/>
  <c r="K653" i="123"/>
  <c r="J653" i="123"/>
  <c r="H653" i="123"/>
  <c r="G653" i="123"/>
  <c r="F653" i="123"/>
  <c r="N652" i="123"/>
  <c r="K652" i="123"/>
  <c r="J652" i="123"/>
  <c r="H652" i="123"/>
  <c r="G652" i="123"/>
  <c r="F652" i="123"/>
  <c r="N651" i="123"/>
  <c r="K651" i="123"/>
  <c r="J651" i="123"/>
  <c r="H651" i="123"/>
  <c r="G651" i="123"/>
  <c r="F651" i="123"/>
  <c r="N650" i="123"/>
  <c r="K650" i="123"/>
  <c r="J650" i="123"/>
  <c r="H650" i="123"/>
  <c r="G650" i="123"/>
  <c r="F650" i="123"/>
  <c r="N649" i="123"/>
  <c r="K649" i="123"/>
  <c r="J649" i="123"/>
  <c r="H649" i="123"/>
  <c r="G649" i="123"/>
  <c r="F649" i="123"/>
  <c r="N648" i="123"/>
  <c r="K648" i="123"/>
  <c r="J648" i="123"/>
  <c r="H648" i="123"/>
  <c r="G648" i="123"/>
  <c r="F648" i="123"/>
  <c r="N647" i="123"/>
  <c r="K647" i="123"/>
  <c r="J647" i="123"/>
  <c r="H647" i="123"/>
  <c r="G647" i="123"/>
  <c r="F647" i="123"/>
  <c r="N646" i="123"/>
  <c r="K646" i="123"/>
  <c r="J646" i="123"/>
  <c r="H646" i="123"/>
  <c r="G646" i="123"/>
  <c r="F646" i="123"/>
  <c r="N645" i="123"/>
  <c r="K645" i="123"/>
  <c r="J645" i="123"/>
  <c r="H645" i="123"/>
  <c r="G645" i="123"/>
  <c r="F645" i="123"/>
  <c r="N644" i="123"/>
  <c r="K644" i="123"/>
  <c r="J644" i="123"/>
  <c r="H644" i="123"/>
  <c r="G644" i="123"/>
  <c r="F644" i="123"/>
  <c r="N643" i="123"/>
  <c r="K643" i="123"/>
  <c r="J643" i="123"/>
  <c r="H643" i="123"/>
  <c r="G643" i="123"/>
  <c r="F643" i="123"/>
  <c r="N642" i="123"/>
  <c r="K642" i="123"/>
  <c r="J642" i="123"/>
  <c r="H642" i="123"/>
  <c r="G642" i="123"/>
  <c r="F642" i="123"/>
  <c r="N641" i="123"/>
  <c r="K641" i="123"/>
  <c r="J641" i="123"/>
  <c r="H641" i="123"/>
  <c r="G641" i="123"/>
  <c r="F641" i="123"/>
  <c r="N640" i="123"/>
  <c r="K640" i="123"/>
  <c r="J640" i="123"/>
  <c r="H640" i="123"/>
  <c r="G640" i="123"/>
  <c r="F640" i="123"/>
  <c r="N639" i="123"/>
  <c r="K639" i="123"/>
  <c r="J639" i="123"/>
  <c r="H639" i="123"/>
  <c r="G639" i="123"/>
  <c r="F639" i="123"/>
  <c r="N638" i="123"/>
  <c r="K638" i="123"/>
  <c r="J638" i="123"/>
  <c r="H638" i="123"/>
  <c r="G638" i="123"/>
  <c r="F638" i="123"/>
  <c r="N637" i="123"/>
  <c r="K637" i="123"/>
  <c r="J637" i="123"/>
  <c r="H637" i="123"/>
  <c r="G637" i="123"/>
  <c r="F637" i="123"/>
  <c r="N636" i="123"/>
  <c r="K636" i="123"/>
  <c r="J636" i="123"/>
  <c r="H636" i="123"/>
  <c r="G636" i="123"/>
  <c r="F636" i="123"/>
  <c r="N635" i="123"/>
  <c r="K635" i="123"/>
  <c r="J635" i="123"/>
  <c r="H635" i="123"/>
  <c r="G635" i="123"/>
  <c r="F635" i="123"/>
  <c r="N634" i="123"/>
  <c r="K634" i="123"/>
  <c r="J634" i="123"/>
  <c r="H634" i="123"/>
  <c r="G634" i="123"/>
  <c r="F634" i="123"/>
  <c r="N633" i="123"/>
  <c r="K633" i="123"/>
  <c r="J633" i="123"/>
  <c r="H633" i="123"/>
  <c r="G633" i="123"/>
  <c r="F633" i="123"/>
  <c r="N632" i="123"/>
  <c r="K632" i="123"/>
  <c r="J632" i="123"/>
  <c r="H632" i="123"/>
  <c r="G632" i="123"/>
  <c r="F632" i="123"/>
  <c r="N631" i="123"/>
  <c r="K631" i="123"/>
  <c r="J631" i="123"/>
  <c r="H631" i="123"/>
  <c r="G631" i="123"/>
  <c r="F631" i="123"/>
  <c r="N630" i="123"/>
  <c r="K630" i="123"/>
  <c r="J630" i="123"/>
  <c r="H630" i="123"/>
  <c r="G630" i="123"/>
  <c r="F630" i="123"/>
  <c r="N629" i="123"/>
  <c r="K629" i="123"/>
  <c r="J629" i="123"/>
  <c r="H629" i="123"/>
  <c r="G629" i="123"/>
  <c r="F629" i="123"/>
  <c r="N628" i="123"/>
  <c r="K628" i="123"/>
  <c r="J628" i="123"/>
  <c r="H628" i="123"/>
  <c r="G628" i="123"/>
  <c r="F628" i="123"/>
  <c r="N627" i="123"/>
  <c r="K627" i="123"/>
  <c r="J627" i="123"/>
  <c r="H627" i="123"/>
  <c r="G627" i="123"/>
  <c r="F627" i="123"/>
  <c r="N626" i="123"/>
  <c r="K626" i="123"/>
  <c r="J626" i="123"/>
  <c r="H626" i="123"/>
  <c r="G626" i="123"/>
  <c r="F626" i="123"/>
  <c r="N625" i="123"/>
  <c r="K625" i="123"/>
  <c r="J625" i="123"/>
  <c r="H625" i="123"/>
  <c r="G625" i="123"/>
  <c r="F625" i="123"/>
  <c r="N624" i="123"/>
  <c r="K624" i="123"/>
  <c r="J624" i="123"/>
  <c r="H624" i="123"/>
  <c r="G624" i="123"/>
  <c r="F624" i="123"/>
  <c r="N623" i="123"/>
  <c r="K623" i="123"/>
  <c r="J623" i="123"/>
  <c r="H623" i="123"/>
  <c r="G623" i="123"/>
  <c r="F623" i="123"/>
  <c r="N622" i="123"/>
  <c r="K622" i="123"/>
  <c r="J622" i="123"/>
  <c r="H622" i="123"/>
  <c r="G622" i="123"/>
  <c r="F622" i="123"/>
  <c r="N621" i="123"/>
  <c r="K621" i="123"/>
  <c r="J621" i="123"/>
  <c r="H621" i="123"/>
  <c r="G621" i="123"/>
  <c r="F621" i="123"/>
  <c r="N620" i="123"/>
  <c r="K620" i="123"/>
  <c r="J620" i="123"/>
  <c r="H620" i="123"/>
  <c r="G620" i="123"/>
  <c r="F620" i="123"/>
  <c r="N619" i="123"/>
  <c r="K619" i="123"/>
  <c r="J619" i="123"/>
  <c r="H619" i="123"/>
  <c r="G619" i="123"/>
  <c r="F619" i="123"/>
  <c r="N618" i="123"/>
  <c r="K618" i="123"/>
  <c r="J618" i="123"/>
  <c r="H618" i="123"/>
  <c r="G618" i="123"/>
  <c r="F618" i="123"/>
  <c r="N617" i="123"/>
  <c r="K617" i="123"/>
  <c r="J617" i="123"/>
  <c r="H617" i="123"/>
  <c r="G617" i="123"/>
  <c r="F617" i="123"/>
  <c r="N616" i="123"/>
  <c r="K616" i="123"/>
  <c r="J616" i="123"/>
  <c r="H616" i="123"/>
  <c r="G616" i="123"/>
  <c r="F616" i="123"/>
  <c r="N615" i="123"/>
  <c r="K615" i="123"/>
  <c r="J615" i="123"/>
  <c r="H615" i="123"/>
  <c r="G615" i="123"/>
  <c r="F615" i="123"/>
  <c r="N614" i="123"/>
  <c r="K614" i="123"/>
  <c r="J614" i="123"/>
  <c r="H614" i="123"/>
  <c r="G614" i="123"/>
  <c r="F614" i="123"/>
  <c r="N613" i="123"/>
  <c r="K613" i="123"/>
  <c r="J613" i="123"/>
  <c r="H613" i="123"/>
  <c r="G613" i="123"/>
  <c r="F613" i="123"/>
  <c r="N612" i="123"/>
  <c r="K612" i="123"/>
  <c r="J612" i="123"/>
  <c r="H612" i="123"/>
  <c r="G612" i="123"/>
  <c r="F612" i="123"/>
  <c r="N611" i="123"/>
  <c r="K611" i="123"/>
  <c r="J611" i="123"/>
  <c r="H611" i="123"/>
  <c r="G611" i="123"/>
  <c r="F611" i="123"/>
  <c r="N610" i="123"/>
  <c r="K610" i="123"/>
  <c r="J610" i="123"/>
  <c r="H610" i="123"/>
  <c r="G610" i="123"/>
  <c r="F610" i="123"/>
  <c r="N609" i="123"/>
  <c r="K609" i="123"/>
  <c r="J609" i="123"/>
  <c r="H609" i="123"/>
  <c r="G609" i="123"/>
  <c r="F609" i="123"/>
  <c r="N608" i="123"/>
  <c r="K608" i="123"/>
  <c r="J608" i="123"/>
  <c r="H608" i="123"/>
  <c r="G608" i="123"/>
  <c r="F608" i="123"/>
  <c r="N607" i="123"/>
  <c r="K607" i="123"/>
  <c r="J607" i="123"/>
  <c r="H607" i="123"/>
  <c r="G607" i="123"/>
  <c r="F607" i="123"/>
  <c r="N606" i="123"/>
  <c r="K606" i="123"/>
  <c r="J606" i="123"/>
  <c r="H606" i="123"/>
  <c r="G606" i="123"/>
  <c r="F606" i="123"/>
  <c r="N605" i="123"/>
  <c r="K605" i="123"/>
  <c r="J605" i="123"/>
  <c r="H605" i="123"/>
  <c r="G605" i="123"/>
  <c r="F605" i="123"/>
  <c r="N604" i="123"/>
  <c r="K604" i="123"/>
  <c r="J604" i="123"/>
  <c r="H604" i="123"/>
  <c r="G604" i="123"/>
  <c r="F604" i="123"/>
  <c r="N603" i="123"/>
  <c r="K603" i="123"/>
  <c r="J603" i="123"/>
  <c r="H603" i="123"/>
  <c r="G603" i="123"/>
  <c r="F603" i="123"/>
  <c r="N602" i="123"/>
  <c r="K602" i="123"/>
  <c r="J602" i="123"/>
  <c r="H602" i="123"/>
  <c r="G602" i="123"/>
  <c r="F602" i="123"/>
  <c r="N601" i="123"/>
  <c r="K601" i="123"/>
  <c r="J601" i="123"/>
  <c r="H601" i="123"/>
  <c r="G601" i="123"/>
  <c r="F601" i="123"/>
  <c r="N600" i="123"/>
  <c r="K600" i="123"/>
  <c r="J600" i="123"/>
  <c r="H600" i="123"/>
  <c r="G600" i="123"/>
  <c r="F600" i="123"/>
  <c r="N599" i="123"/>
  <c r="K599" i="123"/>
  <c r="J599" i="123"/>
  <c r="H599" i="123"/>
  <c r="G599" i="123"/>
  <c r="F599" i="123"/>
  <c r="N598" i="123"/>
  <c r="K598" i="123"/>
  <c r="J598" i="123"/>
  <c r="H598" i="123"/>
  <c r="G598" i="123"/>
  <c r="F598" i="123"/>
  <c r="N597" i="123"/>
  <c r="K597" i="123"/>
  <c r="J597" i="123"/>
  <c r="H597" i="123"/>
  <c r="G597" i="123"/>
  <c r="F597" i="123"/>
  <c r="N596" i="123"/>
  <c r="K596" i="123"/>
  <c r="J596" i="123"/>
  <c r="H596" i="123"/>
  <c r="G596" i="123"/>
  <c r="F596" i="123"/>
  <c r="N595" i="123"/>
  <c r="K595" i="123"/>
  <c r="J595" i="123"/>
  <c r="H595" i="123"/>
  <c r="G595" i="123"/>
  <c r="F595" i="123"/>
  <c r="N594" i="123"/>
  <c r="K594" i="123"/>
  <c r="J594" i="123"/>
  <c r="H594" i="123"/>
  <c r="G594" i="123"/>
  <c r="F594" i="123"/>
  <c r="N593" i="123"/>
  <c r="K593" i="123"/>
  <c r="J593" i="123"/>
  <c r="H593" i="123"/>
  <c r="G593" i="123"/>
  <c r="F593" i="123"/>
  <c r="N592" i="123"/>
  <c r="K592" i="123"/>
  <c r="J592" i="123"/>
  <c r="H592" i="123"/>
  <c r="G592" i="123"/>
  <c r="F592" i="123"/>
  <c r="N591" i="123"/>
  <c r="K591" i="123"/>
  <c r="J591" i="123"/>
  <c r="H591" i="123"/>
  <c r="G591" i="123"/>
  <c r="F591" i="123"/>
  <c r="N590" i="123"/>
  <c r="K590" i="123"/>
  <c r="J590" i="123"/>
  <c r="H590" i="123"/>
  <c r="G590" i="123"/>
  <c r="F590" i="123"/>
  <c r="N589" i="123"/>
  <c r="K589" i="123"/>
  <c r="J589" i="123"/>
  <c r="H589" i="123"/>
  <c r="G589" i="123"/>
  <c r="F589" i="123"/>
  <c r="N588" i="123"/>
  <c r="K588" i="123"/>
  <c r="J588" i="123"/>
  <c r="H588" i="123"/>
  <c r="G588" i="123"/>
  <c r="F588" i="123"/>
  <c r="N587" i="123"/>
  <c r="K587" i="123"/>
  <c r="J587" i="123"/>
  <c r="H587" i="123"/>
  <c r="G587" i="123"/>
  <c r="F587" i="123"/>
  <c r="N586" i="123"/>
  <c r="K586" i="123"/>
  <c r="J586" i="123"/>
  <c r="H586" i="123"/>
  <c r="G586" i="123"/>
  <c r="F586" i="123"/>
  <c r="N585" i="123"/>
  <c r="K585" i="123"/>
  <c r="J585" i="123"/>
  <c r="H585" i="123"/>
  <c r="G585" i="123"/>
  <c r="F585" i="123"/>
  <c r="N584" i="123"/>
  <c r="K584" i="123"/>
  <c r="J584" i="123"/>
  <c r="H584" i="123"/>
  <c r="G584" i="123"/>
  <c r="F584" i="123"/>
  <c r="N583" i="123"/>
  <c r="K583" i="123"/>
  <c r="J583" i="123"/>
  <c r="H583" i="123"/>
  <c r="G583" i="123"/>
  <c r="F583" i="123"/>
  <c r="N582" i="123"/>
  <c r="K582" i="123"/>
  <c r="J582" i="123"/>
  <c r="H582" i="123"/>
  <c r="G582" i="123"/>
  <c r="F582" i="123"/>
  <c r="N581" i="123"/>
  <c r="K581" i="123"/>
  <c r="J581" i="123"/>
  <c r="H581" i="123"/>
  <c r="G581" i="123"/>
  <c r="F581" i="123"/>
  <c r="N580" i="123"/>
  <c r="K580" i="123"/>
  <c r="J580" i="123"/>
  <c r="H580" i="123"/>
  <c r="G580" i="123"/>
  <c r="F580" i="123"/>
  <c r="N579" i="123"/>
  <c r="K579" i="123"/>
  <c r="J579" i="123"/>
  <c r="H579" i="123"/>
  <c r="G579" i="123"/>
  <c r="F579" i="123"/>
  <c r="N578" i="123"/>
  <c r="K578" i="123"/>
  <c r="J578" i="123"/>
  <c r="H578" i="123"/>
  <c r="G578" i="123"/>
  <c r="F578" i="123"/>
  <c r="N577" i="123"/>
  <c r="K577" i="123"/>
  <c r="J577" i="123"/>
  <c r="H577" i="123"/>
  <c r="G577" i="123"/>
  <c r="F577" i="123"/>
  <c r="N576" i="123"/>
  <c r="K576" i="123"/>
  <c r="J576" i="123"/>
  <c r="H576" i="123"/>
  <c r="G576" i="123"/>
  <c r="F576" i="123"/>
  <c r="N575" i="123"/>
  <c r="K575" i="123"/>
  <c r="J575" i="123"/>
  <c r="H575" i="123"/>
  <c r="G575" i="123"/>
  <c r="F575" i="123"/>
  <c r="N574" i="123"/>
  <c r="K574" i="123"/>
  <c r="J574" i="123"/>
  <c r="H574" i="123"/>
  <c r="G574" i="123"/>
  <c r="F574" i="123"/>
  <c r="N573" i="123"/>
  <c r="K573" i="123"/>
  <c r="J573" i="123"/>
  <c r="H573" i="123"/>
  <c r="G573" i="123"/>
  <c r="F573" i="123"/>
  <c r="N572" i="123"/>
  <c r="K572" i="123"/>
  <c r="J572" i="123"/>
  <c r="H572" i="123"/>
  <c r="G572" i="123"/>
  <c r="F572" i="123"/>
  <c r="N571" i="123"/>
  <c r="K571" i="123"/>
  <c r="J571" i="123"/>
  <c r="H571" i="123"/>
  <c r="G571" i="123"/>
  <c r="F571" i="123"/>
  <c r="N570" i="123"/>
  <c r="K570" i="123"/>
  <c r="J570" i="123"/>
  <c r="H570" i="123"/>
  <c r="G570" i="123"/>
  <c r="F570" i="123"/>
  <c r="N569" i="123"/>
  <c r="K569" i="123"/>
  <c r="J569" i="123"/>
  <c r="H569" i="123"/>
  <c r="G569" i="123"/>
  <c r="F569" i="123"/>
  <c r="N568" i="123"/>
  <c r="K568" i="123"/>
  <c r="J568" i="123"/>
  <c r="H568" i="123"/>
  <c r="G568" i="123"/>
  <c r="F568" i="123"/>
  <c r="N567" i="123"/>
  <c r="K567" i="123"/>
  <c r="J567" i="123"/>
  <c r="H567" i="123"/>
  <c r="G567" i="123"/>
  <c r="F567" i="123"/>
  <c r="N566" i="123"/>
  <c r="K566" i="123"/>
  <c r="J566" i="123"/>
  <c r="H566" i="123"/>
  <c r="G566" i="123"/>
  <c r="F566" i="123"/>
  <c r="N565" i="123"/>
  <c r="K565" i="123"/>
  <c r="J565" i="123"/>
  <c r="H565" i="123"/>
  <c r="G565" i="123"/>
  <c r="F565" i="123"/>
  <c r="N564" i="123"/>
  <c r="K564" i="123"/>
  <c r="J564" i="123"/>
  <c r="H564" i="123"/>
  <c r="G564" i="123"/>
  <c r="F564" i="123"/>
  <c r="N563" i="123"/>
  <c r="K563" i="123"/>
  <c r="J563" i="123"/>
  <c r="H563" i="123"/>
  <c r="G563" i="123"/>
  <c r="F563" i="123"/>
  <c r="N562" i="123"/>
  <c r="K562" i="123"/>
  <c r="J562" i="123"/>
  <c r="H562" i="123"/>
  <c r="G562" i="123"/>
  <c r="F562" i="123"/>
  <c r="N561" i="123"/>
  <c r="K561" i="123"/>
  <c r="J561" i="123"/>
  <c r="H561" i="123"/>
  <c r="G561" i="123"/>
  <c r="F561" i="123"/>
  <c r="N560" i="123"/>
  <c r="K560" i="123"/>
  <c r="J560" i="123"/>
  <c r="H560" i="123"/>
  <c r="G560" i="123"/>
  <c r="F560" i="123"/>
  <c r="N559" i="123"/>
  <c r="K559" i="123"/>
  <c r="J559" i="123"/>
  <c r="H559" i="123"/>
  <c r="G559" i="123"/>
  <c r="F559" i="123"/>
  <c r="N558" i="123"/>
  <c r="K558" i="123"/>
  <c r="J558" i="123"/>
  <c r="H558" i="123"/>
  <c r="G558" i="123"/>
  <c r="F558" i="123"/>
  <c r="N557" i="123"/>
  <c r="K557" i="123"/>
  <c r="J557" i="123"/>
  <c r="H557" i="123"/>
  <c r="G557" i="123"/>
  <c r="F557" i="123"/>
  <c r="N556" i="123"/>
  <c r="K556" i="123"/>
  <c r="J556" i="123"/>
  <c r="H556" i="123"/>
  <c r="G556" i="123"/>
  <c r="F556" i="123"/>
  <c r="N555" i="123"/>
  <c r="K555" i="123"/>
  <c r="J555" i="123"/>
  <c r="H555" i="123"/>
  <c r="G555" i="123"/>
  <c r="F555" i="123"/>
  <c r="N554" i="123"/>
  <c r="K554" i="123"/>
  <c r="J554" i="123"/>
  <c r="H554" i="123"/>
  <c r="G554" i="123"/>
  <c r="F554" i="123"/>
  <c r="N553" i="123"/>
  <c r="K553" i="123"/>
  <c r="J553" i="123"/>
  <c r="H553" i="123"/>
  <c r="G553" i="123"/>
  <c r="F553" i="123"/>
  <c r="N552" i="123"/>
  <c r="K552" i="123"/>
  <c r="J552" i="123"/>
  <c r="H552" i="123"/>
  <c r="G552" i="123"/>
  <c r="F552" i="123"/>
  <c r="N551" i="123"/>
  <c r="K551" i="123"/>
  <c r="J551" i="123"/>
  <c r="H551" i="123"/>
  <c r="G551" i="123"/>
  <c r="F551" i="123"/>
  <c r="N550" i="123"/>
  <c r="K550" i="123"/>
  <c r="J550" i="123"/>
  <c r="H550" i="123"/>
  <c r="G550" i="123"/>
  <c r="F550" i="123"/>
  <c r="N549" i="123"/>
  <c r="K549" i="123"/>
  <c r="J549" i="123"/>
  <c r="H549" i="123"/>
  <c r="G549" i="123"/>
  <c r="F549" i="123"/>
  <c r="N548" i="123"/>
  <c r="K548" i="123"/>
  <c r="J548" i="123"/>
  <c r="H548" i="123"/>
  <c r="G548" i="123"/>
  <c r="F548" i="123"/>
  <c r="N547" i="123"/>
  <c r="K547" i="123"/>
  <c r="J547" i="123"/>
  <c r="H547" i="123"/>
  <c r="G547" i="123"/>
  <c r="F547" i="123"/>
  <c r="N546" i="123"/>
  <c r="K546" i="123"/>
  <c r="J546" i="123"/>
  <c r="H546" i="123"/>
  <c r="G546" i="123"/>
  <c r="F546" i="123"/>
  <c r="N545" i="123"/>
  <c r="K545" i="123"/>
  <c r="J545" i="123"/>
  <c r="H545" i="123"/>
  <c r="G545" i="123"/>
  <c r="F545" i="123"/>
  <c r="N544" i="123"/>
  <c r="K544" i="123"/>
  <c r="J544" i="123"/>
  <c r="H544" i="123"/>
  <c r="G544" i="123"/>
  <c r="F544" i="123"/>
  <c r="N543" i="123"/>
  <c r="K543" i="123"/>
  <c r="J543" i="123"/>
  <c r="H543" i="123"/>
  <c r="G543" i="123"/>
  <c r="F543" i="123"/>
  <c r="N542" i="123"/>
  <c r="K542" i="123"/>
  <c r="J542" i="123"/>
  <c r="H542" i="123"/>
  <c r="G542" i="123"/>
  <c r="F542" i="123"/>
  <c r="N541" i="123"/>
  <c r="K541" i="123"/>
  <c r="J541" i="123"/>
  <c r="H541" i="123"/>
  <c r="G541" i="123"/>
  <c r="F541" i="123"/>
  <c r="N540" i="123"/>
  <c r="K540" i="123"/>
  <c r="J540" i="123"/>
  <c r="H540" i="123"/>
  <c r="G540" i="123"/>
  <c r="F540" i="123"/>
  <c r="N539" i="123"/>
  <c r="K539" i="123"/>
  <c r="J539" i="123"/>
  <c r="H539" i="123"/>
  <c r="G539" i="123"/>
  <c r="F539" i="123"/>
  <c r="N538" i="123"/>
  <c r="K538" i="123"/>
  <c r="J538" i="123"/>
  <c r="H538" i="123"/>
  <c r="G538" i="123"/>
  <c r="F538" i="123"/>
  <c r="N537" i="123"/>
  <c r="K537" i="123"/>
  <c r="J537" i="123"/>
  <c r="H537" i="123"/>
  <c r="G537" i="123"/>
  <c r="F537" i="123"/>
  <c r="N536" i="123"/>
  <c r="K536" i="123"/>
  <c r="J536" i="123"/>
  <c r="H536" i="123"/>
  <c r="G536" i="123"/>
  <c r="F536" i="123"/>
  <c r="N535" i="123"/>
  <c r="K535" i="123"/>
  <c r="J535" i="123"/>
  <c r="H535" i="123"/>
  <c r="G535" i="123"/>
  <c r="F535" i="123"/>
  <c r="N534" i="123"/>
  <c r="K534" i="123"/>
  <c r="J534" i="123"/>
  <c r="H534" i="123"/>
  <c r="G534" i="123"/>
  <c r="F534" i="123"/>
  <c r="N533" i="123"/>
  <c r="K533" i="123"/>
  <c r="J533" i="123"/>
  <c r="H533" i="123"/>
  <c r="G533" i="123"/>
  <c r="F533" i="123"/>
  <c r="N532" i="123"/>
  <c r="K532" i="123"/>
  <c r="J532" i="123"/>
  <c r="H532" i="123"/>
  <c r="G532" i="123"/>
  <c r="F532" i="123"/>
  <c r="N531" i="123"/>
  <c r="K531" i="123"/>
  <c r="J531" i="123"/>
  <c r="H531" i="123"/>
  <c r="G531" i="123"/>
  <c r="F531" i="123"/>
  <c r="N530" i="123"/>
  <c r="K530" i="123"/>
  <c r="J530" i="123"/>
  <c r="H530" i="123"/>
  <c r="G530" i="123"/>
  <c r="F530" i="123"/>
  <c r="N529" i="123"/>
  <c r="K529" i="123"/>
  <c r="J529" i="123"/>
  <c r="H529" i="123"/>
  <c r="G529" i="123"/>
  <c r="F529" i="123"/>
  <c r="N528" i="123"/>
  <c r="K528" i="123"/>
  <c r="J528" i="123"/>
  <c r="H528" i="123"/>
  <c r="G528" i="123"/>
  <c r="F528" i="123"/>
  <c r="N527" i="123"/>
  <c r="K527" i="123"/>
  <c r="J527" i="123"/>
  <c r="H527" i="123"/>
  <c r="G527" i="123"/>
  <c r="F527" i="123"/>
  <c r="N526" i="123"/>
  <c r="K526" i="123"/>
  <c r="J526" i="123"/>
  <c r="H526" i="123"/>
  <c r="G526" i="123"/>
  <c r="F526" i="123"/>
  <c r="N525" i="123"/>
  <c r="K525" i="123"/>
  <c r="J525" i="123"/>
  <c r="H525" i="123"/>
  <c r="G525" i="123"/>
  <c r="F525" i="123"/>
  <c r="N524" i="123"/>
  <c r="K524" i="123"/>
  <c r="J524" i="123"/>
  <c r="H524" i="123"/>
  <c r="G524" i="123"/>
  <c r="F524" i="123"/>
  <c r="N523" i="123"/>
  <c r="K523" i="123"/>
  <c r="J523" i="123"/>
  <c r="H523" i="123"/>
  <c r="G523" i="123"/>
  <c r="F523" i="123"/>
  <c r="N522" i="123"/>
  <c r="K522" i="123"/>
  <c r="J522" i="123"/>
  <c r="H522" i="123"/>
  <c r="G522" i="123"/>
  <c r="F522" i="123"/>
  <c r="N521" i="123"/>
  <c r="K521" i="123"/>
  <c r="J521" i="123"/>
  <c r="H521" i="123"/>
  <c r="G521" i="123"/>
  <c r="F521" i="123"/>
  <c r="N520" i="123"/>
  <c r="K520" i="123"/>
  <c r="J520" i="123"/>
  <c r="H520" i="123"/>
  <c r="G520" i="123"/>
  <c r="F520" i="123"/>
  <c r="N519" i="123"/>
  <c r="K519" i="123"/>
  <c r="J519" i="123"/>
  <c r="H519" i="123"/>
  <c r="G519" i="123"/>
  <c r="F519" i="123"/>
  <c r="N518" i="123"/>
  <c r="K518" i="123"/>
  <c r="J518" i="123"/>
  <c r="H518" i="123"/>
  <c r="G518" i="123"/>
  <c r="F518" i="123"/>
  <c r="N517" i="123"/>
  <c r="K517" i="123"/>
  <c r="J517" i="123"/>
  <c r="H517" i="123"/>
  <c r="G517" i="123"/>
  <c r="F517" i="123"/>
  <c r="N516" i="123"/>
  <c r="K516" i="123"/>
  <c r="J516" i="123"/>
  <c r="H516" i="123"/>
  <c r="G516" i="123"/>
  <c r="F516" i="123"/>
  <c r="N515" i="123"/>
  <c r="K515" i="123"/>
  <c r="J515" i="123"/>
  <c r="H515" i="123"/>
  <c r="G515" i="123"/>
  <c r="F515" i="123"/>
  <c r="N514" i="123"/>
  <c r="K514" i="123"/>
  <c r="J514" i="123"/>
  <c r="H514" i="123"/>
  <c r="G514" i="123"/>
  <c r="F514" i="123"/>
  <c r="N513" i="123"/>
  <c r="K513" i="123"/>
  <c r="J513" i="123"/>
  <c r="H513" i="123"/>
  <c r="G513" i="123"/>
  <c r="F513" i="123"/>
  <c r="N512" i="123"/>
  <c r="K512" i="123"/>
  <c r="J512" i="123"/>
  <c r="H512" i="123"/>
  <c r="G512" i="123"/>
  <c r="F512" i="123"/>
  <c r="N511" i="123"/>
  <c r="K511" i="123"/>
  <c r="J511" i="123"/>
  <c r="H511" i="123"/>
  <c r="G511" i="123"/>
  <c r="F511" i="123"/>
  <c r="N510" i="123"/>
  <c r="K510" i="123"/>
  <c r="J510" i="123"/>
  <c r="H510" i="123"/>
  <c r="G510" i="123"/>
  <c r="F510" i="123"/>
  <c r="N509" i="123"/>
  <c r="K509" i="123"/>
  <c r="J509" i="123"/>
  <c r="H509" i="123"/>
  <c r="G509" i="123"/>
  <c r="F509" i="123"/>
  <c r="N508" i="123"/>
  <c r="K508" i="123"/>
  <c r="J508" i="123"/>
  <c r="H508" i="123"/>
  <c r="G508" i="123"/>
  <c r="F508" i="123"/>
  <c r="N507" i="123"/>
  <c r="K507" i="123"/>
  <c r="J507" i="123"/>
  <c r="H507" i="123"/>
  <c r="G507" i="123"/>
  <c r="F507" i="123"/>
  <c r="N506" i="123"/>
  <c r="K506" i="123"/>
  <c r="J506" i="123"/>
  <c r="H506" i="123"/>
  <c r="G506" i="123"/>
  <c r="F506" i="123"/>
  <c r="N505" i="123"/>
  <c r="K505" i="123"/>
  <c r="J505" i="123"/>
  <c r="H505" i="123"/>
  <c r="G505" i="123"/>
  <c r="F505" i="123"/>
  <c r="N504" i="123"/>
  <c r="K504" i="123"/>
  <c r="J504" i="123"/>
  <c r="H504" i="123"/>
  <c r="G504" i="123"/>
  <c r="F504" i="123"/>
  <c r="N503" i="123"/>
  <c r="K503" i="123"/>
  <c r="J503" i="123"/>
  <c r="H503" i="123"/>
  <c r="G503" i="123"/>
  <c r="F503" i="123"/>
  <c r="N502" i="123"/>
  <c r="K502" i="123"/>
  <c r="J502" i="123"/>
  <c r="H502" i="123"/>
  <c r="G502" i="123"/>
  <c r="F502" i="123"/>
  <c r="N501" i="123"/>
  <c r="K501" i="123"/>
  <c r="J501" i="123"/>
  <c r="H501" i="123"/>
  <c r="G501" i="123"/>
  <c r="F501" i="123"/>
  <c r="N500" i="123"/>
  <c r="K500" i="123"/>
  <c r="J500" i="123"/>
  <c r="H500" i="123"/>
  <c r="G500" i="123"/>
  <c r="F500" i="123"/>
  <c r="N499" i="123"/>
  <c r="K499" i="123"/>
  <c r="J499" i="123"/>
  <c r="H499" i="123"/>
  <c r="G499" i="123"/>
  <c r="F499" i="123"/>
  <c r="N498" i="123"/>
  <c r="K498" i="123"/>
  <c r="J498" i="123"/>
  <c r="H498" i="123"/>
  <c r="G498" i="123"/>
  <c r="F498" i="123"/>
  <c r="N497" i="123"/>
  <c r="K497" i="123"/>
  <c r="J497" i="123"/>
  <c r="H497" i="123"/>
  <c r="G497" i="123"/>
  <c r="F497" i="123"/>
  <c r="N496" i="123"/>
  <c r="K496" i="123"/>
  <c r="J496" i="123"/>
  <c r="H496" i="123"/>
  <c r="G496" i="123"/>
  <c r="F496" i="123"/>
  <c r="N495" i="123"/>
  <c r="K495" i="123"/>
  <c r="J495" i="123"/>
  <c r="H495" i="123"/>
  <c r="G495" i="123"/>
  <c r="F495" i="123"/>
  <c r="N494" i="123"/>
  <c r="K494" i="123"/>
  <c r="J494" i="123"/>
  <c r="H494" i="123"/>
  <c r="G494" i="123"/>
  <c r="F494" i="123"/>
  <c r="N493" i="123"/>
  <c r="K493" i="123"/>
  <c r="J493" i="123"/>
  <c r="H493" i="123"/>
  <c r="G493" i="123"/>
  <c r="F493" i="123"/>
  <c r="N492" i="123"/>
  <c r="K492" i="123"/>
  <c r="J492" i="123"/>
  <c r="H492" i="123"/>
  <c r="G492" i="123"/>
  <c r="F492" i="123"/>
  <c r="N491" i="123"/>
  <c r="K491" i="123"/>
  <c r="J491" i="123"/>
  <c r="H491" i="123"/>
  <c r="G491" i="123"/>
  <c r="F491" i="123"/>
  <c r="N490" i="123"/>
  <c r="K490" i="123"/>
  <c r="J490" i="123"/>
  <c r="H490" i="123"/>
  <c r="G490" i="123"/>
  <c r="F490" i="123"/>
  <c r="N489" i="123"/>
  <c r="K489" i="123"/>
  <c r="J489" i="123"/>
  <c r="H489" i="123"/>
  <c r="G489" i="123"/>
  <c r="F489" i="123"/>
  <c r="N488" i="123"/>
  <c r="K488" i="123"/>
  <c r="J488" i="123"/>
  <c r="H488" i="123"/>
  <c r="G488" i="123"/>
  <c r="F488" i="123"/>
  <c r="N487" i="123"/>
  <c r="K487" i="123"/>
  <c r="J487" i="123"/>
  <c r="H487" i="123"/>
  <c r="G487" i="123"/>
  <c r="F487" i="123"/>
  <c r="N486" i="123"/>
  <c r="K486" i="123"/>
  <c r="J486" i="123"/>
  <c r="H486" i="123"/>
  <c r="G486" i="123"/>
  <c r="F486" i="123"/>
  <c r="N485" i="123"/>
  <c r="K485" i="123"/>
  <c r="J485" i="123"/>
  <c r="H485" i="123"/>
  <c r="G485" i="123"/>
  <c r="F485" i="123"/>
  <c r="N484" i="123"/>
  <c r="K484" i="123"/>
  <c r="J484" i="123"/>
  <c r="H484" i="123"/>
  <c r="G484" i="123"/>
  <c r="F484" i="123"/>
  <c r="N483" i="123"/>
  <c r="K483" i="123"/>
  <c r="J483" i="123"/>
  <c r="H483" i="123"/>
  <c r="G483" i="123"/>
  <c r="F483" i="123"/>
  <c r="N482" i="123"/>
  <c r="K482" i="123"/>
  <c r="J482" i="123"/>
  <c r="H482" i="123"/>
  <c r="G482" i="123"/>
  <c r="F482" i="123"/>
  <c r="N481" i="123"/>
  <c r="K481" i="123"/>
  <c r="J481" i="123"/>
  <c r="H481" i="123"/>
  <c r="G481" i="123"/>
  <c r="F481" i="123"/>
  <c r="N480" i="123"/>
  <c r="K480" i="123"/>
  <c r="J480" i="123"/>
  <c r="H480" i="123"/>
  <c r="G480" i="123"/>
  <c r="F480" i="123"/>
  <c r="N479" i="123"/>
  <c r="K479" i="123"/>
  <c r="J479" i="123"/>
  <c r="H479" i="123"/>
  <c r="G479" i="123"/>
  <c r="F479" i="123"/>
  <c r="N478" i="123"/>
  <c r="K478" i="123"/>
  <c r="J478" i="123"/>
  <c r="H478" i="123"/>
  <c r="G478" i="123"/>
  <c r="F478" i="123"/>
  <c r="N477" i="123"/>
  <c r="K477" i="123"/>
  <c r="J477" i="123"/>
  <c r="H477" i="123"/>
  <c r="G477" i="123"/>
  <c r="F477" i="123"/>
  <c r="N476" i="123"/>
  <c r="K476" i="123"/>
  <c r="J476" i="123"/>
  <c r="H476" i="123"/>
  <c r="G476" i="123"/>
  <c r="F476" i="123"/>
  <c r="N475" i="123"/>
  <c r="K475" i="123"/>
  <c r="J475" i="123"/>
  <c r="H475" i="123"/>
  <c r="G475" i="123"/>
  <c r="F475" i="123"/>
  <c r="N474" i="123"/>
  <c r="K474" i="123"/>
  <c r="J474" i="123"/>
  <c r="H474" i="123"/>
  <c r="G474" i="123"/>
  <c r="F474" i="123"/>
  <c r="N473" i="123"/>
  <c r="K473" i="123"/>
  <c r="J473" i="123"/>
  <c r="H473" i="123"/>
  <c r="G473" i="123"/>
  <c r="F473" i="123"/>
  <c r="N472" i="123"/>
  <c r="K472" i="123"/>
  <c r="J472" i="123"/>
  <c r="H472" i="123"/>
  <c r="G472" i="123"/>
  <c r="F472" i="123"/>
  <c r="N471" i="123"/>
  <c r="K471" i="123"/>
  <c r="J471" i="123"/>
  <c r="H471" i="123"/>
  <c r="G471" i="123"/>
  <c r="F471" i="123"/>
  <c r="N470" i="123"/>
  <c r="K470" i="123"/>
  <c r="J470" i="123"/>
  <c r="H470" i="123"/>
  <c r="G470" i="123"/>
  <c r="F470" i="123"/>
  <c r="N469" i="123"/>
  <c r="K469" i="123"/>
  <c r="J469" i="123"/>
  <c r="H469" i="123"/>
  <c r="G469" i="123"/>
  <c r="F469" i="123"/>
  <c r="N468" i="123"/>
  <c r="K468" i="123"/>
  <c r="J468" i="123"/>
  <c r="H468" i="123"/>
  <c r="G468" i="123"/>
  <c r="F468" i="123"/>
  <c r="N467" i="123"/>
  <c r="K467" i="123"/>
  <c r="J467" i="123"/>
  <c r="H467" i="123"/>
  <c r="G467" i="123"/>
  <c r="F467" i="123"/>
  <c r="N466" i="123"/>
  <c r="K466" i="123"/>
  <c r="J466" i="123"/>
  <c r="H466" i="123"/>
  <c r="G466" i="123"/>
  <c r="F466" i="123"/>
  <c r="N465" i="123"/>
  <c r="K465" i="123"/>
  <c r="J465" i="123"/>
  <c r="H465" i="123"/>
  <c r="G465" i="123"/>
  <c r="F465" i="123"/>
  <c r="N464" i="123"/>
  <c r="K464" i="123"/>
  <c r="J464" i="123"/>
  <c r="H464" i="123"/>
  <c r="G464" i="123"/>
  <c r="F464" i="123"/>
  <c r="N463" i="123"/>
  <c r="K463" i="123"/>
  <c r="J463" i="123"/>
  <c r="H463" i="123"/>
  <c r="G463" i="123"/>
  <c r="F463" i="123"/>
  <c r="N462" i="123"/>
  <c r="K462" i="123"/>
  <c r="J462" i="123"/>
  <c r="H462" i="123"/>
  <c r="G462" i="123"/>
  <c r="F462" i="123"/>
  <c r="N461" i="123"/>
  <c r="K461" i="123"/>
  <c r="J461" i="123"/>
  <c r="H461" i="123"/>
  <c r="G461" i="123"/>
  <c r="F461" i="123"/>
  <c r="N460" i="123"/>
  <c r="K460" i="123"/>
  <c r="J460" i="123"/>
  <c r="H460" i="123"/>
  <c r="G460" i="123"/>
  <c r="F460" i="123"/>
  <c r="N459" i="123"/>
  <c r="K459" i="123"/>
  <c r="J459" i="123"/>
  <c r="H459" i="123"/>
  <c r="G459" i="123"/>
  <c r="F459" i="123"/>
  <c r="N458" i="123"/>
  <c r="K458" i="123"/>
  <c r="J458" i="123"/>
  <c r="H458" i="123"/>
  <c r="G458" i="123"/>
  <c r="F458" i="123"/>
  <c r="N457" i="123"/>
  <c r="K457" i="123"/>
  <c r="J457" i="123"/>
  <c r="H457" i="123"/>
  <c r="G457" i="123"/>
  <c r="F457" i="123"/>
  <c r="N456" i="123"/>
  <c r="K456" i="123"/>
  <c r="J456" i="123"/>
  <c r="H456" i="123"/>
  <c r="G456" i="123"/>
  <c r="F456" i="123"/>
  <c r="N455" i="123"/>
  <c r="K455" i="123"/>
  <c r="J455" i="123"/>
  <c r="H455" i="123"/>
  <c r="G455" i="123"/>
  <c r="F455" i="123"/>
  <c r="N454" i="123"/>
  <c r="K454" i="123"/>
  <c r="J454" i="123"/>
  <c r="H454" i="123"/>
  <c r="G454" i="123"/>
  <c r="F454" i="123"/>
  <c r="N453" i="123"/>
  <c r="K453" i="123"/>
  <c r="J453" i="123"/>
  <c r="H453" i="123"/>
  <c r="G453" i="123"/>
  <c r="F453" i="123"/>
  <c r="N452" i="123"/>
  <c r="K452" i="123"/>
  <c r="J452" i="123"/>
  <c r="H452" i="123"/>
  <c r="G452" i="123"/>
  <c r="F452" i="123"/>
  <c r="N451" i="123"/>
  <c r="K451" i="123"/>
  <c r="J451" i="123"/>
  <c r="H451" i="123"/>
  <c r="G451" i="123"/>
  <c r="F451" i="123"/>
  <c r="N450" i="123"/>
  <c r="K450" i="123"/>
  <c r="J450" i="123"/>
  <c r="H450" i="123"/>
  <c r="G450" i="123"/>
  <c r="F450" i="123"/>
  <c r="N449" i="123"/>
  <c r="K449" i="123"/>
  <c r="J449" i="123"/>
  <c r="H449" i="123"/>
  <c r="G449" i="123"/>
  <c r="F449" i="123"/>
  <c r="N448" i="123"/>
  <c r="K448" i="123"/>
  <c r="J448" i="123"/>
  <c r="H448" i="123"/>
  <c r="G448" i="123"/>
  <c r="F448" i="123"/>
  <c r="N447" i="123"/>
  <c r="K447" i="123"/>
  <c r="J447" i="123"/>
  <c r="H447" i="123"/>
  <c r="G447" i="123"/>
  <c r="F447" i="123"/>
  <c r="N446" i="123"/>
  <c r="K446" i="123"/>
  <c r="J446" i="123"/>
  <c r="H446" i="123"/>
  <c r="G446" i="123"/>
  <c r="F446" i="123"/>
  <c r="N445" i="123"/>
  <c r="K445" i="123"/>
  <c r="J445" i="123"/>
  <c r="H445" i="123"/>
  <c r="G445" i="123"/>
  <c r="F445" i="123"/>
  <c r="N444" i="123"/>
  <c r="K444" i="123"/>
  <c r="J444" i="123"/>
  <c r="H444" i="123"/>
  <c r="G444" i="123"/>
  <c r="F444" i="123"/>
  <c r="N443" i="123"/>
  <c r="K443" i="123"/>
  <c r="J443" i="123"/>
  <c r="H443" i="123"/>
  <c r="G443" i="123"/>
  <c r="F443" i="123"/>
  <c r="N442" i="123"/>
  <c r="K442" i="123"/>
  <c r="J442" i="123"/>
  <c r="H442" i="123"/>
  <c r="G442" i="123"/>
  <c r="F442" i="123"/>
  <c r="N441" i="123"/>
  <c r="K441" i="123"/>
  <c r="J441" i="123"/>
  <c r="H441" i="123"/>
  <c r="G441" i="123"/>
  <c r="F441" i="123"/>
  <c r="N440" i="123"/>
  <c r="K440" i="123"/>
  <c r="J440" i="123"/>
  <c r="H440" i="123"/>
  <c r="G440" i="123"/>
  <c r="F440" i="123"/>
  <c r="N439" i="123"/>
  <c r="K439" i="123"/>
  <c r="J439" i="123"/>
  <c r="H439" i="123"/>
  <c r="G439" i="123"/>
  <c r="F439" i="123"/>
  <c r="N438" i="123"/>
  <c r="K438" i="123"/>
  <c r="J438" i="123"/>
  <c r="H438" i="123"/>
  <c r="G438" i="123"/>
  <c r="F438" i="123"/>
  <c r="N437" i="123"/>
  <c r="K437" i="123"/>
  <c r="J437" i="123"/>
  <c r="H437" i="123"/>
  <c r="G437" i="123"/>
  <c r="F437" i="123"/>
  <c r="N436" i="123"/>
  <c r="K436" i="123"/>
  <c r="J436" i="123"/>
  <c r="H436" i="123"/>
  <c r="G436" i="123"/>
  <c r="F436" i="123"/>
  <c r="N435" i="123"/>
  <c r="K435" i="123"/>
  <c r="J435" i="123"/>
  <c r="H435" i="123"/>
  <c r="G435" i="123"/>
  <c r="F435" i="123"/>
  <c r="N434" i="123"/>
  <c r="K434" i="123"/>
  <c r="J434" i="123"/>
  <c r="H434" i="123"/>
  <c r="G434" i="123"/>
  <c r="F434" i="123"/>
  <c r="N433" i="123"/>
  <c r="K433" i="123"/>
  <c r="J433" i="123"/>
  <c r="H433" i="123"/>
  <c r="G433" i="123"/>
  <c r="F433" i="123"/>
  <c r="N432" i="123"/>
  <c r="K432" i="123"/>
  <c r="J432" i="123"/>
  <c r="H432" i="123"/>
  <c r="G432" i="123"/>
  <c r="F432" i="123"/>
  <c r="N431" i="123"/>
  <c r="K431" i="123"/>
  <c r="J431" i="123"/>
  <c r="H431" i="123"/>
  <c r="G431" i="123"/>
  <c r="F431" i="123"/>
  <c r="N430" i="123"/>
  <c r="K430" i="123"/>
  <c r="J430" i="123"/>
  <c r="H430" i="123"/>
  <c r="G430" i="123"/>
  <c r="F430" i="123"/>
  <c r="N429" i="123"/>
  <c r="K429" i="123"/>
  <c r="J429" i="123"/>
  <c r="H429" i="123"/>
  <c r="G429" i="123"/>
  <c r="F429" i="123"/>
  <c r="N428" i="123"/>
  <c r="K428" i="123"/>
  <c r="J428" i="123"/>
  <c r="H428" i="123"/>
  <c r="G428" i="123"/>
  <c r="F428" i="123"/>
  <c r="N427" i="123"/>
  <c r="K427" i="123"/>
  <c r="J427" i="123"/>
  <c r="H427" i="123"/>
  <c r="G427" i="123"/>
  <c r="F427" i="123"/>
  <c r="N426" i="123"/>
  <c r="K426" i="123"/>
  <c r="J426" i="123"/>
  <c r="H426" i="123"/>
  <c r="G426" i="123"/>
  <c r="F426" i="123"/>
  <c r="N425" i="123"/>
  <c r="K425" i="123"/>
  <c r="J425" i="123"/>
  <c r="H425" i="123"/>
  <c r="G425" i="123"/>
  <c r="F425" i="123"/>
  <c r="N424" i="123"/>
  <c r="K424" i="123"/>
  <c r="J424" i="123"/>
  <c r="H424" i="123"/>
  <c r="G424" i="123"/>
  <c r="F424" i="123"/>
  <c r="N423" i="123"/>
  <c r="K423" i="123"/>
  <c r="J423" i="123"/>
  <c r="H423" i="123"/>
  <c r="G423" i="123"/>
  <c r="F423" i="123"/>
  <c r="N422" i="123"/>
  <c r="K422" i="123"/>
  <c r="J422" i="123"/>
  <c r="H422" i="123"/>
  <c r="G422" i="123"/>
  <c r="F422" i="123"/>
  <c r="N421" i="123"/>
  <c r="K421" i="123"/>
  <c r="J421" i="123"/>
  <c r="H421" i="123"/>
  <c r="G421" i="123"/>
  <c r="F421" i="123"/>
  <c r="N420" i="123"/>
  <c r="K420" i="123"/>
  <c r="J420" i="123"/>
  <c r="H420" i="123"/>
  <c r="G420" i="123"/>
  <c r="F420" i="123"/>
  <c r="N419" i="123"/>
  <c r="K419" i="123"/>
  <c r="J419" i="123"/>
  <c r="H419" i="123"/>
  <c r="G419" i="123"/>
  <c r="F419" i="123"/>
  <c r="N418" i="123"/>
  <c r="K418" i="123"/>
  <c r="J418" i="123"/>
  <c r="H418" i="123"/>
  <c r="G418" i="123"/>
  <c r="F418" i="123"/>
  <c r="N417" i="123"/>
  <c r="K417" i="123"/>
  <c r="J417" i="123"/>
  <c r="H417" i="123"/>
  <c r="G417" i="123"/>
  <c r="F417" i="123"/>
  <c r="N416" i="123"/>
  <c r="K416" i="123"/>
  <c r="J416" i="123"/>
  <c r="H416" i="123"/>
  <c r="G416" i="123"/>
  <c r="F416" i="123"/>
  <c r="N415" i="123"/>
  <c r="K415" i="123"/>
  <c r="J415" i="123"/>
  <c r="H415" i="123"/>
  <c r="G415" i="123"/>
  <c r="F415" i="123"/>
  <c r="N414" i="123"/>
  <c r="K414" i="123"/>
  <c r="J414" i="123"/>
  <c r="H414" i="123"/>
  <c r="G414" i="123"/>
  <c r="F414" i="123"/>
  <c r="N413" i="123"/>
  <c r="K413" i="123"/>
  <c r="J413" i="123"/>
  <c r="H413" i="123"/>
  <c r="G413" i="123"/>
  <c r="F413" i="123"/>
  <c r="N412" i="123"/>
  <c r="K412" i="123"/>
  <c r="J412" i="123"/>
  <c r="H412" i="123"/>
  <c r="G412" i="123"/>
  <c r="F412" i="123"/>
  <c r="N411" i="123"/>
  <c r="K411" i="123"/>
  <c r="J411" i="123"/>
  <c r="H411" i="123"/>
  <c r="G411" i="123"/>
  <c r="F411" i="123"/>
  <c r="N410" i="123"/>
  <c r="K410" i="123"/>
  <c r="J410" i="123"/>
  <c r="H410" i="123"/>
  <c r="G410" i="123"/>
  <c r="F410" i="123"/>
  <c r="N409" i="123"/>
  <c r="K409" i="123"/>
  <c r="J409" i="123"/>
  <c r="H409" i="123"/>
  <c r="G409" i="123"/>
  <c r="F409" i="123"/>
  <c r="N408" i="123"/>
  <c r="K408" i="123"/>
  <c r="J408" i="123"/>
  <c r="H408" i="123"/>
  <c r="G408" i="123"/>
  <c r="F408" i="123"/>
  <c r="N407" i="123"/>
  <c r="K407" i="123"/>
  <c r="J407" i="123"/>
  <c r="H407" i="123"/>
  <c r="G407" i="123"/>
  <c r="F407" i="123"/>
  <c r="N406" i="123"/>
  <c r="K406" i="123"/>
  <c r="J406" i="123"/>
  <c r="H406" i="123"/>
  <c r="G406" i="123"/>
  <c r="F406" i="123"/>
  <c r="N405" i="123"/>
  <c r="K405" i="123"/>
  <c r="J405" i="123"/>
  <c r="H405" i="123"/>
  <c r="G405" i="123"/>
  <c r="F405" i="123"/>
  <c r="N404" i="123"/>
  <c r="K404" i="123"/>
  <c r="J404" i="123"/>
  <c r="H404" i="123"/>
  <c r="G404" i="123"/>
  <c r="F404" i="123"/>
  <c r="N403" i="123"/>
  <c r="K403" i="123"/>
  <c r="J403" i="123"/>
  <c r="H403" i="123"/>
  <c r="G403" i="123"/>
  <c r="F403" i="123"/>
  <c r="N402" i="123"/>
  <c r="K402" i="123"/>
  <c r="J402" i="123"/>
  <c r="H402" i="123"/>
  <c r="G402" i="123"/>
  <c r="F402" i="123"/>
  <c r="N401" i="123"/>
  <c r="K401" i="123"/>
  <c r="J401" i="123"/>
  <c r="H401" i="123"/>
  <c r="G401" i="123"/>
  <c r="F401" i="123"/>
  <c r="N400" i="123"/>
  <c r="K400" i="123"/>
  <c r="J400" i="123"/>
  <c r="H400" i="123"/>
  <c r="G400" i="123"/>
  <c r="F400" i="123"/>
  <c r="N399" i="123"/>
  <c r="K399" i="123"/>
  <c r="J399" i="123"/>
  <c r="H399" i="123"/>
  <c r="G399" i="123"/>
  <c r="F399" i="123"/>
  <c r="N398" i="123"/>
  <c r="K398" i="123"/>
  <c r="J398" i="123"/>
  <c r="H398" i="123"/>
  <c r="G398" i="123"/>
  <c r="F398" i="123"/>
  <c r="N397" i="123"/>
  <c r="K397" i="123"/>
  <c r="J397" i="123"/>
  <c r="H397" i="123"/>
  <c r="G397" i="123"/>
  <c r="F397" i="123"/>
  <c r="N396" i="123"/>
  <c r="K396" i="123"/>
  <c r="J396" i="123"/>
  <c r="H396" i="123"/>
  <c r="G396" i="123"/>
  <c r="F396" i="123"/>
  <c r="N395" i="123"/>
  <c r="K395" i="123"/>
  <c r="J395" i="123"/>
  <c r="H395" i="123"/>
  <c r="G395" i="123"/>
  <c r="F395" i="123"/>
  <c r="N394" i="123"/>
  <c r="K394" i="123"/>
  <c r="J394" i="123"/>
  <c r="H394" i="123"/>
  <c r="G394" i="123"/>
  <c r="F394" i="123"/>
  <c r="N393" i="123"/>
  <c r="K393" i="123"/>
  <c r="J393" i="123"/>
  <c r="H393" i="123"/>
  <c r="G393" i="123"/>
  <c r="F393" i="123"/>
  <c r="N392" i="123"/>
  <c r="K392" i="123"/>
  <c r="J392" i="123"/>
  <c r="H392" i="123"/>
  <c r="G392" i="123"/>
  <c r="F392" i="123"/>
  <c r="N391" i="123"/>
  <c r="K391" i="123"/>
  <c r="J391" i="123"/>
  <c r="H391" i="123"/>
  <c r="G391" i="123"/>
  <c r="F391" i="123"/>
  <c r="N390" i="123"/>
  <c r="K390" i="123"/>
  <c r="J390" i="123"/>
  <c r="H390" i="123"/>
  <c r="G390" i="123"/>
  <c r="F390" i="123"/>
  <c r="N389" i="123"/>
  <c r="K389" i="123"/>
  <c r="J389" i="123"/>
  <c r="H389" i="123"/>
  <c r="G389" i="123"/>
  <c r="F389" i="123"/>
  <c r="N388" i="123"/>
  <c r="K388" i="123"/>
  <c r="J388" i="123"/>
  <c r="H388" i="123"/>
  <c r="G388" i="123"/>
  <c r="F388" i="123"/>
  <c r="N387" i="123"/>
  <c r="K387" i="123"/>
  <c r="J387" i="123"/>
  <c r="H387" i="123"/>
  <c r="G387" i="123"/>
  <c r="F387" i="123"/>
  <c r="N386" i="123"/>
  <c r="K386" i="123"/>
  <c r="J386" i="123"/>
  <c r="H386" i="123"/>
  <c r="G386" i="123"/>
  <c r="F386" i="123"/>
  <c r="N385" i="123"/>
  <c r="K385" i="123"/>
  <c r="J385" i="123"/>
  <c r="H385" i="123"/>
  <c r="G385" i="123"/>
  <c r="F385" i="123"/>
  <c r="N384" i="123"/>
  <c r="K384" i="123"/>
  <c r="J384" i="123"/>
  <c r="H384" i="123"/>
  <c r="G384" i="123"/>
  <c r="F384" i="123"/>
  <c r="N383" i="123"/>
  <c r="K383" i="123"/>
  <c r="J383" i="123"/>
  <c r="H383" i="123"/>
  <c r="G383" i="123"/>
  <c r="F383" i="123"/>
  <c r="N382" i="123"/>
  <c r="K382" i="123"/>
  <c r="J382" i="123"/>
  <c r="H382" i="123"/>
  <c r="G382" i="123"/>
  <c r="F382" i="123"/>
  <c r="N381" i="123"/>
  <c r="K381" i="123"/>
  <c r="J381" i="123"/>
  <c r="H381" i="123"/>
  <c r="G381" i="123"/>
  <c r="F381" i="123"/>
  <c r="N380" i="123"/>
  <c r="K380" i="123"/>
  <c r="J380" i="123"/>
  <c r="H380" i="123"/>
  <c r="G380" i="123"/>
  <c r="F380" i="123"/>
  <c r="N379" i="123"/>
  <c r="K379" i="123"/>
  <c r="J379" i="123"/>
  <c r="H379" i="123"/>
  <c r="G379" i="123"/>
  <c r="F379" i="123"/>
  <c r="N378" i="123"/>
  <c r="K378" i="123"/>
  <c r="J378" i="123"/>
  <c r="H378" i="123"/>
  <c r="G378" i="123"/>
  <c r="F378" i="123"/>
  <c r="N377" i="123"/>
  <c r="K377" i="123"/>
  <c r="J377" i="123"/>
  <c r="H377" i="123"/>
  <c r="G377" i="123"/>
  <c r="F377" i="123"/>
  <c r="N376" i="123"/>
  <c r="K376" i="123"/>
  <c r="J376" i="123"/>
  <c r="H376" i="123"/>
  <c r="G376" i="123"/>
  <c r="F376" i="123"/>
  <c r="N375" i="123"/>
  <c r="K375" i="123"/>
  <c r="J375" i="123"/>
  <c r="H375" i="123"/>
  <c r="G375" i="123"/>
  <c r="F375" i="123"/>
  <c r="N374" i="123"/>
  <c r="K374" i="123"/>
  <c r="J374" i="123"/>
  <c r="H374" i="123"/>
  <c r="G374" i="123"/>
  <c r="F374" i="123"/>
  <c r="N373" i="123"/>
  <c r="K373" i="123"/>
  <c r="J373" i="123"/>
  <c r="H373" i="123"/>
  <c r="G373" i="123"/>
  <c r="F373" i="123"/>
  <c r="N372" i="123"/>
  <c r="K372" i="123"/>
  <c r="J372" i="123"/>
  <c r="H372" i="123"/>
  <c r="G372" i="123"/>
  <c r="F372" i="123"/>
  <c r="N371" i="123"/>
  <c r="K371" i="123"/>
  <c r="J371" i="123"/>
  <c r="H371" i="123"/>
  <c r="G371" i="123"/>
  <c r="F371" i="123"/>
  <c r="N370" i="123"/>
  <c r="K370" i="123"/>
  <c r="J370" i="123"/>
  <c r="H370" i="123"/>
  <c r="G370" i="123"/>
  <c r="F370" i="123"/>
  <c r="N369" i="123"/>
  <c r="K369" i="123"/>
  <c r="J369" i="123"/>
  <c r="H369" i="123"/>
  <c r="G369" i="123"/>
  <c r="F369" i="123"/>
  <c r="N368" i="123"/>
  <c r="K368" i="123"/>
  <c r="J368" i="123"/>
  <c r="H368" i="123"/>
  <c r="G368" i="123"/>
  <c r="F368" i="123"/>
  <c r="N367" i="123"/>
  <c r="K367" i="123"/>
  <c r="J367" i="123"/>
  <c r="H367" i="123"/>
  <c r="G367" i="123"/>
  <c r="F367" i="123"/>
  <c r="N366" i="123"/>
  <c r="K366" i="123"/>
  <c r="J366" i="123"/>
  <c r="H366" i="123"/>
  <c r="G366" i="123"/>
  <c r="F366" i="123"/>
  <c r="N365" i="123"/>
  <c r="K365" i="123"/>
  <c r="J365" i="123"/>
  <c r="H365" i="123"/>
  <c r="G365" i="123"/>
  <c r="F365" i="123"/>
  <c r="N364" i="123"/>
  <c r="K364" i="123"/>
  <c r="J364" i="123"/>
  <c r="H364" i="123"/>
  <c r="G364" i="123"/>
  <c r="F364" i="123"/>
  <c r="N363" i="123"/>
  <c r="K363" i="123"/>
  <c r="J363" i="123"/>
  <c r="H363" i="123"/>
  <c r="G363" i="123"/>
  <c r="F363" i="123"/>
  <c r="N362" i="123"/>
  <c r="K362" i="123"/>
  <c r="J362" i="123"/>
  <c r="H362" i="123"/>
  <c r="G362" i="123"/>
  <c r="F362" i="123"/>
  <c r="N361" i="123"/>
  <c r="K361" i="123"/>
  <c r="J361" i="123"/>
  <c r="H361" i="123"/>
  <c r="G361" i="123"/>
  <c r="F361" i="123"/>
  <c r="N360" i="123"/>
  <c r="K360" i="123"/>
  <c r="J360" i="123"/>
  <c r="H360" i="123"/>
  <c r="G360" i="123"/>
  <c r="F360" i="123"/>
  <c r="N359" i="123"/>
  <c r="K359" i="123"/>
  <c r="J359" i="123"/>
  <c r="H359" i="123"/>
  <c r="G359" i="123"/>
  <c r="F359" i="123"/>
  <c r="N358" i="123"/>
  <c r="K358" i="123"/>
  <c r="J358" i="123"/>
  <c r="H358" i="123"/>
  <c r="G358" i="123"/>
  <c r="F358" i="123"/>
  <c r="N357" i="123"/>
  <c r="K357" i="123"/>
  <c r="J357" i="123"/>
  <c r="H357" i="123"/>
  <c r="G357" i="123"/>
  <c r="F357" i="123"/>
  <c r="N356" i="123"/>
  <c r="K356" i="123"/>
  <c r="J356" i="123"/>
  <c r="H356" i="123"/>
  <c r="G356" i="123"/>
  <c r="F356" i="123"/>
  <c r="N355" i="123"/>
  <c r="K355" i="123"/>
  <c r="J355" i="123"/>
  <c r="H355" i="123"/>
  <c r="G355" i="123"/>
  <c r="F355" i="123"/>
  <c r="N354" i="123"/>
  <c r="K354" i="123"/>
  <c r="J354" i="123"/>
  <c r="H354" i="123"/>
  <c r="G354" i="123"/>
  <c r="F354" i="123"/>
  <c r="N353" i="123"/>
  <c r="K353" i="123"/>
  <c r="J353" i="123"/>
  <c r="H353" i="123"/>
  <c r="G353" i="123"/>
  <c r="F353" i="123"/>
  <c r="N352" i="123"/>
  <c r="K352" i="123"/>
  <c r="J352" i="123"/>
  <c r="H352" i="123"/>
  <c r="G352" i="123"/>
  <c r="F352" i="123"/>
  <c r="N351" i="123"/>
  <c r="K351" i="123"/>
  <c r="J351" i="123"/>
  <c r="H351" i="123"/>
  <c r="G351" i="123"/>
  <c r="F351" i="123"/>
  <c r="N350" i="123"/>
  <c r="K350" i="123"/>
  <c r="J350" i="123"/>
  <c r="H350" i="123"/>
  <c r="G350" i="123"/>
  <c r="F350" i="123"/>
  <c r="N349" i="123"/>
  <c r="K349" i="123"/>
  <c r="J349" i="123"/>
  <c r="H349" i="123"/>
  <c r="G349" i="123"/>
  <c r="F349" i="123"/>
  <c r="N348" i="123"/>
  <c r="K348" i="123"/>
  <c r="J348" i="123"/>
  <c r="H348" i="123"/>
  <c r="G348" i="123"/>
  <c r="F348" i="123"/>
  <c r="N347" i="123"/>
  <c r="K347" i="123"/>
  <c r="J347" i="123"/>
  <c r="H347" i="123"/>
  <c r="G347" i="123"/>
  <c r="F347" i="123"/>
  <c r="N346" i="123"/>
  <c r="K346" i="123"/>
  <c r="J346" i="123"/>
  <c r="H346" i="123"/>
  <c r="G346" i="123"/>
  <c r="F346" i="123"/>
  <c r="N345" i="123"/>
  <c r="K345" i="123"/>
  <c r="J345" i="123"/>
  <c r="H345" i="123"/>
  <c r="G345" i="123"/>
  <c r="F345" i="123"/>
  <c r="N344" i="123"/>
  <c r="K344" i="123"/>
  <c r="J344" i="123"/>
  <c r="H344" i="123"/>
  <c r="G344" i="123"/>
  <c r="F344" i="123"/>
  <c r="N343" i="123"/>
  <c r="K343" i="123"/>
  <c r="J343" i="123"/>
  <c r="H343" i="123"/>
  <c r="G343" i="123"/>
  <c r="F343" i="123"/>
  <c r="N342" i="123"/>
  <c r="K342" i="123"/>
  <c r="J342" i="123"/>
  <c r="H342" i="123"/>
  <c r="G342" i="123"/>
  <c r="F342" i="123"/>
  <c r="N341" i="123"/>
  <c r="K341" i="123"/>
  <c r="J341" i="123"/>
  <c r="H341" i="123"/>
  <c r="G341" i="123"/>
  <c r="F341" i="123"/>
  <c r="N340" i="123"/>
  <c r="K340" i="123"/>
  <c r="J340" i="123"/>
  <c r="H340" i="123"/>
  <c r="G340" i="123"/>
  <c r="F340" i="123"/>
  <c r="N339" i="123"/>
  <c r="K339" i="123"/>
  <c r="J339" i="123"/>
  <c r="H339" i="123"/>
  <c r="G339" i="123"/>
  <c r="F339" i="123"/>
  <c r="N338" i="123"/>
  <c r="K338" i="123"/>
  <c r="J338" i="123"/>
  <c r="H338" i="123"/>
  <c r="G338" i="123"/>
  <c r="F338" i="123"/>
  <c r="N337" i="123"/>
  <c r="K337" i="123"/>
  <c r="J337" i="123"/>
  <c r="H337" i="123"/>
  <c r="G337" i="123"/>
  <c r="F337" i="123"/>
  <c r="N336" i="123"/>
  <c r="K336" i="123"/>
  <c r="J336" i="123"/>
  <c r="H336" i="123"/>
  <c r="G336" i="123"/>
  <c r="F336" i="123"/>
  <c r="N335" i="123"/>
  <c r="K335" i="123"/>
  <c r="J335" i="123"/>
  <c r="H335" i="123"/>
  <c r="G335" i="123"/>
  <c r="F335" i="123"/>
  <c r="N334" i="123"/>
  <c r="K334" i="123"/>
  <c r="J334" i="123"/>
  <c r="H334" i="123"/>
  <c r="G334" i="123"/>
  <c r="F334" i="123"/>
  <c r="N333" i="123"/>
  <c r="K333" i="123"/>
  <c r="J333" i="123"/>
  <c r="H333" i="123"/>
  <c r="G333" i="123"/>
  <c r="F333" i="123"/>
  <c r="N332" i="123"/>
  <c r="K332" i="123"/>
  <c r="J332" i="123"/>
  <c r="H332" i="123"/>
  <c r="G332" i="123"/>
  <c r="F332" i="123"/>
  <c r="N331" i="123"/>
  <c r="K331" i="123"/>
  <c r="J331" i="123"/>
  <c r="H331" i="123"/>
  <c r="G331" i="123"/>
  <c r="F331" i="123"/>
  <c r="N330" i="123"/>
  <c r="K330" i="123"/>
  <c r="J330" i="123"/>
  <c r="H330" i="123"/>
  <c r="G330" i="123"/>
  <c r="F330" i="123"/>
  <c r="N329" i="123"/>
  <c r="K329" i="123"/>
  <c r="J329" i="123"/>
  <c r="H329" i="123"/>
  <c r="G329" i="123"/>
  <c r="F329" i="123"/>
  <c r="N328" i="123"/>
  <c r="K328" i="123"/>
  <c r="J328" i="123"/>
  <c r="H328" i="123"/>
  <c r="G328" i="123"/>
  <c r="F328" i="123"/>
  <c r="N327" i="123"/>
  <c r="K327" i="123"/>
  <c r="J327" i="123"/>
  <c r="H327" i="123"/>
  <c r="G327" i="123"/>
  <c r="F327" i="123"/>
  <c r="N326" i="123"/>
  <c r="K326" i="123"/>
  <c r="J326" i="123"/>
  <c r="H326" i="123"/>
  <c r="G326" i="123"/>
  <c r="F326" i="123"/>
  <c r="N325" i="123"/>
  <c r="K325" i="123"/>
  <c r="J325" i="123"/>
  <c r="H325" i="123"/>
  <c r="G325" i="123"/>
  <c r="F325" i="123"/>
  <c r="N324" i="123"/>
  <c r="K324" i="123"/>
  <c r="J324" i="123"/>
  <c r="H324" i="123"/>
  <c r="G324" i="123"/>
  <c r="F324" i="123"/>
  <c r="N323" i="123"/>
  <c r="K323" i="123"/>
  <c r="J323" i="123"/>
  <c r="H323" i="123"/>
  <c r="G323" i="123"/>
  <c r="F323" i="123"/>
  <c r="N322" i="123"/>
  <c r="K322" i="123"/>
  <c r="J322" i="123"/>
  <c r="H322" i="123"/>
  <c r="G322" i="123"/>
  <c r="F322" i="123"/>
  <c r="N321" i="123"/>
  <c r="K321" i="123"/>
  <c r="J321" i="123"/>
  <c r="H321" i="123"/>
  <c r="G321" i="123"/>
  <c r="F321" i="123"/>
  <c r="N320" i="123"/>
  <c r="K320" i="123"/>
  <c r="J320" i="123"/>
  <c r="H320" i="123"/>
  <c r="G320" i="123"/>
  <c r="F320" i="123"/>
  <c r="N319" i="123"/>
  <c r="K319" i="123"/>
  <c r="J319" i="123"/>
  <c r="H319" i="123"/>
  <c r="G319" i="123"/>
  <c r="F319" i="123"/>
  <c r="N318" i="123"/>
  <c r="K318" i="123"/>
  <c r="J318" i="123"/>
  <c r="H318" i="123"/>
  <c r="G318" i="123"/>
  <c r="F318" i="123"/>
  <c r="N317" i="123"/>
  <c r="K317" i="123"/>
  <c r="J317" i="123"/>
  <c r="H317" i="123"/>
  <c r="G317" i="123"/>
  <c r="F317" i="123"/>
  <c r="N316" i="123"/>
  <c r="K316" i="123"/>
  <c r="J316" i="123"/>
  <c r="H316" i="123"/>
  <c r="G316" i="123"/>
  <c r="F316" i="123"/>
  <c r="N315" i="123"/>
  <c r="K315" i="123"/>
  <c r="J315" i="123"/>
  <c r="H315" i="123"/>
  <c r="G315" i="123"/>
  <c r="F315" i="123"/>
  <c r="N314" i="123"/>
  <c r="K314" i="123"/>
  <c r="J314" i="123"/>
  <c r="H314" i="123"/>
  <c r="G314" i="123"/>
  <c r="F314" i="123"/>
  <c r="N313" i="123"/>
  <c r="K313" i="123"/>
  <c r="J313" i="123"/>
  <c r="H313" i="123"/>
  <c r="G313" i="123"/>
  <c r="F313" i="123"/>
  <c r="N312" i="123"/>
  <c r="K312" i="123"/>
  <c r="J312" i="123"/>
  <c r="H312" i="123"/>
  <c r="G312" i="123"/>
  <c r="F312" i="123"/>
  <c r="N311" i="123"/>
  <c r="K311" i="123"/>
  <c r="J311" i="123"/>
  <c r="H311" i="123"/>
  <c r="G311" i="123"/>
  <c r="F311" i="123"/>
  <c r="N310" i="123"/>
  <c r="K310" i="123"/>
  <c r="J310" i="123"/>
  <c r="H310" i="123"/>
  <c r="G310" i="123"/>
  <c r="F310" i="123"/>
  <c r="N309" i="123"/>
  <c r="K309" i="123"/>
  <c r="J309" i="123"/>
  <c r="H309" i="123"/>
  <c r="G309" i="123"/>
  <c r="F309" i="123"/>
  <c r="N308" i="123"/>
  <c r="K308" i="123"/>
  <c r="J308" i="123"/>
  <c r="H308" i="123"/>
  <c r="G308" i="123"/>
  <c r="F308" i="123"/>
  <c r="N307" i="123"/>
  <c r="K307" i="123"/>
  <c r="J307" i="123"/>
  <c r="H307" i="123"/>
  <c r="G307" i="123"/>
  <c r="F307" i="123"/>
  <c r="N306" i="123"/>
  <c r="K306" i="123"/>
  <c r="J306" i="123"/>
  <c r="H306" i="123"/>
  <c r="G306" i="123"/>
  <c r="F306" i="123"/>
  <c r="N305" i="123"/>
  <c r="K305" i="123"/>
  <c r="J305" i="123"/>
  <c r="H305" i="123"/>
  <c r="G305" i="123"/>
  <c r="F305" i="123"/>
  <c r="N304" i="123"/>
  <c r="K304" i="123"/>
  <c r="J304" i="123"/>
  <c r="H304" i="123"/>
  <c r="G304" i="123"/>
  <c r="F304" i="123"/>
  <c r="N303" i="123"/>
  <c r="K303" i="123"/>
  <c r="J303" i="123"/>
  <c r="H303" i="123"/>
  <c r="G303" i="123"/>
  <c r="F303" i="123"/>
  <c r="N302" i="123"/>
  <c r="K302" i="123"/>
  <c r="J302" i="123"/>
  <c r="H302" i="123"/>
  <c r="G302" i="123"/>
  <c r="F302" i="123"/>
  <c r="N301" i="123"/>
  <c r="K301" i="123"/>
  <c r="J301" i="123"/>
  <c r="H301" i="123"/>
  <c r="G301" i="123"/>
  <c r="F301" i="123"/>
  <c r="N300" i="123"/>
  <c r="K300" i="123"/>
  <c r="J300" i="123"/>
  <c r="H300" i="123"/>
  <c r="G300" i="123"/>
  <c r="F300" i="123"/>
  <c r="N299" i="123"/>
  <c r="K299" i="123"/>
  <c r="J299" i="123"/>
  <c r="H299" i="123"/>
  <c r="G299" i="123"/>
  <c r="F299" i="123"/>
  <c r="N298" i="123"/>
  <c r="K298" i="123"/>
  <c r="J298" i="123"/>
  <c r="H298" i="123"/>
  <c r="G298" i="123"/>
  <c r="F298" i="123"/>
  <c r="N297" i="123"/>
  <c r="K297" i="123"/>
  <c r="J297" i="123"/>
  <c r="H297" i="123"/>
  <c r="G297" i="123"/>
  <c r="F297" i="123"/>
  <c r="N296" i="123"/>
  <c r="K296" i="123"/>
  <c r="J296" i="123"/>
  <c r="H296" i="123"/>
  <c r="G296" i="123"/>
  <c r="F296" i="123"/>
  <c r="N295" i="123"/>
  <c r="K295" i="123"/>
  <c r="J295" i="123"/>
  <c r="H295" i="123"/>
  <c r="G295" i="123"/>
  <c r="F295" i="123"/>
  <c r="N294" i="123"/>
  <c r="K294" i="123"/>
  <c r="J294" i="123"/>
  <c r="H294" i="123"/>
  <c r="G294" i="123"/>
  <c r="F294" i="123"/>
  <c r="N293" i="123"/>
  <c r="K293" i="123"/>
  <c r="J293" i="123"/>
  <c r="H293" i="123"/>
  <c r="G293" i="123"/>
  <c r="F293" i="123"/>
  <c r="N292" i="123"/>
  <c r="K292" i="123"/>
  <c r="J292" i="123"/>
  <c r="H292" i="123"/>
  <c r="G292" i="123"/>
  <c r="F292" i="123"/>
  <c r="N291" i="123"/>
  <c r="K291" i="123"/>
  <c r="J291" i="123"/>
  <c r="H291" i="123"/>
  <c r="G291" i="123"/>
  <c r="F291" i="123"/>
  <c r="N290" i="123"/>
  <c r="K290" i="123"/>
  <c r="J290" i="123"/>
  <c r="H290" i="123"/>
  <c r="G290" i="123"/>
  <c r="F290" i="123"/>
  <c r="N289" i="123"/>
  <c r="K289" i="123"/>
  <c r="J289" i="123"/>
  <c r="H289" i="123"/>
  <c r="G289" i="123"/>
  <c r="F289" i="123"/>
  <c r="N288" i="123"/>
  <c r="K288" i="123"/>
  <c r="J288" i="123"/>
  <c r="H288" i="123"/>
  <c r="G288" i="123"/>
  <c r="F288" i="123"/>
  <c r="N287" i="123"/>
  <c r="K287" i="123"/>
  <c r="J287" i="123"/>
  <c r="H287" i="123"/>
  <c r="G287" i="123"/>
  <c r="F287" i="123"/>
  <c r="N286" i="123"/>
  <c r="K286" i="123"/>
  <c r="J286" i="123"/>
  <c r="H286" i="123"/>
  <c r="G286" i="123"/>
  <c r="F286" i="123"/>
  <c r="N285" i="123"/>
  <c r="K285" i="123"/>
  <c r="J285" i="123"/>
  <c r="H285" i="123"/>
  <c r="G285" i="123"/>
  <c r="F285" i="123"/>
  <c r="N284" i="123"/>
  <c r="K284" i="123"/>
  <c r="J284" i="123"/>
  <c r="H284" i="123"/>
  <c r="G284" i="123"/>
  <c r="F284" i="123"/>
  <c r="N283" i="123"/>
  <c r="K283" i="123"/>
  <c r="J283" i="123"/>
  <c r="H283" i="123"/>
  <c r="G283" i="123"/>
  <c r="F283" i="123"/>
  <c r="N282" i="123"/>
  <c r="K282" i="123"/>
  <c r="J282" i="123"/>
  <c r="H282" i="123"/>
  <c r="G282" i="123"/>
  <c r="F282" i="123"/>
  <c r="N281" i="123"/>
  <c r="K281" i="123"/>
  <c r="J281" i="123"/>
  <c r="H281" i="123"/>
  <c r="G281" i="123"/>
  <c r="F281" i="123"/>
  <c r="N280" i="123"/>
  <c r="K280" i="123"/>
  <c r="J280" i="123"/>
  <c r="H280" i="123"/>
  <c r="G280" i="123"/>
  <c r="F280" i="123"/>
  <c r="N279" i="123"/>
  <c r="K279" i="123"/>
  <c r="J279" i="123"/>
  <c r="H279" i="123"/>
  <c r="G279" i="123"/>
  <c r="F279" i="123"/>
  <c r="N278" i="123"/>
  <c r="K278" i="123"/>
  <c r="J278" i="123"/>
  <c r="H278" i="123"/>
  <c r="G278" i="123"/>
  <c r="F278" i="123"/>
  <c r="N277" i="123"/>
  <c r="K277" i="123"/>
  <c r="J277" i="123"/>
  <c r="H277" i="123"/>
  <c r="G277" i="123"/>
  <c r="F277" i="123"/>
  <c r="N276" i="123"/>
  <c r="K276" i="123"/>
  <c r="J276" i="123"/>
  <c r="H276" i="123"/>
  <c r="G276" i="123"/>
  <c r="F276" i="123"/>
  <c r="N275" i="123"/>
  <c r="K275" i="123"/>
  <c r="J275" i="123"/>
  <c r="H275" i="123"/>
  <c r="G275" i="123"/>
  <c r="F275" i="123"/>
  <c r="N274" i="123"/>
  <c r="K274" i="123"/>
  <c r="J274" i="123"/>
  <c r="H274" i="123"/>
  <c r="G274" i="123"/>
  <c r="F274" i="123"/>
  <c r="N273" i="123"/>
  <c r="K273" i="123"/>
  <c r="J273" i="123"/>
  <c r="H273" i="123"/>
  <c r="G273" i="123"/>
  <c r="F273" i="123"/>
  <c r="N272" i="123"/>
  <c r="K272" i="123"/>
  <c r="J272" i="123"/>
  <c r="H272" i="123"/>
  <c r="G272" i="123"/>
  <c r="F272" i="123"/>
  <c r="N271" i="123"/>
  <c r="K271" i="123"/>
  <c r="J271" i="123"/>
  <c r="H271" i="123"/>
  <c r="G271" i="123"/>
  <c r="F271" i="123"/>
  <c r="N270" i="123"/>
  <c r="K270" i="123"/>
  <c r="J270" i="123"/>
  <c r="H270" i="123"/>
  <c r="G270" i="123"/>
  <c r="F270" i="123"/>
  <c r="N269" i="123"/>
  <c r="K269" i="123"/>
  <c r="J269" i="123"/>
  <c r="H269" i="123"/>
  <c r="G269" i="123"/>
  <c r="F269" i="123"/>
  <c r="N268" i="123"/>
  <c r="K268" i="123"/>
  <c r="J268" i="123"/>
  <c r="H268" i="123"/>
  <c r="G268" i="123"/>
  <c r="F268" i="123"/>
  <c r="N267" i="123"/>
  <c r="K267" i="123"/>
  <c r="J267" i="123"/>
  <c r="H267" i="123"/>
  <c r="G267" i="123"/>
  <c r="F267" i="123"/>
  <c r="N266" i="123"/>
  <c r="K266" i="123"/>
  <c r="J266" i="123"/>
  <c r="H266" i="123"/>
  <c r="G266" i="123"/>
  <c r="F266" i="123"/>
  <c r="N265" i="123"/>
  <c r="K265" i="123"/>
  <c r="J265" i="123"/>
  <c r="H265" i="123"/>
  <c r="G265" i="123"/>
  <c r="F265" i="123"/>
  <c r="N264" i="123"/>
  <c r="K264" i="123"/>
  <c r="J264" i="123"/>
  <c r="H264" i="123"/>
  <c r="G264" i="123"/>
  <c r="F264" i="123"/>
  <c r="N263" i="123"/>
  <c r="K263" i="123"/>
  <c r="J263" i="123"/>
  <c r="H263" i="123"/>
  <c r="G263" i="123"/>
  <c r="F263" i="123"/>
  <c r="N262" i="123"/>
  <c r="K262" i="123"/>
  <c r="J262" i="123"/>
  <c r="H262" i="123"/>
  <c r="G262" i="123"/>
  <c r="F262" i="123"/>
  <c r="N261" i="123"/>
  <c r="K261" i="123"/>
  <c r="J261" i="123"/>
  <c r="H261" i="123"/>
  <c r="G261" i="123"/>
  <c r="F261" i="123"/>
  <c r="N260" i="123"/>
  <c r="K260" i="123"/>
  <c r="J260" i="123"/>
  <c r="H260" i="123"/>
  <c r="G260" i="123"/>
  <c r="F260" i="123"/>
  <c r="N259" i="123"/>
  <c r="K259" i="123"/>
  <c r="J259" i="123"/>
  <c r="H259" i="123"/>
  <c r="G259" i="123"/>
  <c r="F259" i="123"/>
  <c r="N258" i="123"/>
  <c r="K258" i="123"/>
  <c r="J258" i="123"/>
  <c r="H258" i="123"/>
  <c r="G258" i="123"/>
  <c r="F258" i="123"/>
  <c r="N257" i="123"/>
  <c r="K257" i="123"/>
  <c r="J257" i="123"/>
  <c r="H257" i="123"/>
  <c r="G257" i="123"/>
  <c r="F257" i="123"/>
  <c r="N256" i="123"/>
  <c r="K256" i="123"/>
  <c r="J256" i="123"/>
  <c r="H256" i="123"/>
  <c r="G256" i="123"/>
  <c r="F256" i="123"/>
  <c r="N255" i="123"/>
  <c r="K255" i="123"/>
  <c r="J255" i="123"/>
  <c r="H255" i="123"/>
  <c r="G255" i="123"/>
  <c r="F255" i="123"/>
  <c r="N254" i="123"/>
  <c r="K254" i="123"/>
  <c r="J254" i="123"/>
  <c r="H254" i="123"/>
  <c r="G254" i="123"/>
  <c r="F254" i="123"/>
  <c r="N253" i="123"/>
  <c r="K253" i="123"/>
  <c r="J253" i="123"/>
  <c r="H253" i="123"/>
  <c r="G253" i="123"/>
  <c r="F253" i="123"/>
  <c r="N252" i="123"/>
  <c r="K252" i="123"/>
  <c r="J252" i="123"/>
  <c r="H252" i="123"/>
  <c r="G252" i="123"/>
  <c r="F252" i="123"/>
  <c r="N251" i="123"/>
  <c r="K251" i="123"/>
  <c r="J251" i="123"/>
  <c r="H251" i="123"/>
  <c r="G251" i="123"/>
  <c r="F251" i="123"/>
  <c r="N250" i="123"/>
  <c r="K250" i="123"/>
  <c r="J250" i="123"/>
  <c r="H250" i="123"/>
  <c r="G250" i="123"/>
  <c r="F250" i="123"/>
  <c r="N249" i="123"/>
  <c r="K249" i="123"/>
  <c r="J249" i="123"/>
  <c r="H249" i="123"/>
  <c r="G249" i="123"/>
  <c r="F249" i="123"/>
  <c r="N248" i="123"/>
  <c r="K248" i="123"/>
  <c r="J248" i="123"/>
  <c r="H248" i="123"/>
  <c r="G248" i="123"/>
  <c r="F248" i="123"/>
  <c r="N247" i="123"/>
  <c r="K247" i="123"/>
  <c r="J247" i="123"/>
  <c r="H247" i="123"/>
  <c r="G247" i="123"/>
  <c r="F247" i="123"/>
  <c r="N246" i="123"/>
  <c r="K246" i="123"/>
  <c r="J246" i="123"/>
  <c r="H246" i="123"/>
  <c r="G246" i="123"/>
  <c r="F246" i="123"/>
  <c r="N245" i="123"/>
  <c r="K245" i="123"/>
  <c r="J245" i="123"/>
  <c r="H245" i="123"/>
  <c r="G245" i="123"/>
  <c r="F245" i="123"/>
  <c r="N244" i="123"/>
  <c r="K244" i="123"/>
  <c r="J244" i="123"/>
  <c r="H244" i="123"/>
  <c r="G244" i="123"/>
  <c r="F244" i="123"/>
  <c r="N243" i="123"/>
  <c r="K243" i="123"/>
  <c r="J243" i="123"/>
  <c r="H243" i="123"/>
  <c r="G243" i="123"/>
  <c r="F243" i="123"/>
  <c r="N242" i="123"/>
  <c r="K242" i="123"/>
  <c r="J242" i="123"/>
  <c r="H242" i="123"/>
  <c r="G242" i="123"/>
  <c r="F242" i="123"/>
  <c r="N241" i="123"/>
  <c r="K241" i="123"/>
  <c r="J241" i="123"/>
  <c r="H241" i="123"/>
  <c r="G241" i="123"/>
  <c r="F241" i="123"/>
  <c r="N240" i="123"/>
  <c r="K240" i="123"/>
  <c r="J240" i="123"/>
  <c r="H240" i="123"/>
  <c r="G240" i="123"/>
  <c r="F240" i="123"/>
  <c r="N239" i="123"/>
  <c r="K239" i="123"/>
  <c r="J239" i="123"/>
  <c r="H239" i="123"/>
  <c r="G239" i="123"/>
  <c r="F239" i="123"/>
  <c r="N238" i="123"/>
  <c r="K238" i="123"/>
  <c r="J238" i="123"/>
  <c r="H238" i="123"/>
  <c r="G238" i="123"/>
  <c r="F238" i="123"/>
  <c r="N237" i="123"/>
  <c r="K237" i="123"/>
  <c r="J237" i="123"/>
  <c r="H237" i="123"/>
  <c r="G237" i="123"/>
  <c r="F237" i="123"/>
  <c r="N236" i="123"/>
  <c r="K236" i="123"/>
  <c r="J236" i="123"/>
  <c r="H236" i="123"/>
  <c r="G236" i="123"/>
  <c r="F236" i="123"/>
  <c r="N235" i="123"/>
  <c r="K235" i="123"/>
  <c r="J235" i="123"/>
  <c r="H235" i="123"/>
  <c r="G235" i="123"/>
  <c r="F235" i="123"/>
  <c r="N234" i="123"/>
  <c r="K234" i="123"/>
  <c r="J234" i="123"/>
  <c r="H234" i="123"/>
  <c r="G234" i="123"/>
  <c r="F234" i="123"/>
  <c r="N233" i="123"/>
  <c r="K233" i="123"/>
  <c r="J233" i="123"/>
  <c r="H233" i="123"/>
  <c r="G233" i="123"/>
  <c r="F233" i="123"/>
  <c r="N232" i="123"/>
  <c r="K232" i="123"/>
  <c r="J232" i="123"/>
  <c r="H232" i="123"/>
  <c r="G232" i="123"/>
  <c r="F232" i="123"/>
  <c r="N231" i="123"/>
  <c r="K231" i="123"/>
  <c r="J231" i="123"/>
  <c r="H231" i="123"/>
  <c r="G231" i="123"/>
  <c r="F231" i="123"/>
  <c r="N230" i="123"/>
  <c r="K230" i="123"/>
  <c r="J230" i="123"/>
  <c r="H230" i="123"/>
  <c r="G230" i="123"/>
  <c r="F230" i="123"/>
  <c r="N229" i="123"/>
  <c r="K229" i="123"/>
  <c r="J229" i="123"/>
  <c r="H229" i="123"/>
  <c r="G229" i="123"/>
  <c r="F229" i="123"/>
  <c r="N228" i="123"/>
  <c r="K228" i="123"/>
  <c r="J228" i="123"/>
  <c r="H228" i="123"/>
  <c r="G228" i="123"/>
  <c r="F228" i="123"/>
  <c r="N227" i="123"/>
  <c r="K227" i="123"/>
  <c r="J227" i="123"/>
  <c r="H227" i="123"/>
  <c r="G227" i="123"/>
  <c r="F227" i="123"/>
  <c r="N226" i="123"/>
  <c r="K226" i="123"/>
  <c r="J226" i="123"/>
  <c r="H226" i="123"/>
  <c r="G226" i="123"/>
  <c r="F226" i="123"/>
  <c r="N225" i="123"/>
  <c r="K225" i="123"/>
  <c r="J225" i="123"/>
  <c r="H225" i="123"/>
  <c r="G225" i="123"/>
  <c r="F225" i="123"/>
  <c r="N224" i="123"/>
  <c r="K224" i="123"/>
  <c r="J224" i="123"/>
  <c r="H224" i="123"/>
  <c r="G224" i="123"/>
  <c r="F224" i="123"/>
  <c r="N223" i="123"/>
  <c r="K223" i="123"/>
  <c r="J223" i="123"/>
  <c r="H223" i="123"/>
  <c r="G223" i="123"/>
  <c r="F223" i="123"/>
  <c r="N222" i="123"/>
  <c r="K222" i="123"/>
  <c r="J222" i="123"/>
  <c r="H222" i="123"/>
  <c r="G222" i="123"/>
  <c r="F222" i="123"/>
  <c r="N221" i="123"/>
  <c r="K221" i="123"/>
  <c r="J221" i="123"/>
  <c r="H221" i="123"/>
  <c r="G221" i="123"/>
  <c r="F221" i="123"/>
  <c r="N220" i="123"/>
  <c r="K220" i="123"/>
  <c r="J220" i="123"/>
  <c r="H220" i="123"/>
  <c r="G220" i="123"/>
  <c r="F220" i="123"/>
  <c r="N219" i="123"/>
  <c r="K219" i="123"/>
  <c r="J219" i="123"/>
  <c r="H219" i="123"/>
  <c r="G219" i="123"/>
  <c r="F219" i="123"/>
  <c r="N218" i="123"/>
  <c r="K218" i="123"/>
  <c r="J218" i="123"/>
  <c r="H218" i="123"/>
  <c r="G218" i="123"/>
  <c r="F218" i="123"/>
  <c r="N217" i="123"/>
  <c r="K217" i="123"/>
  <c r="J217" i="123"/>
  <c r="H217" i="123"/>
  <c r="G217" i="123"/>
  <c r="F217" i="123"/>
  <c r="N216" i="123"/>
  <c r="K216" i="123"/>
  <c r="J216" i="123"/>
  <c r="H216" i="123"/>
  <c r="G216" i="123"/>
  <c r="F216" i="123"/>
  <c r="N215" i="123"/>
  <c r="K215" i="123"/>
  <c r="J215" i="123"/>
  <c r="H215" i="123"/>
  <c r="G215" i="123"/>
  <c r="F215" i="123"/>
  <c r="N214" i="123"/>
  <c r="K214" i="123"/>
  <c r="J214" i="123"/>
  <c r="H214" i="123"/>
  <c r="G214" i="123"/>
  <c r="F214" i="123"/>
  <c r="N213" i="123"/>
  <c r="K213" i="123"/>
  <c r="J213" i="123"/>
  <c r="H213" i="123"/>
  <c r="G213" i="123"/>
  <c r="F213" i="123"/>
  <c r="N212" i="123"/>
  <c r="K212" i="123"/>
  <c r="J212" i="123"/>
  <c r="H212" i="123"/>
  <c r="G212" i="123"/>
  <c r="F212" i="123"/>
  <c r="N211" i="123"/>
  <c r="K211" i="123"/>
  <c r="J211" i="123"/>
  <c r="H211" i="123"/>
  <c r="G211" i="123"/>
  <c r="F211" i="123"/>
  <c r="N210" i="123"/>
  <c r="K210" i="123"/>
  <c r="J210" i="123"/>
  <c r="H210" i="123"/>
  <c r="G210" i="123"/>
  <c r="F210" i="123"/>
  <c r="N209" i="123"/>
  <c r="K209" i="123"/>
  <c r="J209" i="123"/>
  <c r="H209" i="123"/>
  <c r="G209" i="123"/>
  <c r="F209" i="123"/>
  <c r="N208" i="123"/>
  <c r="K208" i="123"/>
  <c r="J208" i="123"/>
  <c r="H208" i="123"/>
  <c r="G208" i="123"/>
  <c r="F208" i="123"/>
  <c r="N207" i="123"/>
  <c r="K207" i="123"/>
  <c r="J207" i="123"/>
  <c r="H207" i="123"/>
  <c r="G207" i="123"/>
  <c r="F207" i="123"/>
  <c r="N206" i="123"/>
  <c r="K206" i="123"/>
  <c r="J206" i="123"/>
  <c r="H206" i="123"/>
  <c r="G206" i="123"/>
  <c r="F206" i="123"/>
  <c r="N205" i="123"/>
  <c r="K205" i="123"/>
  <c r="J205" i="123"/>
  <c r="H205" i="123"/>
  <c r="G205" i="123"/>
  <c r="F205" i="123"/>
  <c r="N204" i="123"/>
  <c r="K204" i="123"/>
  <c r="J204" i="123"/>
  <c r="H204" i="123"/>
  <c r="G204" i="123"/>
  <c r="F204" i="123"/>
  <c r="N203" i="123"/>
  <c r="K203" i="123"/>
  <c r="J203" i="123"/>
  <c r="H203" i="123"/>
  <c r="G203" i="123"/>
  <c r="F203" i="123"/>
  <c r="N202" i="123"/>
  <c r="K202" i="123"/>
  <c r="J202" i="123"/>
  <c r="H202" i="123"/>
  <c r="G202" i="123"/>
  <c r="F202" i="123"/>
  <c r="N201" i="123"/>
  <c r="K201" i="123"/>
  <c r="J201" i="123"/>
  <c r="H201" i="123"/>
  <c r="G201" i="123"/>
  <c r="F201" i="123"/>
  <c r="N200" i="123"/>
  <c r="K200" i="123"/>
  <c r="J200" i="123"/>
  <c r="H200" i="123"/>
  <c r="G200" i="123"/>
  <c r="F200" i="123"/>
  <c r="N199" i="123"/>
  <c r="K199" i="123"/>
  <c r="J199" i="123"/>
  <c r="H199" i="123"/>
  <c r="G199" i="123"/>
  <c r="F199" i="123"/>
  <c r="N198" i="123"/>
  <c r="K198" i="123"/>
  <c r="J198" i="123"/>
  <c r="H198" i="123"/>
  <c r="G198" i="123"/>
  <c r="F198" i="123"/>
  <c r="N197" i="123"/>
  <c r="K197" i="123"/>
  <c r="J197" i="123"/>
  <c r="H197" i="123"/>
  <c r="G197" i="123"/>
  <c r="F197" i="123"/>
  <c r="N196" i="123"/>
  <c r="K196" i="123"/>
  <c r="J196" i="123"/>
  <c r="H196" i="123"/>
  <c r="G196" i="123"/>
  <c r="F196" i="123"/>
  <c r="N195" i="123"/>
  <c r="K195" i="123"/>
  <c r="J195" i="123"/>
  <c r="H195" i="123"/>
  <c r="G195" i="123"/>
  <c r="F195" i="123"/>
  <c r="N194" i="123"/>
  <c r="K194" i="123"/>
  <c r="J194" i="123"/>
  <c r="H194" i="123"/>
  <c r="G194" i="123"/>
  <c r="F194" i="123"/>
  <c r="N193" i="123"/>
  <c r="K193" i="123"/>
  <c r="J193" i="123"/>
  <c r="H193" i="123"/>
  <c r="G193" i="123"/>
  <c r="F193" i="123"/>
  <c r="N192" i="123"/>
  <c r="K192" i="123"/>
  <c r="J192" i="123"/>
  <c r="H192" i="123"/>
  <c r="G192" i="123"/>
  <c r="F192" i="123"/>
  <c r="N191" i="123"/>
  <c r="K191" i="123"/>
  <c r="J191" i="123"/>
  <c r="H191" i="123"/>
  <c r="G191" i="123"/>
  <c r="F191" i="123"/>
  <c r="N190" i="123"/>
  <c r="K190" i="123"/>
  <c r="J190" i="123"/>
  <c r="H190" i="123"/>
  <c r="G190" i="123"/>
  <c r="F190" i="123"/>
  <c r="N189" i="123"/>
  <c r="K189" i="123"/>
  <c r="J189" i="123"/>
  <c r="H189" i="123"/>
  <c r="G189" i="123"/>
  <c r="F189" i="123"/>
  <c r="N188" i="123"/>
  <c r="K188" i="123"/>
  <c r="J188" i="123"/>
  <c r="H188" i="123"/>
  <c r="G188" i="123"/>
  <c r="F188" i="123"/>
  <c r="N187" i="123"/>
  <c r="K187" i="123"/>
  <c r="J187" i="123"/>
  <c r="H187" i="123"/>
  <c r="G187" i="123"/>
  <c r="F187" i="123"/>
  <c r="N186" i="123"/>
  <c r="K186" i="123"/>
  <c r="J186" i="123"/>
  <c r="H186" i="123"/>
  <c r="G186" i="123"/>
  <c r="F186" i="123"/>
  <c r="N185" i="123"/>
  <c r="K185" i="123"/>
  <c r="J185" i="123"/>
  <c r="H185" i="123"/>
  <c r="G185" i="123"/>
  <c r="F185" i="123"/>
  <c r="N184" i="123"/>
  <c r="K184" i="123"/>
  <c r="J184" i="123"/>
  <c r="H184" i="123"/>
  <c r="G184" i="123"/>
  <c r="F184" i="123"/>
  <c r="N183" i="123"/>
  <c r="K183" i="123"/>
  <c r="J183" i="123"/>
  <c r="H183" i="123"/>
  <c r="G183" i="123"/>
  <c r="F183" i="123"/>
  <c r="N182" i="123"/>
  <c r="K182" i="123"/>
  <c r="J182" i="123"/>
  <c r="H182" i="123"/>
  <c r="G182" i="123"/>
  <c r="F182" i="123"/>
  <c r="N181" i="123"/>
  <c r="K181" i="123"/>
  <c r="J181" i="123"/>
  <c r="H181" i="123"/>
  <c r="G181" i="123"/>
  <c r="F181" i="123"/>
  <c r="N180" i="123"/>
  <c r="K180" i="123"/>
  <c r="J180" i="123"/>
  <c r="H180" i="123"/>
  <c r="G180" i="123"/>
  <c r="F180" i="123"/>
  <c r="N179" i="123"/>
  <c r="K179" i="123"/>
  <c r="J179" i="123"/>
  <c r="H179" i="123"/>
  <c r="G179" i="123"/>
  <c r="F179" i="123"/>
  <c r="N178" i="123"/>
  <c r="K178" i="123"/>
  <c r="J178" i="123"/>
  <c r="H178" i="123"/>
  <c r="G178" i="123"/>
  <c r="F178" i="123"/>
  <c r="N177" i="123"/>
  <c r="K177" i="123"/>
  <c r="J177" i="123"/>
  <c r="H177" i="123"/>
  <c r="G177" i="123"/>
  <c r="F177" i="123"/>
  <c r="N176" i="123"/>
  <c r="K176" i="123"/>
  <c r="J176" i="123"/>
  <c r="H176" i="123"/>
  <c r="G176" i="123"/>
  <c r="F176" i="123"/>
  <c r="N175" i="123"/>
  <c r="K175" i="123"/>
  <c r="J175" i="123"/>
  <c r="H175" i="123"/>
  <c r="G175" i="123"/>
  <c r="F175" i="123"/>
  <c r="N174" i="123"/>
  <c r="K174" i="123"/>
  <c r="J174" i="123"/>
  <c r="H174" i="123"/>
  <c r="G174" i="123"/>
  <c r="F174" i="123"/>
  <c r="N173" i="123"/>
  <c r="K173" i="123"/>
  <c r="J173" i="123"/>
  <c r="H173" i="123"/>
  <c r="G173" i="123"/>
  <c r="F173" i="123"/>
  <c r="N172" i="123"/>
  <c r="K172" i="123"/>
  <c r="J172" i="123"/>
  <c r="H172" i="123"/>
  <c r="G172" i="123"/>
  <c r="F172" i="123"/>
  <c r="N171" i="123"/>
  <c r="K171" i="123"/>
  <c r="J171" i="123"/>
  <c r="H171" i="123"/>
  <c r="G171" i="123"/>
  <c r="F171" i="123"/>
  <c r="N170" i="123"/>
  <c r="K170" i="123"/>
  <c r="J170" i="123"/>
  <c r="H170" i="123"/>
  <c r="G170" i="123"/>
  <c r="F170" i="123"/>
  <c r="N169" i="123"/>
  <c r="K169" i="123"/>
  <c r="J169" i="123"/>
  <c r="H169" i="123"/>
  <c r="G169" i="123"/>
  <c r="F169" i="123"/>
  <c r="N168" i="123"/>
  <c r="K168" i="123"/>
  <c r="J168" i="123"/>
  <c r="H168" i="123"/>
  <c r="G168" i="123"/>
  <c r="F168" i="123"/>
  <c r="N167" i="123"/>
  <c r="K167" i="123"/>
  <c r="J167" i="123"/>
  <c r="H167" i="123"/>
  <c r="G167" i="123"/>
  <c r="F167" i="123"/>
  <c r="N166" i="123"/>
  <c r="K166" i="123"/>
  <c r="J166" i="123"/>
  <c r="H166" i="123"/>
  <c r="G166" i="123"/>
  <c r="F166" i="123"/>
  <c r="N165" i="123"/>
  <c r="K165" i="123"/>
  <c r="J165" i="123"/>
  <c r="H165" i="123"/>
  <c r="G165" i="123"/>
  <c r="F165" i="123"/>
  <c r="N164" i="123"/>
  <c r="K164" i="123"/>
  <c r="J164" i="123"/>
  <c r="H164" i="123"/>
  <c r="G164" i="123"/>
  <c r="F164" i="123"/>
  <c r="N163" i="123"/>
  <c r="K163" i="123"/>
  <c r="J163" i="123"/>
  <c r="H163" i="123"/>
  <c r="G163" i="123"/>
  <c r="F163" i="123"/>
  <c r="N162" i="123"/>
  <c r="K162" i="123"/>
  <c r="J162" i="123"/>
  <c r="H162" i="123"/>
  <c r="G162" i="123"/>
  <c r="F162" i="123"/>
  <c r="N161" i="123"/>
  <c r="K161" i="123"/>
  <c r="J161" i="123"/>
  <c r="H161" i="123"/>
  <c r="G161" i="123"/>
  <c r="F161" i="123"/>
  <c r="N160" i="123"/>
  <c r="K160" i="123"/>
  <c r="J160" i="123"/>
  <c r="H160" i="123"/>
  <c r="G160" i="123"/>
  <c r="F160" i="123"/>
  <c r="N159" i="123"/>
  <c r="K159" i="123"/>
  <c r="J159" i="123"/>
  <c r="H159" i="123"/>
  <c r="G159" i="123"/>
  <c r="F159" i="123"/>
  <c r="N158" i="123"/>
  <c r="K158" i="123"/>
  <c r="J158" i="123"/>
  <c r="H158" i="123"/>
  <c r="G158" i="123"/>
  <c r="F158" i="123"/>
  <c r="N157" i="123"/>
  <c r="K157" i="123"/>
  <c r="J157" i="123"/>
  <c r="H157" i="123"/>
  <c r="G157" i="123"/>
  <c r="F157" i="123"/>
  <c r="N156" i="123"/>
  <c r="K156" i="123"/>
  <c r="J156" i="123"/>
  <c r="H156" i="123"/>
  <c r="G156" i="123"/>
  <c r="F156" i="123"/>
  <c r="N155" i="123"/>
  <c r="K155" i="123"/>
  <c r="J155" i="123"/>
  <c r="H155" i="123"/>
  <c r="G155" i="123"/>
  <c r="F155" i="123"/>
  <c r="N154" i="123"/>
  <c r="K154" i="123"/>
  <c r="J154" i="123"/>
  <c r="H154" i="123"/>
  <c r="G154" i="123"/>
  <c r="F154" i="123"/>
  <c r="N153" i="123"/>
  <c r="K153" i="123"/>
  <c r="J153" i="123"/>
  <c r="H153" i="123"/>
  <c r="G153" i="123"/>
  <c r="F153" i="123"/>
  <c r="N152" i="123"/>
  <c r="K152" i="123"/>
  <c r="J152" i="123"/>
  <c r="H152" i="123"/>
  <c r="G152" i="123"/>
  <c r="F152" i="123"/>
  <c r="N151" i="123"/>
  <c r="K151" i="123"/>
  <c r="J151" i="123"/>
  <c r="H151" i="123"/>
  <c r="G151" i="123"/>
  <c r="F151" i="123"/>
  <c r="N150" i="123"/>
  <c r="K150" i="123"/>
  <c r="J150" i="123"/>
  <c r="H150" i="123"/>
  <c r="G150" i="123"/>
  <c r="F150" i="123"/>
  <c r="N149" i="123"/>
  <c r="K149" i="123"/>
  <c r="J149" i="123"/>
  <c r="H149" i="123"/>
  <c r="G149" i="123"/>
  <c r="F149" i="123"/>
  <c r="N148" i="123"/>
  <c r="K148" i="123"/>
  <c r="J148" i="123"/>
  <c r="H148" i="123"/>
  <c r="G148" i="123"/>
  <c r="F148" i="123"/>
  <c r="N147" i="123"/>
  <c r="K147" i="123"/>
  <c r="J147" i="123"/>
  <c r="H147" i="123"/>
  <c r="G147" i="123"/>
  <c r="F147" i="123"/>
  <c r="N146" i="123"/>
  <c r="K146" i="123"/>
  <c r="J146" i="123"/>
  <c r="H146" i="123"/>
  <c r="G146" i="123"/>
  <c r="F146" i="123"/>
  <c r="N145" i="123"/>
  <c r="K145" i="123"/>
  <c r="J145" i="123"/>
  <c r="H145" i="123"/>
  <c r="G145" i="123"/>
  <c r="F145" i="123"/>
  <c r="N144" i="123"/>
  <c r="K144" i="123"/>
  <c r="J144" i="123"/>
  <c r="H144" i="123"/>
  <c r="G144" i="123"/>
  <c r="F144" i="123"/>
  <c r="N143" i="123"/>
  <c r="K143" i="123"/>
  <c r="J143" i="123"/>
  <c r="H143" i="123"/>
  <c r="G143" i="123"/>
  <c r="F143" i="123"/>
  <c r="N142" i="123"/>
  <c r="K142" i="123"/>
  <c r="J142" i="123"/>
  <c r="H142" i="123"/>
  <c r="G142" i="123"/>
  <c r="F142" i="123"/>
  <c r="N141" i="123"/>
  <c r="K141" i="123"/>
  <c r="J141" i="123"/>
  <c r="H141" i="123"/>
  <c r="G141" i="123"/>
  <c r="F141" i="123"/>
  <c r="N140" i="123"/>
  <c r="K140" i="123"/>
  <c r="J140" i="123"/>
  <c r="H140" i="123"/>
  <c r="G140" i="123"/>
  <c r="F140" i="123"/>
  <c r="N139" i="123"/>
  <c r="K139" i="123"/>
  <c r="J139" i="123"/>
  <c r="H139" i="123"/>
  <c r="G139" i="123"/>
  <c r="F139" i="123"/>
  <c r="N138" i="123"/>
  <c r="K138" i="123"/>
  <c r="J138" i="123"/>
  <c r="H138" i="123"/>
  <c r="G138" i="123"/>
  <c r="F138" i="123"/>
  <c r="N137" i="123"/>
  <c r="K137" i="123"/>
  <c r="J137" i="123"/>
  <c r="H137" i="123"/>
  <c r="G137" i="123"/>
  <c r="F137" i="123"/>
  <c r="N136" i="123"/>
  <c r="K136" i="123"/>
  <c r="J136" i="123"/>
  <c r="H136" i="123"/>
  <c r="G136" i="123"/>
  <c r="F136" i="123"/>
  <c r="N135" i="123"/>
  <c r="K135" i="123"/>
  <c r="J135" i="123"/>
  <c r="H135" i="123"/>
  <c r="G135" i="123"/>
  <c r="F135" i="123"/>
  <c r="N134" i="123"/>
  <c r="K134" i="123"/>
  <c r="J134" i="123"/>
  <c r="H134" i="123"/>
  <c r="G134" i="123"/>
  <c r="F134" i="123"/>
  <c r="N133" i="123"/>
  <c r="K133" i="123"/>
  <c r="J133" i="123"/>
  <c r="H133" i="123"/>
  <c r="G133" i="123"/>
  <c r="F133" i="123"/>
  <c r="N132" i="123"/>
  <c r="K132" i="123"/>
  <c r="J132" i="123"/>
  <c r="H132" i="123"/>
  <c r="G132" i="123"/>
  <c r="F132" i="123"/>
  <c r="N131" i="123"/>
  <c r="K131" i="123"/>
  <c r="J131" i="123"/>
  <c r="H131" i="123"/>
  <c r="G131" i="123"/>
  <c r="F131" i="123"/>
  <c r="N130" i="123"/>
  <c r="K130" i="123"/>
  <c r="J130" i="123"/>
  <c r="H130" i="123"/>
  <c r="G130" i="123"/>
  <c r="F130" i="123"/>
  <c r="N129" i="123"/>
  <c r="K129" i="123"/>
  <c r="J129" i="123"/>
  <c r="H129" i="123"/>
  <c r="G129" i="123"/>
  <c r="F129" i="123"/>
  <c r="N128" i="123"/>
  <c r="K128" i="123"/>
  <c r="J128" i="123"/>
  <c r="H128" i="123"/>
  <c r="G128" i="123"/>
  <c r="F128" i="123"/>
  <c r="N127" i="123"/>
  <c r="K127" i="123"/>
  <c r="J127" i="123"/>
  <c r="H127" i="123"/>
  <c r="G127" i="123"/>
  <c r="F127" i="123"/>
  <c r="N126" i="123"/>
  <c r="K126" i="123"/>
  <c r="J126" i="123"/>
  <c r="H126" i="123"/>
  <c r="G126" i="123"/>
  <c r="F126" i="123"/>
  <c r="N125" i="123"/>
  <c r="K125" i="123"/>
  <c r="J125" i="123"/>
  <c r="H125" i="123"/>
  <c r="G125" i="123"/>
  <c r="F125" i="123"/>
  <c r="N124" i="123"/>
  <c r="K124" i="123"/>
  <c r="J124" i="123"/>
  <c r="H124" i="123"/>
  <c r="G124" i="123"/>
  <c r="F124" i="123"/>
  <c r="N123" i="123"/>
  <c r="K123" i="123"/>
  <c r="J123" i="123"/>
  <c r="H123" i="123"/>
  <c r="G123" i="123"/>
  <c r="F123" i="123"/>
  <c r="N122" i="123"/>
  <c r="K122" i="123"/>
  <c r="J122" i="123"/>
  <c r="H122" i="123"/>
  <c r="G122" i="123"/>
  <c r="F122" i="123"/>
  <c r="N121" i="123"/>
  <c r="K121" i="123"/>
  <c r="J121" i="123"/>
  <c r="H121" i="123"/>
  <c r="G121" i="123"/>
  <c r="F121" i="123"/>
  <c r="N120" i="123"/>
  <c r="K120" i="123"/>
  <c r="J120" i="123"/>
  <c r="H120" i="123"/>
  <c r="G120" i="123"/>
  <c r="F120" i="123"/>
  <c r="N119" i="123"/>
  <c r="K119" i="123"/>
  <c r="J119" i="123"/>
  <c r="H119" i="123"/>
  <c r="G119" i="123"/>
  <c r="F119" i="123"/>
  <c r="N118" i="123"/>
  <c r="K118" i="123"/>
  <c r="J118" i="123"/>
  <c r="H118" i="123"/>
  <c r="G118" i="123"/>
  <c r="F118" i="123"/>
  <c r="N117" i="123"/>
  <c r="K117" i="123"/>
  <c r="J117" i="123"/>
  <c r="H117" i="123"/>
  <c r="G117" i="123"/>
  <c r="F117" i="123"/>
  <c r="N116" i="123"/>
  <c r="K116" i="123"/>
  <c r="J116" i="123"/>
  <c r="H116" i="123"/>
  <c r="G116" i="123"/>
  <c r="F116" i="123"/>
  <c r="N115" i="123"/>
  <c r="K115" i="123"/>
  <c r="J115" i="123"/>
  <c r="H115" i="123"/>
  <c r="G115" i="123"/>
  <c r="F115" i="123"/>
  <c r="N114" i="123"/>
  <c r="K114" i="123"/>
  <c r="J114" i="123"/>
  <c r="H114" i="123"/>
  <c r="G114" i="123"/>
  <c r="F114" i="123"/>
  <c r="N113" i="123"/>
  <c r="K113" i="123"/>
  <c r="J113" i="123"/>
  <c r="H113" i="123"/>
  <c r="G113" i="123"/>
  <c r="F113" i="123"/>
  <c r="N112" i="123"/>
  <c r="K112" i="123"/>
  <c r="J112" i="123"/>
  <c r="H112" i="123"/>
  <c r="G112" i="123"/>
  <c r="F112" i="123"/>
  <c r="N111" i="123"/>
  <c r="K111" i="123"/>
  <c r="J111" i="123"/>
  <c r="H111" i="123"/>
  <c r="G111" i="123"/>
  <c r="F111" i="123"/>
  <c r="N110" i="123"/>
  <c r="K110" i="123"/>
  <c r="J110" i="123"/>
  <c r="H110" i="123"/>
  <c r="G110" i="123"/>
  <c r="F110" i="123"/>
  <c r="N109" i="123"/>
  <c r="K109" i="123"/>
  <c r="J109" i="123"/>
  <c r="H109" i="123"/>
  <c r="G109" i="123"/>
  <c r="F109" i="123"/>
  <c r="N108" i="123"/>
  <c r="K108" i="123"/>
  <c r="J108" i="123"/>
  <c r="H108" i="123"/>
  <c r="G108" i="123"/>
  <c r="F108" i="123"/>
  <c r="N107" i="123"/>
  <c r="K107" i="123"/>
  <c r="J107" i="123"/>
  <c r="H107" i="123"/>
  <c r="G107" i="123"/>
  <c r="F107" i="123"/>
  <c r="N106" i="123"/>
  <c r="K106" i="123"/>
  <c r="J106" i="123"/>
  <c r="H106" i="123"/>
  <c r="G106" i="123"/>
  <c r="F106" i="123"/>
  <c r="N105" i="123"/>
  <c r="K105" i="123"/>
  <c r="J105" i="123"/>
  <c r="H105" i="123"/>
  <c r="G105" i="123"/>
  <c r="F105" i="123"/>
  <c r="N104" i="123"/>
  <c r="K104" i="123"/>
  <c r="J104" i="123"/>
  <c r="H104" i="123"/>
  <c r="G104" i="123"/>
  <c r="F104" i="123"/>
  <c r="N103" i="123"/>
  <c r="K103" i="123"/>
  <c r="J103" i="123"/>
  <c r="H103" i="123"/>
  <c r="G103" i="123"/>
  <c r="F103" i="123"/>
  <c r="N102" i="123"/>
  <c r="K102" i="123"/>
  <c r="J102" i="123"/>
  <c r="H102" i="123"/>
  <c r="G102" i="123"/>
  <c r="F102" i="123"/>
  <c r="N101" i="123"/>
  <c r="K101" i="123"/>
  <c r="J101" i="123"/>
  <c r="H101" i="123"/>
  <c r="G101" i="123"/>
  <c r="F101" i="123"/>
  <c r="N100" i="123"/>
  <c r="K100" i="123"/>
  <c r="J100" i="123"/>
  <c r="H100" i="123"/>
  <c r="G100" i="123"/>
  <c r="F100" i="123"/>
  <c r="N99" i="123"/>
  <c r="K99" i="123"/>
  <c r="J99" i="123"/>
  <c r="H99" i="123"/>
  <c r="G99" i="123"/>
  <c r="F99" i="123"/>
  <c r="N98" i="123"/>
  <c r="K98" i="123"/>
  <c r="J98" i="123"/>
  <c r="H98" i="123"/>
  <c r="G98" i="123"/>
  <c r="F98" i="123"/>
  <c r="N97" i="123"/>
  <c r="K97" i="123"/>
  <c r="J97" i="123"/>
  <c r="H97" i="123"/>
  <c r="G97" i="123"/>
  <c r="F97" i="123"/>
  <c r="N96" i="123"/>
  <c r="K96" i="123"/>
  <c r="J96" i="123"/>
  <c r="H96" i="123"/>
  <c r="G96" i="123"/>
  <c r="F96" i="123"/>
  <c r="N95" i="123"/>
  <c r="K95" i="123"/>
  <c r="J95" i="123"/>
  <c r="H95" i="123"/>
  <c r="G95" i="123"/>
  <c r="F95" i="123"/>
  <c r="N94" i="123"/>
  <c r="K94" i="123"/>
  <c r="J94" i="123"/>
  <c r="H94" i="123"/>
  <c r="G94" i="123"/>
  <c r="F94" i="123"/>
  <c r="N93" i="123"/>
  <c r="K93" i="123"/>
  <c r="J93" i="123"/>
  <c r="H93" i="123"/>
  <c r="G93" i="123"/>
  <c r="F93" i="123"/>
  <c r="N92" i="123"/>
  <c r="K92" i="123"/>
  <c r="J92" i="123"/>
  <c r="H92" i="123"/>
  <c r="G92" i="123"/>
  <c r="F92" i="123"/>
  <c r="N91" i="123"/>
  <c r="K91" i="123"/>
  <c r="J91" i="123"/>
  <c r="H91" i="123"/>
  <c r="G91" i="123"/>
  <c r="F91" i="123"/>
  <c r="N90" i="123"/>
  <c r="K90" i="123"/>
  <c r="J90" i="123"/>
  <c r="H90" i="123"/>
  <c r="G90" i="123"/>
  <c r="F90" i="123"/>
  <c r="N89" i="123"/>
  <c r="K89" i="123"/>
  <c r="J89" i="123"/>
  <c r="H89" i="123"/>
  <c r="G89" i="123"/>
  <c r="F89" i="123"/>
  <c r="N88" i="123"/>
  <c r="K88" i="123"/>
  <c r="J88" i="123"/>
  <c r="H88" i="123"/>
  <c r="G88" i="123"/>
  <c r="F88" i="123"/>
  <c r="N87" i="123"/>
  <c r="K87" i="123"/>
  <c r="J87" i="123"/>
  <c r="H87" i="123"/>
  <c r="G87" i="123"/>
  <c r="F87" i="123"/>
  <c r="N86" i="123"/>
  <c r="K86" i="123"/>
  <c r="J86" i="123"/>
  <c r="H86" i="123"/>
  <c r="G86" i="123"/>
  <c r="F86" i="123"/>
  <c r="N85" i="123"/>
  <c r="K85" i="123"/>
  <c r="J85" i="123"/>
  <c r="H85" i="123"/>
  <c r="G85" i="123"/>
  <c r="F85" i="123"/>
  <c r="N84" i="123"/>
  <c r="K84" i="123"/>
  <c r="J84" i="123"/>
  <c r="H84" i="123"/>
  <c r="G84" i="123"/>
  <c r="F84" i="123"/>
  <c r="N83" i="123"/>
  <c r="K83" i="123"/>
  <c r="J83" i="123"/>
  <c r="H83" i="123"/>
  <c r="G83" i="123"/>
  <c r="F83" i="123"/>
  <c r="N82" i="123"/>
  <c r="K82" i="123"/>
  <c r="J82" i="123"/>
  <c r="H82" i="123"/>
  <c r="G82" i="123"/>
  <c r="F82" i="123"/>
  <c r="N81" i="123"/>
  <c r="K81" i="123"/>
  <c r="J81" i="123"/>
  <c r="H81" i="123"/>
  <c r="G81" i="123"/>
  <c r="F81" i="123"/>
  <c r="N80" i="123"/>
  <c r="K80" i="123"/>
  <c r="J80" i="123"/>
  <c r="H80" i="123"/>
  <c r="G80" i="123"/>
  <c r="F80" i="123"/>
  <c r="N79" i="123"/>
  <c r="K79" i="123"/>
  <c r="J79" i="123"/>
  <c r="H79" i="123"/>
  <c r="G79" i="123"/>
  <c r="F79" i="123"/>
  <c r="N78" i="123"/>
  <c r="K78" i="123"/>
  <c r="J78" i="123"/>
  <c r="H78" i="123"/>
  <c r="G78" i="123"/>
  <c r="F78" i="123"/>
  <c r="N77" i="123"/>
  <c r="K77" i="123"/>
  <c r="J77" i="123"/>
  <c r="H77" i="123"/>
  <c r="G77" i="123"/>
  <c r="F77" i="123"/>
  <c r="N76" i="123"/>
  <c r="K76" i="123"/>
  <c r="J76" i="123"/>
  <c r="H76" i="123"/>
  <c r="G76" i="123"/>
  <c r="F76" i="123"/>
  <c r="N75" i="123"/>
  <c r="K75" i="123"/>
  <c r="J75" i="123"/>
  <c r="H75" i="123"/>
  <c r="G75" i="123"/>
  <c r="F75" i="123"/>
  <c r="N74" i="123"/>
  <c r="K74" i="123"/>
  <c r="J74" i="123"/>
  <c r="H74" i="123"/>
  <c r="G74" i="123"/>
  <c r="F74" i="123"/>
  <c r="N73" i="123"/>
  <c r="K73" i="123"/>
  <c r="J73" i="123"/>
  <c r="H73" i="123"/>
  <c r="G73" i="123"/>
  <c r="F73" i="123"/>
  <c r="N72" i="123"/>
  <c r="K72" i="123"/>
  <c r="J72" i="123"/>
  <c r="H72" i="123"/>
  <c r="G72" i="123"/>
  <c r="F72" i="123"/>
  <c r="N71" i="123"/>
  <c r="K71" i="123"/>
  <c r="J71" i="123"/>
  <c r="H71" i="123"/>
  <c r="G71" i="123"/>
  <c r="F71" i="123"/>
  <c r="N70" i="123"/>
  <c r="K70" i="123"/>
  <c r="J70" i="123"/>
  <c r="H70" i="123"/>
  <c r="G70" i="123"/>
  <c r="F70" i="123"/>
  <c r="N69" i="123"/>
  <c r="K69" i="123"/>
  <c r="J69" i="123"/>
  <c r="H69" i="123"/>
  <c r="G69" i="123"/>
  <c r="F69" i="123"/>
  <c r="N68" i="123"/>
  <c r="K68" i="123"/>
  <c r="J68" i="123"/>
  <c r="H68" i="123"/>
  <c r="G68" i="123"/>
  <c r="F68" i="123"/>
  <c r="N67" i="123"/>
  <c r="K67" i="123"/>
  <c r="J67" i="123"/>
  <c r="H67" i="123"/>
  <c r="G67" i="123"/>
  <c r="F67" i="123"/>
  <c r="N66" i="123"/>
  <c r="K66" i="123"/>
  <c r="J66" i="123"/>
  <c r="H66" i="123"/>
  <c r="G66" i="123"/>
  <c r="F66" i="123"/>
  <c r="N65" i="123"/>
  <c r="K65" i="123"/>
  <c r="J65" i="123"/>
  <c r="H65" i="123"/>
  <c r="G65" i="123"/>
  <c r="F65" i="123"/>
  <c r="N64" i="123"/>
  <c r="K64" i="123"/>
  <c r="J64" i="123"/>
  <c r="H64" i="123"/>
  <c r="G64" i="123"/>
  <c r="F64" i="123"/>
  <c r="N63" i="123"/>
  <c r="K63" i="123"/>
  <c r="J63" i="123"/>
  <c r="H63" i="123"/>
  <c r="G63" i="123"/>
  <c r="F63" i="123"/>
  <c r="N62" i="123"/>
  <c r="K62" i="123"/>
  <c r="J62" i="123"/>
  <c r="H62" i="123"/>
  <c r="G62" i="123"/>
  <c r="F62" i="123"/>
  <c r="N61" i="123"/>
  <c r="K61" i="123"/>
  <c r="J61" i="123"/>
  <c r="H61" i="123"/>
  <c r="G61" i="123"/>
  <c r="F61" i="123"/>
  <c r="N60" i="123"/>
  <c r="K60" i="123"/>
  <c r="J60" i="123"/>
  <c r="H60" i="123"/>
  <c r="G60" i="123"/>
  <c r="F60" i="123"/>
  <c r="N59" i="123"/>
  <c r="K59" i="123"/>
  <c r="J59" i="123"/>
  <c r="H59" i="123"/>
  <c r="G59" i="123"/>
  <c r="F59" i="123"/>
  <c r="N58" i="123"/>
  <c r="K58" i="123"/>
  <c r="J58" i="123"/>
  <c r="H58" i="123"/>
  <c r="G58" i="123"/>
  <c r="F58" i="123"/>
  <c r="N57" i="123"/>
  <c r="K57" i="123"/>
  <c r="J57" i="123"/>
  <c r="H57" i="123"/>
  <c r="G57" i="123"/>
  <c r="F57" i="123"/>
  <c r="N56" i="123"/>
  <c r="K56" i="123"/>
  <c r="J56" i="123"/>
  <c r="H56" i="123"/>
  <c r="G56" i="123"/>
  <c r="F56" i="123"/>
  <c r="N55" i="123"/>
  <c r="K55" i="123"/>
  <c r="J55" i="123"/>
  <c r="H55" i="123"/>
  <c r="G55" i="123"/>
  <c r="F55" i="123"/>
  <c r="N54" i="123"/>
  <c r="K54" i="123"/>
  <c r="J54" i="123"/>
  <c r="H54" i="123"/>
  <c r="G54" i="123"/>
  <c r="F54" i="123"/>
  <c r="N53" i="123"/>
  <c r="K53" i="123"/>
  <c r="J53" i="123"/>
  <c r="H53" i="123"/>
  <c r="G53" i="123"/>
  <c r="F53" i="123"/>
  <c r="N52" i="123"/>
  <c r="K52" i="123"/>
  <c r="J52" i="123"/>
  <c r="H52" i="123"/>
  <c r="G52" i="123"/>
  <c r="F52" i="123"/>
  <c r="N51" i="123"/>
  <c r="K51" i="123"/>
  <c r="J51" i="123"/>
  <c r="H51" i="123"/>
  <c r="G51" i="123"/>
  <c r="F51" i="123"/>
  <c r="N50" i="123"/>
  <c r="K50" i="123"/>
  <c r="J50" i="123"/>
  <c r="H50" i="123"/>
  <c r="G50" i="123"/>
  <c r="F50" i="123"/>
  <c r="N49" i="123"/>
  <c r="K49" i="123"/>
  <c r="J49" i="123"/>
  <c r="H49" i="123"/>
  <c r="G49" i="123"/>
  <c r="F49" i="123"/>
  <c r="N48" i="123"/>
  <c r="K48" i="123"/>
  <c r="J48" i="123"/>
  <c r="H48" i="123"/>
  <c r="G48" i="123"/>
  <c r="F48" i="123"/>
  <c r="N47" i="123"/>
  <c r="K47" i="123"/>
  <c r="J47" i="123"/>
  <c r="H47" i="123"/>
  <c r="G47" i="123"/>
  <c r="F47" i="123"/>
  <c r="N46" i="123"/>
  <c r="K46" i="123"/>
  <c r="J46" i="123"/>
  <c r="H46" i="123"/>
  <c r="G46" i="123"/>
  <c r="F46" i="123"/>
  <c r="N45" i="123"/>
  <c r="K45" i="123"/>
  <c r="J45" i="123"/>
  <c r="H45" i="123"/>
  <c r="G45" i="123"/>
  <c r="F45" i="123"/>
  <c r="N44" i="123"/>
  <c r="K44" i="123"/>
  <c r="J44" i="123"/>
  <c r="H44" i="123"/>
  <c r="G44" i="123"/>
  <c r="F44" i="123"/>
  <c r="N43" i="123"/>
  <c r="K43" i="123"/>
  <c r="J43" i="123"/>
  <c r="H43" i="123"/>
  <c r="G43" i="123"/>
  <c r="F43" i="123"/>
  <c r="N42" i="123"/>
  <c r="K42" i="123"/>
  <c r="J42" i="123"/>
  <c r="H42" i="123"/>
  <c r="G42" i="123"/>
  <c r="F42" i="123"/>
  <c r="N41" i="123"/>
  <c r="K41" i="123"/>
  <c r="J41" i="123"/>
  <c r="H41" i="123"/>
  <c r="G41" i="123"/>
  <c r="F41" i="123"/>
  <c r="N40" i="123"/>
  <c r="K40" i="123"/>
  <c r="J40" i="123"/>
  <c r="H40" i="123"/>
  <c r="G40" i="123"/>
  <c r="F40" i="123"/>
  <c r="N39" i="123"/>
  <c r="K39" i="123"/>
  <c r="J39" i="123"/>
  <c r="H39" i="123"/>
  <c r="G39" i="123"/>
  <c r="F39" i="123"/>
  <c r="N38" i="123"/>
  <c r="K38" i="123"/>
  <c r="J38" i="123"/>
  <c r="H38" i="123"/>
  <c r="G38" i="123"/>
  <c r="F38" i="123"/>
  <c r="N37" i="123"/>
  <c r="K37" i="123"/>
  <c r="J37" i="123"/>
  <c r="H37" i="123"/>
  <c r="G37" i="123"/>
  <c r="F37" i="123"/>
  <c r="N36" i="123"/>
  <c r="K36" i="123"/>
  <c r="J36" i="123"/>
  <c r="H36" i="123"/>
  <c r="G36" i="123"/>
  <c r="F36" i="123"/>
  <c r="N35" i="123"/>
  <c r="K35" i="123"/>
  <c r="J35" i="123"/>
  <c r="H35" i="123"/>
  <c r="G35" i="123"/>
  <c r="F35" i="123"/>
  <c r="N34" i="123"/>
  <c r="K34" i="123"/>
  <c r="J34" i="123"/>
  <c r="H34" i="123"/>
  <c r="G34" i="123"/>
  <c r="F34" i="123"/>
  <c r="N33" i="123"/>
  <c r="K33" i="123"/>
  <c r="J33" i="123"/>
  <c r="H33" i="123"/>
  <c r="G33" i="123"/>
  <c r="F33" i="123"/>
  <c r="N32" i="123"/>
  <c r="K32" i="123"/>
  <c r="J32" i="123"/>
  <c r="H32" i="123"/>
  <c r="G32" i="123"/>
  <c r="F32" i="123"/>
  <c r="N31" i="123"/>
  <c r="K31" i="123"/>
  <c r="J31" i="123"/>
  <c r="H31" i="123"/>
  <c r="G31" i="123"/>
  <c r="F31" i="123"/>
  <c r="N30" i="123"/>
  <c r="K30" i="123"/>
  <c r="J30" i="123"/>
  <c r="H30" i="123"/>
  <c r="G30" i="123"/>
  <c r="F30" i="123"/>
  <c r="N29" i="123"/>
  <c r="K29" i="123"/>
  <c r="J29" i="123"/>
  <c r="H29" i="123"/>
  <c r="G29" i="123"/>
  <c r="F29" i="123"/>
  <c r="N28" i="123"/>
  <c r="K28" i="123"/>
  <c r="J28" i="123"/>
  <c r="H28" i="123"/>
  <c r="G28" i="123"/>
  <c r="F28" i="123"/>
  <c r="N27" i="123"/>
  <c r="K27" i="123"/>
  <c r="J27" i="123"/>
  <c r="H27" i="123"/>
  <c r="G27" i="123"/>
  <c r="F27" i="123"/>
  <c r="N26" i="123"/>
  <c r="K26" i="123"/>
  <c r="J26" i="123"/>
  <c r="H26" i="123"/>
  <c r="G26" i="123"/>
  <c r="F26" i="123"/>
  <c r="N25" i="123"/>
  <c r="K25" i="123"/>
  <c r="J25" i="123"/>
  <c r="H25" i="123"/>
  <c r="G25" i="123"/>
  <c r="F25" i="123"/>
  <c r="N24" i="123"/>
  <c r="K24" i="123"/>
  <c r="J24" i="123"/>
  <c r="H24" i="123"/>
  <c r="G24" i="123"/>
  <c r="F24" i="123"/>
  <c r="N23" i="123"/>
  <c r="K23" i="123"/>
  <c r="J23" i="123"/>
  <c r="H23" i="123"/>
  <c r="G23" i="123"/>
  <c r="F23" i="123"/>
  <c r="N22" i="123"/>
  <c r="K22" i="123"/>
  <c r="J22" i="123"/>
  <c r="H22" i="123"/>
  <c r="G22" i="123"/>
  <c r="F22" i="123"/>
  <c r="N21" i="123"/>
  <c r="K21" i="123"/>
  <c r="J21" i="123"/>
  <c r="H21" i="123"/>
  <c r="G21" i="123"/>
  <c r="F21" i="123"/>
  <c r="N20" i="123"/>
  <c r="K20" i="123"/>
  <c r="J20" i="123"/>
  <c r="H20" i="123"/>
  <c r="G20" i="123"/>
  <c r="F20" i="123"/>
  <c r="N19" i="123"/>
  <c r="K19" i="123"/>
  <c r="J19" i="123"/>
  <c r="H19" i="123"/>
  <c r="G19" i="123"/>
  <c r="F19" i="123"/>
  <c r="N18" i="123"/>
  <c r="K18" i="123"/>
  <c r="J18" i="123"/>
  <c r="H18" i="123"/>
  <c r="G18" i="123"/>
  <c r="F18" i="123"/>
  <c r="N17" i="123"/>
  <c r="K17" i="123"/>
  <c r="J17" i="123"/>
  <c r="H17" i="123"/>
  <c r="G17" i="123"/>
  <c r="F17" i="123"/>
  <c r="N16" i="123"/>
  <c r="K16" i="123"/>
  <c r="J16" i="123"/>
  <c r="H16" i="123"/>
  <c r="G16" i="123"/>
  <c r="F16" i="123"/>
  <c r="N15" i="123"/>
  <c r="K15" i="123"/>
  <c r="J15" i="123"/>
  <c r="H15" i="123"/>
  <c r="G15" i="123"/>
  <c r="F15" i="123"/>
  <c r="N14" i="123"/>
  <c r="K14" i="123"/>
  <c r="J14" i="123"/>
  <c r="H14" i="123"/>
  <c r="G14" i="123"/>
  <c r="F14" i="123"/>
  <c r="N13" i="123"/>
  <c r="K13" i="123"/>
  <c r="J13" i="123"/>
  <c r="H13" i="123"/>
  <c r="G13" i="123"/>
  <c r="F13" i="123"/>
  <c r="N12" i="123"/>
  <c r="M12" i="123"/>
  <c r="K12" i="123"/>
  <c r="J12" i="123"/>
  <c r="H12" i="123"/>
  <c r="G12" i="123"/>
  <c r="F12" i="123"/>
  <c r="N11" i="123"/>
  <c r="M11" i="123"/>
  <c r="K11" i="123"/>
  <c r="J11" i="123"/>
  <c r="H11" i="123"/>
  <c r="G11" i="123"/>
  <c r="F11" i="123"/>
  <c r="N10" i="123"/>
  <c r="M10" i="123"/>
  <c r="K10" i="123"/>
  <c r="J10" i="123"/>
  <c r="H10" i="123"/>
  <c r="G10" i="123"/>
  <c r="F10" i="123"/>
  <c r="N9" i="123"/>
  <c r="M9" i="123"/>
  <c r="K9" i="123"/>
  <c r="J9" i="123"/>
  <c r="H9" i="123"/>
  <c r="G9" i="123"/>
  <c r="F9" i="123"/>
  <c r="N8" i="123"/>
  <c r="M8" i="123"/>
  <c r="K8" i="123"/>
  <c r="J8" i="123"/>
  <c r="H8" i="123"/>
  <c r="G8" i="123"/>
  <c r="F8" i="123"/>
  <c r="N7" i="123"/>
  <c r="M7" i="123"/>
  <c r="K7" i="123"/>
  <c r="J7" i="123"/>
  <c r="H7" i="123"/>
  <c r="G7" i="123"/>
  <c r="F7" i="123"/>
  <c r="N6" i="123"/>
  <c r="M6" i="123"/>
  <c r="K6" i="123"/>
  <c r="J6" i="123"/>
  <c r="H6" i="123"/>
  <c r="G6" i="123"/>
  <c r="F6" i="123"/>
  <c r="N5" i="123"/>
  <c r="M5" i="123"/>
  <c r="K5" i="123"/>
  <c r="J5" i="123"/>
  <c r="H5" i="123"/>
  <c r="G5" i="123"/>
  <c r="F5" i="123"/>
  <c r="N4" i="123"/>
  <c r="M4" i="123"/>
  <c r="K4" i="123"/>
  <c r="J4" i="123"/>
  <c r="H4" i="123"/>
  <c r="G4" i="123"/>
  <c r="F4" i="123"/>
  <c r="L1897" i="123"/>
  <c r="L1896" i="123"/>
  <c r="L1895" i="123"/>
  <c r="L1894" i="123"/>
  <c r="L1893" i="123"/>
  <c r="L1892" i="123"/>
  <c r="L1891" i="123"/>
  <c r="L1890" i="123"/>
  <c r="L1889" i="123"/>
  <c r="L1888" i="123"/>
  <c r="L1887" i="123"/>
  <c r="L1886" i="123"/>
  <c r="L1885" i="123"/>
  <c r="L1884" i="123"/>
  <c r="L1883" i="123"/>
  <c r="L1882" i="123"/>
  <c r="L1881" i="123"/>
  <c r="L1880" i="123"/>
  <c r="L1879" i="123"/>
  <c r="L1878" i="123"/>
  <c r="L1877" i="123"/>
  <c r="L1876" i="123"/>
  <c r="L1875" i="123"/>
  <c r="L1874" i="123"/>
  <c r="L1873" i="123"/>
  <c r="L1872" i="123"/>
  <c r="L1871" i="123"/>
  <c r="L1870" i="123"/>
  <c r="L1869" i="123"/>
  <c r="L1868" i="123"/>
  <c r="L1867" i="123"/>
  <c r="L1866" i="123"/>
  <c r="L1865" i="123"/>
  <c r="L1864" i="123"/>
  <c r="L1863" i="123"/>
  <c r="L1862" i="123"/>
  <c r="L1861" i="123"/>
  <c r="L1860" i="123"/>
  <c r="L1859" i="123"/>
  <c r="L1858" i="123"/>
  <c r="L1857" i="123"/>
  <c r="L1856" i="123"/>
  <c r="L1855" i="123"/>
  <c r="L1854" i="123"/>
  <c r="L1853" i="123"/>
  <c r="L1852" i="123"/>
  <c r="L1851" i="123"/>
  <c r="L1850" i="123"/>
  <c r="L1849" i="123"/>
  <c r="L1848" i="123"/>
  <c r="L1847" i="123"/>
  <c r="L1846" i="123"/>
  <c r="L1845" i="123"/>
  <c r="L1844" i="123"/>
  <c r="L1843" i="123"/>
  <c r="L1842" i="123"/>
  <c r="L1841" i="123"/>
  <c r="L1840" i="123"/>
  <c r="L1839" i="123"/>
  <c r="L1838" i="123"/>
  <c r="L1837" i="123"/>
  <c r="L1836" i="123"/>
  <c r="L1835" i="123"/>
  <c r="L1834" i="123"/>
  <c r="L1833" i="123"/>
  <c r="L1832" i="123"/>
  <c r="L1831" i="123"/>
  <c r="L1830" i="123"/>
  <c r="L1829" i="123"/>
  <c r="L1828" i="123"/>
  <c r="L1827" i="123"/>
  <c r="L1826" i="123"/>
  <c r="L1825" i="123"/>
  <c r="L1824" i="123"/>
  <c r="L1823" i="123"/>
  <c r="L1822" i="123"/>
  <c r="L1821" i="123"/>
  <c r="L1820" i="123"/>
  <c r="L1819" i="123"/>
  <c r="L1818" i="123"/>
  <c r="L1817" i="123"/>
  <c r="L1816" i="123"/>
  <c r="L1815" i="123"/>
  <c r="L1814" i="123"/>
  <c r="L1813" i="123"/>
  <c r="L1812" i="123"/>
  <c r="L1811" i="123"/>
  <c r="L1810" i="123"/>
  <c r="L1809" i="123"/>
  <c r="L1808" i="123"/>
  <c r="L1807" i="123"/>
  <c r="L1806" i="123"/>
  <c r="L1805" i="123"/>
  <c r="L1804" i="123"/>
  <c r="L1803" i="123"/>
  <c r="L1802" i="123"/>
  <c r="L1801" i="123"/>
  <c r="L1800" i="123"/>
  <c r="L1799" i="123"/>
  <c r="L1798" i="123"/>
  <c r="L1797" i="123"/>
  <c r="L1796" i="123"/>
  <c r="L1795" i="123"/>
  <c r="L1794" i="123"/>
  <c r="L1793" i="123"/>
  <c r="L1792" i="123"/>
  <c r="L1791" i="123"/>
  <c r="L1790" i="123"/>
  <c r="L1789" i="123"/>
  <c r="L1788" i="123"/>
  <c r="L1787" i="123"/>
  <c r="L1786" i="123"/>
  <c r="L1785" i="123"/>
  <c r="L1784" i="123"/>
  <c r="L1783" i="123"/>
  <c r="L1782" i="123"/>
  <c r="L1781" i="123"/>
  <c r="L1780" i="123"/>
  <c r="L1779" i="123"/>
  <c r="L1778" i="123"/>
  <c r="L1777" i="123"/>
  <c r="L1776" i="123"/>
  <c r="L1775" i="123"/>
  <c r="L1774" i="123"/>
  <c r="L1773" i="123"/>
  <c r="L1772" i="123"/>
  <c r="L1771" i="123"/>
  <c r="L1770" i="123"/>
  <c r="L1769" i="123"/>
  <c r="L1768" i="123"/>
  <c r="L1767" i="123"/>
  <c r="L1766" i="123"/>
  <c r="L1765" i="123"/>
  <c r="L1764" i="123"/>
  <c r="L1763" i="123"/>
  <c r="L1762" i="123"/>
  <c r="L1761" i="123"/>
  <c r="L1760" i="123"/>
  <c r="L1759" i="123"/>
  <c r="L1758" i="123"/>
  <c r="L1757" i="123"/>
  <c r="L1756" i="123"/>
  <c r="L1755" i="123"/>
  <c r="L1754" i="123"/>
  <c r="L1753" i="123"/>
  <c r="L1752" i="123"/>
  <c r="L1751" i="123"/>
  <c r="L1750" i="123"/>
  <c r="L1749" i="123"/>
  <c r="L1748" i="123"/>
  <c r="L1747" i="123"/>
  <c r="L1746" i="123"/>
  <c r="L1745" i="123"/>
  <c r="L1744" i="123"/>
  <c r="L1743" i="123"/>
  <c r="L1742" i="123"/>
  <c r="L1741" i="123"/>
  <c r="L1740" i="123"/>
  <c r="L1739" i="123"/>
  <c r="L1738" i="123"/>
  <c r="L1737" i="123"/>
  <c r="L1736" i="123"/>
  <c r="L1735" i="123"/>
  <c r="L1734" i="123"/>
  <c r="L1733" i="123"/>
  <c r="L1732" i="123"/>
  <c r="L1731" i="123"/>
  <c r="L1730" i="123"/>
  <c r="L1729" i="123"/>
  <c r="L1728" i="123"/>
  <c r="L1727" i="123"/>
  <c r="L1726" i="123"/>
  <c r="L1725" i="123"/>
  <c r="L1724" i="123"/>
  <c r="L1723" i="123"/>
  <c r="L1722" i="123"/>
  <c r="L1721" i="123"/>
  <c r="L1720" i="123"/>
  <c r="L1719" i="123"/>
  <c r="L1718" i="123"/>
  <c r="L1717" i="123"/>
  <c r="L1716" i="123"/>
  <c r="L1715" i="123"/>
  <c r="L1714" i="123"/>
  <c r="L1713" i="123"/>
  <c r="L1712" i="123"/>
  <c r="L1711" i="123"/>
  <c r="L1710" i="123"/>
  <c r="L1709" i="123"/>
  <c r="L1708" i="123"/>
  <c r="L1707" i="123"/>
  <c r="L1706" i="123"/>
  <c r="L1705" i="123"/>
  <c r="L1704" i="123"/>
  <c r="L1703" i="123"/>
  <c r="L1702" i="123"/>
  <c r="L1701" i="123"/>
  <c r="L1700" i="123"/>
  <c r="L1699" i="123"/>
  <c r="L1698" i="123"/>
  <c r="L1697" i="123"/>
  <c r="L1696" i="123"/>
  <c r="L1695" i="123"/>
  <c r="L1694" i="123"/>
  <c r="L1693" i="123"/>
  <c r="L1692" i="123"/>
  <c r="L1691" i="123"/>
  <c r="L1690" i="123"/>
  <c r="L1689" i="123"/>
  <c r="L1688" i="123"/>
  <c r="L1687" i="123"/>
  <c r="L1686" i="123"/>
  <c r="L1685" i="123"/>
  <c r="L1684" i="123"/>
  <c r="L1683" i="123"/>
  <c r="L1682" i="123"/>
  <c r="L1681" i="123"/>
  <c r="L1680" i="123"/>
  <c r="L1679" i="123"/>
  <c r="L1678" i="123"/>
  <c r="L1677" i="123"/>
  <c r="L1676" i="123"/>
  <c r="L1675" i="123"/>
  <c r="L1674" i="123"/>
  <c r="L1673" i="123"/>
  <c r="L1672" i="123"/>
  <c r="L1671" i="123"/>
  <c r="L1670" i="123"/>
  <c r="L1669" i="123"/>
  <c r="L1668" i="123"/>
  <c r="L1667" i="123"/>
  <c r="L1666" i="123"/>
  <c r="L1665" i="123"/>
  <c r="L1664" i="123"/>
  <c r="L1663" i="123"/>
  <c r="L1662" i="123"/>
  <c r="L1661" i="123"/>
  <c r="L1660" i="123"/>
  <c r="L1659" i="123"/>
  <c r="L1658" i="123"/>
  <c r="L1657" i="123"/>
  <c r="L1656" i="123"/>
  <c r="L1655" i="123"/>
  <c r="L1654" i="123"/>
  <c r="L1653" i="123"/>
  <c r="L1652" i="123"/>
  <c r="L1651" i="123"/>
  <c r="L1650" i="123"/>
  <c r="L1649" i="123"/>
  <c r="L1648" i="123"/>
  <c r="L1647" i="123"/>
  <c r="L1646" i="123"/>
  <c r="L1645" i="123"/>
  <c r="L1644" i="123"/>
  <c r="L1643" i="123"/>
  <c r="L1642" i="123"/>
  <c r="L1641" i="123"/>
  <c r="L1640" i="123"/>
  <c r="L1639" i="123"/>
  <c r="L1638" i="123"/>
  <c r="L1637" i="123"/>
  <c r="L1636" i="123"/>
  <c r="L1635" i="123"/>
  <c r="L1634" i="123"/>
  <c r="L1633" i="123"/>
  <c r="L1632" i="123"/>
  <c r="L1631" i="123"/>
  <c r="L1630" i="123"/>
  <c r="L1629" i="123"/>
  <c r="L1628" i="123"/>
  <c r="L1627" i="123"/>
  <c r="L1626" i="123"/>
  <c r="L1625" i="123"/>
  <c r="L1624" i="123"/>
  <c r="L1623" i="123"/>
  <c r="L1622" i="123"/>
  <c r="L1621" i="123"/>
  <c r="L1620" i="123"/>
  <c r="L1619" i="123"/>
  <c r="L1618" i="123"/>
  <c r="L1617" i="123"/>
  <c r="L1616" i="123"/>
  <c r="L1615" i="123"/>
  <c r="L1614" i="123"/>
  <c r="L1613" i="123"/>
  <c r="L1612" i="123"/>
  <c r="L1611" i="123"/>
  <c r="L1610" i="123"/>
  <c r="L1609" i="123"/>
  <c r="L1608" i="123"/>
  <c r="L1607" i="123"/>
  <c r="L1606" i="123"/>
  <c r="L1605" i="123"/>
  <c r="L1604" i="123"/>
  <c r="L1603" i="123"/>
  <c r="L1602" i="123"/>
  <c r="L1601" i="123"/>
  <c r="L1600" i="123"/>
  <c r="L1599" i="123"/>
  <c r="L1598" i="123"/>
  <c r="L1597" i="123"/>
  <c r="L1596" i="123"/>
  <c r="L1595" i="123"/>
  <c r="L1594" i="123"/>
  <c r="L1593" i="123"/>
  <c r="L1592" i="123"/>
  <c r="L1591" i="123"/>
  <c r="L1590" i="123"/>
  <c r="L1589" i="123"/>
  <c r="L1588" i="123"/>
  <c r="L1587" i="123"/>
  <c r="L1586" i="123"/>
  <c r="L1585" i="123"/>
  <c r="L1584" i="123"/>
  <c r="L1583" i="123"/>
  <c r="L1582" i="123"/>
  <c r="L1581" i="123"/>
  <c r="L1580" i="123"/>
  <c r="L1579" i="123"/>
  <c r="L1578" i="123"/>
  <c r="L1577" i="123"/>
  <c r="L1576" i="123"/>
  <c r="L1575" i="123"/>
  <c r="L1574" i="123"/>
  <c r="L1573" i="123"/>
  <c r="L1572" i="123"/>
  <c r="L1571" i="123"/>
  <c r="L1570" i="123"/>
  <c r="L1569" i="123"/>
  <c r="L1568" i="123"/>
  <c r="L1567" i="123"/>
  <c r="L1566" i="123"/>
  <c r="L1565" i="123"/>
  <c r="L1564" i="123"/>
  <c r="L1563" i="123"/>
  <c r="L1562" i="123"/>
  <c r="L1561" i="123"/>
  <c r="L1560" i="123"/>
  <c r="L1559" i="123"/>
  <c r="L1558" i="123"/>
  <c r="L1557" i="123"/>
  <c r="L1556" i="123"/>
  <c r="L1555" i="123"/>
  <c r="L1554" i="123"/>
  <c r="L1553" i="123"/>
  <c r="L1552" i="123"/>
  <c r="L1551" i="123"/>
  <c r="L1550" i="123"/>
  <c r="L1549" i="123"/>
  <c r="L1548" i="123"/>
  <c r="L1547" i="123"/>
  <c r="L1546" i="123"/>
  <c r="L1545" i="123"/>
  <c r="L1544" i="123"/>
  <c r="L1543" i="123"/>
  <c r="L1542" i="123"/>
  <c r="L1541" i="123"/>
  <c r="L1540" i="123"/>
  <c r="L1539" i="123"/>
  <c r="L1538" i="123"/>
  <c r="L1537" i="123"/>
  <c r="L1536" i="123"/>
  <c r="L1535" i="123"/>
  <c r="L1534" i="123"/>
  <c r="L1533" i="123"/>
  <c r="L1532" i="123"/>
  <c r="L1531" i="123"/>
  <c r="L1530" i="123"/>
  <c r="L1529" i="123"/>
  <c r="L1528" i="123"/>
  <c r="L1527" i="123"/>
  <c r="L1526" i="123"/>
  <c r="L1525" i="123"/>
  <c r="L1524" i="123"/>
  <c r="L1523" i="123"/>
  <c r="L1522" i="123"/>
  <c r="L1521" i="123"/>
  <c r="L1520" i="123"/>
  <c r="L1519" i="123"/>
  <c r="L1518" i="123"/>
  <c r="L1517" i="123"/>
  <c r="L1516" i="123"/>
  <c r="L1515" i="123"/>
  <c r="L1514" i="123"/>
  <c r="L1513" i="123"/>
  <c r="L1512" i="123"/>
  <c r="L1511" i="123"/>
  <c r="L1510" i="123"/>
  <c r="L1509" i="123"/>
  <c r="L1508" i="123"/>
  <c r="L1507" i="123"/>
  <c r="L1506" i="123"/>
  <c r="L1505" i="123"/>
  <c r="L1504" i="123"/>
  <c r="L1503" i="123"/>
  <c r="L1502" i="123"/>
  <c r="L1501" i="123"/>
  <c r="L1500" i="123"/>
  <c r="L1499" i="123"/>
  <c r="L1498" i="123"/>
  <c r="L1497" i="123"/>
  <c r="L1496" i="123"/>
  <c r="L1495" i="123"/>
  <c r="L1494" i="123"/>
  <c r="L1493" i="123"/>
  <c r="L1492" i="123"/>
  <c r="L1491" i="123"/>
  <c r="L1490" i="123"/>
  <c r="L1489" i="123"/>
  <c r="L1488" i="123"/>
  <c r="L1487" i="123"/>
  <c r="L1486" i="123"/>
  <c r="L1485" i="123"/>
  <c r="L1484" i="123"/>
  <c r="L1483" i="123"/>
  <c r="L1482" i="123"/>
  <c r="L1481" i="123"/>
  <c r="L1480" i="123"/>
  <c r="L1479" i="123"/>
  <c r="L1478" i="123"/>
  <c r="L1477" i="123"/>
  <c r="L1476" i="123"/>
  <c r="L1475" i="123"/>
  <c r="L1474" i="123"/>
  <c r="L1473" i="123"/>
  <c r="L1472" i="123"/>
  <c r="L1471" i="123"/>
  <c r="L1470" i="123"/>
  <c r="L1469" i="123"/>
  <c r="L1468" i="123"/>
  <c r="L1467" i="123"/>
  <c r="L1466" i="123"/>
  <c r="L1465" i="123"/>
  <c r="L1464" i="123"/>
  <c r="L1463" i="123"/>
  <c r="L1462" i="123"/>
  <c r="L1461" i="123"/>
  <c r="L1460" i="123"/>
  <c r="L1459" i="123"/>
  <c r="L1458" i="123"/>
  <c r="L1457" i="123"/>
  <c r="L1456" i="123"/>
  <c r="L1455" i="123"/>
  <c r="L1454" i="123"/>
  <c r="L1453" i="123"/>
  <c r="L1452" i="123"/>
  <c r="L1451" i="123"/>
  <c r="L1450" i="123"/>
  <c r="L1449" i="123"/>
  <c r="L1448" i="123"/>
  <c r="L1447" i="123"/>
  <c r="L1446" i="123"/>
  <c r="L1445" i="123"/>
  <c r="L1444" i="123"/>
  <c r="L1443" i="123"/>
  <c r="L1442" i="123"/>
  <c r="L1441" i="123"/>
  <c r="L1440" i="123"/>
  <c r="L1439" i="123"/>
  <c r="L1438" i="123"/>
  <c r="L1437" i="123"/>
  <c r="L1436" i="123"/>
  <c r="L1435" i="123"/>
  <c r="L1434" i="123"/>
  <c r="L1433" i="123"/>
  <c r="L1432" i="123"/>
  <c r="L1431" i="123"/>
  <c r="L1430" i="123"/>
  <c r="L1429" i="123"/>
  <c r="L1428" i="123"/>
  <c r="L1427" i="123"/>
  <c r="L1426" i="123"/>
  <c r="L1425" i="123"/>
  <c r="L1424" i="123"/>
  <c r="L1423" i="123"/>
  <c r="L1422" i="123"/>
  <c r="L1421" i="123"/>
  <c r="L1420" i="123"/>
  <c r="L1419" i="123"/>
  <c r="L1418" i="123"/>
  <c r="L1417" i="123"/>
  <c r="L1416" i="123"/>
  <c r="L1415" i="123"/>
  <c r="L1414" i="123"/>
  <c r="L1413" i="123"/>
  <c r="L1412" i="123"/>
  <c r="L1411" i="123"/>
  <c r="L1410" i="123"/>
  <c r="L1409" i="123"/>
  <c r="L1408" i="123"/>
  <c r="L1407" i="123"/>
  <c r="L1406" i="123"/>
  <c r="L1405" i="123"/>
  <c r="L1404" i="123"/>
  <c r="L1403" i="123"/>
  <c r="L1402" i="123"/>
  <c r="L1401" i="123"/>
  <c r="L1400" i="123"/>
  <c r="L1399" i="123"/>
  <c r="L1398" i="123"/>
  <c r="L1397" i="123"/>
  <c r="L1396" i="123"/>
  <c r="L1395" i="123"/>
  <c r="L1394" i="123"/>
  <c r="L1393" i="123"/>
  <c r="L1392" i="123"/>
  <c r="L1391" i="123"/>
  <c r="L1390" i="123"/>
  <c r="L1389" i="123"/>
  <c r="L1388" i="123"/>
  <c r="L1387" i="123"/>
  <c r="L1386" i="123"/>
  <c r="L1385" i="123"/>
  <c r="L1384" i="123"/>
  <c r="L1383" i="123"/>
  <c r="L1382" i="123"/>
  <c r="L1381" i="123"/>
  <c r="L1380" i="123"/>
  <c r="L1379" i="123"/>
  <c r="L1378" i="123"/>
  <c r="L1377" i="123"/>
  <c r="L1376" i="123"/>
  <c r="L1375" i="123"/>
  <c r="L1374" i="123"/>
  <c r="L1373" i="123"/>
  <c r="L1372" i="123"/>
  <c r="L1371" i="123"/>
  <c r="L1370" i="123"/>
  <c r="L1369" i="123"/>
  <c r="L1368" i="123"/>
  <c r="L1367" i="123"/>
  <c r="L1366" i="123"/>
  <c r="L1365" i="123"/>
  <c r="L1364" i="123"/>
  <c r="L1363" i="123"/>
  <c r="L1362" i="123"/>
  <c r="L1361" i="123"/>
  <c r="L1360" i="123"/>
  <c r="L1359" i="123"/>
  <c r="L1358" i="123"/>
  <c r="L1357" i="123"/>
  <c r="L1356" i="123"/>
  <c r="L1355" i="123"/>
  <c r="L1354" i="123"/>
  <c r="L1353" i="123"/>
  <c r="L1352" i="123"/>
  <c r="L1351" i="123"/>
  <c r="L1350" i="123"/>
  <c r="L1349" i="123"/>
  <c r="L1348" i="123"/>
  <c r="L1347" i="123"/>
  <c r="L1346" i="123"/>
  <c r="L1345" i="123"/>
  <c r="L1344" i="123"/>
  <c r="L1343" i="123"/>
  <c r="L1342" i="123"/>
  <c r="L1341" i="123"/>
  <c r="L1340" i="123"/>
  <c r="L1339" i="123"/>
  <c r="L1338" i="123"/>
  <c r="L1337" i="123"/>
  <c r="L1336" i="123"/>
  <c r="L1335" i="123"/>
  <c r="L1334" i="123"/>
  <c r="L1333" i="123"/>
  <c r="L1332" i="123"/>
  <c r="L1331" i="123"/>
  <c r="L1330" i="123"/>
  <c r="L1329" i="123"/>
  <c r="L1328" i="123"/>
  <c r="L1327" i="123"/>
  <c r="L1326" i="123"/>
  <c r="L1325" i="123"/>
  <c r="L1324" i="123"/>
  <c r="L1323" i="123"/>
  <c r="L1322" i="123"/>
  <c r="L1321" i="123"/>
  <c r="L1320" i="123"/>
  <c r="L1319" i="123"/>
  <c r="L1318" i="123"/>
  <c r="L1317" i="123"/>
  <c r="L1316" i="123"/>
  <c r="L1315" i="123"/>
  <c r="L1314" i="123"/>
  <c r="L1313" i="123"/>
  <c r="L1312" i="123"/>
  <c r="L1311" i="123"/>
  <c r="L1310" i="123"/>
  <c r="L1309" i="123"/>
  <c r="L1308" i="123"/>
  <c r="L1307" i="123"/>
  <c r="L1306" i="123"/>
  <c r="L1305" i="123"/>
  <c r="L1304" i="123"/>
  <c r="L1303" i="123"/>
  <c r="L1302" i="123"/>
  <c r="L1301" i="123"/>
  <c r="L1300" i="123"/>
  <c r="L1299" i="123"/>
  <c r="L1298" i="123"/>
  <c r="L1297" i="123"/>
  <c r="L1296" i="123"/>
  <c r="L1295" i="123"/>
  <c r="L1294" i="123"/>
  <c r="L1293" i="123"/>
  <c r="L1292" i="123"/>
  <c r="L1291" i="123"/>
  <c r="L1290" i="123"/>
  <c r="L1289" i="123"/>
  <c r="L1288" i="123"/>
  <c r="L1287" i="123"/>
  <c r="L1286" i="123"/>
  <c r="L1285" i="123"/>
  <c r="L1284" i="123"/>
  <c r="L1283" i="123"/>
  <c r="L1282" i="123"/>
  <c r="L1281" i="123"/>
  <c r="L1280" i="123"/>
  <c r="L1279" i="123"/>
  <c r="L1278" i="123"/>
  <c r="L1277" i="123"/>
  <c r="L1276" i="123"/>
  <c r="L1275" i="123"/>
  <c r="L1274" i="123"/>
  <c r="L1273" i="123"/>
  <c r="L1272" i="123"/>
  <c r="L1271" i="123"/>
  <c r="L1270" i="123"/>
  <c r="L1269" i="123"/>
  <c r="L1268" i="123"/>
  <c r="L1267" i="123"/>
  <c r="L1266" i="123"/>
  <c r="L1265" i="123"/>
  <c r="L1264" i="123"/>
  <c r="L1263" i="123"/>
  <c r="L1262" i="123"/>
  <c r="L1261" i="123"/>
  <c r="L1260" i="123"/>
  <c r="L1259" i="123"/>
  <c r="L1258" i="123"/>
  <c r="L1257" i="123"/>
  <c r="L1256" i="123"/>
  <c r="L1255" i="123"/>
  <c r="L1254" i="123"/>
  <c r="L1253" i="123"/>
  <c r="L1252" i="123"/>
  <c r="L1251" i="123"/>
  <c r="L1250" i="123"/>
  <c r="L1249" i="123"/>
  <c r="L1248" i="123"/>
  <c r="L1247" i="123"/>
  <c r="L1246" i="123"/>
  <c r="L1245" i="123"/>
  <c r="L1244" i="123"/>
  <c r="L1243" i="123"/>
  <c r="L1242" i="123"/>
  <c r="L1241" i="123"/>
  <c r="L1240" i="123"/>
  <c r="L1239" i="123"/>
  <c r="L1238" i="123"/>
  <c r="L1237" i="123"/>
  <c r="L1236" i="123"/>
  <c r="L1235" i="123"/>
  <c r="L1234" i="123"/>
  <c r="L1233" i="123"/>
  <c r="L1232" i="123"/>
  <c r="L1231" i="123"/>
  <c r="L1230" i="123"/>
  <c r="L1229" i="123"/>
  <c r="L1228" i="123"/>
  <c r="L1227" i="123"/>
  <c r="L1226" i="123"/>
  <c r="L1225" i="123"/>
  <c r="L1224" i="123"/>
  <c r="L1223" i="123"/>
  <c r="L1222" i="123"/>
  <c r="L1221" i="123"/>
  <c r="L1220" i="123"/>
  <c r="L1219" i="123"/>
  <c r="L1218" i="123"/>
  <c r="L1217" i="123"/>
  <c r="L1216" i="123"/>
  <c r="L1215" i="123"/>
  <c r="L1214" i="123"/>
  <c r="L1213" i="123"/>
  <c r="L1212" i="123"/>
  <c r="L1211" i="123"/>
  <c r="L1210" i="123"/>
  <c r="L1209" i="123"/>
  <c r="L1208" i="123"/>
  <c r="L1207" i="123"/>
  <c r="L1206" i="123"/>
  <c r="L1205" i="123"/>
  <c r="L1204" i="123"/>
  <c r="L1203" i="123"/>
  <c r="L1202" i="123"/>
  <c r="L1201" i="123"/>
  <c r="L1200" i="123"/>
  <c r="L1199" i="123"/>
  <c r="L1198" i="123"/>
  <c r="L1197" i="123"/>
  <c r="L1196" i="123"/>
  <c r="L1195" i="123"/>
  <c r="L1194" i="123"/>
  <c r="L1193" i="123"/>
  <c r="L1192" i="123"/>
  <c r="L1191" i="123"/>
  <c r="L1190" i="123"/>
  <c r="L1189" i="123"/>
  <c r="L1188" i="123"/>
  <c r="L1187" i="123"/>
  <c r="L1186" i="123"/>
  <c r="L1185" i="123"/>
  <c r="L1184" i="123"/>
  <c r="L1183" i="123"/>
  <c r="L1182" i="123"/>
  <c r="L1181" i="123"/>
  <c r="L1180" i="123"/>
  <c r="L1179" i="123"/>
  <c r="L1178" i="123"/>
  <c r="L1177" i="123"/>
  <c r="L1176" i="123"/>
  <c r="L1175" i="123"/>
  <c r="L1174" i="123"/>
  <c r="L1173" i="123"/>
  <c r="L1172" i="123"/>
  <c r="L1171" i="123"/>
  <c r="L1170" i="123"/>
  <c r="L1169" i="123"/>
  <c r="L1168" i="123"/>
  <c r="L1167" i="123"/>
  <c r="L1166" i="123"/>
  <c r="L1165" i="123"/>
  <c r="L1164" i="123"/>
  <c r="L1163" i="123"/>
  <c r="L1162" i="123"/>
  <c r="L1161" i="123"/>
  <c r="L1160" i="123"/>
  <c r="L1159" i="123"/>
  <c r="L1158" i="123"/>
  <c r="L1157" i="123"/>
  <c r="L1156" i="123"/>
  <c r="L1155" i="123"/>
  <c r="L1154" i="123"/>
  <c r="L1153" i="123"/>
  <c r="L1152" i="123"/>
  <c r="L1151" i="123"/>
  <c r="L1150" i="123"/>
  <c r="L1149" i="123"/>
  <c r="L1148" i="123"/>
  <c r="L1147" i="123"/>
  <c r="L1146" i="123"/>
  <c r="L1145" i="123"/>
  <c r="L1144" i="123"/>
  <c r="L1143" i="123"/>
  <c r="L1142" i="123"/>
  <c r="L1141" i="123"/>
  <c r="L1140" i="123"/>
  <c r="L1139" i="123"/>
  <c r="L1138" i="123"/>
  <c r="L1137" i="123"/>
  <c r="L1136" i="123"/>
  <c r="L1135" i="123"/>
  <c r="L1134" i="123"/>
  <c r="L1133" i="123"/>
  <c r="L1132" i="123"/>
  <c r="L1131" i="123"/>
  <c r="L1130" i="123"/>
  <c r="L1129" i="123"/>
  <c r="L1128" i="123"/>
  <c r="L1127" i="123"/>
  <c r="L1126" i="123"/>
  <c r="L1125" i="123"/>
  <c r="L1124" i="123"/>
  <c r="L1123" i="123"/>
  <c r="L1122" i="123"/>
  <c r="L1121" i="123"/>
  <c r="L1120" i="123"/>
  <c r="L1119" i="123"/>
  <c r="L1118" i="123"/>
  <c r="L1117" i="123"/>
  <c r="L1116" i="123"/>
  <c r="L1115" i="123"/>
  <c r="L1114" i="123"/>
  <c r="L1113" i="123"/>
  <c r="L1112" i="123"/>
  <c r="L1111" i="123"/>
  <c r="L1110" i="123"/>
  <c r="L1109" i="123"/>
  <c r="L1108" i="123"/>
  <c r="L1107" i="123"/>
  <c r="L1106" i="123"/>
  <c r="L1105" i="123"/>
  <c r="L1104" i="123"/>
  <c r="L1103" i="123"/>
  <c r="L1102" i="123"/>
  <c r="L1101" i="123"/>
  <c r="L1100" i="123"/>
  <c r="L1099" i="123"/>
  <c r="L1098" i="123"/>
  <c r="L1097" i="123"/>
  <c r="L1096" i="123"/>
  <c r="L1095" i="123"/>
  <c r="L1094" i="123"/>
  <c r="L1093" i="123"/>
  <c r="L1092" i="123"/>
  <c r="L1091" i="123"/>
  <c r="L1090" i="123"/>
  <c r="L1089" i="123"/>
  <c r="L1088" i="123"/>
  <c r="L1087" i="123"/>
  <c r="L1086" i="123"/>
  <c r="L1085" i="123"/>
  <c r="L1084" i="123"/>
  <c r="L1083" i="123"/>
  <c r="L1082" i="123"/>
  <c r="L1081" i="123"/>
  <c r="L1080" i="123"/>
  <c r="L1079" i="123"/>
  <c r="L1078" i="123"/>
  <c r="L1077" i="123"/>
  <c r="L1076" i="123"/>
  <c r="L1075" i="123"/>
  <c r="L1074" i="123"/>
  <c r="L1073" i="123"/>
  <c r="L1072" i="123"/>
  <c r="L1071" i="123"/>
  <c r="L1070" i="123"/>
  <c r="L1069" i="123"/>
  <c r="L1068" i="123"/>
  <c r="L1067" i="123"/>
  <c r="L1066" i="123"/>
  <c r="L1065" i="123"/>
  <c r="L1064" i="123"/>
  <c r="L1063" i="123"/>
  <c r="L1062" i="123"/>
  <c r="L1061" i="123"/>
  <c r="L1060" i="123"/>
  <c r="L1059" i="123"/>
  <c r="L1058" i="123"/>
  <c r="L1057" i="123"/>
  <c r="L1056" i="123"/>
  <c r="L1055" i="123"/>
  <c r="L1054" i="123"/>
  <c r="L1053" i="123"/>
  <c r="L1052" i="123"/>
  <c r="L1051" i="123"/>
  <c r="L1050" i="123"/>
  <c r="L1049" i="123"/>
  <c r="L1048" i="123"/>
  <c r="L1047" i="123"/>
  <c r="L1046" i="123"/>
  <c r="L1045" i="123"/>
  <c r="L1044" i="123"/>
  <c r="L1043" i="123"/>
  <c r="L1042" i="123"/>
  <c r="L1041" i="123"/>
  <c r="L1040" i="123"/>
  <c r="L1039" i="123"/>
  <c r="L1038" i="123"/>
  <c r="L1037" i="123"/>
  <c r="L1036" i="123"/>
  <c r="L1035" i="123"/>
  <c r="L1034" i="123"/>
  <c r="L1033" i="123"/>
  <c r="L1032" i="123"/>
  <c r="L1031" i="123"/>
  <c r="L1030" i="123"/>
  <c r="L1029" i="123"/>
  <c r="L1028" i="123"/>
  <c r="L1027" i="123"/>
  <c r="L1026" i="123"/>
  <c r="L1025" i="123"/>
  <c r="L1024" i="123"/>
  <c r="L1023" i="123"/>
  <c r="L1022" i="123"/>
  <c r="L1021" i="123"/>
  <c r="L1020" i="123"/>
  <c r="L1019" i="123"/>
  <c r="L1018" i="123"/>
  <c r="L1017" i="123"/>
  <c r="L1016" i="123"/>
  <c r="L1015" i="123"/>
  <c r="L1014" i="123"/>
  <c r="L1013" i="123"/>
  <c r="L1012" i="123"/>
  <c r="L1011" i="123"/>
  <c r="L1010" i="123"/>
  <c r="L1009" i="123"/>
  <c r="L1008" i="123"/>
  <c r="L1007" i="123"/>
  <c r="L1006" i="123"/>
  <c r="L1005" i="123"/>
  <c r="L1004" i="123"/>
  <c r="L1003" i="123"/>
  <c r="L1002" i="123"/>
  <c r="L1001" i="123"/>
  <c r="L1000" i="123"/>
  <c r="L999" i="123"/>
  <c r="L998" i="123"/>
  <c r="L997" i="123"/>
  <c r="L996" i="123"/>
  <c r="L995" i="123"/>
  <c r="L994" i="123"/>
  <c r="L993" i="123"/>
  <c r="L992" i="123"/>
  <c r="L991" i="123"/>
  <c r="L990" i="123"/>
  <c r="L989" i="123"/>
  <c r="L988" i="123"/>
  <c r="L987" i="123"/>
  <c r="L986" i="123"/>
  <c r="L985" i="123"/>
  <c r="L984" i="123"/>
  <c r="L983" i="123"/>
  <c r="L982" i="123"/>
  <c r="L981" i="123"/>
  <c r="L980" i="123"/>
  <c r="L979" i="123"/>
  <c r="L978" i="123"/>
  <c r="L977" i="123"/>
  <c r="L976" i="123"/>
  <c r="L975" i="123"/>
  <c r="L974" i="123"/>
  <c r="L973" i="123"/>
  <c r="L972" i="123"/>
  <c r="L971" i="123"/>
  <c r="L970" i="123"/>
  <c r="L969" i="123"/>
  <c r="L968" i="123"/>
  <c r="L967" i="123"/>
  <c r="L966" i="123"/>
  <c r="L965" i="123"/>
  <c r="L964" i="123"/>
  <c r="L963" i="123"/>
  <c r="L962" i="123"/>
  <c r="L961" i="123"/>
  <c r="L960" i="123"/>
  <c r="L959" i="123"/>
  <c r="L958" i="123"/>
  <c r="L957" i="123"/>
  <c r="L956" i="123"/>
  <c r="L955" i="123"/>
  <c r="L954" i="123"/>
  <c r="L953" i="123"/>
  <c r="L952" i="123"/>
  <c r="L951" i="123"/>
  <c r="L950" i="123"/>
  <c r="L949" i="123"/>
  <c r="L948" i="123"/>
  <c r="L947" i="123"/>
  <c r="L946" i="123"/>
  <c r="L945" i="123"/>
  <c r="L944" i="123"/>
  <c r="L943" i="123"/>
  <c r="L942" i="123"/>
  <c r="L941" i="123"/>
  <c r="L940" i="123"/>
  <c r="L939" i="123"/>
  <c r="L938" i="123"/>
  <c r="L937" i="123"/>
  <c r="L936" i="123"/>
  <c r="L935" i="123"/>
  <c r="L934" i="123"/>
  <c r="L933" i="123"/>
  <c r="L932" i="123"/>
  <c r="L931" i="123"/>
  <c r="L930" i="123"/>
  <c r="L929" i="123"/>
  <c r="L928" i="123"/>
  <c r="L927" i="123"/>
  <c r="L926" i="123"/>
  <c r="L925" i="123"/>
  <c r="L924" i="123"/>
  <c r="L923" i="123"/>
  <c r="L922" i="123"/>
  <c r="L921" i="123"/>
  <c r="L920" i="123"/>
  <c r="L919" i="123"/>
  <c r="L918" i="123"/>
  <c r="L917" i="123"/>
  <c r="L916" i="123"/>
  <c r="L915" i="123"/>
  <c r="L914" i="123"/>
  <c r="L913" i="123"/>
  <c r="L912" i="123"/>
  <c r="L911" i="123"/>
  <c r="L910" i="123"/>
  <c r="L909" i="123"/>
  <c r="L908" i="123"/>
  <c r="L907" i="123"/>
  <c r="L906" i="123"/>
  <c r="L905" i="123"/>
  <c r="L904" i="123"/>
  <c r="L903" i="123"/>
  <c r="L902" i="123"/>
  <c r="L901" i="123"/>
  <c r="L900" i="123"/>
  <c r="L899" i="123"/>
  <c r="L898" i="123"/>
  <c r="L897" i="123"/>
  <c r="L896" i="123"/>
  <c r="L895" i="123"/>
  <c r="L894" i="123"/>
  <c r="L893" i="123"/>
  <c r="L892" i="123"/>
  <c r="L891" i="123"/>
  <c r="L890" i="123"/>
  <c r="L889" i="123"/>
  <c r="L888" i="123"/>
  <c r="L887" i="123"/>
  <c r="L886" i="123"/>
  <c r="L885" i="123"/>
  <c r="L884" i="123"/>
  <c r="L883" i="123"/>
  <c r="L882" i="123"/>
  <c r="L881" i="123"/>
  <c r="L880" i="123"/>
  <c r="L879" i="123"/>
  <c r="L878" i="123"/>
  <c r="L877" i="123"/>
  <c r="L876" i="123"/>
  <c r="L875" i="123"/>
  <c r="L874" i="123"/>
  <c r="L873" i="123"/>
  <c r="L872" i="123"/>
  <c r="L871" i="123"/>
  <c r="L870" i="123"/>
  <c r="L869" i="123"/>
  <c r="L868" i="123"/>
  <c r="L867" i="123"/>
  <c r="L866" i="123"/>
  <c r="L865" i="123"/>
  <c r="L864" i="123"/>
  <c r="L863" i="123"/>
  <c r="L862" i="123"/>
  <c r="L861" i="123"/>
  <c r="L860" i="123"/>
  <c r="L859" i="123"/>
  <c r="L858" i="123"/>
  <c r="L857" i="123"/>
  <c r="L856" i="123"/>
  <c r="L855" i="123"/>
  <c r="L854" i="123"/>
  <c r="L853" i="123"/>
  <c r="L852" i="123"/>
  <c r="L851" i="123"/>
  <c r="L850" i="123"/>
  <c r="L849" i="123"/>
  <c r="L848" i="123"/>
  <c r="L847" i="123"/>
  <c r="L846" i="123"/>
  <c r="L845" i="123"/>
  <c r="L844" i="123"/>
  <c r="L843" i="123"/>
  <c r="L842" i="123"/>
  <c r="L841" i="123"/>
  <c r="L840" i="123"/>
  <c r="L839" i="123"/>
  <c r="L838" i="123"/>
  <c r="L837" i="123"/>
  <c r="L836" i="123"/>
  <c r="L835" i="123"/>
  <c r="L834" i="123"/>
  <c r="L833" i="123"/>
  <c r="L832" i="123"/>
  <c r="L831" i="123"/>
  <c r="L830" i="123"/>
  <c r="L829" i="123"/>
  <c r="L828" i="123"/>
  <c r="L827" i="123"/>
  <c r="L826" i="123"/>
  <c r="L825" i="123"/>
  <c r="L824" i="123"/>
  <c r="L823" i="123"/>
  <c r="L822" i="123"/>
  <c r="L821" i="123"/>
  <c r="L820" i="123"/>
  <c r="L819" i="123"/>
  <c r="L818" i="123"/>
  <c r="L817" i="123"/>
  <c r="L816" i="123"/>
  <c r="L815" i="123"/>
  <c r="L814" i="123"/>
  <c r="L813" i="123"/>
  <c r="L812" i="123"/>
  <c r="L811" i="123"/>
  <c r="L810" i="123"/>
  <c r="L809" i="123"/>
  <c r="L808" i="123"/>
  <c r="L807" i="123"/>
  <c r="L806" i="123"/>
  <c r="L805" i="123"/>
  <c r="L804" i="123"/>
  <c r="L803" i="123"/>
  <c r="L802" i="123"/>
  <c r="L801" i="123"/>
  <c r="L800" i="123"/>
  <c r="L799" i="123"/>
  <c r="L798" i="123"/>
  <c r="L797" i="123"/>
  <c r="L796" i="123"/>
  <c r="L795" i="123"/>
  <c r="L794" i="123"/>
  <c r="L793" i="123"/>
  <c r="L792" i="123"/>
  <c r="L791" i="123"/>
  <c r="L790" i="123"/>
  <c r="L789" i="123"/>
  <c r="L788" i="123"/>
  <c r="L787" i="123"/>
  <c r="L786" i="123"/>
  <c r="L785" i="123"/>
  <c r="L784" i="123"/>
  <c r="L783" i="123"/>
  <c r="L782" i="123"/>
  <c r="L781" i="123"/>
  <c r="L780" i="123"/>
  <c r="L779" i="123"/>
  <c r="L778" i="123"/>
  <c r="L777" i="123"/>
  <c r="L776" i="123"/>
  <c r="L775" i="123"/>
  <c r="L774" i="123"/>
  <c r="L773" i="123"/>
  <c r="L772" i="123"/>
  <c r="L771" i="123"/>
  <c r="L770" i="123"/>
  <c r="L769" i="123"/>
  <c r="L768" i="123"/>
  <c r="L767" i="123"/>
  <c r="L766" i="123"/>
  <c r="L765" i="123"/>
  <c r="L764" i="123"/>
  <c r="L763" i="123"/>
  <c r="L762" i="123"/>
  <c r="L761" i="123"/>
  <c r="L760" i="123"/>
  <c r="L759" i="123"/>
  <c r="L758" i="123"/>
  <c r="L757" i="123"/>
  <c r="L756" i="123"/>
  <c r="L755" i="123"/>
  <c r="L754" i="123"/>
  <c r="L753" i="123"/>
  <c r="L752" i="123"/>
  <c r="L751" i="123"/>
  <c r="L750" i="123"/>
  <c r="L749" i="123"/>
  <c r="L748" i="123"/>
  <c r="L747" i="123"/>
  <c r="L746" i="123"/>
  <c r="L745" i="123"/>
  <c r="L744" i="123"/>
  <c r="L743" i="123"/>
  <c r="L742" i="123"/>
  <c r="L741" i="123"/>
  <c r="L740" i="123"/>
  <c r="L739" i="123"/>
  <c r="L738" i="123"/>
  <c r="L737" i="123"/>
  <c r="L736" i="123"/>
  <c r="L735" i="123"/>
  <c r="L734" i="123"/>
  <c r="L733" i="123"/>
  <c r="L732" i="123"/>
  <c r="L731" i="123"/>
  <c r="L730" i="123"/>
  <c r="L729" i="123"/>
  <c r="L728" i="123"/>
  <c r="L727" i="123"/>
  <c r="L726" i="123"/>
  <c r="L725" i="123"/>
  <c r="L724" i="123"/>
  <c r="L723" i="123"/>
  <c r="L722" i="123"/>
  <c r="L721" i="123"/>
  <c r="L720" i="123"/>
  <c r="L719" i="123"/>
  <c r="L718" i="123"/>
  <c r="L717" i="123"/>
  <c r="L716" i="123"/>
  <c r="L715" i="123"/>
  <c r="L714" i="123"/>
  <c r="L713" i="123"/>
  <c r="L712" i="123"/>
  <c r="L711" i="123"/>
  <c r="L710" i="123"/>
  <c r="L709" i="123"/>
  <c r="L708" i="123"/>
  <c r="L707" i="123"/>
  <c r="L706" i="123"/>
  <c r="L705" i="123"/>
  <c r="L704" i="123"/>
  <c r="L703" i="123"/>
  <c r="L702" i="123"/>
  <c r="L701" i="123"/>
  <c r="L700" i="123"/>
  <c r="L699" i="123"/>
  <c r="L698" i="123"/>
  <c r="L697" i="123"/>
  <c r="L696" i="123"/>
  <c r="L695" i="123"/>
  <c r="L694" i="123"/>
  <c r="L693" i="123"/>
  <c r="L692" i="123"/>
  <c r="L691" i="123"/>
  <c r="L690" i="123"/>
  <c r="L689" i="123"/>
  <c r="L688" i="123"/>
  <c r="L687" i="123"/>
  <c r="L686" i="123"/>
  <c r="L685" i="123"/>
  <c r="L684" i="123"/>
  <c r="L683" i="123"/>
  <c r="L682" i="123"/>
  <c r="L681" i="123"/>
  <c r="L680" i="123"/>
  <c r="L679" i="123"/>
  <c r="L678" i="123"/>
  <c r="L677" i="123"/>
  <c r="L676" i="123"/>
  <c r="L675" i="123"/>
  <c r="L674" i="123"/>
  <c r="L673" i="123"/>
  <c r="L672" i="123"/>
  <c r="L671" i="123"/>
  <c r="L670" i="123"/>
  <c r="L669" i="123"/>
  <c r="L668" i="123"/>
  <c r="L667" i="123"/>
  <c r="L666" i="123"/>
  <c r="L665" i="123"/>
  <c r="L664" i="123"/>
  <c r="L663" i="123"/>
  <c r="L662" i="123"/>
  <c r="L661" i="123"/>
  <c r="L660" i="123"/>
  <c r="L659" i="123"/>
  <c r="L658" i="123"/>
  <c r="L657" i="123"/>
  <c r="L656" i="123"/>
  <c r="L655" i="123"/>
  <c r="L654" i="123"/>
  <c r="L653" i="123"/>
  <c r="L652" i="123"/>
  <c r="L651" i="123"/>
  <c r="L650" i="123"/>
  <c r="L649" i="123"/>
  <c r="L648" i="123"/>
  <c r="L647" i="123"/>
  <c r="L646" i="123"/>
  <c r="L645" i="123"/>
  <c r="L644" i="123"/>
  <c r="L643" i="123"/>
  <c r="L642" i="123"/>
  <c r="L641" i="123"/>
  <c r="L640" i="123"/>
  <c r="L639" i="123"/>
  <c r="L638" i="123"/>
  <c r="L637" i="123"/>
  <c r="L636" i="123"/>
  <c r="L635" i="123"/>
  <c r="L634" i="123"/>
  <c r="L633" i="123"/>
  <c r="L632" i="123"/>
  <c r="L631" i="123"/>
  <c r="L630" i="123"/>
  <c r="L629" i="123"/>
  <c r="L628" i="123"/>
  <c r="L627" i="123"/>
  <c r="L626" i="123"/>
  <c r="L625" i="123"/>
  <c r="L624" i="123"/>
  <c r="L623" i="123"/>
  <c r="L622" i="123"/>
  <c r="L621" i="123"/>
  <c r="L620" i="123"/>
  <c r="L619" i="123"/>
  <c r="L618" i="123"/>
  <c r="L617" i="123"/>
  <c r="L616" i="123"/>
  <c r="L615" i="123"/>
  <c r="L614" i="123"/>
  <c r="L613" i="123"/>
  <c r="L612" i="123"/>
  <c r="L611" i="123"/>
  <c r="L610" i="123"/>
  <c r="L609" i="123"/>
  <c r="L608" i="123"/>
  <c r="L607" i="123"/>
  <c r="L606" i="123"/>
  <c r="L605" i="123"/>
  <c r="L604" i="123"/>
  <c r="L603" i="123"/>
  <c r="L602" i="123"/>
  <c r="L601" i="123"/>
  <c r="L600" i="123"/>
  <c r="L599" i="123"/>
  <c r="L598" i="123"/>
  <c r="L597" i="123"/>
  <c r="L596" i="123"/>
  <c r="L595" i="123"/>
  <c r="L594" i="123"/>
  <c r="L593" i="123"/>
  <c r="L592" i="123"/>
  <c r="L591" i="123"/>
  <c r="L590" i="123"/>
  <c r="L589" i="123"/>
  <c r="L588" i="123"/>
  <c r="L587" i="123"/>
  <c r="L586" i="123"/>
  <c r="L585" i="123"/>
  <c r="L584" i="123"/>
  <c r="L583" i="123"/>
  <c r="L582" i="123"/>
  <c r="L581" i="123"/>
  <c r="L580" i="123"/>
  <c r="L579" i="123"/>
  <c r="L578" i="123"/>
  <c r="L577" i="123"/>
  <c r="L576" i="123"/>
  <c r="L575" i="123"/>
  <c r="L574" i="123"/>
  <c r="L573" i="123"/>
  <c r="L572" i="123"/>
  <c r="L571" i="123"/>
  <c r="L570" i="123"/>
  <c r="L569" i="123"/>
  <c r="L568" i="123"/>
  <c r="L567" i="123"/>
  <c r="L566" i="123"/>
  <c r="L565" i="123"/>
  <c r="L564" i="123"/>
  <c r="L563" i="123"/>
  <c r="L562" i="123"/>
  <c r="L561" i="123"/>
  <c r="L560" i="123"/>
  <c r="L559" i="123"/>
  <c r="L558" i="123"/>
  <c r="L557" i="123"/>
  <c r="L556" i="123"/>
  <c r="L555" i="123"/>
  <c r="L554" i="123"/>
  <c r="L553" i="123"/>
  <c r="L552" i="123"/>
  <c r="L551" i="123"/>
  <c r="L550" i="123"/>
  <c r="L549" i="123"/>
  <c r="L548" i="123"/>
  <c r="L547" i="123"/>
  <c r="L546" i="123"/>
  <c r="L545" i="123"/>
  <c r="L544" i="123"/>
  <c r="L543" i="123"/>
  <c r="L542" i="123"/>
  <c r="L541" i="123"/>
  <c r="L540" i="123"/>
  <c r="L539" i="123"/>
  <c r="L538" i="123"/>
  <c r="L537" i="123"/>
  <c r="L536" i="123"/>
  <c r="L535" i="123"/>
  <c r="L534" i="123"/>
  <c r="L533" i="123"/>
  <c r="L532" i="123"/>
  <c r="L531" i="123"/>
  <c r="L530" i="123"/>
  <c r="L529" i="123"/>
  <c r="L528" i="123"/>
  <c r="L527" i="123"/>
  <c r="L526" i="123"/>
  <c r="L525" i="123"/>
  <c r="L524" i="123"/>
  <c r="L523" i="123"/>
  <c r="L522" i="123"/>
  <c r="L521" i="123"/>
  <c r="L520" i="123"/>
  <c r="L519" i="123"/>
  <c r="L518" i="123"/>
  <c r="L517" i="123"/>
  <c r="L516" i="123"/>
  <c r="L515" i="123"/>
  <c r="L514" i="123"/>
  <c r="L513" i="123"/>
  <c r="L512" i="123"/>
  <c r="L511" i="123"/>
  <c r="L510" i="123"/>
  <c r="L509" i="123"/>
  <c r="L508" i="123"/>
  <c r="L507" i="123"/>
  <c r="L506" i="123"/>
  <c r="L505" i="123"/>
  <c r="L504" i="123"/>
  <c r="L503" i="123"/>
  <c r="L502" i="123"/>
  <c r="L501" i="123"/>
  <c r="L500" i="123"/>
  <c r="L499" i="123"/>
  <c r="L498" i="123"/>
  <c r="L497" i="123"/>
  <c r="L496" i="123"/>
  <c r="L495" i="123"/>
  <c r="L494" i="123"/>
  <c r="L493" i="123"/>
  <c r="L492" i="123"/>
  <c r="L491" i="123"/>
  <c r="L490" i="123"/>
  <c r="L489" i="123"/>
  <c r="L488" i="123"/>
  <c r="L487" i="123"/>
  <c r="L486" i="123"/>
  <c r="L485" i="123"/>
  <c r="L484" i="123"/>
  <c r="L483" i="123"/>
  <c r="L482" i="123"/>
  <c r="L481" i="123"/>
  <c r="L480" i="123"/>
  <c r="L479" i="123"/>
  <c r="L478" i="123"/>
  <c r="L477" i="123"/>
  <c r="L476" i="123"/>
  <c r="L475" i="123"/>
  <c r="L474" i="123"/>
  <c r="L473" i="123"/>
  <c r="L472" i="123"/>
  <c r="L471" i="123"/>
  <c r="L470" i="123"/>
  <c r="L469" i="123"/>
  <c r="L468" i="123"/>
  <c r="L467" i="123"/>
  <c r="L466" i="123"/>
  <c r="L465" i="123"/>
  <c r="L464" i="123"/>
  <c r="L463" i="123"/>
  <c r="L462" i="123"/>
  <c r="L461" i="123"/>
  <c r="L460" i="123"/>
  <c r="L459" i="123"/>
  <c r="L458" i="123"/>
  <c r="L457" i="123"/>
  <c r="L456" i="123"/>
  <c r="L455" i="123"/>
  <c r="L454" i="123"/>
  <c r="L453" i="123"/>
  <c r="L452" i="123"/>
  <c r="L451" i="123"/>
  <c r="L450" i="123"/>
  <c r="L449" i="123"/>
  <c r="L448" i="123"/>
  <c r="L447" i="123"/>
  <c r="L446" i="123"/>
  <c r="L445" i="123"/>
  <c r="L444" i="123"/>
  <c r="L443" i="123"/>
  <c r="L442" i="123"/>
  <c r="L441" i="123"/>
  <c r="L440" i="123"/>
  <c r="L439" i="123"/>
  <c r="L438" i="123"/>
  <c r="L437" i="123"/>
  <c r="L436" i="123"/>
  <c r="L435" i="123"/>
  <c r="L434" i="123"/>
  <c r="L433" i="123"/>
  <c r="L432" i="123"/>
  <c r="L431" i="123"/>
  <c r="L430" i="123"/>
  <c r="L429" i="123"/>
  <c r="L428" i="123"/>
  <c r="L427" i="123"/>
  <c r="L426" i="123"/>
  <c r="L425" i="123"/>
  <c r="L424" i="123"/>
  <c r="L423" i="123"/>
  <c r="L422" i="123"/>
  <c r="L421" i="123"/>
  <c r="L420" i="123"/>
  <c r="L419" i="123"/>
  <c r="L418" i="123"/>
  <c r="L417" i="123"/>
  <c r="L416" i="123"/>
  <c r="L415" i="123"/>
  <c r="L414" i="123"/>
  <c r="L413" i="123"/>
  <c r="L412" i="123"/>
  <c r="L411" i="123"/>
  <c r="L410" i="123"/>
  <c r="L409" i="123"/>
  <c r="L408" i="123"/>
  <c r="L407" i="123"/>
  <c r="L406" i="123"/>
  <c r="L405" i="123"/>
  <c r="L404" i="123"/>
  <c r="L403" i="123"/>
  <c r="L402" i="123"/>
  <c r="L401" i="123"/>
  <c r="L400" i="123"/>
  <c r="L399" i="123"/>
  <c r="L398" i="123"/>
  <c r="L397" i="123"/>
  <c r="L396" i="123"/>
  <c r="L395" i="123"/>
  <c r="L394" i="123"/>
  <c r="L393" i="123"/>
  <c r="L392" i="123"/>
  <c r="L391" i="123"/>
  <c r="L390" i="123"/>
  <c r="L389" i="123"/>
  <c r="L388" i="123"/>
  <c r="L387" i="123"/>
  <c r="L386" i="123"/>
  <c r="L385" i="123"/>
  <c r="L384" i="123"/>
  <c r="L383" i="123"/>
  <c r="L382" i="123"/>
  <c r="L381" i="123"/>
  <c r="L380" i="123"/>
  <c r="L379" i="123"/>
  <c r="L378" i="123"/>
  <c r="L377" i="123"/>
  <c r="L376" i="123"/>
  <c r="L375" i="123"/>
  <c r="L374" i="123"/>
  <c r="L373" i="123"/>
  <c r="L372" i="123"/>
  <c r="L371" i="123"/>
  <c r="L370" i="123"/>
  <c r="L369" i="123"/>
  <c r="L368" i="123"/>
  <c r="L367" i="123"/>
  <c r="L366" i="123"/>
  <c r="L365" i="123"/>
  <c r="L364" i="123"/>
  <c r="L363" i="123"/>
  <c r="L362" i="123"/>
  <c r="L361" i="123"/>
  <c r="L360" i="123"/>
  <c r="L359" i="123"/>
  <c r="L358" i="123"/>
  <c r="L357" i="123"/>
  <c r="L356" i="123"/>
  <c r="L355" i="123"/>
  <c r="L354" i="123"/>
  <c r="L353" i="123"/>
  <c r="L352" i="123"/>
  <c r="L351" i="123"/>
  <c r="L350" i="123"/>
  <c r="L349" i="123"/>
  <c r="L348" i="123"/>
  <c r="L347" i="123"/>
  <c r="L346" i="123"/>
  <c r="L345" i="123"/>
  <c r="L344" i="123"/>
  <c r="L343" i="123"/>
  <c r="L342" i="123"/>
  <c r="L341" i="123"/>
  <c r="L340" i="123"/>
  <c r="L339" i="123"/>
  <c r="L338" i="123"/>
  <c r="L337" i="123"/>
  <c r="L336" i="123"/>
  <c r="L335" i="123"/>
  <c r="L334" i="123"/>
  <c r="L333" i="123"/>
  <c r="L332" i="123"/>
  <c r="L331" i="123"/>
  <c r="L330" i="123"/>
  <c r="L329" i="123"/>
  <c r="L328" i="123"/>
  <c r="L327" i="123"/>
  <c r="L326" i="123"/>
  <c r="L325" i="123"/>
  <c r="L324" i="123"/>
  <c r="L323" i="123"/>
  <c r="L322" i="123"/>
  <c r="L321" i="123"/>
  <c r="L320" i="123"/>
  <c r="L319" i="123"/>
  <c r="L318" i="123"/>
  <c r="L317" i="123"/>
  <c r="L316" i="123"/>
  <c r="L315" i="123"/>
  <c r="L314" i="123"/>
  <c r="L313" i="123"/>
  <c r="L312" i="123"/>
  <c r="L311" i="123"/>
  <c r="L310" i="123"/>
  <c r="L309" i="123"/>
  <c r="L308" i="123"/>
  <c r="L307" i="123"/>
  <c r="L306" i="123"/>
  <c r="L305" i="123"/>
  <c r="L304" i="123"/>
  <c r="L303" i="123"/>
  <c r="L302" i="123"/>
  <c r="L301" i="123"/>
  <c r="L300" i="123"/>
  <c r="L299" i="123"/>
  <c r="L298" i="123"/>
  <c r="L297" i="123"/>
  <c r="L296" i="123"/>
  <c r="L295" i="123"/>
  <c r="L294" i="123"/>
  <c r="L293" i="123"/>
  <c r="L292" i="123"/>
  <c r="L291" i="123"/>
  <c r="L290" i="123"/>
  <c r="L289" i="123"/>
  <c r="L288" i="123"/>
  <c r="L287" i="123"/>
  <c r="L286" i="123"/>
  <c r="L285" i="123"/>
  <c r="L284" i="123"/>
  <c r="L283" i="123"/>
  <c r="L282" i="123"/>
  <c r="L281" i="123"/>
  <c r="L280" i="123"/>
  <c r="L279" i="123"/>
  <c r="L278" i="123"/>
  <c r="L277" i="123"/>
  <c r="L276" i="123"/>
  <c r="L275" i="123"/>
  <c r="L274" i="123"/>
  <c r="L273" i="123"/>
  <c r="L272" i="123"/>
  <c r="L271" i="123"/>
  <c r="L270" i="123"/>
  <c r="L269" i="123"/>
  <c r="L268" i="123"/>
  <c r="L267" i="123"/>
  <c r="L266" i="123"/>
  <c r="L265" i="123"/>
  <c r="L264" i="123"/>
  <c r="L263" i="123"/>
  <c r="L262" i="123"/>
  <c r="L261" i="123"/>
  <c r="L260" i="123"/>
  <c r="L259" i="123"/>
  <c r="L258" i="123"/>
  <c r="L257" i="123"/>
  <c r="L256" i="123"/>
  <c r="L255" i="123"/>
  <c r="L254" i="123"/>
  <c r="L253" i="123"/>
  <c r="L252" i="123"/>
  <c r="L251" i="123"/>
  <c r="L250" i="123"/>
  <c r="L249" i="123"/>
  <c r="L248" i="123"/>
  <c r="L247" i="123"/>
  <c r="L246" i="123"/>
  <c r="L245" i="123"/>
  <c r="L244" i="123"/>
  <c r="L243" i="123"/>
  <c r="L242" i="123"/>
  <c r="L241" i="123"/>
  <c r="L240" i="123"/>
  <c r="L239" i="123"/>
  <c r="L238" i="123"/>
  <c r="L237" i="123"/>
  <c r="L236" i="123"/>
  <c r="L235" i="123"/>
  <c r="L234" i="123"/>
  <c r="L233" i="123"/>
  <c r="L232" i="123"/>
  <c r="L231" i="123"/>
  <c r="L230" i="123"/>
  <c r="L229" i="123"/>
  <c r="L228" i="123"/>
  <c r="L227" i="123"/>
  <c r="L226" i="123"/>
  <c r="L225" i="123"/>
  <c r="L224" i="123"/>
  <c r="L223" i="123"/>
  <c r="L222" i="123"/>
  <c r="L221" i="123"/>
  <c r="L220" i="123"/>
  <c r="L219" i="123"/>
  <c r="L218" i="123"/>
  <c r="L217" i="123"/>
  <c r="L216" i="123"/>
  <c r="L215" i="123"/>
  <c r="L214" i="123"/>
  <c r="L213" i="123"/>
  <c r="L212" i="123"/>
  <c r="L211" i="123"/>
  <c r="L210" i="123"/>
  <c r="L209" i="123"/>
  <c r="L208" i="123"/>
  <c r="L207" i="123"/>
  <c r="L206" i="123"/>
  <c r="L205" i="123"/>
  <c r="L204" i="123"/>
  <c r="L203" i="123"/>
  <c r="L202" i="123"/>
  <c r="L201" i="123"/>
  <c r="L200" i="123"/>
  <c r="L199" i="123"/>
  <c r="L198" i="123"/>
  <c r="L197" i="123"/>
  <c r="L196" i="123"/>
  <c r="L195" i="123"/>
  <c r="L194" i="123"/>
  <c r="L193" i="123"/>
  <c r="L192" i="123"/>
  <c r="L191" i="123"/>
  <c r="L190" i="123"/>
  <c r="L189" i="123"/>
  <c r="L188" i="123"/>
  <c r="L187" i="123"/>
  <c r="L186" i="123"/>
  <c r="L185" i="123"/>
  <c r="L184" i="123"/>
  <c r="L183" i="123"/>
  <c r="L182" i="123"/>
  <c r="L181" i="123"/>
  <c r="L180" i="123"/>
  <c r="L179" i="123"/>
  <c r="L178" i="123"/>
  <c r="L177" i="123"/>
  <c r="L176" i="123"/>
  <c r="L175" i="123"/>
  <c r="L174" i="123"/>
  <c r="L173" i="123"/>
  <c r="L172" i="123"/>
  <c r="L171" i="123"/>
  <c r="L170" i="123"/>
  <c r="L169" i="123"/>
  <c r="L168" i="123"/>
  <c r="L167" i="123"/>
  <c r="L166" i="123"/>
  <c r="L165" i="123"/>
  <c r="L164" i="123"/>
  <c r="L163" i="123"/>
  <c r="L162" i="123"/>
  <c r="L161" i="123"/>
  <c r="L160" i="123"/>
  <c r="L159" i="123"/>
  <c r="L158" i="123"/>
  <c r="L157" i="123"/>
  <c r="L156" i="123"/>
  <c r="L155" i="123"/>
  <c r="L154" i="123"/>
  <c r="L153" i="123"/>
  <c r="L152" i="123"/>
  <c r="L151" i="123"/>
  <c r="L150" i="123"/>
  <c r="L149" i="123"/>
  <c r="L148" i="123"/>
  <c r="L147" i="123"/>
  <c r="L146" i="123"/>
  <c r="L145" i="123"/>
  <c r="L144" i="123"/>
  <c r="L143" i="123"/>
  <c r="L142" i="123"/>
  <c r="L141" i="123"/>
  <c r="L140" i="123"/>
  <c r="L139" i="123"/>
  <c r="L138" i="123"/>
  <c r="L137" i="123"/>
  <c r="L136" i="123"/>
  <c r="L135" i="123"/>
  <c r="L134" i="123"/>
  <c r="L133" i="123"/>
  <c r="L132" i="123"/>
  <c r="L131" i="123"/>
  <c r="L130" i="123"/>
  <c r="L129" i="123"/>
  <c r="L128" i="123"/>
  <c r="L127" i="123"/>
  <c r="L126" i="123"/>
  <c r="L125" i="123"/>
  <c r="L124" i="123"/>
  <c r="L123" i="123"/>
  <c r="L122" i="123"/>
  <c r="L121" i="123"/>
  <c r="L120" i="123"/>
  <c r="L119" i="123"/>
  <c r="L118" i="123"/>
  <c r="L117" i="123"/>
  <c r="L116" i="123"/>
  <c r="L115" i="123"/>
  <c r="L114" i="123"/>
  <c r="L113" i="123"/>
  <c r="L112" i="123"/>
  <c r="L111" i="123"/>
  <c r="L110" i="123"/>
  <c r="L109" i="123"/>
  <c r="L108" i="123"/>
  <c r="L107" i="123"/>
  <c r="L106" i="123"/>
  <c r="L105" i="123"/>
  <c r="L104" i="123"/>
  <c r="L103" i="123"/>
  <c r="L102" i="123"/>
  <c r="L101" i="123"/>
  <c r="L100" i="123"/>
  <c r="L99" i="123"/>
  <c r="L98" i="123"/>
  <c r="L97" i="123"/>
  <c r="L96" i="123"/>
  <c r="L95" i="123"/>
  <c r="L94" i="123"/>
  <c r="L93" i="123"/>
  <c r="L92" i="123"/>
  <c r="L91" i="123"/>
  <c r="L90" i="123"/>
  <c r="L89" i="123"/>
  <c r="L88" i="123"/>
  <c r="L87" i="123"/>
  <c r="L86" i="123"/>
  <c r="L85" i="123"/>
  <c r="L84" i="123"/>
  <c r="L83" i="123"/>
  <c r="L82" i="123"/>
  <c r="L81" i="123"/>
  <c r="L80" i="123"/>
  <c r="L79" i="123"/>
  <c r="L78" i="123"/>
  <c r="L77" i="123"/>
  <c r="L76" i="123"/>
  <c r="L75" i="123"/>
  <c r="L74" i="123"/>
  <c r="L73" i="123"/>
  <c r="L72" i="123"/>
  <c r="L71" i="123"/>
  <c r="L70" i="123"/>
  <c r="L69" i="123"/>
  <c r="L68" i="123"/>
  <c r="L67" i="123"/>
  <c r="L66" i="123"/>
  <c r="L65" i="123"/>
  <c r="L64" i="123"/>
  <c r="L63" i="123"/>
  <c r="L62" i="123"/>
  <c r="L61" i="123"/>
  <c r="L60" i="123"/>
  <c r="L59" i="123"/>
  <c r="L58" i="123"/>
  <c r="L57" i="123"/>
  <c r="L56" i="123"/>
  <c r="L55" i="123"/>
  <c r="L54" i="123"/>
  <c r="L53" i="123"/>
  <c r="L52" i="123"/>
  <c r="L51" i="123"/>
  <c r="L50" i="123"/>
  <c r="L49" i="123"/>
  <c r="L48" i="123"/>
  <c r="L47" i="123"/>
  <c r="L46" i="123"/>
  <c r="L45" i="123"/>
  <c r="L44" i="123"/>
  <c r="L43" i="123"/>
  <c r="L42" i="123"/>
  <c r="L41" i="123"/>
  <c r="L40" i="123"/>
  <c r="L39" i="123"/>
  <c r="L38" i="123"/>
  <c r="L37" i="123"/>
  <c r="L36" i="123"/>
  <c r="L35" i="123"/>
  <c r="L34" i="123"/>
  <c r="L33" i="123"/>
  <c r="L32" i="123"/>
  <c r="L31" i="123"/>
  <c r="L30" i="123"/>
  <c r="L29" i="123"/>
  <c r="L28" i="123"/>
  <c r="L27" i="123"/>
  <c r="L26" i="123"/>
  <c r="L25" i="123"/>
  <c r="L24" i="123"/>
  <c r="L23" i="123"/>
  <c r="L22" i="123"/>
  <c r="L21" i="123"/>
  <c r="L20" i="123"/>
  <c r="L19" i="123"/>
  <c r="L18" i="123"/>
  <c r="L17" i="123"/>
  <c r="L16" i="123"/>
  <c r="L15" i="123"/>
  <c r="L14" i="123"/>
  <c r="L13" i="123"/>
  <c r="L12" i="123"/>
  <c r="L11" i="123"/>
  <c r="L10" i="123"/>
  <c r="L9" i="123"/>
  <c r="L8" i="123"/>
  <c r="L7" i="123"/>
  <c r="L6" i="123"/>
  <c r="L5" i="123"/>
  <c r="L4" i="123"/>
  <c r="L3" i="123" l="1"/>
  <c r="B1897" i="123" l="1"/>
  <c r="B1896" i="123"/>
  <c r="B1895" i="123"/>
  <c r="B1894" i="123"/>
  <c r="B1893" i="123"/>
  <c r="B1892" i="123"/>
  <c r="B1891" i="123"/>
  <c r="B1890" i="123"/>
  <c r="B1889" i="123"/>
  <c r="B1888" i="123"/>
  <c r="B1887" i="123"/>
  <c r="B1886" i="123"/>
  <c r="B1885" i="123"/>
  <c r="B1884" i="123"/>
  <c r="B1883" i="123"/>
  <c r="B1882" i="123"/>
  <c r="B1881" i="123"/>
  <c r="B1880" i="123"/>
  <c r="B1879" i="123"/>
  <c r="B1878" i="123"/>
  <c r="B1877" i="123"/>
  <c r="B1876" i="123"/>
  <c r="B1875" i="123"/>
  <c r="B1874" i="123"/>
  <c r="B1873" i="123"/>
  <c r="B1872" i="123"/>
  <c r="B1871" i="123"/>
  <c r="B1870" i="123"/>
  <c r="B1869" i="123"/>
  <c r="B1868" i="123"/>
  <c r="B1867" i="123"/>
  <c r="B1866" i="123"/>
  <c r="B1865" i="123"/>
  <c r="B1864" i="123"/>
  <c r="B1863" i="123"/>
  <c r="B1862" i="123"/>
  <c r="B1861" i="123"/>
  <c r="B1860" i="123"/>
  <c r="B1859" i="123"/>
  <c r="B1858" i="123"/>
  <c r="B1857" i="123"/>
  <c r="B1856" i="123"/>
  <c r="B1855" i="123"/>
  <c r="B1854" i="123"/>
  <c r="B1853" i="123"/>
  <c r="B1852" i="123"/>
  <c r="B1851" i="123"/>
  <c r="B1850" i="123"/>
  <c r="B1849" i="123"/>
  <c r="B1848" i="123"/>
  <c r="B1847" i="123"/>
  <c r="B1846" i="123"/>
  <c r="B1845" i="123"/>
  <c r="B1844" i="123"/>
  <c r="B1843" i="123"/>
  <c r="B1842" i="123"/>
  <c r="B1841" i="123"/>
  <c r="B1840" i="123"/>
  <c r="B1839" i="123"/>
  <c r="B1838" i="123"/>
  <c r="B1837" i="123"/>
  <c r="B1836" i="123"/>
  <c r="B1835" i="123"/>
  <c r="B1834" i="123"/>
  <c r="B1833" i="123"/>
  <c r="B1832" i="123"/>
  <c r="B1831" i="123"/>
  <c r="B1830" i="123"/>
  <c r="B1829" i="123"/>
  <c r="B1828" i="123"/>
  <c r="B1827" i="123"/>
  <c r="B1826" i="123"/>
  <c r="B1825" i="123"/>
  <c r="B1824" i="123"/>
  <c r="B1823" i="123"/>
  <c r="B1822" i="123"/>
  <c r="B1821" i="123"/>
  <c r="B1820" i="123"/>
  <c r="B1819" i="123"/>
  <c r="B1818" i="123"/>
  <c r="B1817" i="123"/>
  <c r="B1816" i="123"/>
  <c r="B1815" i="123"/>
  <c r="B1814" i="123"/>
  <c r="B1813" i="123"/>
  <c r="B1812" i="123"/>
  <c r="B1811" i="123"/>
  <c r="B1810" i="123"/>
  <c r="B1809" i="123"/>
  <c r="B1808" i="123"/>
  <c r="B1807" i="123"/>
  <c r="B1806" i="123"/>
  <c r="B1805" i="123"/>
  <c r="B1804" i="123"/>
  <c r="B1803" i="123"/>
  <c r="B1802" i="123"/>
  <c r="B1801" i="123"/>
  <c r="B1800" i="123"/>
  <c r="B1799" i="123"/>
  <c r="B1798" i="123"/>
  <c r="B1797" i="123"/>
  <c r="B1796" i="123"/>
  <c r="B1795" i="123"/>
  <c r="B1794" i="123"/>
  <c r="B1793" i="123"/>
  <c r="B1792" i="123"/>
  <c r="B1791" i="123"/>
  <c r="B1790" i="123"/>
  <c r="B1789" i="123"/>
  <c r="B1788" i="123"/>
  <c r="B1787" i="123"/>
  <c r="B1786" i="123"/>
  <c r="B1785" i="123"/>
  <c r="B1784" i="123"/>
  <c r="B1783" i="123"/>
  <c r="B1782" i="123"/>
  <c r="B1781" i="123"/>
  <c r="B1780" i="123"/>
  <c r="B1779" i="123"/>
  <c r="B1778" i="123"/>
  <c r="B1777" i="123"/>
  <c r="B1776" i="123"/>
  <c r="B1775" i="123"/>
  <c r="B1774" i="123"/>
  <c r="B1773" i="123"/>
  <c r="B1772" i="123"/>
  <c r="B1771" i="123"/>
  <c r="B1770" i="123"/>
  <c r="B1769" i="123"/>
  <c r="B1768" i="123"/>
  <c r="B1767" i="123"/>
  <c r="B1766" i="123"/>
  <c r="B1765" i="123"/>
  <c r="B1764" i="123"/>
  <c r="B1763" i="123"/>
  <c r="B1762" i="123"/>
  <c r="B1761" i="123"/>
  <c r="B1760" i="123"/>
  <c r="B1759" i="123"/>
  <c r="B1758" i="123"/>
  <c r="B1757" i="123"/>
  <c r="B1756" i="123"/>
  <c r="B1755" i="123"/>
  <c r="B1754" i="123"/>
  <c r="B1753" i="123"/>
  <c r="B1752" i="123"/>
  <c r="B1751" i="123"/>
  <c r="B1750" i="123"/>
  <c r="B1749" i="123"/>
  <c r="B1748" i="123"/>
  <c r="B1747" i="123"/>
  <c r="B1746" i="123"/>
  <c r="B1745" i="123"/>
  <c r="B1744" i="123"/>
  <c r="B1743" i="123"/>
  <c r="B1742" i="123"/>
  <c r="B1741" i="123"/>
  <c r="B1740" i="123"/>
  <c r="B1739" i="123"/>
  <c r="B1738" i="123"/>
  <c r="B1737" i="123"/>
  <c r="B1736" i="123"/>
  <c r="B1735" i="123"/>
  <c r="B1734" i="123"/>
  <c r="B1733" i="123"/>
  <c r="B1732" i="123"/>
  <c r="B1731" i="123"/>
  <c r="B1730" i="123"/>
  <c r="B1729" i="123"/>
  <c r="B1728" i="123"/>
  <c r="B1727" i="123"/>
  <c r="B1726" i="123"/>
  <c r="B1725" i="123"/>
  <c r="B1724" i="123"/>
  <c r="B1723" i="123"/>
  <c r="B1722" i="123"/>
  <c r="B1721" i="123"/>
  <c r="B1720" i="123"/>
  <c r="B1719" i="123"/>
  <c r="B1718" i="123"/>
  <c r="B1717" i="123"/>
  <c r="B1716" i="123"/>
  <c r="B1715" i="123"/>
  <c r="B1714" i="123"/>
  <c r="B1713" i="123"/>
  <c r="B1712" i="123"/>
  <c r="B1711" i="123"/>
  <c r="B1710" i="123"/>
  <c r="B1709" i="123"/>
  <c r="B1708" i="123"/>
  <c r="B1707" i="123"/>
  <c r="B1706" i="123"/>
  <c r="B1705" i="123"/>
  <c r="B1704" i="123"/>
  <c r="B1703" i="123"/>
  <c r="B1702" i="123"/>
  <c r="B1701" i="123"/>
  <c r="B1700" i="123"/>
  <c r="B1699" i="123"/>
  <c r="B1698" i="123"/>
  <c r="B1697" i="123"/>
  <c r="B1696" i="123"/>
  <c r="B1695" i="123"/>
  <c r="B1694" i="123"/>
  <c r="B1693" i="123"/>
  <c r="B1692" i="123"/>
  <c r="B1691" i="123"/>
  <c r="B1690" i="123"/>
  <c r="B1689" i="123"/>
  <c r="B1688" i="123"/>
  <c r="B1687" i="123"/>
  <c r="B1686" i="123"/>
  <c r="B1685" i="123"/>
  <c r="B1684" i="123"/>
  <c r="B1683" i="123"/>
  <c r="B1682" i="123"/>
  <c r="B1681" i="123"/>
  <c r="B1680" i="123"/>
  <c r="B1679" i="123"/>
  <c r="B1678" i="123"/>
  <c r="B1677" i="123"/>
  <c r="B1676" i="123"/>
  <c r="B1675" i="123"/>
  <c r="B1674" i="123"/>
  <c r="B1673" i="123"/>
  <c r="B1672" i="123"/>
  <c r="B1671" i="123"/>
  <c r="B1670" i="123"/>
  <c r="B1669" i="123"/>
  <c r="B1668" i="123"/>
  <c r="B1667" i="123"/>
  <c r="B1666" i="123"/>
  <c r="B1665" i="123"/>
  <c r="B1664" i="123"/>
  <c r="B1663" i="123"/>
  <c r="B1662" i="123"/>
  <c r="B1661" i="123"/>
  <c r="B1660" i="123"/>
  <c r="B1659" i="123"/>
  <c r="B1658" i="123"/>
  <c r="B1657" i="123"/>
  <c r="B1656" i="123"/>
  <c r="B1655" i="123"/>
  <c r="B1654" i="123"/>
  <c r="B1653" i="123"/>
  <c r="B1652" i="123"/>
  <c r="B1651" i="123"/>
  <c r="B1650" i="123"/>
  <c r="B1649" i="123"/>
  <c r="B1648" i="123"/>
  <c r="B1647" i="123"/>
  <c r="B1646" i="123"/>
  <c r="B1645" i="123"/>
  <c r="B1644" i="123"/>
  <c r="B1643" i="123"/>
  <c r="B1642" i="123"/>
  <c r="B1641" i="123"/>
  <c r="B1640" i="123"/>
  <c r="B1639" i="123"/>
  <c r="B1638" i="123"/>
  <c r="B1637" i="123"/>
  <c r="B1636" i="123"/>
  <c r="B1635" i="123"/>
  <c r="B1634" i="123"/>
  <c r="B1633" i="123"/>
  <c r="B1632" i="123"/>
  <c r="B1631" i="123"/>
  <c r="B1630" i="123"/>
  <c r="B1629" i="123"/>
  <c r="B1628" i="123"/>
  <c r="B1627" i="123"/>
  <c r="B1626" i="123"/>
  <c r="B1625" i="123"/>
  <c r="B1624" i="123"/>
  <c r="B1623" i="123"/>
  <c r="B1622" i="123"/>
  <c r="B1621" i="123"/>
  <c r="B1620" i="123"/>
  <c r="B1619" i="123"/>
  <c r="B1618" i="123"/>
  <c r="B1617" i="123"/>
  <c r="B1616" i="123"/>
  <c r="B1615" i="123"/>
  <c r="B1614" i="123"/>
  <c r="B1613" i="123"/>
  <c r="B1612" i="123"/>
  <c r="B1611" i="123"/>
  <c r="B1610" i="123"/>
  <c r="B1609" i="123"/>
  <c r="B1608" i="123"/>
  <c r="B1607" i="123"/>
  <c r="B1606" i="123"/>
  <c r="B1605" i="123"/>
  <c r="B1604" i="123"/>
  <c r="B1603" i="123"/>
  <c r="B1602" i="123"/>
  <c r="B1601" i="123"/>
  <c r="B1600" i="123"/>
  <c r="B1599" i="123"/>
  <c r="B1598" i="123"/>
  <c r="B1597" i="123"/>
  <c r="B1596" i="123"/>
  <c r="B1595" i="123"/>
  <c r="B1594" i="123"/>
  <c r="B1593" i="123"/>
  <c r="B1592" i="123"/>
  <c r="B1591" i="123"/>
  <c r="B1590" i="123"/>
  <c r="B1589" i="123"/>
  <c r="B1588" i="123"/>
  <c r="B1587" i="123"/>
  <c r="B1586" i="123"/>
  <c r="B1585" i="123"/>
  <c r="B1584" i="123"/>
  <c r="B1583" i="123"/>
  <c r="B1582" i="123"/>
  <c r="B1581" i="123"/>
  <c r="B1580" i="123"/>
  <c r="B1579" i="123"/>
  <c r="B1578" i="123"/>
  <c r="B1577" i="123"/>
  <c r="B1576" i="123"/>
  <c r="B1575" i="123"/>
  <c r="B1574" i="123"/>
  <c r="B1573" i="123"/>
  <c r="B1572" i="123"/>
  <c r="B1571" i="123"/>
  <c r="B1570" i="123"/>
  <c r="B1569" i="123"/>
  <c r="B1568" i="123"/>
  <c r="B1567" i="123"/>
  <c r="B1566" i="123"/>
  <c r="B1565" i="123"/>
  <c r="B1564" i="123"/>
  <c r="B1563" i="123"/>
  <c r="B1562" i="123"/>
  <c r="B1561" i="123"/>
  <c r="B1560" i="123"/>
  <c r="B1559" i="123"/>
  <c r="B1558" i="123"/>
  <c r="B1557" i="123"/>
  <c r="B1556" i="123"/>
  <c r="B1555" i="123"/>
  <c r="B1554" i="123"/>
  <c r="B1553" i="123"/>
  <c r="B1552" i="123"/>
  <c r="B1551" i="123"/>
  <c r="B1550" i="123"/>
  <c r="B1549" i="123"/>
  <c r="B1548" i="123"/>
  <c r="B1547" i="123"/>
  <c r="B1546" i="123"/>
  <c r="B1545" i="123"/>
  <c r="B1544" i="123"/>
  <c r="B1543" i="123"/>
  <c r="B1542" i="123"/>
  <c r="B1541" i="123"/>
  <c r="B1540" i="123"/>
  <c r="B1539" i="123"/>
  <c r="B1538" i="123"/>
  <c r="B1537" i="123"/>
  <c r="B1536" i="123"/>
  <c r="B1535" i="123"/>
  <c r="B1534" i="123"/>
  <c r="B1533" i="123"/>
  <c r="B1532" i="123"/>
  <c r="B1531" i="123"/>
  <c r="B1530" i="123"/>
  <c r="B1529" i="123"/>
  <c r="B1528" i="123"/>
  <c r="B1527" i="123"/>
  <c r="B1526" i="123"/>
  <c r="B1525" i="123"/>
  <c r="B1524" i="123"/>
  <c r="B1523" i="123"/>
  <c r="B1522" i="123"/>
  <c r="B1521" i="123"/>
  <c r="B1520" i="123"/>
  <c r="B1519" i="123"/>
  <c r="B1518" i="123"/>
  <c r="B1517" i="123"/>
  <c r="B1516" i="123"/>
  <c r="B1515" i="123"/>
  <c r="B1514" i="123"/>
  <c r="B1513" i="123"/>
  <c r="B1512" i="123"/>
  <c r="B1511" i="123"/>
  <c r="B1510" i="123"/>
  <c r="B1509" i="123"/>
  <c r="B1508" i="123"/>
  <c r="B1507" i="123"/>
  <c r="B1506" i="123"/>
  <c r="B1505" i="123"/>
  <c r="B1504" i="123"/>
  <c r="B1503" i="123"/>
  <c r="B1502" i="123"/>
  <c r="B1501" i="123"/>
  <c r="B1500" i="123"/>
  <c r="B1499" i="123"/>
  <c r="B1498" i="123"/>
  <c r="B1497" i="123"/>
  <c r="B1496" i="123"/>
  <c r="B1495" i="123"/>
  <c r="B1494" i="123"/>
  <c r="B1493" i="123"/>
  <c r="B1492" i="123"/>
  <c r="B1491" i="123"/>
  <c r="B1490" i="123"/>
  <c r="B1489" i="123"/>
  <c r="B1488" i="123"/>
  <c r="B1487" i="123"/>
  <c r="B1486" i="123"/>
  <c r="B1485" i="123"/>
  <c r="B1484" i="123"/>
  <c r="B1483" i="123"/>
  <c r="B1482" i="123"/>
  <c r="B1481" i="123"/>
  <c r="B1480" i="123"/>
  <c r="B1479" i="123"/>
  <c r="B1478" i="123"/>
  <c r="B1477" i="123"/>
  <c r="B1476" i="123"/>
  <c r="B1475" i="123"/>
  <c r="B1474" i="123"/>
  <c r="B1473" i="123"/>
  <c r="B1472" i="123"/>
  <c r="B1471" i="123"/>
  <c r="B1470" i="123"/>
  <c r="B1469" i="123"/>
  <c r="B1468" i="123"/>
  <c r="B1467" i="123"/>
  <c r="B1466" i="123"/>
  <c r="B1465" i="123"/>
  <c r="B1464" i="123"/>
  <c r="B1463" i="123"/>
  <c r="B1462" i="123"/>
  <c r="B1461" i="123"/>
  <c r="B1460" i="123"/>
  <c r="B1459" i="123"/>
  <c r="B1458" i="123"/>
  <c r="B1457" i="123"/>
  <c r="B1456" i="123"/>
  <c r="B1455" i="123"/>
  <c r="B1454" i="123"/>
  <c r="B1453" i="123"/>
  <c r="B1452" i="123"/>
  <c r="B1451" i="123"/>
  <c r="B1450" i="123"/>
  <c r="B1449" i="123"/>
  <c r="B1448" i="123"/>
  <c r="B1447" i="123"/>
  <c r="B1446" i="123"/>
  <c r="B1445" i="123"/>
  <c r="B1444" i="123"/>
  <c r="B1443" i="123"/>
  <c r="B1442" i="123"/>
  <c r="B1441" i="123"/>
  <c r="B1440" i="123"/>
  <c r="B1439" i="123"/>
  <c r="B1438" i="123"/>
  <c r="B1437" i="123"/>
  <c r="B1436" i="123"/>
  <c r="B1435" i="123"/>
  <c r="B1434" i="123"/>
  <c r="B1433" i="123"/>
  <c r="B1432" i="123"/>
  <c r="B1431" i="123"/>
  <c r="B1430" i="123"/>
  <c r="B1429" i="123"/>
  <c r="B1428" i="123"/>
  <c r="B1427" i="123"/>
  <c r="B1426" i="123"/>
  <c r="B1425" i="123"/>
  <c r="B1424" i="123"/>
  <c r="B1423" i="123"/>
  <c r="B1422" i="123"/>
  <c r="B1421" i="123"/>
  <c r="B1420" i="123"/>
  <c r="B1419" i="123"/>
  <c r="B1418" i="123"/>
  <c r="B1417" i="123"/>
  <c r="B1416" i="123"/>
  <c r="B1415" i="123"/>
  <c r="B1414" i="123"/>
  <c r="B1413" i="123"/>
  <c r="B1412" i="123"/>
  <c r="B1411" i="123"/>
  <c r="B1410" i="123"/>
  <c r="B1409" i="123"/>
  <c r="B1408" i="123"/>
  <c r="B1407" i="123"/>
  <c r="B1406" i="123"/>
  <c r="B1405" i="123"/>
  <c r="B1404" i="123"/>
  <c r="B1403" i="123"/>
  <c r="B1402" i="123"/>
  <c r="B1401" i="123"/>
  <c r="B1400" i="123"/>
  <c r="B1399" i="123"/>
  <c r="B1398" i="123"/>
  <c r="B1397" i="123"/>
  <c r="B1396" i="123"/>
  <c r="B1395" i="123"/>
  <c r="B1394" i="123"/>
  <c r="B1393" i="123"/>
  <c r="B1392" i="123"/>
  <c r="B1391" i="123"/>
  <c r="B1390" i="123"/>
  <c r="B1389" i="123"/>
  <c r="B1388" i="123"/>
  <c r="B1387" i="123"/>
  <c r="B1386" i="123"/>
  <c r="B1385" i="123"/>
  <c r="B1384" i="123"/>
  <c r="B1383" i="123"/>
  <c r="B1382" i="123"/>
  <c r="B1381" i="123"/>
  <c r="B1380" i="123"/>
  <c r="B1379" i="123"/>
  <c r="B1378" i="123"/>
  <c r="B1377" i="123"/>
  <c r="B1376" i="123"/>
  <c r="B1375" i="123"/>
  <c r="B1374" i="123"/>
  <c r="B1373" i="123"/>
  <c r="B1372" i="123"/>
  <c r="B1371" i="123"/>
  <c r="B1370" i="123"/>
  <c r="B1369" i="123"/>
  <c r="B1368" i="123"/>
  <c r="B1367" i="123"/>
  <c r="B1366" i="123"/>
  <c r="B1365" i="123"/>
  <c r="B1364" i="123"/>
  <c r="B1363" i="123"/>
  <c r="B1362" i="123"/>
  <c r="B1361" i="123"/>
  <c r="B1360" i="123"/>
  <c r="B1359" i="123"/>
  <c r="B1358" i="123"/>
  <c r="B1357" i="123"/>
  <c r="B1356" i="123"/>
  <c r="B1355" i="123"/>
  <c r="B1354" i="123"/>
  <c r="B1353" i="123"/>
  <c r="B1352" i="123"/>
  <c r="B1351" i="123"/>
  <c r="B1350" i="123"/>
  <c r="B1349" i="123"/>
  <c r="B1348" i="123"/>
  <c r="B1347" i="123"/>
  <c r="B1346" i="123"/>
  <c r="B1345" i="123"/>
  <c r="B1344" i="123"/>
  <c r="B1343" i="123"/>
  <c r="B1342" i="123"/>
  <c r="B1341" i="123"/>
  <c r="B1340" i="123"/>
  <c r="B1339" i="123"/>
  <c r="B1338" i="123"/>
  <c r="B1337" i="123"/>
  <c r="B1336" i="123"/>
  <c r="B1335" i="123"/>
  <c r="B1334" i="123"/>
  <c r="B1333" i="123"/>
  <c r="B1332" i="123"/>
  <c r="B1331" i="123"/>
  <c r="B1330" i="123"/>
  <c r="B1329" i="123"/>
  <c r="B1328" i="123"/>
  <c r="B1327" i="123"/>
  <c r="B1326" i="123"/>
  <c r="B1325" i="123"/>
  <c r="B1324" i="123"/>
  <c r="B1323" i="123"/>
  <c r="B1322" i="123"/>
  <c r="B1321" i="123"/>
  <c r="B1320" i="123"/>
  <c r="B1319" i="123"/>
  <c r="B1318" i="123"/>
  <c r="B1317" i="123"/>
  <c r="B1316" i="123"/>
  <c r="B1315" i="123"/>
  <c r="B1314" i="123"/>
  <c r="B1313" i="123"/>
  <c r="B1312" i="123"/>
  <c r="B1311" i="123"/>
  <c r="B1310" i="123"/>
  <c r="B1309" i="123"/>
  <c r="B1308" i="123"/>
  <c r="B1307" i="123"/>
  <c r="B1306" i="123"/>
  <c r="B1305" i="123"/>
  <c r="B1304" i="123"/>
  <c r="B1303" i="123"/>
  <c r="B1302" i="123"/>
  <c r="B1301" i="123"/>
  <c r="B1300" i="123"/>
  <c r="B1299" i="123"/>
  <c r="B1298" i="123"/>
  <c r="B1297" i="123"/>
  <c r="B1296" i="123"/>
  <c r="B1295" i="123"/>
  <c r="B1294" i="123"/>
  <c r="B1293" i="123"/>
  <c r="B1292" i="123"/>
  <c r="B1291" i="123"/>
  <c r="B1290" i="123"/>
  <c r="B1289" i="123"/>
  <c r="B1288" i="123"/>
  <c r="B1287" i="123"/>
  <c r="B1286" i="123"/>
  <c r="B1285" i="123"/>
  <c r="B1284" i="123"/>
  <c r="B1283" i="123"/>
  <c r="B1282" i="123"/>
  <c r="B1281" i="123"/>
  <c r="B1280" i="123"/>
  <c r="B1279" i="123"/>
  <c r="B1278" i="123"/>
  <c r="B1277" i="123"/>
  <c r="B1276" i="123"/>
  <c r="B1275" i="123"/>
  <c r="B1274" i="123"/>
  <c r="B1273" i="123"/>
  <c r="B1272" i="123"/>
  <c r="B1271" i="123"/>
  <c r="B1270" i="123"/>
  <c r="B1269" i="123"/>
  <c r="B1268" i="123"/>
  <c r="B1267" i="123"/>
  <c r="B1266" i="123"/>
  <c r="B1265" i="123"/>
  <c r="B1264" i="123"/>
  <c r="B1263" i="123"/>
  <c r="B1262" i="123"/>
  <c r="B1261" i="123"/>
  <c r="B1260" i="123"/>
  <c r="B1259" i="123"/>
  <c r="B1258" i="123"/>
  <c r="B1257" i="123"/>
  <c r="B1256" i="123"/>
  <c r="B1255" i="123"/>
  <c r="B1254" i="123"/>
  <c r="B1253" i="123"/>
  <c r="B1252" i="123"/>
  <c r="B1251" i="123"/>
  <c r="B1250" i="123"/>
  <c r="B1249" i="123"/>
  <c r="B1248" i="123"/>
  <c r="B1247" i="123"/>
  <c r="B1246" i="123"/>
  <c r="B1245" i="123"/>
  <c r="B1244" i="123"/>
  <c r="B1243" i="123"/>
  <c r="B1242" i="123"/>
  <c r="B1241" i="123"/>
  <c r="B1240" i="123"/>
  <c r="B1239" i="123"/>
  <c r="B1238" i="123"/>
  <c r="B1237" i="123"/>
  <c r="B1236" i="123"/>
  <c r="B1235" i="123"/>
  <c r="B1234" i="123"/>
  <c r="B1233" i="123"/>
  <c r="B1232" i="123"/>
  <c r="B1231" i="123"/>
  <c r="B1230" i="123"/>
  <c r="B1229" i="123"/>
  <c r="B1228" i="123"/>
  <c r="B1227" i="123"/>
  <c r="B1226" i="123"/>
  <c r="B1225" i="123"/>
  <c r="B1224" i="123"/>
  <c r="B1223" i="123"/>
  <c r="B1222" i="123"/>
  <c r="B1221" i="123"/>
  <c r="B1220" i="123"/>
  <c r="B1219" i="123"/>
  <c r="B1218" i="123"/>
  <c r="B1217" i="123"/>
  <c r="B1216" i="123"/>
  <c r="B1215" i="123"/>
  <c r="B1214" i="123"/>
  <c r="B1213" i="123"/>
  <c r="B1212" i="123"/>
  <c r="B1211" i="123"/>
  <c r="B1210" i="123"/>
  <c r="B1209" i="123"/>
  <c r="B1208" i="123"/>
  <c r="B1207" i="123"/>
  <c r="B1206" i="123"/>
  <c r="B1205" i="123"/>
  <c r="B1204" i="123"/>
  <c r="B1203" i="123"/>
  <c r="B1202" i="123"/>
  <c r="B1201" i="123"/>
  <c r="B1200" i="123"/>
  <c r="B1199" i="123"/>
  <c r="B1198" i="123"/>
  <c r="B1197" i="123"/>
  <c r="B1196" i="123"/>
  <c r="B1195" i="123"/>
  <c r="B1194" i="123"/>
  <c r="B1193" i="123"/>
  <c r="B1192" i="123"/>
  <c r="B1191" i="123"/>
  <c r="B1190" i="123"/>
  <c r="B1189" i="123"/>
  <c r="B1188" i="123"/>
  <c r="B1187" i="123"/>
  <c r="B1186" i="123"/>
  <c r="B1185" i="123"/>
  <c r="B1184" i="123"/>
  <c r="B1183" i="123"/>
  <c r="B1182" i="123"/>
  <c r="B1181" i="123"/>
  <c r="B1180" i="123"/>
  <c r="B1179" i="123"/>
  <c r="B1178" i="123"/>
  <c r="B1177" i="123"/>
  <c r="B1176" i="123"/>
  <c r="B1175" i="123"/>
  <c r="B1174" i="123"/>
  <c r="B1173" i="123"/>
  <c r="B1172" i="123"/>
  <c r="B1171" i="123"/>
  <c r="B1170" i="123"/>
  <c r="B1169" i="123"/>
  <c r="B1168" i="123"/>
  <c r="B1167" i="123"/>
  <c r="B1166" i="123"/>
  <c r="B1165" i="123"/>
  <c r="B1164" i="123"/>
  <c r="B1163" i="123"/>
  <c r="B1162" i="123"/>
  <c r="B1161" i="123"/>
  <c r="B1160" i="123"/>
  <c r="B1159" i="123"/>
  <c r="B1158" i="123"/>
  <c r="B1157" i="123"/>
  <c r="B1156" i="123"/>
  <c r="B1155" i="123"/>
  <c r="B1154" i="123"/>
  <c r="B1153" i="123"/>
  <c r="B1152" i="123"/>
  <c r="B1151" i="123"/>
  <c r="B1150" i="123"/>
  <c r="B1149" i="123"/>
  <c r="B1148" i="123"/>
  <c r="B1147" i="123"/>
  <c r="B1146" i="123"/>
  <c r="B1145" i="123"/>
  <c r="B1144" i="123"/>
  <c r="B1143" i="123"/>
  <c r="B1142" i="123"/>
  <c r="B1141" i="123"/>
  <c r="B1140" i="123"/>
  <c r="B1139" i="123"/>
  <c r="B1138" i="123"/>
  <c r="B1137" i="123"/>
  <c r="B1136" i="123"/>
  <c r="B1135" i="123"/>
  <c r="B1134" i="123"/>
  <c r="B1133" i="123"/>
  <c r="B1132" i="123"/>
  <c r="B1131" i="123"/>
  <c r="B1130" i="123"/>
  <c r="B1129" i="123"/>
  <c r="B1128" i="123"/>
  <c r="B1127" i="123"/>
  <c r="B1126" i="123"/>
  <c r="B1125" i="123"/>
  <c r="B1124" i="123"/>
  <c r="B1123" i="123"/>
  <c r="B1122" i="123"/>
  <c r="B1121" i="123"/>
  <c r="B1120" i="123"/>
  <c r="B1119" i="123"/>
  <c r="B1118" i="123"/>
  <c r="B1117" i="123"/>
  <c r="B1116" i="123"/>
  <c r="B1115" i="123"/>
  <c r="B1114" i="123"/>
  <c r="B1113" i="123"/>
  <c r="B1112" i="123"/>
  <c r="B1111" i="123"/>
  <c r="B1110" i="123"/>
  <c r="B1109" i="123"/>
  <c r="B1108" i="123"/>
  <c r="B1107" i="123"/>
  <c r="B1106" i="123"/>
  <c r="B1105" i="123"/>
  <c r="B1104" i="123"/>
  <c r="B1103" i="123"/>
  <c r="B1102" i="123"/>
  <c r="B1101" i="123"/>
  <c r="B1100" i="123"/>
  <c r="B1099" i="123"/>
  <c r="B1098" i="123"/>
  <c r="B1097" i="123"/>
  <c r="B1096" i="123"/>
  <c r="B1095" i="123"/>
  <c r="B1094" i="123"/>
  <c r="B1093" i="123"/>
  <c r="B1092" i="123"/>
  <c r="B1091" i="123"/>
  <c r="B1090" i="123"/>
  <c r="B1089" i="123"/>
  <c r="B1088" i="123"/>
  <c r="B1087" i="123"/>
  <c r="B1086" i="123"/>
  <c r="B1085" i="123"/>
  <c r="B1084" i="123"/>
  <c r="B1083" i="123"/>
  <c r="B1082" i="123"/>
  <c r="B1081" i="123"/>
  <c r="B1080" i="123"/>
  <c r="B1079" i="123"/>
  <c r="B1078" i="123"/>
  <c r="B1077" i="123"/>
  <c r="B1076" i="123"/>
  <c r="B1075" i="123"/>
  <c r="B1074" i="123"/>
  <c r="B1073" i="123"/>
  <c r="B1072" i="123"/>
  <c r="B1071" i="123"/>
  <c r="B1070" i="123"/>
  <c r="B1069" i="123"/>
  <c r="B1068" i="123"/>
  <c r="B1067" i="123"/>
  <c r="B1066" i="123"/>
  <c r="B1065" i="123"/>
  <c r="B1064" i="123"/>
  <c r="B1063" i="123"/>
  <c r="B1062" i="123"/>
  <c r="B1061" i="123"/>
  <c r="B1060" i="123"/>
  <c r="B1059" i="123"/>
  <c r="B1058" i="123"/>
  <c r="B1057" i="123"/>
  <c r="B1056" i="123"/>
  <c r="B1055" i="123"/>
  <c r="B1054" i="123"/>
  <c r="B1053" i="123"/>
  <c r="B1052" i="123"/>
  <c r="B1051" i="123"/>
  <c r="B1050" i="123"/>
  <c r="B1049" i="123"/>
  <c r="B1048" i="123"/>
  <c r="B1047" i="123"/>
  <c r="B1046" i="123"/>
  <c r="B1045" i="123"/>
  <c r="B1044" i="123"/>
  <c r="B1043" i="123"/>
  <c r="B1042" i="123"/>
  <c r="B1041" i="123"/>
  <c r="B1040" i="123"/>
  <c r="B1039" i="123"/>
  <c r="B1038" i="123"/>
  <c r="B1037" i="123"/>
  <c r="B1036" i="123"/>
  <c r="B1035" i="123"/>
  <c r="B1034" i="123"/>
  <c r="B1033" i="123"/>
  <c r="B1032" i="123"/>
  <c r="B1031" i="123"/>
  <c r="B1030" i="123"/>
  <c r="B1029" i="123"/>
  <c r="B1028" i="123"/>
  <c r="B1027" i="123"/>
  <c r="B1026" i="123"/>
  <c r="B1025" i="123"/>
  <c r="B1024" i="123"/>
  <c r="B1023" i="123"/>
  <c r="B1022" i="123"/>
  <c r="B1021" i="123"/>
  <c r="B1020" i="123"/>
  <c r="B1019" i="123"/>
  <c r="B1018" i="123"/>
  <c r="B1017" i="123"/>
  <c r="B1016" i="123"/>
  <c r="B1015" i="123"/>
  <c r="B1014" i="123"/>
  <c r="B1013" i="123"/>
  <c r="B1012" i="123"/>
  <c r="B1011" i="123"/>
  <c r="B1010" i="123"/>
  <c r="B1009" i="123"/>
  <c r="B1008" i="123"/>
  <c r="B1007" i="123"/>
  <c r="B1006" i="123"/>
  <c r="B1005" i="123"/>
  <c r="B1004" i="123"/>
  <c r="B1003" i="123"/>
  <c r="B1002" i="123"/>
  <c r="B1001" i="123"/>
  <c r="B1000" i="123"/>
  <c r="B999" i="123"/>
  <c r="B998" i="123"/>
  <c r="B997" i="123"/>
  <c r="B996" i="123"/>
  <c r="B995" i="123"/>
  <c r="B994" i="123"/>
  <c r="B993" i="123"/>
  <c r="B992" i="123"/>
  <c r="B991" i="123"/>
  <c r="B990" i="123"/>
  <c r="B989" i="123"/>
  <c r="B988" i="123"/>
  <c r="B987" i="123"/>
  <c r="B986" i="123"/>
  <c r="B985" i="123"/>
  <c r="B984" i="123"/>
  <c r="B983" i="123"/>
  <c r="B982" i="123"/>
  <c r="B981" i="123"/>
  <c r="B980" i="123"/>
  <c r="B979" i="123"/>
  <c r="B978" i="123"/>
  <c r="B977" i="123"/>
  <c r="B976" i="123"/>
  <c r="B975" i="123"/>
  <c r="B974" i="123"/>
  <c r="B973" i="123"/>
  <c r="B972" i="123"/>
  <c r="B971" i="123"/>
  <c r="B970" i="123"/>
  <c r="B969" i="123"/>
  <c r="B968" i="123"/>
  <c r="B967" i="123"/>
  <c r="B966" i="123"/>
  <c r="B965" i="123"/>
  <c r="B964" i="123"/>
  <c r="B963" i="123"/>
  <c r="B962" i="123"/>
  <c r="B961" i="123"/>
  <c r="B960" i="123"/>
  <c r="B959" i="123"/>
  <c r="B958" i="123"/>
  <c r="B957" i="123"/>
  <c r="B956" i="123"/>
  <c r="B955" i="123"/>
  <c r="B954" i="123"/>
  <c r="B953" i="123"/>
  <c r="B952" i="123"/>
  <c r="B951" i="123"/>
  <c r="B950" i="123"/>
  <c r="B949" i="123"/>
  <c r="B948" i="123"/>
  <c r="B947" i="123"/>
  <c r="B946" i="123"/>
  <c r="B945" i="123"/>
  <c r="B944" i="123"/>
  <c r="B943" i="123"/>
  <c r="B942" i="123"/>
  <c r="B941" i="123"/>
  <c r="B940" i="123"/>
  <c r="B939" i="123"/>
  <c r="B938" i="123"/>
  <c r="B937" i="123"/>
  <c r="B936" i="123"/>
  <c r="B935" i="123"/>
  <c r="B934" i="123"/>
  <c r="B933" i="123"/>
  <c r="B932" i="123"/>
  <c r="B931" i="123"/>
  <c r="B930" i="123"/>
  <c r="B929" i="123"/>
  <c r="B928" i="123"/>
  <c r="B927" i="123"/>
  <c r="B926" i="123"/>
  <c r="B925" i="123"/>
  <c r="B924" i="123"/>
  <c r="B923" i="123"/>
  <c r="B922" i="123"/>
  <c r="B921" i="123"/>
  <c r="B920" i="123"/>
  <c r="B919" i="123"/>
  <c r="B918" i="123"/>
  <c r="B917" i="123"/>
  <c r="B916" i="123"/>
  <c r="B915" i="123"/>
  <c r="B914" i="123"/>
  <c r="B913" i="123"/>
  <c r="B912" i="123"/>
  <c r="B911" i="123"/>
  <c r="B910" i="123"/>
  <c r="B909" i="123"/>
  <c r="B908" i="123"/>
  <c r="B907" i="123"/>
  <c r="B906" i="123"/>
  <c r="B905" i="123"/>
  <c r="B904" i="123"/>
  <c r="B903" i="123"/>
  <c r="B902" i="123"/>
  <c r="B901" i="123"/>
  <c r="B900" i="123"/>
  <c r="B899" i="123"/>
  <c r="B898" i="123"/>
  <c r="B897" i="123"/>
  <c r="B896" i="123"/>
  <c r="B895" i="123"/>
  <c r="B894" i="123"/>
  <c r="B893" i="123"/>
  <c r="B892" i="123"/>
  <c r="B891" i="123"/>
  <c r="B890" i="123"/>
  <c r="B889" i="123"/>
  <c r="B888" i="123"/>
  <c r="B887" i="123"/>
  <c r="B886" i="123"/>
  <c r="B885" i="123"/>
  <c r="B884" i="123"/>
  <c r="B883" i="123"/>
  <c r="B882" i="123"/>
  <c r="B881" i="123"/>
  <c r="B880" i="123"/>
  <c r="B879" i="123"/>
  <c r="B878" i="123"/>
  <c r="B877" i="123"/>
  <c r="B876" i="123"/>
  <c r="B875" i="123"/>
  <c r="B874" i="123"/>
  <c r="B873" i="123"/>
  <c r="B872" i="123"/>
  <c r="B871" i="123"/>
  <c r="B870" i="123"/>
  <c r="B869" i="123"/>
  <c r="B868" i="123"/>
  <c r="B867" i="123"/>
  <c r="B866" i="123"/>
  <c r="B865" i="123"/>
  <c r="B864" i="123"/>
  <c r="B863" i="123"/>
  <c r="B862" i="123"/>
  <c r="B861" i="123"/>
  <c r="B860" i="123"/>
  <c r="B859" i="123"/>
  <c r="B858" i="123"/>
  <c r="B857" i="123"/>
  <c r="B856" i="123"/>
  <c r="B855" i="123"/>
  <c r="B854" i="123"/>
  <c r="B853" i="123"/>
  <c r="B852" i="123"/>
  <c r="B851" i="123"/>
  <c r="B850" i="123"/>
  <c r="B849" i="123"/>
  <c r="B848" i="123"/>
  <c r="B847" i="123"/>
  <c r="B846" i="123"/>
  <c r="B845" i="123"/>
  <c r="B844" i="123"/>
  <c r="B843" i="123"/>
  <c r="B842" i="123"/>
  <c r="B841" i="123"/>
  <c r="B840" i="123"/>
  <c r="B839" i="123"/>
  <c r="B838" i="123"/>
  <c r="B837" i="123"/>
  <c r="B836" i="123"/>
  <c r="B835" i="123"/>
  <c r="B834" i="123"/>
  <c r="B833" i="123"/>
  <c r="B832" i="123"/>
  <c r="B831" i="123"/>
  <c r="B830" i="123"/>
  <c r="B829" i="123"/>
  <c r="B828" i="123"/>
  <c r="B827" i="123"/>
  <c r="B826" i="123"/>
  <c r="B825" i="123"/>
  <c r="B824" i="123"/>
  <c r="B823" i="123"/>
  <c r="B822" i="123"/>
  <c r="B821" i="123"/>
  <c r="B820" i="123"/>
  <c r="B819" i="123"/>
  <c r="B818" i="123"/>
  <c r="B817" i="123"/>
  <c r="B816" i="123"/>
  <c r="B815" i="123"/>
  <c r="B814" i="123"/>
  <c r="B813" i="123"/>
  <c r="B812" i="123"/>
  <c r="B811" i="123"/>
  <c r="B810" i="123"/>
  <c r="B809" i="123"/>
  <c r="B808" i="123"/>
  <c r="B807" i="123"/>
  <c r="B806" i="123"/>
  <c r="B805" i="123"/>
  <c r="B804" i="123"/>
  <c r="B803" i="123"/>
  <c r="B802" i="123"/>
  <c r="B801" i="123"/>
  <c r="B800" i="123"/>
  <c r="B799" i="123"/>
  <c r="B798" i="123"/>
  <c r="B797" i="123"/>
  <c r="B796" i="123"/>
  <c r="B795" i="123"/>
  <c r="B794" i="123"/>
  <c r="B793" i="123"/>
  <c r="B792" i="123"/>
  <c r="B791" i="123"/>
  <c r="B790" i="123"/>
  <c r="B789" i="123"/>
  <c r="B788" i="123"/>
  <c r="B787" i="123"/>
  <c r="B786" i="123"/>
  <c r="B785" i="123"/>
  <c r="B784" i="123"/>
  <c r="B783" i="123"/>
  <c r="B782" i="123"/>
  <c r="B781" i="123"/>
  <c r="B780" i="123"/>
  <c r="B779" i="123"/>
  <c r="B778" i="123"/>
  <c r="B777" i="123"/>
  <c r="B776" i="123"/>
  <c r="B775" i="123"/>
  <c r="B774" i="123"/>
  <c r="B773" i="123"/>
  <c r="B772" i="123"/>
  <c r="B771" i="123"/>
  <c r="B770" i="123"/>
  <c r="B769" i="123"/>
  <c r="B768" i="123"/>
  <c r="B767" i="123"/>
  <c r="B766" i="123"/>
  <c r="B765" i="123"/>
  <c r="B764" i="123"/>
  <c r="B763" i="123"/>
  <c r="B762" i="123"/>
  <c r="B761" i="123"/>
  <c r="B760" i="123"/>
  <c r="B759" i="123"/>
  <c r="B758" i="123"/>
  <c r="B757" i="123"/>
  <c r="B756" i="123"/>
  <c r="B755" i="123"/>
  <c r="B754" i="123"/>
  <c r="B753" i="123"/>
  <c r="B752" i="123"/>
  <c r="B751" i="123"/>
  <c r="B750" i="123"/>
  <c r="B749" i="123"/>
  <c r="B748" i="123"/>
  <c r="B747" i="123"/>
  <c r="B746" i="123"/>
  <c r="B745" i="123"/>
  <c r="B744" i="123"/>
  <c r="B743" i="123"/>
  <c r="B742" i="123"/>
  <c r="B741" i="123"/>
  <c r="B740" i="123"/>
  <c r="B739" i="123"/>
  <c r="B738" i="123"/>
  <c r="B737" i="123"/>
  <c r="B736" i="123"/>
  <c r="B735" i="123"/>
  <c r="B734" i="123"/>
  <c r="B733" i="123"/>
  <c r="B732" i="123"/>
  <c r="B731" i="123"/>
  <c r="B730" i="123"/>
  <c r="B729" i="123"/>
  <c r="B728" i="123"/>
  <c r="B727" i="123"/>
  <c r="B726" i="123"/>
  <c r="B725" i="123"/>
  <c r="B724" i="123"/>
  <c r="B723" i="123"/>
  <c r="B722" i="123"/>
  <c r="B721" i="123"/>
  <c r="B720" i="123"/>
  <c r="B719" i="123"/>
  <c r="B718" i="123"/>
  <c r="B717" i="123"/>
  <c r="B716" i="123"/>
  <c r="B715" i="123"/>
  <c r="B714" i="123"/>
  <c r="B713" i="123"/>
  <c r="B712" i="123"/>
  <c r="B711" i="123"/>
  <c r="B710" i="123"/>
  <c r="B709" i="123"/>
  <c r="B708" i="123"/>
  <c r="B707" i="123"/>
  <c r="B706" i="123"/>
  <c r="B705" i="123"/>
  <c r="B704" i="123"/>
  <c r="B703" i="123"/>
  <c r="B702" i="123"/>
  <c r="B701" i="123"/>
  <c r="B700" i="123"/>
  <c r="B699" i="123"/>
  <c r="B698" i="123"/>
  <c r="B697" i="123"/>
  <c r="B696" i="123"/>
  <c r="B695" i="123"/>
  <c r="B694" i="123"/>
  <c r="B693" i="123"/>
  <c r="B692" i="123"/>
  <c r="B691" i="123"/>
  <c r="B690" i="123"/>
  <c r="B689" i="123"/>
  <c r="B688" i="123"/>
  <c r="B687" i="123"/>
  <c r="B686" i="123"/>
  <c r="B685" i="123"/>
  <c r="B684" i="123"/>
  <c r="B683" i="123"/>
  <c r="B682" i="123"/>
  <c r="B681" i="123"/>
  <c r="B680" i="123"/>
  <c r="B679" i="123"/>
  <c r="B678" i="123"/>
  <c r="B677" i="123"/>
  <c r="B676" i="123"/>
  <c r="B675" i="123"/>
  <c r="B674" i="123"/>
  <c r="B673" i="123"/>
  <c r="B672" i="123"/>
  <c r="B671" i="123"/>
  <c r="B670" i="123"/>
  <c r="B669" i="123"/>
  <c r="B668" i="123"/>
  <c r="B667" i="123"/>
  <c r="B666" i="123"/>
  <c r="B665" i="123"/>
  <c r="B664" i="123"/>
  <c r="B663" i="123"/>
  <c r="B662" i="123"/>
  <c r="B661" i="123"/>
  <c r="B660" i="123"/>
  <c r="B659" i="123"/>
  <c r="B658" i="123"/>
  <c r="B657" i="123"/>
  <c r="B656" i="123"/>
  <c r="B655" i="123"/>
  <c r="B654" i="123"/>
  <c r="B653" i="123"/>
  <c r="B652" i="123"/>
  <c r="B651" i="123"/>
  <c r="B650" i="123"/>
  <c r="B649" i="123"/>
  <c r="B648" i="123"/>
  <c r="B647" i="123"/>
  <c r="B646" i="123"/>
  <c r="B645" i="123"/>
  <c r="B644" i="123"/>
  <c r="B643" i="123"/>
  <c r="B642" i="123"/>
  <c r="B641" i="123"/>
  <c r="B640" i="123"/>
  <c r="B639" i="123"/>
  <c r="B638" i="123"/>
  <c r="B637" i="123"/>
  <c r="B636" i="123"/>
  <c r="B635" i="123"/>
  <c r="B634" i="123"/>
  <c r="B633" i="123"/>
  <c r="B632" i="123"/>
  <c r="B631" i="123"/>
  <c r="B630" i="123"/>
  <c r="B629" i="123"/>
  <c r="B628" i="123"/>
  <c r="B627" i="123"/>
  <c r="B626" i="123"/>
  <c r="B625" i="123"/>
  <c r="B624" i="123"/>
  <c r="B623" i="123"/>
  <c r="B622" i="123"/>
  <c r="B621" i="123"/>
  <c r="B620" i="123"/>
  <c r="B619" i="123"/>
  <c r="B618" i="123"/>
  <c r="B617" i="123"/>
  <c r="B616" i="123"/>
  <c r="B615" i="123"/>
  <c r="B614" i="123"/>
  <c r="B613" i="123"/>
  <c r="B612" i="123"/>
  <c r="B611" i="123"/>
  <c r="B610" i="123"/>
  <c r="B609" i="123"/>
  <c r="B608" i="123"/>
  <c r="B607" i="123"/>
  <c r="B606" i="123"/>
  <c r="B605" i="123"/>
  <c r="B604" i="123"/>
  <c r="B603" i="123"/>
  <c r="B602" i="123"/>
  <c r="B601" i="123"/>
  <c r="B600" i="123"/>
  <c r="B599" i="123"/>
  <c r="B598" i="123"/>
  <c r="B597" i="123"/>
  <c r="B596" i="123"/>
  <c r="B595" i="123"/>
  <c r="B594" i="123"/>
  <c r="B593" i="123"/>
  <c r="B592" i="123"/>
  <c r="B591" i="123"/>
  <c r="B590" i="123"/>
  <c r="B589" i="123"/>
  <c r="B588" i="123"/>
  <c r="B587" i="123"/>
  <c r="B586" i="123"/>
  <c r="B585" i="123"/>
  <c r="B584" i="123"/>
  <c r="B583" i="123"/>
  <c r="B582" i="123"/>
  <c r="B581" i="123"/>
  <c r="B580" i="123"/>
  <c r="B579" i="123"/>
  <c r="B578" i="123"/>
  <c r="B577" i="123"/>
  <c r="B576" i="123"/>
  <c r="B575" i="123"/>
  <c r="B574" i="123"/>
  <c r="B573" i="123"/>
  <c r="B572" i="123"/>
  <c r="B571" i="123"/>
  <c r="B570" i="123"/>
  <c r="B569" i="123"/>
  <c r="B568" i="123"/>
  <c r="B567" i="123"/>
  <c r="B566" i="123"/>
  <c r="B565" i="123"/>
  <c r="B564" i="123"/>
  <c r="B563" i="123"/>
  <c r="B562" i="123"/>
  <c r="B561" i="123"/>
  <c r="B560" i="123"/>
  <c r="B559" i="123"/>
  <c r="B558" i="123"/>
  <c r="B557" i="123"/>
  <c r="B556" i="123"/>
  <c r="B555" i="123"/>
  <c r="B554" i="123"/>
  <c r="B553" i="123"/>
  <c r="B552" i="123"/>
  <c r="B551" i="123"/>
  <c r="B550" i="123"/>
  <c r="B549" i="123"/>
  <c r="B548" i="123"/>
  <c r="B547" i="123"/>
  <c r="B546" i="123"/>
  <c r="B545" i="123"/>
  <c r="B544" i="123"/>
  <c r="B543" i="123"/>
  <c r="B542" i="123"/>
  <c r="B541" i="123"/>
  <c r="B540" i="123"/>
  <c r="B539" i="123"/>
  <c r="B538" i="123"/>
  <c r="B537" i="123"/>
  <c r="B536" i="123"/>
  <c r="B535" i="123"/>
  <c r="B534" i="123"/>
  <c r="B533" i="123"/>
  <c r="B532" i="123"/>
  <c r="B531" i="123"/>
  <c r="B530" i="123"/>
  <c r="B529" i="123"/>
  <c r="B528" i="123"/>
  <c r="B527" i="123"/>
  <c r="B526" i="123"/>
  <c r="B525" i="123"/>
  <c r="B524" i="123"/>
  <c r="B523" i="123"/>
  <c r="B522" i="123"/>
  <c r="B521" i="123"/>
  <c r="B520" i="123"/>
  <c r="B519" i="123"/>
  <c r="B518" i="123"/>
  <c r="B517" i="123"/>
  <c r="B516" i="123"/>
  <c r="B515" i="123"/>
  <c r="B514" i="123"/>
  <c r="B513" i="123"/>
  <c r="B512" i="123"/>
  <c r="B511" i="123"/>
  <c r="B510" i="123"/>
  <c r="B509" i="123"/>
  <c r="B508" i="123"/>
  <c r="B507" i="123"/>
  <c r="B506" i="123"/>
  <c r="B505" i="123"/>
  <c r="B504" i="123"/>
  <c r="B503" i="123"/>
  <c r="B502" i="123"/>
  <c r="B501" i="123"/>
  <c r="B500" i="123"/>
  <c r="B499" i="123"/>
  <c r="B498" i="123"/>
  <c r="B497" i="123"/>
  <c r="B496" i="123"/>
  <c r="B495" i="123"/>
  <c r="B494" i="123"/>
  <c r="B493" i="123"/>
  <c r="B492" i="123"/>
  <c r="B491" i="123"/>
  <c r="B490" i="123"/>
  <c r="B489" i="123"/>
  <c r="B488" i="123"/>
  <c r="B487" i="123"/>
  <c r="B486" i="123"/>
  <c r="B485" i="123"/>
  <c r="B484" i="123"/>
  <c r="B483" i="123"/>
  <c r="B482" i="123"/>
  <c r="B481" i="123"/>
  <c r="B480" i="123"/>
  <c r="B479" i="123"/>
  <c r="B478" i="123"/>
  <c r="B477" i="123"/>
  <c r="B476" i="123"/>
  <c r="B475" i="123"/>
  <c r="B474" i="123"/>
  <c r="B473" i="123"/>
  <c r="B472" i="123"/>
  <c r="B471" i="123"/>
  <c r="B470" i="123"/>
  <c r="B469" i="123"/>
  <c r="B468" i="123"/>
  <c r="B467" i="123"/>
  <c r="B466" i="123"/>
  <c r="B465" i="123"/>
  <c r="B464" i="123"/>
  <c r="B463" i="123"/>
  <c r="B462" i="123"/>
  <c r="B461" i="123"/>
  <c r="B460" i="123"/>
  <c r="B459" i="123"/>
  <c r="B458" i="123"/>
  <c r="B457" i="123"/>
  <c r="B456" i="123"/>
  <c r="B455" i="123"/>
  <c r="B454" i="123"/>
  <c r="B453" i="123"/>
  <c r="B452" i="123"/>
  <c r="B451" i="123"/>
  <c r="B450" i="123"/>
  <c r="B449" i="123"/>
  <c r="B448" i="123"/>
  <c r="B447" i="123"/>
  <c r="B446" i="123"/>
  <c r="B445" i="123"/>
  <c r="B444" i="123"/>
  <c r="B443" i="123"/>
  <c r="B442" i="123"/>
  <c r="B441" i="123"/>
  <c r="B440" i="123"/>
  <c r="B439" i="123"/>
  <c r="B438" i="123"/>
  <c r="B437" i="123"/>
  <c r="B436" i="123"/>
  <c r="B435" i="123"/>
  <c r="B434" i="123"/>
  <c r="B433" i="123"/>
  <c r="B432" i="123"/>
  <c r="B431" i="123"/>
  <c r="B430" i="123"/>
  <c r="B429" i="123"/>
  <c r="B428" i="123"/>
  <c r="B427" i="123"/>
  <c r="B426" i="123"/>
  <c r="B425" i="123"/>
  <c r="B424" i="123"/>
  <c r="B423" i="123"/>
  <c r="B422" i="123"/>
  <c r="B421" i="123"/>
  <c r="B420" i="123"/>
  <c r="B419" i="123"/>
  <c r="B418" i="123"/>
  <c r="B417" i="123"/>
  <c r="B416" i="123"/>
  <c r="B415" i="123"/>
  <c r="B414" i="123"/>
  <c r="B413" i="123"/>
  <c r="B412" i="123"/>
  <c r="B411" i="123"/>
  <c r="B410" i="123"/>
  <c r="B409" i="123"/>
  <c r="B408" i="123"/>
  <c r="B407" i="123"/>
  <c r="B406" i="123"/>
  <c r="B405" i="123"/>
  <c r="B404" i="123"/>
  <c r="B403" i="123"/>
  <c r="B402" i="123"/>
  <c r="B401" i="123"/>
  <c r="B400" i="123"/>
  <c r="B399" i="123"/>
  <c r="B398" i="123"/>
  <c r="B397" i="123"/>
  <c r="B396" i="123"/>
  <c r="B395" i="123"/>
  <c r="B394" i="123"/>
  <c r="B393" i="123"/>
  <c r="B392" i="123"/>
  <c r="B391" i="123"/>
  <c r="B390" i="123"/>
  <c r="B389" i="123"/>
  <c r="B388" i="123"/>
  <c r="B387" i="123"/>
  <c r="B386" i="123"/>
  <c r="B385" i="123"/>
  <c r="B384" i="123"/>
  <c r="B383" i="123"/>
  <c r="B382" i="123"/>
  <c r="B381" i="123"/>
  <c r="B380" i="123"/>
  <c r="B379" i="123"/>
  <c r="B378" i="123"/>
  <c r="B377" i="123"/>
  <c r="B376" i="123"/>
  <c r="B375" i="123"/>
  <c r="B374" i="123"/>
  <c r="B373" i="123"/>
  <c r="B372" i="123"/>
  <c r="B371" i="123"/>
  <c r="B370" i="123"/>
  <c r="B369" i="123"/>
  <c r="B368" i="123"/>
  <c r="B367" i="123"/>
  <c r="B366" i="123"/>
  <c r="B365" i="123"/>
  <c r="B364" i="123"/>
  <c r="B363" i="123"/>
  <c r="B362" i="123"/>
  <c r="B361" i="123"/>
  <c r="B360" i="123"/>
  <c r="B359" i="123"/>
  <c r="B358" i="123"/>
  <c r="B357" i="123"/>
  <c r="B356" i="123"/>
  <c r="B355" i="123"/>
  <c r="B354" i="123"/>
  <c r="B353" i="123"/>
  <c r="B352" i="123"/>
  <c r="B351" i="123"/>
  <c r="B350" i="123"/>
  <c r="B349" i="123"/>
  <c r="B348" i="123"/>
  <c r="B347" i="123"/>
  <c r="B346" i="123"/>
  <c r="B345" i="123"/>
  <c r="B344" i="123"/>
  <c r="B343" i="123"/>
  <c r="B342" i="123"/>
  <c r="B341" i="123"/>
  <c r="B340" i="123"/>
  <c r="B339" i="123"/>
  <c r="B338" i="123"/>
  <c r="B337" i="123"/>
  <c r="B336" i="123"/>
  <c r="B335" i="123"/>
  <c r="B334" i="123"/>
  <c r="B333" i="123"/>
  <c r="B332" i="123"/>
  <c r="B331" i="123"/>
  <c r="B330" i="123"/>
  <c r="B329" i="123"/>
  <c r="B328" i="123"/>
  <c r="B327" i="123"/>
  <c r="B326" i="123"/>
  <c r="B325" i="123"/>
  <c r="B324" i="123"/>
  <c r="B323" i="123"/>
  <c r="B322" i="123"/>
  <c r="B321" i="123"/>
  <c r="B320" i="123"/>
  <c r="B319" i="123"/>
  <c r="B318" i="123"/>
  <c r="B317" i="123"/>
  <c r="B316" i="123"/>
  <c r="B315" i="123"/>
  <c r="B314" i="123"/>
  <c r="B313" i="123"/>
  <c r="B312" i="123"/>
  <c r="B311" i="123"/>
  <c r="B310" i="123"/>
  <c r="B309" i="123"/>
  <c r="B308" i="123"/>
  <c r="B307" i="123"/>
  <c r="B306" i="123"/>
  <c r="B305" i="123"/>
  <c r="B304" i="123"/>
  <c r="B303" i="123"/>
  <c r="B302" i="123"/>
  <c r="B301" i="123"/>
  <c r="B300" i="123"/>
  <c r="B299" i="123"/>
  <c r="B298" i="123"/>
  <c r="B297" i="123"/>
  <c r="B296" i="123"/>
  <c r="B295" i="123"/>
  <c r="B294" i="123"/>
  <c r="B293" i="123"/>
  <c r="B292" i="123"/>
  <c r="B291" i="123"/>
  <c r="B290" i="123"/>
  <c r="B289" i="123"/>
  <c r="B288" i="123"/>
  <c r="B287" i="123"/>
  <c r="B286" i="123"/>
  <c r="B285" i="123"/>
  <c r="B284" i="123"/>
  <c r="B283" i="123"/>
  <c r="B282" i="123"/>
  <c r="B281" i="123"/>
  <c r="B280" i="123"/>
  <c r="B279" i="123"/>
  <c r="B278" i="123"/>
  <c r="B277" i="123"/>
  <c r="B276" i="123"/>
  <c r="B275" i="123"/>
  <c r="B274" i="123"/>
  <c r="B273" i="123"/>
  <c r="B272" i="123"/>
  <c r="B271" i="123"/>
  <c r="B270" i="123"/>
  <c r="B269" i="123"/>
  <c r="B268" i="123"/>
  <c r="B267" i="123"/>
  <c r="B266" i="123"/>
  <c r="B265" i="123"/>
  <c r="B264" i="123"/>
  <c r="B263" i="123"/>
  <c r="B262" i="123"/>
  <c r="B261" i="123"/>
  <c r="B260" i="123"/>
  <c r="B259" i="123"/>
  <c r="B258" i="123"/>
  <c r="B257" i="123"/>
  <c r="B256" i="123"/>
  <c r="B255" i="123"/>
  <c r="B254" i="123"/>
  <c r="B253" i="123"/>
  <c r="B252" i="123"/>
  <c r="B251" i="123"/>
  <c r="B250" i="123"/>
  <c r="B249" i="123"/>
  <c r="B248" i="123"/>
  <c r="B247" i="123"/>
  <c r="B246" i="123"/>
  <c r="B245" i="123"/>
  <c r="B244" i="123"/>
  <c r="B243" i="123"/>
  <c r="B242" i="123"/>
  <c r="B241" i="123"/>
  <c r="B240" i="123"/>
  <c r="B239" i="123"/>
  <c r="B238" i="123"/>
  <c r="B237" i="123"/>
  <c r="B236" i="123"/>
  <c r="B235" i="123"/>
  <c r="B234" i="123"/>
  <c r="B233" i="123"/>
  <c r="B232" i="123"/>
  <c r="B231" i="123"/>
  <c r="B230" i="123"/>
  <c r="B229" i="123"/>
  <c r="B228" i="123"/>
  <c r="B227" i="123"/>
  <c r="B226" i="123"/>
  <c r="B225" i="123"/>
  <c r="B224" i="123"/>
  <c r="B223" i="123"/>
  <c r="B222" i="123"/>
  <c r="B221" i="123"/>
  <c r="B220" i="123"/>
  <c r="B219" i="123"/>
  <c r="B218" i="123"/>
  <c r="B217" i="123"/>
  <c r="B216" i="123"/>
  <c r="B215" i="123"/>
  <c r="B214" i="123"/>
  <c r="B213" i="123"/>
  <c r="B212" i="123"/>
  <c r="B211" i="123"/>
  <c r="B210" i="123"/>
  <c r="B209" i="123"/>
  <c r="B208" i="123"/>
  <c r="B207" i="123"/>
  <c r="B206" i="123"/>
  <c r="B205" i="123"/>
  <c r="B204" i="123"/>
  <c r="B203" i="123"/>
  <c r="B202" i="123"/>
  <c r="B201" i="123"/>
  <c r="B200" i="123"/>
  <c r="B199" i="123"/>
  <c r="B198" i="123"/>
  <c r="B197" i="123"/>
  <c r="B196" i="123"/>
  <c r="B195" i="123"/>
  <c r="B194" i="123"/>
  <c r="B193" i="123"/>
  <c r="B192" i="123"/>
  <c r="B191" i="123"/>
  <c r="B190" i="123"/>
  <c r="B189" i="123"/>
  <c r="B188" i="123"/>
  <c r="B187" i="123"/>
  <c r="B186" i="123"/>
  <c r="B185" i="123"/>
  <c r="B184" i="123"/>
  <c r="B183" i="123"/>
  <c r="B182" i="123"/>
  <c r="B181" i="123"/>
  <c r="B180" i="123"/>
  <c r="B179" i="123"/>
  <c r="B178" i="123"/>
  <c r="B177" i="123"/>
  <c r="B176" i="123"/>
  <c r="B175" i="123"/>
  <c r="B174" i="123"/>
  <c r="B173" i="123"/>
  <c r="B172" i="123"/>
  <c r="B171" i="123"/>
  <c r="B170" i="123"/>
  <c r="B169" i="123"/>
  <c r="B168" i="123"/>
  <c r="B167" i="123"/>
  <c r="B166" i="123"/>
  <c r="B165" i="123"/>
  <c r="B164" i="123"/>
  <c r="B163" i="123"/>
  <c r="B162" i="123"/>
  <c r="B161" i="123"/>
  <c r="B160" i="123"/>
  <c r="B159" i="123"/>
  <c r="B158" i="123"/>
  <c r="B157" i="123"/>
  <c r="B156" i="123"/>
  <c r="B155" i="123"/>
  <c r="B154" i="123"/>
  <c r="B153" i="123"/>
  <c r="B152" i="123"/>
  <c r="B151" i="123"/>
  <c r="B150" i="123"/>
  <c r="B149" i="123"/>
  <c r="B148" i="123"/>
  <c r="B147" i="123"/>
  <c r="B146" i="123"/>
  <c r="B145" i="123"/>
  <c r="B144" i="123"/>
  <c r="B143" i="123"/>
  <c r="B142" i="123"/>
  <c r="B141" i="123"/>
  <c r="B140" i="123"/>
  <c r="B139" i="123"/>
  <c r="B138" i="123"/>
  <c r="B137" i="123"/>
  <c r="B136" i="123"/>
  <c r="B135" i="123"/>
  <c r="B134" i="123"/>
  <c r="B133" i="123"/>
  <c r="B132" i="123"/>
  <c r="B131" i="123"/>
  <c r="B130" i="123"/>
  <c r="B129" i="123"/>
  <c r="B128" i="123"/>
  <c r="B127" i="123"/>
  <c r="B126" i="123"/>
  <c r="B125" i="123"/>
  <c r="B124" i="123"/>
  <c r="B123" i="123"/>
  <c r="B122" i="123"/>
  <c r="B121" i="123"/>
  <c r="B120" i="123"/>
  <c r="B119" i="123"/>
  <c r="B118" i="123"/>
  <c r="B117" i="123"/>
  <c r="B116" i="123"/>
  <c r="B115" i="123"/>
  <c r="B114" i="123"/>
  <c r="B113" i="123"/>
  <c r="B112" i="123"/>
  <c r="B111" i="123"/>
  <c r="B110" i="123"/>
  <c r="B109" i="123"/>
  <c r="B108" i="123"/>
  <c r="B107" i="123"/>
  <c r="B106" i="123"/>
  <c r="B105" i="123"/>
  <c r="B104" i="123"/>
  <c r="B103" i="123"/>
  <c r="B102" i="123"/>
  <c r="B101" i="123"/>
  <c r="B100" i="123"/>
  <c r="B99" i="123"/>
  <c r="B98" i="123"/>
  <c r="B97" i="123"/>
  <c r="B96" i="123"/>
  <c r="B95" i="123"/>
  <c r="B94" i="123"/>
  <c r="B93" i="123"/>
  <c r="B92" i="123"/>
  <c r="B91" i="123"/>
  <c r="B90" i="123"/>
  <c r="B89" i="123"/>
  <c r="B88" i="123"/>
  <c r="B87" i="123"/>
  <c r="B86" i="123"/>
  <c r="B85" i="123"/>
  <c r="B84" i="123"/>
  <c r="B83" i="123"/>
  <c r="B82" i="123"/>
  <c r="B81" i="123"/>
  <c r="B80" i="123"/>
  <c r="B79" i="123"/>
  <c r="B78" i="123"/>
  <c r="B77" i="123"/>
  <c r="B76" i="123"/>
  <c r="B75" i="123"/>
  <c r="B74" i="123"/>
  <c r="B73" i="123"/>
  <c r="B72" i="123"/>
  <c r="B71" i="123"/>
  <c r="B70" i="123"/>
  <c r="B69" i="123"/>
  <c r="B68" i="123"/>
  <c r="B67" i="123"/>
  <c r="B66" i="123"/>
  <c r="B65" i="123"/>
  <c r="B64" i="123"/>
  <c r="B63" i="123"/>
  <c r="B62" i="123"/>
  <c r="B61" i="123"/>
  <c r="B60" i="123"/>
  <c r="B59" i="123"/>
  <c r="B58" i="123"/>
  <c r="B57" i="123"/>
  <c r="B56" i="123"/>
  <c r="B55" i="123"/>
  <c r="B54" i="123"/>
  <c r="B53" i="123"/>
  <c r="B52" i="123"/>
  <c r="B51" i="123"/>
  <c r="B50" i="123"/>
  <c r="B49" i="123"/>
  <c r="B48" i="123"/>
  <c r="B47" i="123"/>
  <c r="B46" i="123"/>
  <c r="B45" i="123"/>
  <c r="B44" i="123"/>
  <c r="B43" i="123"/>
  <c r="B42" i="123"/>
  <c r="B41" i="123"/>
  <c r="B40" i="123"/>
  <c r="B39" i="123"/>
  <c r="B38" i="123"/>
  <c r="B37" i="123"/>
  <c r="B36" i="123"/>
  <c r="B35" i="123"/>
  <c r="B34" i="123"/>
  <c r="B33" i="123"/>
  <c r="B32" i="123"/>
  <c r="B31" i="123"/>
  <c r="B30" i="123"/>
  <c r="B29" i="123"/>
  <c r="B28" i="123"/>
  <c r="B27" i="123"/>
  <c r="B26" i="123"/>
  <c r="B25" i="123"/>
  <c r="B24" i="123"/>
  <c r="B23" i="123"/>
  <c r="B22" i="123"/>
  <c r="B21" i="123"/>
  <c r="B20" i="123"/>
  <c r="B19" i="123"/>
  <c r="B18" i="123"/>
  <c r="B17" i="123"/>
  <c r="B16" i="123"/>
  <c r="B15" i="123"/>
  <c r="B14" i="123"/>
  <c r="B13" i="123"/>
  <c r="B12" i="123"/>
  <c r="B11" i="123"/>
  <c r="B10" i="123"/>
  <c r="B9" i="123"/>
  <c r="B8" i="123"/>
  <c r="B7" i="123"/>
  <c r="B6" i="123"/>
  <c r="B5" i="123"/>
  <c r="B4" i="123"/>
  <c r="N3" i="123"/>
  <c r="M3" i="123"/>
  <c r="K3" i="123"/>
  <c r="J3" i="123"/>
  <c r="I3" i="123"/>
  <c r="H3" i="123"/>
  <c r="G3" i="123"/>
  <c r="F3" i="123"/>
  <c r="E3" i="123"/>
  <c r="D3" i="123"/>
  <c r="C3" i="123"/>
  <c r="B3" i="123"/>
  <c r="Q7" i="123" l="1"/>
  <c r="O7" i="123"/>
  <c r="P7" i="123"/>
  <c r="Q9" i="123"/>
  <c r="O9" i="123"/>
  <c r="P9" i="123"/>
  <c r="Q13" i="123"/>
  <c r="O13" i="123"/>
  <c r="E13" i="123" s="1"/>
  <c r="P13" i="123"/>
  <c r="Q17" i="123"/>
  <c r="O17" i="123"/>
  <c r="P17" i="123"/>
  <c r="P21" i="123"/>
  <c r="Q21" i="123"/>
  <c r="O21" i="123"/>
  <c r="E21" i="123" s="1"/>
  <c r="P25" i="123"/>
  <c r="Q25" i="123"/>
  <c r="O25" i="123"/>
  <c r="E25" i="123" s="1"/>
  <c r="P27" i="123"/>
  <c r="Q27" i="123"/>
  <c r="O27" i="123"/>
  <c r="E27" i="123" s="1"/>
  <c r="P31" i="123"/>
  <c r="Q31" i="123"/>
  <c r="O31" i="123"/>
  <c r="E31" i="123" s="1"/>
  <c r="P35" i="123"/>
  <c r="Q35" i="123"/>
  <c r="O35" i="123"/>
  <c r="E35" i="123" s="1"/>
  <c r="Q39" i="123"/>
  <c r="O39" i="123"/>
  <c r="P39" i="123"/>
  <c r="Q43" i="123"/>
  <c r="O43" i="123"/>
  <c r="E43" i="123" s="1"/>
  <c r="P43" i="123"/>
  <c r="Q47" i="123"/>
  <c r="O47" i="123"/>
  <c r="P47" i="123"/>
  <c r="P51" i="123"/>
  <c r="Q51" i="123"/>
  <c r="O51" i="123"/>
  <c r="E51" i="123" s="1"/>
  <c r="Q55" i="123"/>
  <c r="O55" i="123"/>
  <c r="P55" i="123"/>
  <c r="Q4" i="123"/>
  <c r="O4" i="123"/>
  <c r="E4" i="123" s="1"/>
  <c r="P4" i="123"/>
  <c r="P6" i="123"/>
  <c r="Q6" i="123"/>
  <c r="O6" i="123"/>
  <c r="E6" i="123" s="1"/>
  <c r="P8" i="123"/>
  <c r="Q8" i="123"/>
  <c r="O8" i="123"/>
  <c r="E8" i="123" s="1"/>
  <c r="P10" i="123"/>
  <c r="Q10" i="123"/>
  <c r="O10" i="123"/>
  <c r="E10" i="123" s="1"/>
  <c r="P12" i="123"/>
  <c r="Q12" i="123"/>
  <c r="O12" i="123"/>
  <c r="E12" i="123" s="1"/>
  <c r="P14" i="123"/>
  <c r="Q14" i="123"/>
  <c r="O14" i="123"/>
  <c r="E14" i="123" s="1"/>
  <c r="P16" i="123"/>
  <c r="Q16" i="123"/>
  <c r="O16" i="123"/>
  <c r="E16" i="123" s="1"/>
  <c r="P18" i="123"/>
  <c r="Q18" i="123"/>
  <c r="O18" i="123"/>
  <c r="E18" i="123" s="1"/>
  <c r="Q20" i="123"/>
  <c r="O20" i="123"/>
  <c r="E20" i="123" s="1"/>
  <c r="P20" i="123"/>
  <c r="Q22" i="123"/>
  <c r="O22" i="123"/>
  <c r="P22" i="123"/>
  <c r="Q24" i="123"/>
  <c r="O24" i="123"/>
  <c r="E24" i="123" s="1"/>
  <c r="P24" i="123"/>
  <c r="Q26" i="123"/>
  <c r="O26" i="123"/>
  <c r="E26" i="123" s="1"/>
  <c r="P26" i="123"/>
  <c r="Q28" i="123"/>
  <c r="O28" i="123"/>
  <c r="E28" i="123" s="1"/>
  <c r="P28" i="123"/>
  <c r="Q30" i="123"/>
  <c r="O30" i="123"/>
  <c r="P30" i="123"/>
  <c r="Q32" i="123"/>
  <c r="O32" i="123"/>
  <c r="E32" i="123" s="1"/>
  <c r="P32" i="123"/>
  <c r="Q34" i="123"/>
  <c r="O34" i="123"/>
  <c r="E34" i="123" s="1"/>
  <c r="P34" i="123"/>
  <c r="P36" i="123"/>
  <c r="Q36" i="123"/>
  <c r="O36" i="123"/>
  <c r="E36" i="123" s="1"/>
  <c r="P38" i="123"/>
  <c r="Q38" i="123"/>
  <c r="O38" i="123"/>
  <c r="E38" i="123" s="1"/>
  <c r="P40" i="123"/>
  <c r="Q40" i="123"/>
  <c r="O40" i="123"/>
  <c r="P42" i="123"/>
  <c r="Q42" i="123"/>
  <c r="O42" i="123"/>
  <c r="P44" i="123"/>
  <c r="Q44" i="123"/>
  <c r="O44" i="123"/>
  <c r="E44" i="123" s="1"/>
  <c r="P46" i="123"/>
  <c r="Q46" i="123"/>
  <c r="O46" i="123"/>
  <c r="E46" i="123" s="1"/>
  <c r="P48" i="123"/>
  <c r="Q48" i="123"/>
  <c r="O48" i="123"/>
  <c r="Q50" i="123"/>
  <c r="O50" i="123"/>
  <c r="E50" i="123" s="1"/>
  <c r="P50" i="123"/>
  <c r="P52" i="123"/>
  <c r="Q52" i="123"/>
  <c r="O52" i="123"/>
  <c r="E52" i="123" s="1"/>
  <c r="P54" i="123"/>
  <c r="Q54" i="123"/>
  <c r="O54" i="123"/>
  <c r="E54" i="123" s="1"/>
  <c r="P56" i="123"/>
  <c r="Q56" i="123"/>
  <c r="O56" i="123"/>
  <c r="P58" i="123"/>
  <c r="Q58" i="123"/>
  <c r="O58" i="123"/>
  <c r="P60" i="123"/>
  <c r="Q60" i="123"/>
  <c r="O60" i="123"/>
  <c r="Q62" i="123"/>
  <c r="O62" i="123"/>
  <c r="P62" i="123"/>
  <c r="Q64" i="123"/>
  <c r="O64" i="123"/>
  <c r="P64" i="123"/>
  <c r="Q66" i="123"/>
  <c r="O66" i="123"/>
  <c r="P66" i="123"/>
  <c r="Q68" i="123"/>
  <c r="O68" i="123"/>
  <c r="P68" i="123"/>
  <c r="Q70" i="123"/>
  <c r="O70" i="123"/>
  <c r="P70" i="123"/>
  <c r="Q72" i="123"/>
  <c r="O72" i="123"/>
  <c r="P72" i="123"/>
  <c r="Q74" i="123"/>
  <c r="O74" i="123"/>
  <c r="P74" i="123"/>
  <c r="Q76" i="123"/>
  <c r="O76" i="123"/>
  <c r="P76" i="123"/>
  <c r="P78" i="123"/>
  <c r="Q78" i="123"/>
  <c r="O78" i="123"/>
  <c r="P80" i="123"/>
  <c r="Q80" i="123"/>
  <c r="O80" i="123"/>
  <c r="P82" i="123"/>
  <c r="Q82" i="123"/>
  <c r="O82" i="123"/>
  <c r="Q84" i="123"/>
  <c r="O84" i="123"/>
  <c r="P84" i="123"/>
  <c r="Q86" i="123"/>
  <c r="O86" i="123"/>
  <c r="P86" i="123"/>
  <c r="Q88" i="123"/>
  <c r="O88" i="123"/>
  <c r="P88" i="123"/>
  <c r="Q90" i="123"/>
  <c r="O90" i="123"/>
  <c r="P90" i="123"/>
  <c r="Q92" i="123"/>
  <c r="O92" i="123"/>
  <c r="P92" i="123"/>
  <c r="Q94" i="123"/>
  <c r="O94" i="123"/>
  <c r="P94" i="123"/>
  <c r="Q96" i="123"/>
  <c r="O96" i="123"/>
  <c r="E96" i="123" s="1"/>
  <c r="P96" i="123"/>
  <c r="Q98" i="123"/>
  <c r="O98" i="123"/>
  <c r="P98" i="123"/>
  <c r="Q100" i="123"/>
  <c r="O100" i="123"/>
  <c r="P100" i="123"/>
  <c r="P102" i="123"/>
  <c r="Q102" i="123"/>
  <c r="O102" i="123"/>
  <c r="P104" i="123"/>
  <c r="Q104" i="123"/>
  <c r="O104" i="123"/>
  <c r="P106" i="123"/>
  <c r="Q106" i="123"/>
  <c r="O106" i="123"/>
  <c r="P108" i="123"/>
  <c r="Q108" i="123"/>
  <c r="O108" i="123"/>
  <c r="P110" i="123"/>
  <c r="Q110" i="123"/>
  <c r="O110" i="123"/>
  <c r="Q112" i="123"/>
  <c r="O112" i="123"/>
  <c r="E112" i="123" s="1"/>
  <c r="P112" i="123"/>
  <c r="Q114" i="123"/>
  <c r="O114" i="123"/>
  <c r="P114" i="123"/>
  <c r="Q116" i="123"/>
  <c r="O116" i="123"/>
  <c r="P116" i="123"/>
  <c r="Q118" i="123"/>
  <c r="O118" i="123"/>
  <c r="P118" i="123"/>
  <c r="Q120" i="123"/>
  <c r="O120" i="123"/>
  <c r="E120" i="123" s="1"/>
  <c r="P120" i="123"/>
  <c r="Q122" i="123"/>
  <c r="O122" i="123"/>
  <c r="P122" i="123"/>
  <c r="Q124" i="123"/>
  <c r="O124" i="123"/>
  <c r="P124" i="123"/>
  <c r="Q126" i="123"/>
  <c r="O126" i="123"/>
  <c r="P126" i="123"/>
  <c r="Q128" i="123"/>
  <c r="O128" i="123"/>
  <c r="E128" i="123" s="1"/>
  <c r="P128" i="123"/>
  <c r="Q130" i="123"/>
  <c r="O130" i="123"/>
  <c r="P130" i="123"/>
  <c r="Q132" i="123"/>
  <c r="O132" i="123"/>
  <c r="P132" i="123"/>
  <c r="Q134" i="123"/>
  <c r="O134" i="123"/>
  <c r="P134" i="123"/>
  <c r="Q136" i="123"/>
  <c r="O136" i="123"/>
  <c r="E136" i="123" s="1"/>
  <c r="P136" i="123"/>
  <c r="Q138" i="123"/>
  <c r="O138" i="123"/>
  <c r="P138" i="123"/>
  <c r="Q140" i="123"/>
  <c r="O140" i="123"/>
  <c r="P140" i="123"/>
  <c r="Q142" i="123"/>
  <c r="O142" i="123"/>
  <c r="P142" i="123"/>
  <c r="Q144" i="123"/>
  <c r="O144" i="123"/>
  <c r="E144" i="123" s="1"/>
  <c r="P144" i="123"/>
  <c r="Q146" i="123"/>
  <c r="O146" i="123"/>
  <c r="P146" i="123"/>
  <c r="P148" i="123"/>
  <c r="Q148" i="123"/>
  <c r="O148" i="123"/>
  <c r="P150" i="123"/>
  <c r="Q150" i="123"/>
  <c r="O150" i="123"/>
  <c r="P152" i="123"/>
  <c r="Q152" i="123"/>
  <c r="O152" i="123"/>
  <c r="P154" i="123"/>
  <c r="Q154" i="123"/>
  <c r="O154" i="123"/>
  <c r="P156" i="123"/>
  <c r="Q156" i="123"/>
  <c r="O156" i="123"/>
  <c r="P158" i="123"/>
  <c r="Q158" i="123"/>
  <c r="O158" i="123"/>
  <c r="Q160" i="123"/>
  <c r="O160" i="123"/>
  <c r="E160" i="123" s="1"/>
  <c r="P160" i="123"/>
  <c r="Q162" i="123"/>
  <c r="O162" i="123"/>
  <c r="P162" i="123"/>
  <c r="Q164" i="123"/>
  <c r="O164" i="123"/>
  <c r="P164" i="123"/>
  <c r="Q166" i="123"/>
  <c r="O166" i="123"/>
  <c r="P166" i="123"/>
  <c r="P168" i="123"/>
  <c r="Q168" i="123"/>
  <c r="O168" i="123"/>
  <c r="P170" i="123"/>
  <c r="Q170" i="123"/>
  <c r="O170" i="123"/>
  <c r="P172" i="123"/>
  <c r="Q172" i="123"/>
  <c r="O172" i="123"/>
  <c r="P174" i="123"/>
  <c r="Q174" i="123"/>
  <c r="O174" i="123"/>
  <c r="P176" i="123"/>
  <c r="Q176" i="123"/>
  <c r="O176" i="123"/>
  <c r="P178" i="123"/>
  <c r="Q178" i="123"/>
  <c r="O178" i="123"/>
  <c r="P180" i="123"/>
  <c r="Q180" i="123"/>
  <c r="O180" i="123"/>
  <c r="P182" i="123"/>
  <c r="Q182" i="123"/>
  <c r="O182" i="123"/>
  <c r="P184" i="123"/>
  <c r="Q184" i="123"/>
  <c r="O184" i="123"/>
  <c r="P186" i="123"/>
  <c r="Q186" i="123"/>
  <c r="O186" i="123"/>
  <c r="P188" i="123"/>
  <c r="Q188" i="123"/>
  <c r="O188" i="123"/>
  <c r="P190" i="123"/>
  <c r="Q190" i="123"/>
  <c r="O190" i="123"/>
  <c r="P192" i="123"/>
  <c r="Q192" i="123"/>
  <c r="O192" i="123"/>
  <c r="P194" i="123"/>
  <c r="Q194" i="123"/>
  <c r="O194" i="123"/>
  <c r="P196" i="123"/>
  <c r="Q196" i="123"/>
  <c r="O196" i="123"/>
  <c r="P198" i="123"/>
  <c r="Q198" i="123"/>
  <c r="O198" i="123"/>
  <c r="P200" i="123"/>
  <c r="Q200" i="123"/>
  <c r="O200" i="123"/>
  <c r="P202" i="123"/>
  <c r="Q202" i="123"/>
  <c r="O202" i="123"/>
  <c r="P204" i="123"/>
  <c r="Q204" i="123"/>
  <c r="O204" i="123"/>
  <c r="P206" i="123"/>
  <c r="Q206" i="123"/>
  <c r="O206" i="123"/>
  <c r="P208" i="123"/>
  <c r="Q208" i="123"/>
  <c r="O208" i="123"/>
  <c r="P210" i="123"/>
  <c r="Q210" i="123"/>
  <c r="O210" i="123"/>
  <c r="P212" i="123"/>
  <c r="Q212" i="123"/>
  <c r="O212" i="123"/>
  <c r="P214" i="123"/>
  <c r="Q214" i="123"/>
  <c r="O214" i="123"/>
  <c r="P216" i="123"/>
  <c r="Q216" i="123"/>
  <c r="O216" i="123"/>
  <c r="P218" i="123"/>
  <c r="Q218" i="123"/>
  <c r="O218" i="123"/>
  <c r="P220" i="123"/>
  <c r="Q220" i="123"/>
  <c r="O220" i="123"/>
  <c r="P222" i="123"/>
  <c r="Q222" i="123"/>
  <c r="O222" i="123"/>
  <c r="P224" i="123"/>
  <c r="Q224" i="123"/>
  <c r="O224" i="123"/>
  <c r="P226" i="123"/>
  <c r="Q226" i="123"/>
  <c r="O226" i="123"/>
  <c r="P228" i="123"/>
  <c r="Q228" i="123"/>
  <c r="O228" i="123"/>
  <c r="P230" i="123"/>
  <c r="Q230" i="123"/>
  <c r="O230" i="123"/>
  <c r="P232" i="123"/>
  <c r="Q232" i="123"/>
  <c r="O232" i="123"/>
  <c r="P234" i="123"/>
  <c r="Q234" i="123"/>
  <c r="O234" i="123"/>
  <c r="P236" i="123"/>
  <c r="Q236" i="123"/>
  <c r="O236" i="123"/>
  <c r="P238" i="123"/>
  <c r="Q238" i="123"/>
  <c r="O238" i="123"/>
  <c r="P240" i="123"/>
  <c r="Q240" i="123"/>
  <c r="O240" i="123"/>
  <c r="P242" i="123"/>
  <c r="Q242" i="123"/>
  <c r="O242" i="123"/>
  <c r="P244" i="123"/>
  <c r="Q244" i="123"/>
  <c r="O244" i="123"/>
  <c r="P246" i="123"/>
  <c r="Q246" i="123"/>
  <c r="O246" i="123"/>
  <c r="P248" i="123"/>
  <c r="Q248" i="123"/>
  <c r="O248" i="123"/>
  <c r="P250" i="123"/>
  <c r="Q250" i="123"/>
  <c r="O250" i="123"/>
  <c r="P252" i="123"/>
  <c r="Q252" i="123"/>
  <c r="O252" i="123"/>
  <c r="P254" i="123"/>
  <c r="Q254" i="123"/>
  <c r="O254" i="123"/>
  <c r="P256" i="123"/>
  <c r="Q256" i="123"/>
  <c r="O256" i="123"/>
  <c r="P258" i="123"/>
  <c r="Q258" i="123"/>
  <c r="O258" i="123"/>
  <c r="P260" i="123"/>
  <c r="Q260" i="123"/>
  <c r="O260" i="123"/>
  <c r="P262" i="123"/>
  <c r="Q262" i="123"/>
  <c r="O262" i="123"/>
  <c r="P264" i="123"/>
  <c r="Q264" i="123"/>
  <c r="O264" i="123"/>
  <c r="P266" i="123"/>
  <c r="Q266" i="123"/>
  <c r="O266" i="123"/>
  <c r="P268" i="123"/>
  <c r="Q268" i="123"/>
  <c r="O268" i="123"/>
  <c r="P270" i="123"/>
  <c r="Q270" i="123"/>
  <c r="O270" i="123"/>
  <c r="P272" i="123"/>
  <c r="Q272" i="123"/>
  <c r="O272" i="123"/>
  <c r="P274" i="123"/>
  <c r="Q274" i="123"/>
  <c r="O274" i="123"/>
  <c r="P276" i="123"/>
  <c r="Q276" i="123"/>
  <c r="O276" i="123"/>
  <c r="P278" i="123"/>
  <c r="Q278" i="123"/>
  <c r="O278" i="123"/>
  <c r="P280" i="123"/>
  <c r="Q280" i="123"/>
  <c r="O280" i="123"/>
  <c r="P282" i="123"/>
  <c r="Q282" i="123"/>
  <c r="O282" i="123"/>
  <c r="P284" i="123"/>
  <c r="Q284" i="123"/>
  <c r="O284" i="123"/>
  <c r="P286" i="123"/>
  <c r="Q286" i="123"/>
  <c r="O286" i="123"/>
  <c r="P288" i="123"/>
  <c r="Q288" i="123"/>
  <c r="O288" i="123"/>
  <c r="P290" i="123"/>
  <c r="Q290" i="123"/>
  <c r="O290" i="123"/>
  <c r="P292" i="123"/>
  <c r="Q292" i="123"/>
  <c r="O292" i="123"/>
  <c r="P294" i="123"/>
  <c r="Q294" i="123"/>
  <c r="O294" i="123"/>
  <c r="P296" i="123"/>
  <c r="Q296" i="123"/>
  <c r="O296" i="123"/>
  <c r="P298" i="123"/>
  <c r="Q298" i="123"/>
  <c r="O298" i="123"/>
  <c r="P300" i="123"/>
  <c r="Q300" i="123"/>
  <c r="O300" i="123"/>
  <c r="P302" i="123"/>
  <c r="Q302" i="123"/>
  <c r="O302" i="123"/>
  <c r="P304" i="123"/>
  <c r="Q304" i="123"/>
  <c r="O304" i="123"/>
  <c r="P306" i="123"/>
  <c r="Q306" i="123"/>
  <c r="O306" i="123"/>
  <c r="P308" i="123"/>
  <c r="Q308" i="123"/>
  <c r="O308" i="123"/>
  <c r="P310" i="123"/>
  <c r="Q310" i="123"/>
  <c r="O310" i="123"/>
  <c r="P312" i="123"/>
  <c r="Q312" i="123"/>
  <c r="O312" i="123"/>
  <c r="P314" i="123"/>
  <c r="Q314" i="123"/>
  <c r="O314" i="123"/>
  <c r="P316" i="123"/>
  <c r="Q316" i="123"/>
  <c r="O316" i="123"/>
  <c r="P318" i="123"/>
  <c r="Q318" i="123"/>
  <c r="O318" i="123"/>
  <c r="P320" i="123"/>
  <c r="Q320" i="123"/>
  <c r="O320" i="123"/>
  <c r="P322" i="123"/>
  <c r="Q322" i="123"/>
  <c r="O322" i="123"/>
  <c r="P324" i="123"/>
  <c r="Q324" i="123"/>
  <c r="O324" i="123"/>
  <c r="P326" i="123"/>
  <c r="Q326" i="123"/>
  <c r="O326" i="123"/>
  <c r="P328" i="123"/>
  <c r="Q328" i="123"/>
  <c r="O328" i="123"/>
  <c r="P330" i="123"/>
  <c r="Q330" i="123"/>
  <c r="O330" i="123"/>
  <c r="P332" i="123"/>
  <c r="Q332" i="123"/>
  <c r="O332" i="123"/>
  <c r="P334" i="123"/>
  <c r="Q334" i="123"/>
  <c r="O334" i="123"/>
  <c r="P336" i="123"/>
  <c r="Q336" i="123"/>
  <c r="O336" i="123"/>
  <c r="P338" i="123"/>
  <c r="Q338" i="123"/>
  <c r="O338" i="123"/>
  <c r="P340" i="123"/>
  <c r="Q340" i="123"/>
  <c r="O340" i="123"/>
  <c r="P342" i="123"/>
  <c r="Q342" i="123"/>
  <c r="O342" i="123"/>
  <c r="P344" i="123"/>
  <c r="Q344" i="123"/>
  <c r="O344" i="123"/>
  <c r="P346" i="123"/>
  <c r="Q346" i="123"/>
  <c r="O346" i="123"/>
  <c r="P348" i="123"/>
  <c r="Q348" i="123"/>
  <c r="O348" i="123"/>
  <c r="P350" i="123"/>
  <c r="Q350" i="123"/>
  <c r="O350" i="123"/>
  <c r="P352" i="123"/>
  <c r="Q352" i="123"/>
  <c r="O352" i="123"/>
  <c r="P354" i="123"/>
  <c r="Q354" i="123"/>
  <c r="O354" i="123"/>
  <c r="P356" i="123"/>
  <c r="Q356" i="123"/>
  <c r="O356" i="123"/>
  <c r="P358" i="123"/>
  <c r="Q358" i="123"/>
  <c r="O358" i="123"/>
  <c r="P360" i="123"/>
  <c r="Q360" i="123"/>
  <c r="O360" i="123"/>
  <c r="P362" i="123"/>
  <c r="Q362" i="123"/>
  <c r="O362" i="123"/>
  <c r="P364" i="123"/>
  <c r="Q364" i="123"/>
  <c r="O364" i="123"/>
  <c r="P366" i="123"/>
  <c r="Q366" i="123"/>
  <c r="O366" i="123"/>
  <c r="P368" i="123"/>
  <c r="Q368" i="123"/>
  <c r="O368" i="123"/>
  <c r="P370" i="123"/>
  <c r="Q370" i="123"/>
  <c r="O370" i="123"/>
  <c r="P372" i="123"/>
  <c r="Q372" i="123"/>
  <c r="O372" i="123"/>
  <c r="P374" i="123"/>
  <c r="Q374" i="123"/>
  <c r="O374" i="123"/>
  <c r="P376" i="123"/>
  <c r="Q376" i="123"/>
  <c r="O376" i="123"/>
  <c r="P378" i="123"/>
  <c r="Q378" i="123"/>
  <c r="O378" i="123"/>
  <c r="P380" i="123"/>
  <c r="Q380" i="123"/>
  <c r="O380" i="123"/>
  <c r="P382" i="123"/>
  <c r="Q382" i="123"/>
  <c r="O382" i="123"/>
  <c r="P384" i="123"/>
  <c r="Q384" i="123"/>
  <c r="O384" i="123"/>
  <c r="P386" i="123"/>
  <c r="Q386" i="123"/>
  <c r="O386" i="123"/>
  <c r="P388" i="123"/>
  <c r="Q388" i="123"/>
  <c r="O388" i="123"/>
  <c r="P390" i="123"/>
  <c r="Q390" i="123"/>
  <c r="O390" i="123"/>
  <c r="P392" i="123"/>
  <c r="Q392" i="123"/>
  <c r="O392" i="123"/>
  <c r="P394" i="123"/>
  <c r="Q394" i="123"/>
  <c r="O394" i="123"/>
  <c r="P396" i="123"/>
  <c r="Q396" i="123"/>
  <c r="O396" i="123"/>
  <c r="P398" i="123"/>
  <c r="Q398" i="123"/>
  <c r="O398" i="123"/>
  <c r="P400" i="123"/>
  <c r="Q400" i="123"/>
  <c r="O400" i="123"/>
  <c r="P402" i="123"/>
  <c r="Q402" i="123"/>
  <c r="O402" i="123"/>
  <c r="P404" i="123"/>
  <c r="Q404" i="123"/>
  <c r="O404" i="123"/>
  <c r="P406" i="123"/>
  <c r="Q406" i="123"/>
  <c r="O406" i="123"/>
  <c r="P408" i="123"/>
  <c r="Q408" i="123"/>
  <c r="O408" i="123"/>
  <c r="P410" i="123"/>
  <c r="Q410" i="123"/>
  <c r="O410" i="123"/>
  <c r="P412" i="123"/>
  <c r="Q412" i="123"/>
  <c r="O412" i="123"/>
  <c r="P414" i="123"/>
  <c r="Q414" i="123"/>
  <c r="O414" i="123"/>
  <c r="P416" i="123"/>
  <c r="Q416" i="123"/>
  <c r="O416" i="123"/>
  <c r="P418" i="123"/>
  <c r="Q418" i="123"/>
  <c r="O418" i="123"/>
  <c r="P420" i="123"/>
  <c r="Q420" i="123"/>
  <c r="O420" i="123"/>
  <c r="P422" i="123"/>
  <c r="Q422" i="123"/>
  <c r="O422" i="123"/>
  <c r="P424" i="123"/>
  <c r="Q424" i="123"/>
  <c r="O424" i="123"/>
  <c r="P426" i="123"/>
  <c r="Q426" i="123"/>
  <c r="O426" i="123"/>
  <c r="P428" i="123"/>
  <c r="Q428" i="123"/>
  <c r="O428" i="123"/>
  <c r="P430" i="123"/>
  <c r="Q430" i="123"/>
  <c r="O430" i="123"/>
  <c r="P432" i="123"/>
  <c r="Q432" i="123"/>
  <c r="O432" i="123"/>
  <c r="P434" i="123"/>
  <c r="Q434" i="123"/>
  <c r="O434" i="123"/>
  <c r="P436" i="123"/>
  <c r="Q436" i="123"/>
  <c r="O436" i="123"/>
  <c r="P438" i="123"/>
  <c r="Q438" i="123"/>
  <c r="O438" i="123"/>
  <c r="P440" i="123"/>
  <c r="Q440" i="123"/>
  <c r="O440" i="123"/>
  <c r="P442" i="123"/>
  <c r="Q442" i="123"/>
  <c r="O442" i="123"/>
  <c r="P444" i="123"/>
  <c r="Q444" i="123"/>
  <c r="O444" i="123"/>
  <c r="P446" i="123"/>
  <c r="Q446" i="123"/>
  <c r="O446" i="123"/>
  <c r="P448" i="123"/>
  <c r="Q448" i="123"/>
  <c r="O448" i="123"/>
  <c r="P450" i="123"/>
  <c r="Q450" i="123"/>
  <c r="O450" i="123"/>
  <c r="P452" i="123"/>
  <c r="Q452" i="123"/>
  <c r="O452" i="123"/>
  <c r="P454" i="123"/>
  <c r="Q454" i="123"/>
  <c r="O454" i="123"/>
  <c r="P456" i="123"/>
  <c r="Q456" i="123"/>
  <c r="O456" i="123"/>
  <c r="P458" i="123"/>
  <c r="Q458" i="123"/>
  <c r="O458" i="123"/>
  <c r="P460" i="123"/>
  <c r="Q460" i="123"/>
  <c r="O460" i="123"/>
  <c r="P462" i="123"/>
  <c r="Q462" i="123"/>
  <c r="O462" i="123"/>
  <c r="P464" i="123"/>
  <c r="Q464" i="123"/>
  <c r="O464" i="123"/>
  <c r="P466" i="123"/>
  <c r="Q466" i="123"/>
  <c r="O466" i="123"/>
  <c r="P468" i="123"/>
  <c r="Q468" i="123"/>
  <c r="O468" i="123"/>
  <c r="P470" i="123"/>
  <c r="Q470" i="123"/>
  <c r="O470" i="123"/>
  <c r="P472" i="123"/>
  <c r="Q472" i="123"/>
  <c r="O472" i="123"/>
  <c r="P474" i="123"/>
  <c r="Q474" i="123"/>
  <c r="O474" i="123"/>
  <c r="P476" i="123"/>
  <c r="Q476" i="123"/>
  <c r="O476" i="123"/>
  <c r="P478" i="123"/>
  <c r="Q478" i="123"/>
  <c r="O478" i="123"/>
  <c r="P480" i="123"/>
  <c r="Q480" i="123"/>
  <c r="O480" i="123"/>
  <c r="P482" i="123"/>
  <c r="Q482" i="123"/>
  <c r="O482" i="123"/>
  <c r="P484" i="123"/>
  <c r="Q484" i="123"/>
  <c r="O484" i="123"/>
  <c r="P486" i="123"/>
  <c r="Q486" i="123"/>
  <c r="O486" i="123"/>
  <c r="P488" i="123"/>
  <c r="Q488" i="123"/>
  <c r="O488" i="123"/>
  <c r="P490" i="123"/>
  <c r="Q490" i="123"/>
  <c r="O490" i="123"/>
  <c r="P492" i="123"/>
  <c r="Q492" i="123"/>
  <c r="O492" i="123"/>
  <c r="P494" i="123"/>
  <c r="Q494" i="123"/>
  <c r="O494" i="123"/>
  <c r="P496" i="123"/>
  <c r="Q496" i="123"/>
  <c r="O496" i="123"/>
  <c r="P498" i="123"/>
  <c r="Q498" i="123"/>
  <c r="O498" i="123"/>
  <c r="P500" i="123"/>
  <c r="Q500" i="123"/>
  <c r="O500" i="123"/>
  <c r="P502" i="123"/>
  <c r="Q502" i="123"/>
  <c r="O502" i="123"/>
  <c r="P504" i="123"/>
  <c r="Q504" i="123"/>
  <c r="O504" i="123"/>
  <c r="P506" i="123"/>
  <c r="Q506" i="123"/>
  <c r="O506" i="123"/>
  <c r="P508" i="123"/>
  <c r="Q508" i="123"/>
  <c r="O508" i="123"/>
  <c r="P510" i="123"/>
  <c r="Q510" i="123"/>
  <c r="O510" i="123"/>
  <c r="P512" i="123"/>
  <c r="Q512" i="123"/>
  <c r="O512" i="123"/>
  <c r="P514" i="123"/>
  <c r="Q514" i="123"/>
  <c r="O514" i="123"/>
  <c r="P516" i="123"/>
  <c r="Q516" i="123"/>
  <c r="O516" i="123"/>
  <c r="P518" i="123"/>
  <c r="Q518" i="123"/>
  <c r="O518" i="123"/>
  <c r="P520" i="123"/>
  <c r="Q520" i="123"/>
  <c r="O520" i="123"/>
  <c r="P522" i="123"/>
  <c r="Q522" i="123"/>
  <c r="O522" i="123"/>
  <c r="P524" i="123"/>
  <c r="Q524" i="123"/>
  <c r="O524" i="123"/>
  <c r="P526" i="123"/>
  <c r="Q526" i="123"/>
  <c r="O526" i="123"/>
  <c r="P528" i="123"/>
  <c r="Q528" i="123"/>
  <c r="O528" i="123"/>
  <c r="P530" i="123"/>
  <c r="Q530" i="123"/>
  <c r="O530" i="123"/>
  <c r="P532" i="123"/>
  <c r="Q532" i="123"/>
  <c r="O532" i="123"/>
  <c r="P534" i="123"/>
  <c r="Q534" i="123"/>
  <c r="O534" i="123"/>
  <c r="P536" i="123"/>
  <c r="Q536" i="123"/>
  <c r="O536" i="123"/>
  <c r="P538" i="123"/>
  <c r="Q538" i="123"/>
  <c r="O538" i="123"/>
  <c r="P540" i="123"/>
  <c r="Q540" i="123"/>
  <c r="O540" i="123"/>
  <c r="P542" i="123"/>
  <c r="Q542" i="123"/>
  <c r="O542" i="123"/>
  <c r="P544" i="123"/>
  <c r="Q544" i="123"/>
  <c r="O544" i="123"/>
  <c r="P546" i="123"/>
  <c r="Q546" i="123"/>
  <c r="O546" i="123"/>
  <c r="P548" i="123"/>
  <c r="Q548" i="123"/>
  <c r="O548" i="123"/>
  <c r="P550" i="123"/>
  <c r="Q550" i="123"/>
  <c r="O550" i="123"/>
  <c r="P552" i="123"/>
  <c r="Q552" i="123"/>
  <c r="O552" i="123"/>
  <c r="P554" i="123"/>
  <c r="Q554" i="123"/>
  <c r="O554" i="123"/>
  <c r="P556" i="123"/>
  <c r="Q556" i="123"/>
  <c r="O556" i="123"/>
  <c r="P558" i="123"/>
  <c r="Q558" i="123"/>
  <c r="O558" i="123"/>
  <c r="P560" i="123"/>
  <c r="Q560" i="123"/>
  <c r="O560" i="123"/>
  <c r="P562" i="123"/>
  <c r="Q562" i="123"/>
  <c r="O562" i="123"/>
  <c r="P564" i="123"/>
  <c r="Q564" i="123"/>
  <c r="O564" i="123"/>
  <c r="P566" i="123"/>
  <c r="Q566" i="123"/>
  <c r="O566" i="123"/>
  <c r="P568" i="123"/>
  <c r="Q568" i="123"/>
  <c r="O568" i="123"/>
  <c r="P570" i="123"/>
  <c r="Q570" i="123"/>
  <c r="O570" i="123"/>
  <c r="P572" i="123"/>
  <c r="Q572" i="123"/>
  <c r="O572" i="123"/>
  <c r="P574" i="123"/>
  <c r="Q574" i="123"/>
  <c r="O574" i="123"/>
  <c r="P576" i="123"/>
  <c r="Q576" i="123"/>
  <c r="O576" i="123"/>
  <c r="P578" i="123"/>
  <c r="Q578" i="123"/>
  <c r="O578" i="123"/>
  <c r="P580" i="123"/>
  <c r="Q580" i="123"/>
  <c r="O580" i="123"/>
  <c r="P582" i="123"/>
  <c r="Q582" i="123"/>
  <c r="O582" i="123"/>
  <c r="P584" i="123"/>
  <c r="Q584" i="123"/>
  <c r="O584" i="123"/>
  <c r="P586" i="123"/>
  <c r="Q586" i="123"/>
  <c r="O586" i="123"/>
  <c r="P588" i="123"/>
  <c r="Q588" i="123"/>
  <c r="O588" i="123"/>
  <c r="P590" i="123"/>
  <c r="Q590" i="123"/>
  <c r="O590" i="123"/>
  <c r="P592" i="123"/>
  <c r="Q592" i="123"/>
  <c r="O592" i="123"/>
  <c r="P594" i="123"/>
  <c r="Q594" i="123"/>
  <c r="O594" i="123"/>
  <c r="P596" i="123"/>
  <c r="Q596" i="123"/>
  <c r="O596" i="123"/>
  <c r="P598" i="123"/>
  <c r="Q598" i="123"/>
  <c r="O598" i="123"/>
  <c r="P600" i="123"/>
  <c r="Q600" i="123"/>
  <c r="O600" i="123"/>
  <c r="P602" i="123"/>
  <c r="Q602" i="123"/>
  <c r="O602" i="123"/>
  <c r="P604" i="123"/>
  <c r="Q604" i="123"/>
  <c r="O604" i="123"/>
  <c r="P606" i="123"/>
  <c r="Q606" i="123"/>
  <c r="O606" i="123"/>
  <c r="P608" i="123"/>
  <c r="Q608" i="123"/>
  <c r="O608" i="123"/>
  <c r="P610" i="123"/>
  <c r="Q610" i="123"/>
  <c r="O610" i="123"/>
  <c r="P612" i="123"/>
  <c r="Q612" i="123"/>
  <c r="O612" i="123"/>
  <c r="P614" i="123"/>
  <c r="Q614" i="123"/>
  <c r="O614" i="123"/>
  <c r="P616" i="123"/>
  <c r="Q616" i="123"/>
  <c r="O616" i="123"/>
  <c r="P618" i="123"/>
  <c r="Q618" i="123"/>
  <c r="O618" i="123"/>
  <c r="P620" i="123"/>
  <c r="Q620" i="123"/>
  <c r="O620" i="123"/>
  <c r="P622" i="123"/>
  <c r="Q622" i="123"/>
  <c r="O622" i="123"/>
  <c r="P624" i="123"/>
  <c r="Q624" i="123"/>
  <c r="O624" i="123"/>
  <c r="P626" i="123"/>
  <c r="Q626" i="123"/>
  <c r="O626" i="123"/>
  <c r="P628" i="123"/>
  <c r="Q628" i="123"/>
  <c r="O628" i="123"/>
  <c r="P630" i="123"/>
  <c r="Q630" i="123"/>
  <c r="O630" i="123"/>
  <c r="Q632" i="123"/>
  <c r="P632" i="123"/>
  <c r="O632" i="123"/>
  <c r="Q634" i="123"/>
  <c r="O634" i="123"/>
  <c r="P634" i="123"/>
  <c r="Q636" i="123"/>
  <c r="O636" i="123"/>
  <c r="P636" i="123"/>
  <c r="Q638" i="123"/>
  <c r="O638" i="123"/>
  <c r="P638" i="123"/>
  <c r="Q640" i="123"/>
  <c r="O640" i="123"/>
  <c r="P640" i="123"/>
  <c r="Q642" i="123"/>
  <c r="O642" i="123"/>
  <c r="P642" i="123"/>
  <c r="Q644" i="123"/>
  <c r="O644" i="123"/>
  <c r="P644" i="123"/>
  <c r="Q646" i="123"/>
  <c r="O646" i="123"/>
  <c r="P646" i="123"/>
  <c r="Q648" i="123"/>
  <c r="O648" i="123"/>
  <c r="P648" i="123"/>
  <c r="Q650" i="123"/>
  <c r="O650" i="123"/>
  <c r="P650" i="123"/>
  <c r="Q652" i="123"/>
  <c r="O652" i="123"/>
  <c r="P652" i="123"/>
  <c r="Q654" i="123"/>
  <c r="O654" i="123"/>
  <c r="P654" i="123"/>
  <c r="Q656" i="123"/>
  <c r="O656" i="123"/>
  <c r="P656" i="123"/>
  <c r="Q658" i="123"/>
  <c r="O658" i="123"/>
  <c r="P658" i="123"/>
  <c r="Q660" i="123"/>
  <c r="O660" i="123"/>
  <c r="P660" i="123"/>
  <c r="Q662" i="123"/>
  <c r="O662" i="123"/>
  <c r="P662" i="123"/>
  <c r="Q664" i="123"/>
  <c r="O664" i="123"/>
  <c r="P664" i="123"/>
  <c r="Q666" i="123"/>
  <c r="O666" i="123"/>
  <c r="P666" i="123"/>
  <c r="Q668" i="123"/>
  <c r="O668" i="123"/>
  <c r="P668" i="123"/>
  <c r="Q670" i="123"/>
  <c r="O670" i="123"/>
  <c r="P670" i="123"/>
  <c r="Q672" i="123"/>
  <c r="O672" i="123"/>
  <c r="P672" i="123"/>
  <c r="Q674" i="123"/>
  <c r="O674" i="123"/>
  <c r="P674" i="123"/>
  <c r="Q676" i="123"/>
  <c r="O676" i="123"/>
  <c r="P676" i="123"/>
  <c r="Q678" i="123"/>
  <c r="O678" i="123"/>
  <c r="P678" i="123"/>
  <c r="Q680" i="123"/>
  <c r="O680" i="123"/>
  <c r="P680" i="123"/>
  <c r="Q682" i="123"/>
  <c r="O682" i="123"/>
  <c r="P682" i="123"/>
  <c r="Q684" i="123"/>
  <c r="O684" i="123"/>
  <c r="P684" i="123"/>
  <c r="Q686" i="123"/>
  <c r="O686" i="123"/>
  <c r="P686" i="123"/>
  <c r="Q688" i="123"/>
  <c r="O688" i="123"/>
  <c r="P688" i="123"/>
  <c r="Q690" i="123"/>
  <c r="O690" i="123"/>
  <c r="P690" i="123"/>
  <c r="Q692" i="123"/>
  <c r="O692" i="123"/>
  <c r="P692" i="123"/>
  <c r="Q694" i="123"/>
  <c r="O694" i="123"/>
  <c r="P694" i="123"/>
  <c r="Q696" i="123"/>
  <c r="O696" i="123"/>
  <c r="P696" i="123"/>
  <c r="Q698" i="123"/>
  <c r="O698" i="123"/>
  <c r="P698" i="123"/>
  <c r="Q700" i="123"/>
  <c r="O700" i="123"/>
  <c r="P700" i="123"/>
  <c r="Q702" i="123"/>
  <c r="O702" i="123"/>
  <c r="P702" i="123"/>
  <c r="Q704" i="123"/>
  <c r="O704" i="123"/>
  <c r="P704" i="123"/>
  <c r="Q706" i="123"/>
  <c r="O706" i="123"/>
  <c r="P706" i="123"/>
  <c r="Q708" i="123"/>
  <c r="O708" i="123"/>
  <c r="P708" i="123"/>
  <c r="Q710" i="123"/>
  <c r="O710" i="123"/>
  <c r="P710" i="123"/>
  <c r="Q712" i="123"/>
  <c r="O712" i="123"/>
  <c r="P712" i="123"/>
  <c r="Q714" i="123"/>
  <c r="O714" i="123"/>
  <c r="P714" i="123"/>
  <c r="Q716" i="123"/>
  <c r="O716" i="123"/>
  <c r="P716" i="123"/>
  <c r="Q718" i="123"/>
  <c r="O718" i="123"/>
  <c r="P718" i="123"/>
  <c r="Q720" i="123"/>
  <c r="O720" i="123"/>
  <c r="P720" i="123"/>
  <c r="Q722" i="123"/>
  <c r="O722" i="123"/>
  <c r="P722" i="123"/>
  <c r="Q724" i="123"/>
  <c r="O724" i="123"/>
  <c r="P724" i="123"/>
  <c r="Q726" i="123"/>
  <c r="O726" i="123"/>
  <c r="P726" i="123"/>
  <c r="Q728" i="123"/>
  <c r="O728" i="123"/>
  <c r="P728" i="123"/>
  <c r="Q730" i="123"/>
  <c r="O730" i="123"/>
  <c r="P730" i="123"/>
  <c r="Q732" i="123"/>
  <c r="O732" i="123"/>
  <c r="P732" i="123"/>
  <c r="Q734" i="123"/>
  <c r="O734" i="123"/>
  <c r="P734" i="123"/>
  <c r="Q736" i="123"/>
  <c r="O736" i="123"/>
  <c r="P736" i="123"/>
  <c r="Q738" i="123"/>
  <c r="O738" i="123"/>
  <c r="P738" i="123"/>
  <c r="Q740" i="123"/>
  <c r="O740" i="123"/>
  <c r="P740" i="123"/>
  <c r="Q742" i="123"/>
  <c r="O742" i="123"/>
  <c r="P742" i="123"/>
  <c r="Q744" i="123"/>
  <c r="O744" i="123"/>
  <c r="P744" i="123"/>
  <c r="Q746" i="123"/>
  <c r="O746" i="123"/>
  <c r="P746" i="123"/>
  <c r="Q748" i="123"/>
  <c r="O748" i="123"/>
  <c r="P748" i="123"/>
  <c r="Q750" i="123"/>
  <c r="O750" i="123"/>
  <c r="P750" i="123"/>
  <c r="Q752" i="123"/>
  <c r="O752" i="123"/>
  <c r="P752" i="123"/>
  <c r="Q754" i="123"/>
  <c r="O754" i="123"/>
  <c r="P754" i="123"/>
  <c r="Q756" i="123"/>
  <c r="O756" i="123"/>
  <c r="P756" i="123"/>
  <c r="Q758" i="123"/>
  <c r="O758" i="123"/>
  <c r="P758" i="123"/>
  <c r="Q760" i="123"/>
  <c r="O760" i="123"/>
  <c r="P760" i="123"/>
  <c r="Q762" i="123"/>
  <c r="O762" i="123"/>
  <c r="P762" i="123"/>
  <c r="Q764" i="123"/>
  <c r="O764" i="123"/>
  <c r="P764" i="123"/>
  <c r="Q766" i="123"/>
  <c r="O766" i="123"/>
  <c r="P766" i="123"/>
  <c r="Q768" i="123"/>
  <c r="O768" i="123"/>
  <c r="P768" i="123"/>
  <c r="Q770" i="123"/>
  <c r="O770" i="123"/>
  <c r="P770" i="123"/>
  <c r="Q772" i="123"/>
  <c r="O772" i="123"/>
  <c r="P772" i="123"/>
  <c r="Q774" i="123"/>
  <c r="O774" i="123"/>
  <c r="P774" i="123"/>
  <c r="Q776" i="123"/>
  <c r="O776" i="123"/>
  <c r="P776" i="123"/>
  <c r="Q778" i="123"/>
  <c r="O778" i="123"/>
  <c r="P778" i="123"/>
  <c r="Q780" i="123"/>
  <c r="O780" i="123"/>
  <c r="P780" i="123"/>
  <c r="Q782" i="123"/>
  <c r="O782" i="123"/>
  <c r="P782" i="123"/>
  <c r="Q784" i="123"/>
  <c r="O784" i="123"/>
  <c r="P784" i="123"/>
  <c r="Q786" i="123"/>
  <c r="O786" i="123"/>
  <c r="P786" i="123"/>
  <c r="Q788" i="123"/>
  <c r="O788" i="123"/>
  <c r="P788" i="123"/>
  <c r="Q790" i="123"/>
  <c r="O790" i="123"/>
  <c r="P790" i="123"/>
  <c r="Q792" i="123"/>
  <c r="O792" i="123"/>
  <c r="P792" i="123"/>
  <c r="Q794" i="123"/>
  <c r="O794" i="123"/>
  <c r="P794" i="123"/>
  <c r="Q796" i="123"/>
  <c r="O796" i="123"/>
  <c r="P796" i="123"/>
  <c r="Q798" i="123"/>
  <c r="O798" i="123"/>
  <c r="P798" i="123"/>
  <c r="Q800" i="123"/>
  <c r="O800" i="123"/>
  <c r="P800" i="123"/>
  <c r="Q802" i="123"/>
  <c r="O802" i="123"/>
  <c r="P802" i="123"/>
  <c r="Q804" i="123"/>
  <c r="O804" i="123"/>
  <c r="P804" i="123"/>
  <c r="Q806" i="123"/>
  <c r="O806" i="123"/>
  <c r="P806" i="123"/>
  <c r="Q808" i="123"/>
  <c r="O808" i="123"/>
  <c r="P808" i="123"/>
  <c r="Q810" i="123"/>
  <c r="O810" i="123"/>
  <c r="P810" i="123"/>
  <c r="Q812" i="123"/>
  <c r="O812" i="123"/>
  <c r="P812" i="123"/>
  <c r="Q814" i="123"/>
  <c r="O814" i="123"/>
  <c r="P814" i="123"/>
  <c r="Q816" i="123"/>
  <c r="O816" i="123"/>
  <c r="P816" i="123"/>
  <c r="Q818" i="123"/>
  <c r="O818" i="123"/>
  <c r="P818" i="123"/>
  <c r="Q820" i="123"/>
  <c r="O820" i="123"/>
  <c r="P820" i="123"/>
  <c r="Q822" i="123"/>
  <c r="O822" i="123"/>
  <c r="P822" i="123"/>
  <c r="Q824" i="123"/>
  <c r="O824" i="123"/>
  <c r="P824" i="123"/>
  <c r="Q826" i="123"/>
  <c r="O826" i="123"/>
  <c r="P826" i="123"/>
  <c r="Q828" i="123"/>
  <c r="O828" i="123"/>
  <c r="P828" i="123"/>
  <c r="Q830" i="123"/>
  <c r="O830" i="123"/>
  <c r="P830" i="123"/>
  <c r="Q832" i="123"/>
  <c r="O832" i="123"/>
  <c r="P832" i="123"/>
  <c r="Q834" i="123"/>
  <c r="O834" i="123"/>
  <c r="P834" i="123"/>
  <c r="Q836" i="123"/>
  <c r="O836" i="123"/>
  <c r="P836" i="123"/>
  <c r="Q838" i="123"/>
  <c r="O838" i="123"/>
  <c r="P838" i="123"/>
  <c r="Q840" i="123"/>
  <c r="O840" i="123"/>
  <c r="P840" i="123"/>
  <c r="Q842" i="123"/>
  <c r="O842" i="123"/>
  <c r="P842" i="123"/>
  <c r="Q844" i="123"/>
  <c r="O844" i="123"/>
  <c r="P844" i="123"/>
  <c r="Q846" i="123"/>
  <c r="O846" i="123"/>
  <c r="P846" i="123"/>
  <c r="Q848" i="123"/>
  <c r="O848" i="123"/>
  <c r="P848" i="123"/>
  <c r="Q850" i="123"/>
  <c r="O850" i="123"/>
  <c r="P850" i="123"/>
  <c r="Q852" i="123"/>
  <c r="O852" i="123"/>
  <c r="P852" i="123"/>
  <c r="Q854" i="123"/>
  <c r="O854" i="123"/>
  <c r="P854" i="123"/>
  <c r="Q856" i="123"/>
  <c r="O856" i="123"/>
  <c r="P856" i="123"/>
  <c r="Q858" i="123"/>
  <c r="O858" i="123"/>
  <c r="P858" i="123"/>
  <c r="Q860" i="123"/>
  <c r="O860" i="123"/>
  <c r="P860" i="123"/>
  <c r="Q862" i="123"/>
  <c r="O862" i="123"/>
  <c r="P862" i="123"/>
  <c r="Q864" i="123"/>
  <c r="O864" i="123"/>
  <c r="P864" i="123"/>
  <c r="Q866" i="123"/>
  <c r="O866" i="123"/>
  <c r="P866" i="123"/>
  <c r="P868" i="123"/>
  <c r="Q868" i="123"/>
  <c r="O868" i="123"/>
  <c r="P870" i="123"/>
  <c r="Q870" i="123"/>
  <c r="O870" i="123"/>
  <c r="P872" i="123"/>
  <c r="Q872" i="123"/>
  <c r="O872" i="123"/>
  <c r="P874" i="123"/>
  <c r="Q874" i="123"/>
  <c r="O874" i="123"/>
  <c r="P876" i="123"/>
  <c r="Q876" i="123"/>
  <c r="O876" i="123"/>
  <c r="P878" i="123"/>
  <c r="Q878" i="123"/>
  <c r="O878" i="123"/>
  <c r="P880" i="123"/>
  <c r="Q880" i="123"/>
  <c r="O880" i="123"/>
  <c r="P882" i="123"/>
  <c r="Q882" i="123"/>
  <c r="O882" i="123"/>
  <c r="P884" i="123"/>
  <c r="Q884" i="123"/>
  <c r="O884" i="123"/>
  <c r="P886" i="123"/>
  <c r="Q886" i="123"/>
  <c r="O886" i="123"/>
  <c r="P888" i="123"/>
  <c r="Q888" i="123"/>
  <c r="O888" i="123"/>
  <c r="P890" i="123"/>
  <c r="Q890" i="123"/>
  <c r="O890" i="123"/>
  <c r="P892" i="123"/>
  <c r="Q892" i="123"/>
  <c r="O892" i="123"/>
  <c r="P894" i="123"/>
  <c r="Q894" i="123"/>
  <c r="O894" i="123"/>
  <c r="P896" i="123"/>
  <c r="Q896" i="123"/>
  <c r="O896" i="123"/>
  <c r="P898" i="123"/>
  <c r="Q898" i="123"/>
  <c r="O898" i="123"/>
  <c r="P900" i="123"/>
  <c r="Q900" i="123"/>
  <c r="O900" i="123"/>
  <c r="P902" i="123"/>
  <c r="Q902" i="123"/>
  <c r="O902" i="123"/>
  <c r="P904" i="123"/>
  <c r="Q904" i="123"/>
  <c r="O904" i="123"/>
  <c r="P906" i="123"/>
  <c r="Q906" i="123"/>
  <c r="O906" i="123"/>
  <c r="P908" i="123"/>
  <c r="Q908" i="123"/>
  <c r="O908" i="123"/>
  <c r="P910" i="123"/>
  <c r="Q910" i="123"/>
  <c r="O910" i="123"/>
  <c r="P912" i="123"/>
  <c r="Q912" i="123"/>
  <c r="O912" i="123"/>
  <c r="P914" i="123"/>
  <c r="Q914" i="123"/>
  <c r="O914" i="123"/>
  <c r="P916" i="123"/>
  <c r="Q916" i="123"/>
  <c r="O916" i="123"/>
  <c r="P918" i="123"/>
  <c r="Q918" i="123"/>
  <c r="O918" i="123"/>
  <c r="P920" i="123"/>
  <c r="Q920" i="123"/>
  <c r="O920" i="123"/>
  <c r="P922" i="123"/>
  <c r="Q922" i="123"/>
  <c r="O922" i="123"/>
  <c r="P924" i="123"/>
  <c r="Q924" i="123"/>
  <c r="O924" i="123"/>
  <c r="P926" i="123"/>
  <c r="Q926" i="123"/>
  <c r="O926" i="123"/>
  <c r="P928" i="123"/>
  <c r="Q928" i="123"/>
  <c r="O928" i="123"/>
  <c r="P930" i="123"/>
  <c r="Q930" i="123"/>
  <c r="O930" i="123"/>
  <c r="P932" i="123"/>
  <c r="Q932" i="123"/>
  <c r="O932" i="123"/>
  <c r="P934" i="123"/>
  <c r="Q934" i="123"/>
  <c r="O934" i="123"/>
  <c r="P936" i="123"/>
  <c r="Q936" i="123"/>
  <c r="O936" i="123"/>
  <c r="P938" i="123"/>
  <c r="Q938" i="123"/>
  <c r="O938" i="123"/>
  <c r="P940" i="123"/>
  <c r="Q940" i="123"/>
  <c r="O940" i="123"/>
  <c r="P942" i="123"/>
  <c r="O942" i="123"/>
  <c r="Q942" i="123"/>
  <c r="P944" i="123"/>
  <c r="O944" i="123"/>
  <c r="Q944" i="123"/>
  <c r="P946" i="123"/>
  <c r="O946" i="123"/>
  <c r="Q946" i="123"/>
  <c r="P948" i="123"/>
  <c r="O948" i="123"/>
  <c r="Q948" i="123"/>
  <c r="P950" i="123"/>
  <c r="O950" i="123"/>
  <c r="Q950" i="123"/>
  <c r="P952" i="123"/>
  <c r="O952" i="123"/>
  <c r="Q952" i="123"/>
  <c r="P954" i="123"/>
  <c r="O954" i="123"/>
  <c r="Q954" i="123"/>
  <c r="P956" i="123"/>
  <c r="O956" i="123"/>
  <c r="Q956" i="123"/>
  <c r="P958" i="123"/>
  <c r="O958" i="123"/>
  <c r="Q958" i="123"/>
  <c r="P960" i="123"/>
  <c r="O960" i="123"/>
  <c r="Q960" i="123"/>
  <c r="P962" i="123"/>
  <c r="O962" i="123"/>
  <c r="Q962" i="123"/>
  <c r="P964" i="123"/>
  <c r="O964" i="123"/>
  <c r="Q964" i="123"/>
  <c r="P966" i="123"/>
  <c r="O966" i="123"/>
  <c r="Q966" i="123"/>
  <c r="P968" i="123"/>
  <c r="O968" i="123"/>
  <c r="Q968" i="123"/>
  <c r="P970" i="123"/>
  <c r="O970" i="123"/>
  <c r="Q970" i="123"/>
  <c r="P972" i="123"/>
  <c r="O972" i="123"/>
  <c r="Q972" i="123"/>
  <c r="P974" i="123"/>
  <c r="O974" i="123"/>
  <c r="Q974" i="123"/>
  <c r="P976" i="123"/>
  <c r="O976" i="123"/>
  <c r="Q976" i="123"/>
  <c r="P978" i="123"/>
  <c r="O978" i="123"/>
  <c r="Q978" i="123"/>
  <c r="P980" i="123"/>
  <c r="O980" i="123"/>
  <c r="Q980" i="123"/>
  <c r="P982" i="123"/>
  <c r="O982" i="123"/>
  <c r="Q982" i="123"/>
  <c r="P984" i="123"/>
  <c r="O984" i="123"/>
  <c r="Q984" i="123"/>
  <c r="P986" i="123"/>
  <c r="O986" i="123"/>
  <c r="Q986" i="123"/>
  <c r="P988" i="123"/>
  <c r="O988" i="123"/>
  <c r="Q988" i="123"/>
  <c r="P990" i="123"/>
  <c r="O990" i="123"/>
  <c r="Q990" i="123"/>
  <c r="P992" i="123"/>
  <c r="O992" i="123"/>
  <c r="Q992" i="123"/>
  <c r="P994" i="123"/>
  <c r="O994" i="123"/>
  <c r="Q994" i="123"/>
  <c r="P996" i="123"/>
  <c r="O996" i="123"/>
  <c r="Q996" i="123"/>
  <c r="P998" i="123"/>
  <c r="O998" i="123"/>
  <c r="Q998" i="123"/>
  <c r="P1000" i="123"/>
  <c r="O1000" i="123"/>
  <c r="Q1000" i="123"/>
  <c r="P1002" i="123"/>
  <c r="O1002" i="123"/>
  <c r="Q1002" i="123"/>
  <c r="P1004" i="123"/>
  <c r="O1004" i="123"/>
  <c r="Q1004" i="123"/>
  <c r="P1006" i="123"/>
  <c r="Q1006" i="123"/>
  <c r="O1006" i="123"/>
  <c r="P1008" i="123"/>
  <c r="Q1008" i="123"/>
  <c r="O1008" i="123"/>
  <c r="P1010" i="123"/>
  <c r="Q1010" i="123"/>
  <c r="O1010" i="123"/>
  <c r="P1012" i="123"/>
  <c r="Q1012" i="123"/>
  <c r="O1012" i="123"/>
  <c r="P1014" i="123"/>
  <c r="Q1014" i="123"/>
  <c r="O1014" i="123"/>
  <c r="P1016" i="123"/>
  <c r="Q1016" i="123"/>
  <c r="O1016" i="123"/>
  <c r="P1018" i="123"/>
  <c r="Q1018" i="123"/>
  <c r="O1018" i="123"/>
  <c r="P1020" i="123"/>
  <c r="Q1020" i="123"/>
  <c r="O1020" i="123"/>
  <c r="P1022" i="123"/>
  <c r="Q1022" i="123"/>
  <c r="O1022" i="123"/>
  <c r="P1024" i="123"/>
  <c r="Q1024" i="123"/>
  <c r="O1024" i="123"/>
  <c r="P1026" i="123"/>
  <c r="Q1026" i="123"/>
  <c r="O1026" i="123"/>
  <c r="P1028" i="123"/>
  <c r="Q1028" i="123"/>
  <c r="O1028" i="123"/>
  <c r="P1030" i="123"/>
  <c r="Q1030" i="123"/>
  <c r="O1030" i="123"/>
  <c r="P1032" i="123"/>
  <c r="Q1032" i="123"/>
  <c r="O1032" i="123"/>
  <c r="P1034" i="123"/>
  <c r="Q1034" i="123"/>
  <c r="O1034" i="123"/>
  <c r="P1036" i="123"/>
  <c r="Q1036" i="123"/>
  <c r="O1036" i="123"/>
  <c r="P1038" i="123"/>
  <c r="Q1038" i="123"/>
  <c r="O1038" i="123"/>
  <c r="P1040" i="123"/>
  <c r="Q1040" i="123"/>
  <c r="O1040" i="123"/>
  <c r="P1042" i="123"/>
  <c r="Q1042" i="123"/>
  <c r="O1042" i="123"/>
  <c r="P1044" i="123"/>
  <c r="Q1044" i="123"/>
  <c r="O1044" i="123"/>
  <c r="P1046" i="123"/>
  <c r="Q1046" i="123"/>
  <c r="O1046" i="123"/>
  <c r="P1048" i="123"/>
  <c r="Q1048" i="123"/>
  <c r="O1048" i="123"/>
  <c r="P1050" i="123"/>
  <c r="Q1050" i="123"/>
  <c r="O1050" i="123"/>
  <c r="P1052" i="123"/>
  <c r="Q1052" i="123"/>
  <c r="O1052" i="123"/>
  <c r="P1054" i="123"/>
  <c r="Q1054" i="123"/>
  <c r="O1054" i="123"/>
  <c r="P1056" i="123"/>
  <c r="Q1056" i="123"/>
  <c r="O1056" i="123"/>
  <c r="P1058" i="123"/>
  <c r="Q1058" i="123"/>
  <c r="O1058" i="123"/>
  <c r="P1060" i="123"/>
  <c r="Q1060" i="123"/>
  <c r="O1060" i="123"/>
  <c r="P1062" i="123"/>
  <c r="Q1062" i="123"/>
  <c r="O1062" i="123"/>
  <c r="P1064" i="123"/>
  <c r="Q1064" i="123"/>
  <c r="O1064" i="123"/>
  <c r="P1066" i="123"/>
  <c r="Q1066" i="123"/>
  <c r="O1066" i="123"/>
  <c r="P1068" i="123"/>
  <c r="Q1068" i="123"/>
  <c r="O1068" i="123"/>
  <c r="P1070" i="123"/>
  <c r="Q1070" i="123"/>
  <c r="O1070" i="123"/>
  <c r="P1072" i="123"/>
  <c r="Q1072" i="123"/>
  <c r="O1072" i="123"/>
  <c r="P1074" i="123"/>
  <c r="Q1074" i="123"/>
  <c r="O1074" i="123"/>
  <c r="P1076" i="123"/>
  <c r="Q1076" i="123"/>
  <c r="O1076" i="123"/>
  <c r="P1078" i="123"/>
  <c r="Q1078" i="123"/>
  <c r="O1078" i="123"/>
  <c r="P1080" i="123"/>
  <c r="Q1080" i="123"/>
  <c r="O1080" i="123"/>
  <c r="P1082" i="123"/>
  <c r="Q1082" i="123"/>
  <c r="O1082" i="123"/>
  <c r="P1084" i="123"/>
  <c r="Q1084" i="123"/>
  <c r="O1084" i="123"/>
  <c r="P1086" i="123"/>
  <c r="Q1086" i="123"/>
  <c r="O1086" i="123"/>
  <c r="P1088" i="123"/>
  <c r="Q1088" i="123"/>
  <c r="O1088" i="123"/>
  <c r="P1090" i="123"/>
  <c r="Q1090" i="123"/>
  <c r="O1090" i="123"/>
  <c r="P1092" i="123"/>
  <c r="Q1092" i="123"/>
  <c r="O1092" i="123"/>
  <c r="P1094" i="123"/>
  <c r="Q1094" i="123"/>
  <c r="O1094" i="123"/>
  <c r="P1096" i="123"/>
  <c r="Q1096" i="123"/>
  <c r="O1096" i="123"/>
  <c r="P1098" i="123"/>
  <c r="Q1098" i="123"/>
  <c r="O1098" i="123"/>
  <c r="P1100" i="123"/>
  <c r="Q1100" i="123"/>
  <c r="O1100" i="123"/>
  <c r="P1102" i="123"/>
  <c r="Q1102" i="123"/>
  <c r="O1102" i="123"/>
  <c r="P1104" i="123"/>
  <c r="Q1104" i="123"/>
  <c r="O1104" i="123"/>
  <c r="P1106" i="123"/>
  <c r="Q1106" i="123"/>
  <c r="O1106" i="123"/>
  <c r="P1108" i="123"/>
  <c r="Q1108" i="123"/>
  <c r="O1108" i="123"/>
  <c r="P1110" i="123"/>
  <c r="Q1110" i="123"/>
  <c r="O1110" i="123"/>
  <c r="P1112" i="123"/>
  <c r="Q1112" i="123"/>
  <c r="O1112" i="123"/>
  <c r="P1114" i="123"/>
  <c r="Q1114" i="123"/>
  <c r="O1114" i="123"/>
  <c r="P1116" i="123"/>
  <c r="Q1116" i="123"/>
  <c r="O1116" i="123"/>
  <c r="P1118" i="123"/>
  <c r="Q1118" i="123"/>
  <c r="O1118" i="123"/>
  <c r="P1120" i="123"/>
  <c r="Q1120" i="123"/>
  <c r="O1120" i="123"/>
  <c r="P1122" i="123"/>
  <c r="Q1122" i="123"/>
  <c r="O1122" i="123"/>
  <c r="P1124" i="123"/>
  <c r="Q1124" i="123"/>
  <c r="O1124" i="123"/>
  <c r="P1126" i="123"/>
  <c r="Q1126" i="123"/>
  <c r="O1126" i="123"/>
  <c r="P1128" i="123"/>
  <c r="Q1128" i="123"/>
  <c r="O1128" i="123"/>
  <c r="P1130" i="123"/>
  <c r="Q1130" i="123"/>
  <c r="O1130" i="123"/>
  <c r="P1132" i="123"/>
  <c r="Q1132" i="123"/>
  <c r="O1132" i="123"/>
  <c r="P1134" i="123"/>
  <c r="Q1134" i="123"/>
  <c r="O1134" i="123"/>
  <c r="P1136" i="123"/>
  <c r="Q1136" i="123"/>
  <c r="O1136" i="123"/>
  <c r="P1138" i="123"/>
  <c r="Q1138" i="123"/>
  <c r="O1138" i="123"/>
  <c r="P1140" i="123"/>
  <c r="Q1140" i="123"/>
  <c r="O1140" i="123"/>
  <c r="P1142" i="123"/>
  <c r="Q1142" i="123"/>
  <c r="O1142" i="123"/>
  <c r="P1144" i="123"/>
  <c r="Q1144" i="123"/>
  <c r="O1144" i="123"/>
  <c r="P1146" i="123"/>
  <c r="Q1146" i="123"/>
  <c r="O1146" i="123"/>
  <c r="P1148" i="123"/>
  <c r="Q1148" i="123"/>
  <c r="O1148" i="123"/>
  <c r="P1150" i="123"/>
  <c r="Q1150" i="123"/>
  <c r="O1150" i="123"/>
  <c r="P1152" i="123"/>
  <c r="Q1152" i="123"/>
  <c r="O1152" i="123"/>
  <c r="P1154" i="123"/>
  <c r="Q1154" i="123"/>
  <c r="O1154" i="123"/>
  <c r="P1156" i="123"/>
  <c r="Q1156" i="123"/>
  <c r="O1156" i="123"/>
  <c r="P1158" i="123"/>
  <c r="Q1158" i="123"/>
  <c r="O1158" i="123"/>
  <c r="P1160" i="123"/>
  <c r="Q1160" i="123"/>
  <c r="O1160" i="123"/>
  <c r="P1162" i="123"/>
  <c r="Q1162" i="123"/>
  <c r="O1162" i="123"/>
  <c r="P1164" i="123"/>
  <c r="Q1164" i="123"/>
  <c r="O1164" i="123"/>
  <c r="P1166" i="123"/>
  <c r="Q1166" i="123"/>
  <c r="O1166" i="123"/>
  <c r="P1168" i="123"/>
  <c r="Q1168" i="123"/>
  <c r="O1168" i="123"/>
  <c r="P1170" i="123"/>
  <c r="Q1170" i="123"/>
  <c r="O1170" i="123"/>
  <c r="P1172" i="123"/>
  <c r="Q1172" i="123"/>
  <c r="O1172" i="123"/>
  <c r="P1174" i="123"/>
  <c r="Q1174" i="123"/>
  <c r="O1174" i="123"/>
  <c r="P1176" i="123"/>
  <c r="Q1176" i="123"/>
  <c r="O1176" i="123"/>
  <c r="P1178" i="123"/>
  <c r="Q1178" i="123"/>
  <c r="O1178" i="123"/>
  <c r="P1180" i="123"/>
  <c r="Q1180" i="123"/>
  <c r="O1180" i="123"/>
  <c r="P1182" i="123"/>
  <c r="Q1182" i="123"/>
  <c r="O1182" i="123"/>
  <c r="P1184" i="123"/>
  <c r="Q1184" i="123"/>
  <c r="O1184" i="123"/>
  <c r="P1186" i="123"/>
  <c r="Q1186" i="123"/>
  <c r="O1186" i="123"/>
  <c r="P1188" i="123"/>
  <c r="Q1188" i="123"/>
  <c r="O1188" i="123"/>
  <c r="P1190" i="123"/>
  <c r="Q1190" i="123"/>
  <c r="O1190" i="123"/>
  <c r="P1192" i="123"/>
  <c r="Q1192" i="123"/>
  <c r="O1192" i="123"/>
  <c r="P1194" i="123"/>
  <c r="Q1194" i="123"/>
  <c r="O1194" i="123"/>
  <c r="P1196" i="123"/>
  <c r="Q1196" i="123"/>
  <c r="O1196" i="123"/>
  <c r="P1198" i="123"/>
  <c r="Q1198" i="123"/>
  <c r="O1198" i="123"/>
  <c r="P1200" i="123"/>
  <c r="Q1200" i="123"/>
  <c r="O1200" i="123"/>
  <c r="P1202" i="123"/>
  <c r="Q1202" i="123"/>
  <c r="O1202" i="123"/>
  <c r="P1204" i="123"/>
  <c r="Q1204" i="123"/>
  <c r="O1204" i="123"/>
  <c r="P1206" i="123"/>
  <c r="Q1206" i="123"/>
  <c r="O1206" i="123"/>
  <c r="P1208" i="123"/>
  <c r="Q1208" i="123"/>
  <c r="O1208" i="123"/>
  <c r="P1210" i="123"/>
  <c r="Q1210" i="123"/>
  <c r="O1210" i="123"/>
  <c r="P1212" i="123"/>
  <c r="Q1212" i="123"/>
  <c r="O1212" i="123"/>
  <c r="P1214" i="123"/>
  <c r="Q1214" i="123"/>
  <c r="O1214" i="123"/>
  <c r="P1216" i="123"/>
  <c r="Q1216" i="123"/>
  <c r="O1216" i="123"/>
  <c r="P1218" i="123"/>
  <c r="Q1218" i="123"/>
  <c r="O1218" i="123"/>
  <c r="P1220" i="123"/>
  <c r="Q1220" i="123"/>
  <c r="O1220" i="123"/>
  <c r="P1222" i="123"/>
  <c r="Q1222" i="123"/>
  <c r="O1222" i="123"/>
  <c r="P1224" i="123"/>
  <c r="Q1224" i="123"/>
  <c r="O1224" i="123"/>
  <c r="P1226" i="123"/>
  <c r="Q1226" i="123"/>
  <c r="O1226" i="123"/>
  <c r="P1228" i="123"/>
  <c r="Q1228" i="123"/>
  <c r="O1228" i="123"/>
  <c r="P1230" i="123"/>
  <c r="Q1230" i="123"/>
  <c r="O1230" i="123"/>
  <c r="P1232" i="123"/>
  <c r="Q1232" i="123"/>
  <c r="O1232" i="123"/>
  <c r="P1234" i="123"/>
  <c r="Q1234" i="123"/>
  <c r="O1234" i="123"/>
  <c r="P1236" i="123"/>
  <c r="Q1236" i="123"/>
  <c r="O1236" i="123"/>
  <c r="P1238" i="123"/>
  <c r="Q1238" i="123"/>
  <c r="O1238" i="123"/>
  <c r="P1240" i="123"/>
  <c r="Q1240" i="123"/>
  <c r="O1240" i="123"/>
  <c r="P1242" i="123"/>
  <c r="Q1242" i="123"/>
  <c r="O1242" i="123"/>
  <c r="P1244" i="123"/>
  <c r="Q1244" i="123"/>
  <c r="O1244" i="123"/>
  <c r="P1246" i="123"/>
  <c r="Q1246" i="123"/>
  <c r="O1246" i="123"/>
  <c r="P1248" i="123"/>
  <c r="Q1248" i="123"/>
  <c r="O1248" i="123"/>
  <c r="P1250" i="123"/>
  <c r="Q1250" i="123"/>
  <c r="O1250" i="123"/>
  <c r="P1252" i="123"/>
  <c r="Q1252" i="123"/>
  <c r="O1252" i="123"/>
  <c r="P1254" i="123"/>
  <c r="Q1254" i="123"/>
  <c r="O1254" i="123"/>
  <c r="P1256" i="123"/>
  <c r="Q1256" i="123"/>
  <c r="O1256" i="123"/>
  <c r="P1258" i="123"/>
  <c r="Q1258" i="123"/>
  <c r="O1258" i="123"/>
  <c r="P1260" i="123"/>
  <c r="Q1260" i="123"/>
  <c r="O1260" i="123"/>
  <c r="P1262" i="123"/>
  <c r="Q1262" i="123"/>
  <c r="O1262" i="123"/>
  <c r="P1264" i="123"/>
  <c r="Q1264" i="123"/>
  <c r="O1264" i="123"/>
  <c r="P1266" i="123"/>
  <c r="Q1266" i="123"/>
  <c r="O1266" i="123"/>
  <c r="P1268" i="123"/>
  <c r="Q1268" i="123"/>
  <c r="O1268" i="123"/>
  <c r="P1270" i="123"/>
  <c r="Q1270" i="123"/>
  <c r="O1270" i="123"/>
  <c r="P1272" i="123"/>
  <c r="Q1272" i="123"/>
  <c r="O1272" i="123"/>
  <c r="P1274" i="123"/>
  <c r="Q1274" i="123"/>
  <c r="O1274" i="123"/>
  <c r="P1276" i="123"/>
  <c r="Q1276" i="123"/>
  <c r="O1276" i="123"/>
  <c r="P1278" i="123"/>
  <c r="Q1278" i="123"/>
  <c r="O1278" i="123"/>
  <c r="P1280" i="123"/>
  <c r="Q1280" i="123"/>
  <c r="O1280" i="123"/>
  <c r="P1282" i="123"/>
  <c r="Q1282" i="123"/>
  <c r="O1282" i="123"/>
  <c r="P1284" i="123"/>
  <c r="Q1284" i="123"/>
  <c r="O1284" i="123"/>
  <c r="P1286" i="123"/>
  <c r="Q1286" i="123"/>
  <c r="O1286" i="123"/>
  <c r="P1288" i="123"/>
  <c r="Q1288" i="123"/>
  <c r="O1288" i="123"/>
  <c r="P1290" i="123"/>
  <c r="Q1290" i="123"/>
  <c r="O1290" i="123"/>
  <c r="P1292" i="123"/>
  <c r="Q1292" i="123"/>
  <c r="O1292" i="123"/>
  <c r="P1294" i="123"/>
  <c r="Q1294" i="123"/>
  <c r="O1294" i="123"/>
  <c r="P1296" i="123"/>
  <c r="Q1296" i="123"/>
  <c r="O1296" i="123"/>
  <c r="P1298" i="123"/>
  <c r="Q1298" i="123"/>
  <c r="O1298" i="123"/>
  <c r="P1300" i="123"/>
  <c r="Q1300" i="123"/>
  <c r="O1300" i="123"/>
  <c r="P1302" i="123"/>
  <c r="Q1302" i="123"/>
  <c r="O1302" i="123"/>
  <c r="P1304" i="123"/>
  <c r="Q1304" i="123"/>
  <c r="O1304" i="123"/>
  <c r="P1306" i="123"/>
  <c r="Q1306" i="123"/>
  <c r="O1306" i="123"/>
  <c r="P1308" i="123"/>
  <c r="Q1308" i="123"/>
  <c r="O1308" i="123"/>
  <c r="P1310" i="123"/>
  <c r="Q1310" i="123"/>
  <c r="O1310" i="123"/>
  <c r="P1312" i="123"/>
  <c r="Q1312" i="123"/>
  <c r="O1312" i="123"/>
  <c r="P1314" i="123"/>
  <c r="Q1314" i="123"/>
  <c r="O1314" i="123"/>
  <c r="P1316" i="123"/>
  <c r="Q1316" i="123"/>
  <c r="O1316" i="123"/>
  <c r="P1318" i="123"/>
  <c r="Q1318" i="123"/>
  <c r="O1318" i="123"/>
  <c r="P1320" i="123"/>
  <c r="Q1320" i="123"/>
  <c r="O1320" i="123"/>
  <c r="P1322" i="123"/>
  <c r="Q1322" i="123"/>
  <c r="O1322" i="123"/>
  <c r="P1324" i="123"/>
  <c r="Q1324" i="123"/>
  <c r="O1324" i="123"/>
  <c r="P1326" i="123"/>
  <c r="Q1326" i="123"/>
  <c r="O1326" i="123"/>
  <c r="P1328" i="123"/>
  <c r="Q1328" i="123"/>
  <c r="O1328" i="123"/>
  <c r="P1330" i="123"/>
  <c r="Q1330" i="123"/>
  <c r="O1330" i="123"/>
  <c r="P1332" i="123"/>
  <c r="Q1332" i="123"/>
  <c r="O1332" i="123"/>
  <c r="P1334" i="123"/>
  <c r="Q1334" i="123"/>
  <c r="O1334" i="123"/>
  <c r="P1336" i="123"/>
  <c r="Q1336" i="123"/>
  <c r="O1336" i="123"/>
  <c r="P1338" i="123"/>
  <c r="Q1338" i="123"/>
  <c r="O1338" i="123"/>
  <c r="P1340" i="123"/>
  <c r="Q1340" i="123"/>
  <c r="O1340" i="123"/>
  <c r="P1342" i="123"/>
  <c r="Q1342" i="123"/>
  <c r="O1342" i="123"/>
  <c r="P1344" i="123"/>
  <c r="Q1344" i="123"/>
  <c r="O1344" i="123"/>
  <c r="P1346" i="123"/>
  <c r="Q1346" i="123"/>
  <c r="O1346" i="123"/>
  <c r="P1348" i="123"/>
  <c r="Q1348" i="123"/>
  <c r="O1348" i="123"/>
  <c r="P1350" i="123"/>
  <c r="Q1350" i="123"/>
  <c r="O1350" i="123"/>
  <c r="P1352" i="123"/>
  <c r="Q1352" i="123"/>
  <c r="O1352" i="123"/>
  <c r="P1354" i="123"/>
  <c r="Q1354" i="123"/>
  <c r="O1354" i="123"/>
  <c r="P1356" i="123"/>
  <c r="Q1356" i="123"/>
  <c r="O1356" i="123"/>
  <c r="P1358" i="123"/>
  <c r="Q1358" i="123"/>
  <c r="O1358" i="123"/>
  <c r="P1360" i="123"/>
  <c r="Q1360" i="123"/>
  <c r="O1360" i="123"/>
  <c r="P1362" i="123"/>
  <c r="Q1362" i="123"/>
  <c r="O1362" i="123"/>
  <c r="P1364" i="123"/>
  <c r="Q1364" i="123"/>
  <c r="O1364" i="123"/>
  <c r="P1366" i="123"/>
  <c r="Q1366" i="123"/>
  <c r="O1366" i="123"/>
  <c r="P1368" i="123"/>
  <c r="Q1368" i="123"/>
  <c r="O1368" i="123"/>
  <c r="P1370" i="123"/>
  <c r="Q1370" i="123"/>
  <c r="O1370" i="123"/>
  <c r="P1372" i="123"/>
  <c r="Q1372" i="123"/>
  <c r="O1372" i="123"/>
  <c r="P1374" i="123"/>
  <c r="Q1374" i="123"/>
  <c r="O1374" i="123"/>
  <c r="P1376" i="123"/>
  <c r="Q1376" i="123"/>
  <c r="O1376" i="123"/>
  <c r="P1378" i="123"/>
  <c r="Q1378" i="123"/>
  <c r="O1378" i="123"/>
  <c r="P1380" i="123"/>
  <c r="Q1380" i="123"/>
  <c r="O1380" i="123"/>
  <c r="P1382" i="123"/>
  <c r="Q1382" i="123"/>
  <c r="O1382" i="123"/>
  <c r="P1384" i="123"/>
  <c r="Q1384" i="123"/>
  <c r="O1384" i="123"/>
  <c r="P1386" i="123"/>
  <c r="Q1386" i="123"/>
  <c r="O1386" i="123"/>
  <c r="P1388" i="123"/>
  <c r="Q1388" i="123"/>
  <c r="O1388" i="123"/>
  <c r="P1390" i="123"/>
  <c r="Q1390" i="123"/>
  <c r="O1390" i="123"/>
  <c r="P1392" i="123"/>
  <c r="Q1392" i="123"/>
  <c r="O1392" i="123"/>
  <c r="P1394" i="123"/>
  <c r="Q1394" i="123"/>
  <c r="O1394" i="123"/>
  <c r="P1396" i="123"/>
  <c r="Q1396" i="123"/>
  <c r="O1396" i="123"/>
  <c r="P1398" i="123"/>
  <c r="Q1398" i="123"/>
  <c r="O1398" i="123"/>
  <c r="P1400" i="123"/>
  <c r="Q1400" i="123"/>
  <c r="O1400" i="123"/>
  <c r="P1402" i="123"/>
  <c r="Q1402" i="123"/>
  <c r="O1402" i="123"/>
  <c r="P1404" i="123"/>
  <c r="Q1404" i="123"/>
  <c r="O1404" i="123"/>
  <c r="P1406" i="123"/>
  <c r="Q1406" i="123"/>
  <c r="O1406" i="123"/>
  <c r="P1408" i="123"/>
  <c r="Q1408" i="123"/>
  <c r="O1408" i="123"/>
  <c r="P1410" i="123"/>
  <c r="Q1410" i="123"/>
  <c r="O1410" i="123"/>
  <c r="P1412" i="123"/>
  <c r="Q1412" i="123"/>
  <c r="O1412" i="123"/>
  <c r="P1414" i="123"/>
  <c r="Q1414" i="123"/>
  <c r="O1414" i="123"/>
  <c r="P1416" i="123"/>
  <c r="Q1416" i="123"/>
  <c r="O1416" i="123"/>
  <c r="P1418" i="123"/>
  <c r="Q1418" i="123"/>
  <c r="O1418" i="123"/>
  <c r="P1420" i="123"/>
  <c r="Q1420" i="123"/>
  <c r="O1420" i="123"/>
  <c r="P1422" i="123"/>
  <c r="Q1422" i="123"/>
  <c r="O1422" i="123"/>
  <c r="P1424" i="123"/>
  <c r="Q1424" i="123"/>
  <c r="O1424" i="123"/>
  <c r="P1426" i="123"/>
  <c r="Q1426" i="123"/>
  <c r="O1426" i="123"/>
  <c r="P1428" i="123"/>
  <c r="Q1428" i="123"/>
  <c r="O1428" i="123"/>
  <c r="P1430" i="123"/>
  <c r="Q1430" i="123"/>
  <c r="O1430" i="123"/>
  <c r="P1432" i="123"/>
  <c r="Q1432" i="123"/>
  <c r="O1432" i="123"/>
  <c r="P1434" i="123"/>
  <c r="Q1434" i="123"/>
  <c r="O1434" i="123"/>
  <c r="P1436" i="123"/>
  <c r="Q1436" i="123"/>
  <c r="O1436" i="123"/>
  <c r="P1438" i="123"/>
  <c r="Q1438" i="123"/>
  <c r="O1438" i="123"/>
  <c r="P1440" i="123"/>
  <c r="Q1440" i="123"/>
  <c r="O1440" i="123"/>
  <c r="P1442" i="123"/>
  <c r="Q1442" i="123"/>
  <c r="O1442" i="123"/>
  <c r="P1444" i="123"/>
  <c r="Q1444" i="123"/>
  <c r="O1444" i="123"/>
  <c r="P1446" i="123"/>
  <c r="Q1446" i="123"/>
  <c r="O1446" i="123"/>
  <c r="P1448" i="123"/>
  <c r="Q1448" i="123"/>
  <c r="O1448" i="123"/>
  <c r="P1450" i="123"/>
  <c r="Q1450" i="123"/>
  <c r="O1450" i="123"/>
  <c r="P1452" i="123"/>
  <c r="Q1452" i="123"/>
  <c r="O1452" i="123"/>
  <c r="P1454" i="123"/>
  <c r="Q1454" i="123"/>
  <c r="O1454" i="123"/>
  <c r="P1456" i="123"/>
  <c r="Q1456" i="123"/>
  <c r="O1456" i="123"/>
  <c r="P1458" i="123"/>
  <c r="Q1458" i="123"/>
  <c r="O1458" i="123"/>
  <c r="P1460" i="123"/>
  <c r="Q1460" i="123"/>
  <c r="O1460" i="123"/>
  <c r="P1462" i="123"/>
  <c r="Q1462" i="123"/>
  <c r="O1462" i="123"/>
  <c r="P1464" i="123"/>
  <c r="Q1464" i="123"/>
  <c r="O1464" i="123"/>
  <c r="P1466" i="123"/>
  <c r="Q1466" i="123"/>
  <c r="O1466" i="123"/>
  <c r="P1468" i="123"/>
  <c r="Q1468" i="123"/>
  <c r="O1468" i="123"/>
  <c r="P1470" i="123"/>
  <c r="Q1470" i="123"/>
  <c r="O1470" i="123"/>
  <c r="P1472" i="123"/>
  <c r="Q1472" i="123"/>
  <c r="O1472" i="123"/>
  <c r="P1474" i="123"/>
  <c r="Q1474" i="123"/>
  <c r="O1474" i="123"/>
  <c r="P1476" i="123"/>
  <c r="Q1476" i="123"/>
  <c r="O1476" i="123"/>
  <c r="P1478" i="123"/>
  <c r="Q1478" i="123"/>
  <c r="O1478" i="123"/>
  <c r="P1480" i="123"/>
  <c r="Q1480" i="123"/>
  <c r="O1480" i="123"/>
  <c r="P1482" i="123"/>
  <c r="Q1482" i="123"/>
  <c r="O1482" i="123"/>
  <c r="P1484" i="123"/>
  <c r="Q1484" i="123"/>
  <c r="O1484" i="123"/>
  <c r="P1486" i="123"/>
  <c r="Q1486" i="123"/>
  <c r="O1486" i="123"/>
  <c r="P1488" i="123"/>
  <c r="Q1488" i="123"/>
  <c r="O1488" i="123"/>
  <c r="P1490" i="123"/>
  <c r="Q1490" i="123"/>
  <c r="O1490" i="123"/>
  <c r="P1492" i="123"/>
  <c r="Q1492" i="123"/>
  <c r="O1492" i="123"/>
  <c r="P1494" i="123"/>
  <c r="Q1494" i="123"/>
  <c r="O1494" i="123"/>
  <c r="P1496" i="123"/>
  <c r="Q1496" i="123"/>
  <c r="O1496" i="123"/>
  <c r="P1498" i="123"/>
  <c r="Q1498" i="123"/>
  <c r="O1498" i="123"/>
  <c r="P1500" i="123"/>
  <c r="Q1500" i="123"/>
  <c r="O1500" i="123"/>
  <c r="P1502" i="123"/>
  <c r="Q1502" i="123"/>
  <c r="O1502" i="123"/>
  <c r="P1504" i="123"/>
  <c r="Q1504" i="123"/>
  <c r="O1504" i="123"/>
  <c r="P1506" i="123"/>
  <c r="Q1506" i="123"/>
  <c r="O1506" i="123"/>
  <c r="P1508" i="123"/>
  <c r="Q1508" i="123"/>
  <c r="O1508" i="123"/>
  <c r="P1510" i="123"/>
  <c r="Q1510" i="123"/>
  <c r="O1510" i="123"/>
  <c r="P1512" i="123"/>
  <c r="Q1512" i="123"/>
  <c r="O1512" i="123"/>
  <c r="P1514" i="123"/>
  <c r="Q1514" i="123"/>
  <c r="O1514" i="123"/>
  <c r="P1516" i="123"/>
  <c r="Q1516" i="123"/>
  <c r="O1516" i="123"/>
  <c r="P1518" i="123"/>
  <c r="Q1518" i="123"/>
  <c r="O1518" i="123"/>
  <c r="P1520" i="123"/>
  <c r="Q1520" i="123"/>
  <c r="O1520" i="123"/>
  <c r="P1522" i="123"/>
  <c r="Q1522" i="123"/>
  <c r="O1522" i="123"/>
  <c r="P1524" i="123"/>
  <c r="Q1524" i="123"/>
  <c r="O1524" i="123"/>
  <c r="P1526" i="123"/>
  <c r="Q1526" i="123"/>
  <c r="O1526" i="123"/>
  <c r="P1528" i="123"/>
  <c r="Q1528" i="123"/>
  <c r="O1528" i="123"/>
  <c r="P1530" i="123"/>
  <c r="Q1530" i="123"/>
  <c r="O1530" i="123"/>
  <c r="P1532" i="123"/>
  <c r="Q1532" i="123"/>
  <c r="O1532" i="123"/>
  <c r="P1534" i="123"/>
  <c r="Q1534" i="123"/>
  <c r="O1534" i="123"/>
  <c r="P1536" i="123"/>
  <c r="Q1536" i="123"/>
  <c r="O1536" i="123"/>
  <c r="P1538" i="123"/>
  <c r="Q1538" i="123"/>
  <c r="O1538" i="123"/>
  <c r="P1540" i="123"/>
  <c r="Q1540" i="123"/>
  <c r="O1540" i="123"/>
  <c r="P1542" i="123"/>
  <c r="Q1542" i="123"/>
  <c r="O1542" i="123"/>
  <c r="P1544" i="123"/>
  <c r="Q1544" i="123"/>
  <c r="O1544" i="123"/>
  <c r="P1546" i="123"/>
  <c r="Q1546" i="123"/>
  <c r="O1546" i="123"/>
  <c r="P1548" i="123"/>
  <c r="Q1548" i="123"/>
  <c r="O1548" i="123"/>
  <c r="P1550" i="123"/>
  <c r="Q1550" i="123"/>
  <c r="O1550" i="123"/>
  <c r="P1552" i="123"/>
  <c r="Q1552" i="123"/>
  <c r="O1552" i="123"/>
  <c r="P1554" i="123"/>
  <c r="Q1554" i="123"/>
  <c r="O1554" i="123"/>
  <c r="P1556" i="123"/>
  <c r="Q1556" i="123"/>
  <c r="O1556" i="123"/>
  <c r="P1558" i="123"/>
  <c r="Q1558" i="123"/>
  <c r="O1558" i="123"/>
  <c r="P1560" i="123"/>
  <c r="Q1560" i="123"/>
  <c r="O1560" i="123"/>
  <c r="P1562" i="123"/>
  <c r="Q1562" i="123"/>
  <c r="O1562" i="123"/>
  <c r="P1564" i="123"/>
  <c r="Q1564" i="123"/>
  <c r="O1564" i="123"/>
  <c r="P1566" i="123"/>
  <c r="Q1566" i="123"/>
  <c r="O1566" i="123"/>
  <c r="P1568" i="123"/>
  <c r="Q1568" i="123"/>
  <c r="O1568" i="123"/>
  <c r="P1570" i="123"/>
  <c r="Q1570" i="123"/>
  <c r="O1570" i="123"/>
  <c r="P1572" i="123"/>
  <c r="Q1572" i="123"/>
  <c r="O1572" i="123"/>
  <c r="P1574" i="123"/>
  <c r="Q1574" i="123"/>
  <c r="O1574" i="123"/>
  <c r="P1576" i="123"/>
  <c r="Q1576" i="123"/>
  <c r="O1576" i="123"/>
  <c r="P1578" i="123"/>
  <c r="Q1578" i="123"/>
  <c r="O1578" i="123"/>
  <c r="P1580" i="123"/>
  <c r="Q1580" i="123"/>
  <c r="O1580" i="123"/>
  <c r="P1582" i="123"/>
  <c r="Q1582" i="123"/>
  <c r="O1582" i="123"/>
  <c r="P1584" i="123"/>
  <c r="Q1584" i="123"/>
  <c r="O1584" i="123"/>
  <c r="P1586" i="123"/>
  <c r="Q1586" i="123"/>
  <c r="O1586" i="123"/>
  <c r="P1588" i="123"/>
  <c r="Q1588" i="123"/>
  <c r="O1588" i="123"/>
  <c r="P1590" i="123"/>
  <c r="Q1590" i="123"/>
  <c r="O1590" i="123"/>
  <c r="P1592" i="123"/>
  <c r="Q1592" i="123"/>
  <c r="O1592" i="123"/>
  <c r="P1594" i="123"/>
  <c r="Q1594" i="123"/>
  <c r="O1594" i="123"/>
  <c r="P1596" i="123"/>
  <c r="Q1596" i="123"/>
  <c r="O1596" i="123"/>
  <c r="P1598" i="123"/>
  <c r="Q1598" i="123"/>
  <c r="O1598" i="123"/>
  <c r="P1600" i="123"/>
  <c r="Q1600" i="123"/>
  <c r="O1600" i="123"/>
  <c r="P1602" i="123"/>
  <c r="Q1602" i="123"/>
  <c r="O1602" i="123"/>
  <c r="P1604" i="123"/>
  <c r="Q1604" i="123"/>
  <c r="O1604" i="123"/>
  <c r="P1606" i="123"/>
  <c r="Q1606" i="123"/>
  <c r="O1606" i="123"/>
  <c r="P1608" i="123"/>
  <c r="Q1608" i="123"/>
  <c r="O1608" i="123"/>
  <c r="P1610" i="123"/>
  <c r="Q1610" i="123"/>
  <c r="O1610" i="123"/>
  <c r="P1612" i="123"/>
  <c r="Q1612" i="123"/>
  <c r="O1612" i="123"/>
  <c r="P1614" i="123"/>
  <c r="Q1614" i="123"/>
  <c r="O1614" i="123"/>
  <c r="P1616" i="123"/>
  <c r="Q1616" i="123"/>
  <c r="O1616" i="123"/>
  <c r="P1618" i="123"/>
  <c r="Q1618" i="123"/>
  <c r="O1618" i="123"/>
  <c r="P1620" i="123"/>
  <c r="Q1620" i="123"/>
  <c r="O1620" i="123"/>
  <c r="P1622" i="123"/>
  <c r="Q1622" i="123"/>
  <c r="O1622" i="123"/>
  <c r="P1624" i="123"/>
  <c r="Q1624" i="123"/>
  <c r="O1624" i="123"/>
  <c r="P1626" i="123"/>
  <c r="Q1626" i="123"/>
  <c r="O1626" i="123"/>
  <c r="P1628" i="123"/>
  <c r="Q1628" i="123"/>
  <c r="O1628" i="123"/>
  <c r="P1630" i="123"/>
  <c r="Q1630" i="123"/>
  <c r="O1630" i="123"/>
  <c r="P1632" i="123"/>
  <c r="Q1632" i="123"/>
  <c r="O1632" i="123"/>
  <c r="P1634" i="123"/>
  <c r="Q1634" i="123"/>
  <c r="O1634" i="123"/>
  <c r="P1636" i="123"/>
  <c r="Q1636" i="123"/>
  <c r="O1636" i="123"/>
  <c r="P1638" i="123"/>
  <c r="Q1638" i="123"/>
  <c r="O1638" i="123"/>
  <c r="P1640" i="123"/>
  <c r="Q1640" i="123"/>
  <c r="O1640" i="123"/>
  <c r="P1642" i="123"/>
  <c r="Q1642" i="123"/>
  <c r="O1642" i="123"/>
  <c r="P1644" i="123"/>
  <c r="Q1644" i="123"/>
  <c r="O1644" i="123"/>
  <c r="P1646" i="123"/>
  <c r="Q1646" i="123"/>
  <c r="O1646" i="123"/>
  <c r="P1648" i="123"/>
  <c r="Q1648" i="123"/>
  <c r="O1648" i="123"/>
  <c r="P1650" i="123"/>
  <c r="Q1650" i="123"/>
  <c r="O1650" i="123"/>
  <c r="P1652" i="123"/>
  <c r="Q1652" i="123"/>
  <c r="O1652" i="123"/>
  <c r="P1654" i="123"/>
  <c r="Q1654" i="123"/>
  <c r="O1654" i="123"/>
  <c r="P1656" i="123"/>
  <c r="Q1656" i="123"/>
  <c r="O1656" i="123"/>
  <c r="P1658" i="123"/>
  <c r="Q1658" i="123"/>
  <c r="O1658" i="123"/>
  <c r="P1660" i="123"/>
  <c r="Q1660" i="123"/>
  <c r="O1660" i="123"/>
  <c r="P1662" i="123"/>
  <c r="Q1662" i="123"/>
  <c r="O1662" i="123"/>
  <c r="P1664" i="123"/>
  <c r="Q1664" i="123"/>
  <c r="O1664" i="123"/>
  <c r="P1666" i="123"/>
  <c r="Q1666" i="123"/>
  <c r="O1666" i="123"/>
  <c r="P1668" i="123"/>
  <c r="Q1668" i="123"/>
  <c r="O1668" i="123"/>
  <c r="P1670" i="123"/>
  <c r="Q1670" i="123"/>
  <c r="O1670" i="123"/>
  <c r="P1672" i="123"/>
  <c r="Q1672" i="123"/>
  <c r="O1672" i="123"/>
  <c r="P1674" i="123"/>
  <c r="Q1674" i="123"/>
  <c r="O1674" i="123"/>
  <c r="P1676" i="123"/>
  <c r="Q1676" i="123"/>
  <c r="O1676" i="123"/>
  <c r="P1678" i="123"/>
  <c r="Q1678" i="123"/>
  <c r="O1678" i="123"/>
  <c r="P1680" i="123"/>
  <c r="Q1680" i="123"/>
  <c r="O1680" i="123"/>
  <c r="P1682" i="123"/>
  <c r="Q1682" i="123"/>
  <c r="O1682" i="123"/>
  <c r="P1684" i="123"/>
  <c r="Q1684" i="123"/>
  <c r="O1684" i="123"/>
  <c r="P1686" i="123"/>
  <c r="Q1686" i="123"/>
  <c r="O1686" i="123"/>
  <c r="Q1688" i="123"/>
  <c r="O1688" i="123"/>
  <c r="P1688" i="123"/>
  <c r="Q1690" i="123"/>
  <c r="O1690" i="123"/>
  <c r="P1690" i="123"/>
  <c r="Q1692" i="123"/>
  <c r="O1692" i="123"/>
  <c r="P1692" i="123"/>
  <c r="Q1694" i="123"/>
  <c r="O1694" i="123"/>
  <c r="P1694" i="123"/>
  <c r="Q1696" i="123"/>
  <c r="O1696" i="123"/>
  <c r="P1696" i="123"/>
  <c r="Q1698" i="123"/>
  <c r="O1698" i="123"/>
  <c r="P1698" i="123"/>
  <c r="Q1700" i="123"/>
  <c r="O1700" i="123"/>
  <c r="P1700" i="123"/>
  <c r="Q1702" i="123"/>
  <c r="O1702" i="123"/>
  <c r="P1702" i="123"/>
  <c r="Q1704" i="123"/>
  <c r="O1704" i="123"/>
  <c r="P1704" i="123"/>
  <c r="Q1706" i="123"/>
  <c r="O1706" i="123"/>
  <c r="P1706" i="123"/>
  <c r="Q1708" i="123"/>
  <c r="O1708" i="123"/>
  <c r="P1708" i="123"/>
  <c r="Q1710" i="123"/>
  <c r="O1710" i="123"/>
  <c r="P1710" i="123"/>
  <c r="Q1712" i="123"/>
  <c r="O1712" i="123"/>
  <c r="P1712" i="123"/>
  <c r="Q1714" i="123"/>
  <c r="O1714" i="123"/>
  <c r="P1714" i="123"/>
  <c r="Q1716" i="123"/>
  <c r="O1716" i="123"/>
  <c r="P1716" i="123"/>
  <c r="Q1718" i="123"/>
  <c r="O1718" i="123"/>
  <c r="P1718" i="123"/>
  <c r="Q1720" i="123"/>
  <c r="O1720" i="123"/>
  <c r="P1720" i="123"/>
  <c r="Q1722" i="123"/>
  <c r="O1722" i="123"/>
  <c r="P1722" i="123"/>
  <c r="Q1724" i="123"/>
  <c r="O1724" i="123"/>
  <c r="P1724" i="123"/>
  <c r="Q1726" i="123"/>
  <c r="O1726" i="123"/>
  <c r="P1726" i="123"/>
  <c r="Q1728" i="123"/>
  <c r="O1728" i="123"/>
  <c r="P1728" i="123"/>
  <c r="Q1730" i="123"/>
  <c r="O1730" i="123"/>
  <c r="P1730" i="123"/>
  <c r="Q1732" i="123"/>
  <c r="O1732" i="123"/>
  <c r="P1732" i="123"/>
  <c r="Q1734" i="123"/>
  <c r="O1734" i="123"/>
  <c r="P1734" i="123"/>
  <c r="Q1736" i="123"/>
  <c r="O1736" i="123"/>
  <c r="P1736" i="123"/>
  <c r="Q1738" i="123"/>
  <c r="O1738" i="123"/>
  <c r="P1738" i="123"/>
  <c r="Q1740" i="123"/>
  <c r="O1740" i="123"/>
  <c r="P1740" i="123"/>
  <c r="Q1742" i="123"/>
  <c r="O1742" i="123"/>
  <c r="P1742" i="123"/>
  <c r="Q1744" i="123"/>
  <c r="O1744" i="123"/>
  <c r="P1744" i="123"/>
  <c r="Q1746" i="123"/>
  <c r="O1746" i="123"/>
  <c r="P1746" i="123"/>
  <c r="Q1748" i="123"/>
  <c r="O1748" i="123"/>
  <c r="P1748" i="123"/>
  <c r="Q1750" i="123"/>
  <c r="O1750" i="123"/>
  <c r="P1750" i="123"/>
  <c r="Q1752" i="123"/>
  <c r="O1752" i="123"/>
  <c r="P1752" i="123"/>
  <c r="Q1754" i="123"/>
  <c r="O1754" i="123"/>
  <c r="P1754" i="123"/>
  <c r="Q1756" i="123"/>
  <c r="O1756" i="123"/>
  <c r="P1756" i="123"/>
  <c r="Q1758" i="123"/>
  <c r="O1758" i="123"/>
  <c r="P1758" i="123"/>
  <c r="Q1760" i="123"/>
  <c r="O1760" i="123"/>
  <c r="P1760" i="123"/>
  <c r="Q1762" i="123"/>
  <c r="O1762" i="123"/>
  <c r="P1762" i="123"/>
  <c r="Q1764" i="123"/>
  <c r="O1764" i="123"/>
  <c r="P1764" i="123"/>
  <c r="Q1766" i="123"/>
  <c r="O1766" i="123"/>
  <c r="P1766" i="123"/>
  <c r="Q1768" i="123"/>
  <c r="O1768" i="123"/>
  <c r="P1768" i="123"/>
  <c r="Q1770" i="123"/>
  <c r="O1770" i="123"/>
  <c r="P1770" i="123"/>
  <c r="Q1772" i="123"/>
  <c r="O1772" i="123"/>
  <c r="P1772" i="123"/>
  <c r="Q1774" i="123"/>
  <c r="O1774" i="123"/>
  <c r="P1774" i="123"/>
  <c r="Q1776" i="123"/>
  <c r="O1776" i="123"/>
  <c r="P1776" i="123"/>
  <c r="Q1778" i="123"/>
  <c r="O1778" i="123"/>
  <c r="P1778" i="123"/>
  <c r="Q1780" i="123"/>
  <c r="O1780" i="123"/>
  <c r="P1780" i="123"/>
  <c r="Q1782" i="123"/>
  <c r="O1782" i="123"/>
  <c r="P1782" i="123"/>
  <c r="Q1784" i="123"/>
  <c r="O1784" i="123"/>
  <c r="P1784" i="123"/>
  <c r="Q1786" i="123"/>
  <c r="O1786" i="123"/>
  <c r="P1786" i="123"/>
  <c r="Q1788" i="123"/>
  <c r="O1788" i="123"/>
  <c r="P1788" i="123"/>
  <c r="Q1790" i="123"/>
  <c r="O1790" i="123"/>
  <c r="P1790" i="123"/>
  <c r="Q1792" i="123"/>
  <c r="O1792" i="123"/>
  <c r="P1792" i="123"/>
  <c r="Q1794" i="123"/>
  <c r="O1794" i="123"/>
  <c r="P1794" i="123"/>
  <c r="Q1796" i="123"/>
  <c r="O1796" i="123"/>
  <c r="P1796" i="123"/>
  <c r="Q1798" i="123"/>
  <c r="O1798" i="123"/>
  <c r="P1798" i="123"/>
  <c r="Q1800" i="123"/>
  <c r="O1800" i="123"/>
  <c r="P1800" i="123"/>
  <c r="Q1802" i="123"/>
  <c r="O1802" i="123"/>
  <c r="P1802" i="123"/>
  <c r="Q1804" i="123"/>
  <c r="O1804" i="123"/>
  <c r="P1804" i="123"/>
  <c r="Q1806" i="123"/>
  <c r="O1806" i="123"/>
  <c r="P1806" i="123"/>
  <c r="Q1808" i="123"/>
  <c r="O1808" i="123"/>
  <c r="P1808" i="123"/>
  <c r="Q1810" i="123"/>
  <c r="O1810" i="123"/>
  <c r="P1810" i="123"/>
  <c r="Q1812" i="123"/>
  <c r="O1812" i="123"/>
  <c r="P1812" i="123"/>
  <c r="Q1814" i="123"/>
  <c r="O1814" i="123"/>
  <c r="P1814" i="123"/>
  <c r="Q1816" i="123"/>
  <c r="O1816" i="123"/>
  <c r="P1816" i="123"/>
  <c r="Q1818" i="123"/>
  <c r="O1818" i="123"/>
  <c r="P1818" i="123"/>
  <c r="P1820" i="123"/>
  <c r="Q1820" i="123"/>
  <c r="O1820" i="123"/>
  <c r="P1822" i="123"/>
  <c r="Q1822" i="123"/>
  <c r="O1822" i="123"/>
  <c r="P1824" i="123"/>
  <c r="Q1824" i="123"/>
  <c r="O1824" i="123"/>
  <c r="P1826" i="123"/>
  <c r="Q1826" i="123"/>
  <c r="O1826" i="123"/>
  <c r="P1828" i="123"/>
  <c r="Q1828" i="123"/>
  <c r="O1828" i="123"/>
  <c r="P1830" i="123"/>
  <c r="Q1830" i="123"/>
  <c r="O1830" i="123"/>
  <c r="P1832" i="123"/>
  <c r="Q1832" i="123"/>
  <c r="O1832" i="123"/>
  <c r="P1834" i="123"/>
  <c r="Q1834" i="123"/>
  <c r="O1834" i="123"/>
  <c r="P1836" i="123"/>
  <c r="Q1836" i="123"/>
  <c r="O1836" i="123"/>
  <c r="P1838" i="123"/>
  <c r="Q1838" i="123"/>
  <c r="O1838" i="123"/>
  <c r="P1840" i="123"/>
  <c r="Q1840" i="123"/>
  <c r="O1840" i="123"/>
  <c r="P1842" i="123"/>
  <c r="Q1842" i="123"/>
  <c r="O1842" i="123"/>
  <c r="P1844" i="123"/>
  <c r="Q1844" i="123"/>
  <c r="O1844" i="123"/>
  <c r="P1846" i="123"/>
  <c r="Q1846" i="123"/>
  <c r="O1846" i="123"/>
  <c r="P1848" i="123"/>
  <c r="Q1848" i="123"/>
  <c r="O1848" i="123"/>
  <c r="P1850" i="123"/>
  <c r="Q1850" i="123"/>
  <c r="O1850" i="123"/>
  <c r="P1852" i="123"/>
  <c r="Q1852" i="123"/>
  <c r="O1852" i="123"/>
  <c r="P1854" i="123"/>
  <c r="Q1854" i="123"/>
  <c r="O1854" i="123"/>
  <c r="P1856" i="123"/>
  <c r="Q1856" i="123"/>
  <c r="O1856" i="123"/>
  <c r="P1858" i="123"/>
  <c r="Q1858" i="123"/>
  <c r="O1858" i="123"/>
  <c r="P1860" i="123"/>
  <c r="Q1860" i="123"/>
  <c r="O1860" i="123"/>
  <c r="P1862" i="123"/>
  <c r="Q1862" i="123"/>
  <c r="O1862" i="123"/>
  <c r="P1864" i="123"/>
  <c r="Q1864" i="123"/>
  <c r="O1864" i="123"/>
  <c r="P1866" i="123"/>
  <c r="Q1866" i="123"/>
  <c r="O1866" i="123"/>
  <c r="P1868" i="123"/>
  <c r="Q1868" i="123"/>
  <c r="O1868" i="123"/>
  <c r="P1870" i="123"/>
  <c r="Q1870" i="123"/>
  <c r="O1870" i="123"/>
  <c r="P1872" i="123"/>
  <c r="Q1872" i="123"/>
  <c r="O1872" i="123"/>
  <c r="P1874" i="123"/>
  <c r="Q1874" i="123"/>
  <c r="O1874" i="123"/>
  <c r="P1876" i="123"/>
  <c r="Q1876" i="123"/>
  <c r="O1876" i="123"/>
  <c r="P1878" i="123"/>
  <c r="Q1878" i="123"/>
  <c r="O1878" i="123"/>
  <c r="P1880" i="123"/>
  <c r="Q1880" i="123"/>
  <c r="O1880" i="123"/>
  <c r="P1882" i="123"/>
  <c r="Q1882" i="123"/>
  <c r="O1882" i="123"/>
  <c r="P1884" i="123"/>
  <c r="Q1884" i="123"/>
  <c r="O1884" i="123"/>
  <c r="P1886" i="123"/>
  <c r="Q1886" i="123"/>
  <c r="O1886" i="123"/>
  <c r="P1888" i="123"/>
  <c r="Q1888" i="123"/>
  <c r="O1888" i="123"/>
  <c r="P1890" i="123"/>
  <c r="Q1890" i="123"/>
  <c r="O1890" i="123"/>
  <c r="P1892" i="123"/>
  <c r="Q1892" i="123"/>
  <c r="O1892" i="123"/>
  <c r="P1894" i="123"/>
  <c r="Q1894" i="123"/>
  <c r="O1894" i="123"/>
  <c r="P1896" i="123"/>
  <c r="Q1896" i="123"/>
  <c r="O1896" i="123"/>
  <c r="P5" i="123"/>
  <c r="Q5" i="123"/>
  <c r="O5" i="123"/>
  <c r="Q11" i="123"/>
  <c r="O11" i="123"/>
  <c r="P11" i="123"/>
  <c r="Q15" i="123"/>
  <c r="O15" i="123"/>
  <c r="P15" i="123"/>
  <c r="Q19" i="123"/>
  <c r="O19" i="123"/>
  <c r="P19" i="123"/>
  <c r="P23" i="123"/>
  <c r="Q23" i="123"/>
  <c r="O23" i="123"/>
  <c r="P29" i="123"/>
  <c r="Q29" i="123"/>
  <c r="O29" i="123"/>
  <c r="P33" i="123"/>
  <c r="Q33" i="123"/>
  <c r="O33" i="123"/>
  <c r="Q37" i="123"/>
  <c r="O37" i="123"/>
  <c r="P37" i="123"/>
  <c r="Q41" i="123"/>
  <c r="O41" i="123"/>
  <c r="P41" i="123"/>
  <c r="Q45" i="123"/>
  <c r="O45" i="123"/>
  <c r="P45" i="123"/>
  <c r="P49" i="123"/>
  <c r="Q49" i="123"/>
  <c r="O49" i="123"/>
  <c r="Q53" i="123"/>
  <c r="O53" i="123"/>
  <c r="P53" i="123"/>
  <c r="Q57" i="123"/>
  <c r="O57" i="123"/>
  <c r="P57" i="123"/>
  <c r="Q59" i="123"/>
  <c r="O59" i="123"/>
  <c r="P59" i="123"/>
  <c r="P61" i="123"/>
  <c r="Q61" i="123"/>
  <c r="O61" i="123"/>
  <c r="P63" i="123"/>
  <c r="Q63" i="123"/>
  <c r="O63" i="123"/>
  <c r="P65" i="123"/>
  <c r="Q65" i="123"/>
  <c r="O65" i="123"/>
  <c r="P67" i="123"/>
  <c r="Q67" i="123"/>
  <c r="O67" i="123"/>
  <c r="P69" i="123"/>
  <c r="Q69" i="123"/>
  <c r="O69" i="123"/>
  <c r="P71" i="123"/>
  <c r="Q71" i="123"/>
  <c r="O71" i="123"/>
  <c r="P73" i="123"/>
  <c r="Q73" i="123"/>
  <c r="O73" i="123"/>
  <c r="P75" i="123"/>
  <c r="Q75" i="123"/>
  <c r="O75" i="123"/>
  <c r="P77" i="123"/>
  <c r="Q77" i="123"/>
  <c r="O77" i="123"/>
  <c r="Q79" i="123"/>
  <c r="O79" i="123"/>
  <c r="P79" i="123"/>
  <c r="Q81" i="123"/>
  <c r="O81" i="123"/>
  <c r="P81" i="123"/>
  <c r="P83" i="123"/>
  <c r="Q83" i="123"/>
  <c r="O83" i="123"/>
  <c r="P85" i="123"/>
  <c r="Q85" i="123"/>
  <c r="O85" i="123"/>
  <c r="P87" i="123"/>
  <c r="Q87" i="123"/>
  <c r="O87" i="123"/>
  <c r="P89" i="123"/>
  <c r="Q89" i="123"/>
  <c r="O89" i="123"/>
  <c r="P91" i="123"/>
  <c r="Q91" i="123"/>
  <c r="O91" i="123"/>
  <c r="P93" i="123"/>
  <c r="Q93" i="123"/>
  <c r="O93" i="123"/>
  <c r="P95" i="123"/>
  <c r="Q95" i="123"/>
  <c r="O95" i="123"/>
  <c r="P97" i="123"/>
  <c r="Q97" i="123"/>
  <c r="O97" i="123"/>
  <c r="P99" i="123"/>
  <c r="Q99" i="123"/>
  <c r="O99" i="123"/>
  <c r="P101" i="123"/>
  <c r="Q101" i="123"/>
  <c r="O101" i="123"/>
  <c r="Q103" i="123"/>
  <c r="O103" i="123"/>
  <c r="P103" i="123"/>
  <c r="Q105" i="123"/>
  <c r="O105" i="123"/>
  <c r="P105" i="123"/>
  <c r="Q107" i="123"/>
  <c r="O107" i="123"/>
  <c r="P107" i="123"/>
  <c r="Q109" i="123"/>
  <c r="O109" i="123"/>
  <c r="P109" i="123"/>
  <c r="P111" i="123"/>
  <c r="Q111" i="123"/>
  <c r="O111" i="123"/>
  <c r="P113" i="123"/>
  <c r="Q113" i="123"/>
  <c r="O113" i="123"/>
  <c r="P115" i="123"/>
  <c r="Q115" i="123"/>
  <c r="O115" i="123"/>
  <c r="P117" i="123"/>
  <c r="Q117" i="123"/>
  <c r="O117" i="123"/>
  <c r="P119" i="123"/>
  <c r="Q119" i="123"/>
  <c r="O119" i="123"/>
  <c r="P121" i="123"/>
  <c r="Q121" i="123"/>
  <c r="O121" i="123"/>
  <c r="P123" i="123"/>
  <c r="Q123" i="123"/>
  <c r="O123" i="123"/>
  <c r="P125" i="123"/>
  <c r="Q125" i="123"/>
  <c r="O125" i="123"/>
  <c r="P127" i="123"/>
  <c r="Q127" i="123"/>
  <c r="O127" i="123"/>
  <c r="P129" i="123"/>
  <c r="Q129" i="123"/>
  <c r="O129" i="123"/>
  <c r="P131" i="123"/>
  <c r="Q131" i="123"/>
  <c r="O131" i="123"/>
  <c r="P133" i="123"/>
  <c r="Q133" i="123"/>
  <c r="O133" i="123"/>
  <c r="P135" i="123"/>
  <c r="Q135" i="123"/>
  <c r="O135" i="123"/>
  <c r="P137" i="123"/>
  <c r="Q137" i="123"/>
  <c r="O137" i="123"/>
  <c r="P139" i="123"/>
  <c r="Q139" i="123"/>
  <c r="O139" i="123"/>
  <c r="P141" i="123"/>
  <c r="Q141" i="123"/>
  <c r="O141" i="123"/>
  <c r="P143" i="123"/>
  <c r="Q143" i="123"/>
  <c r="O143" i="123"/>
  <c r="P145" i="123"/>
  <c r="Q145" i="123"/>
  <c r="O145" i="123"/>
  <c r="P147" i="123"/>
  <c r="Q147" i="123"/>
  <c r="O147" i="123"/>
  <c r="Q149" i="123"/>
  <c r="O149" i="123"/>
  <c r="P149" i="123"/>
  <c r="Q151" i="123"/>
  <c r="O151" i="123"/>
  <c r="P151" i="123"/>
  <c r="Q153" i="123"/>
  <c r="O153" i="123"/>
  <c r="P153" i="123"/>
  <c r="Q155" i="123"/>
  <c r="O155" i="123"/>
  <c r="P155" i="123"/>
  <c r="Q157" i="123"/>
  <c r="O157" i="123"/>
  <c r="P157" i="123"/>
  <c r="P159" i="123"/>
  <c r="Q159" i="123"/>
  <c r="O159" i="123"/>
  <c r="P161" i="123"/>
  <c r="Q161" i="123"/>
  <c r="O161" i="123"/>
  <c r="P163" i="123"/>
  <c r="Q163" i="123"/>
  <c r="O163" i="123"/>
  <c r="P165" i="123"/>
  <c r="Q165" i="123"/>
  <c r="O165" i="123"/>
  <c r="P167" i="123"/>
  <c r="Q167" i="123"/>
  <c r="O167" i="123"/>
  <c r="Q169" i="123"/>
  <c r="O169" i="123"/>
  <c r="P169" i="123"/>
  <c r="Q171" i="123"/>
  <c r="O171" i="123"/>
  <c r="P171" i="123"/>
  <c r="Q173" i="123"/>
  <c r="O173" i="123"/>
  <c r="P173" i="123"/>
  <c r="Q175" i="123"/>
  <c r="O175" i="123"/>
  <c r="P175" i="123"/>
  <c r="Q177" i="123"/>
  <c r="O177" i="123"/>
  <c r="P177" i="123"/>
  <c r="P179" i="123"/>
  <c r="Q179" i="123"/>
  <c r="O179" i="123"/>
  <c r="P181" i="123"/>
  <c r="Q181" i="123"/>
  <c r="O181" i="123"/>
  <c r="P183" i="123"/>
  <c r="Q183" i="123"/>
  <c r="O183" i="123"/>
  <c r="P185" i="123"/>
  <c r="Q185" i="123"/>
  <c r="O185" i="123"/>
  <c r="P187" i="123"/>
  <c r="Q187" i="123"/>
  <c r="O187" i="123"/>
  <c r="P189" i="123"/>
  <c r="Q189" i="123"/>
  <c r="O189" i="123"/>
  <c r="P191" i="123"/>
  <c r="Q191" i="123"/>
  <c r="O191" i="123"/>
  <c r="P193" i="123"/>
  <c r="Q193" i="123"/>
  <c r="O193" i="123"/>
  <c r="P195" i="123"/>
  <c r="Q195" i="123"/>
  <c r="O195" i="123"/>
  <c r="P197" i="123"/>
  <c r="Q197" i="123"/>
  <c r="O197" i="123"/>
  <c r="P199" i="123"/>
  <c r="Q199" i="123"/>
  <c r="O199" i="123"/>
  <c r="P201" i="123"/>
  <c r="Q201" i="123"/>
  <c r="O201" i="123"/>
  <c r="P203" i="123"/>
  <c r="Q203" i="123"/>
  <c r="O203" i="123"/>
  <c r="P205" i="123"/>
  <c r="Q205" i="123"/>
  <c r="O205" i="123"/>
  <c r="P207" i="123"/>
  <c r="Q207" i="123"/>
  <c r="O207" i="123"/>
  <c r="P209" i="123"/>
  <c r="Q209" i="123"/>
  <c r="O209" i="123"/>
  <c r="P211" i="123"/>
  <c r="Q211" i="123"/>
  <c r="O211" i="123"/>
  <c r="P213" i="123"/>
  <c r="Q213" i="123"/>
  <c r="O213" i="123"/>
  <c r="P215" i="123"/>
  <c r="Q215" i="123"/>
  <c r="O215" i="123"/>
  <c r="P217" i="123"/>
  <c r="Q217" i="123"/>
  <c r="O217" i="123"/>
  <c r="P219" i="123"/>
  <c r="Q219" i="123"/>
  <c r="O219" i="123"/>
  <c r="P221" i="123"/>
  <c r="Q221" i="123"/>
  <c r="O221" i="123"/>
  <c r="P223" i="123"/>
  <c r="Q223" i="123"/>
  <c r="O223" i="123"/>
  <c r="P225" i="123"/>
  <c r="Q225" i="123"/>
  <c r="O225" i="123"/>
  <c r="P227" i="123"/>
  <c r="Q227" i="123"/>
  <c r="O227" i="123"/>
  <c r="P229" i="123"/>
  <c r="Q229" i="123"/>
  <c r="O229" i="123"/>
  <c r="P231" i="123"/>
  <c r="Q231" i="123"/>
  <c r="O231" i="123"/>
  <c r="P233" i="123"/>
  <c r="Q233" i="123"/>
  <c r="O233" i="123"/>
  <c r="P235" i="123"/>
  <c r="Q235" i="123"/>
  <c r="O235" i="123"/>
  <c r="P237" i="123"/>
  <c r="Q237" i="123"/>
  <c r="O237" i="123"/>
  <c r="P239" i="123"/>
  <c r="Q239" i="123"/>
  <c r="O239" i="123"/>
  <c r="P241" i="123"/>
  <c r="Q241" i="123"/>
  <c r="O241" i="123"/>
  <c r="P243" i="123"/>
  <c r="Q243" i="123"/>
  <c r="O243" i="123"/>
  <c r="P245" i="123"/>
  <c r="Q245" i="123"/>
  <c r="O245" i="123"/>
  <c r="P247" i="123"/>
  <c r="Q247" i="123"/>
  <c r="O247" i="123"/>
  <c r="P249" i="123"/>
  <c r="Q249" i="123"/>
  <c r="O249" i="123"/>
  <c r="P251" i="123"/>
  <c r="Q251" i="123"/>
  <c r="O251" i="123"/>
  <c r="P253" i="123"/>
  <c r="Q253" i="123"/>
  <c r="O253" i="123"/>
  <c r="P255" i="123"/>
  <c r="Q255" i="123"/>
  <c r="O255" i="123"/>
  <c r="P257" i="123"/>
  <c r="Q257" i="123"/>
  <c r="O257" i="123"/>
  <c r="P259" i="123"/>
  <c r="Q259" i="123"/>
  <c r="O259" i="123"/>
  <c r="P261" i="123"/>
  <c r="Q261" i="123"/>
  <c r="O261" i="123"/>
  <c r="P263" i="123"/>
  <c r="Q263" i="123"/>
  <c r="O263" i="123"/>
  <c r="P265" i="123"/>
  <c r="Q265" i="123"/>
  <c r="O265" i="123"/>
  <c r="P267" i="123"/>
  <c r="Q267" i="123"/>
  <c r="O267" i="123"/>
  <c r="P269" i="123"/>
  <c r="Q269" i="123"/>
  <c r="O269" i="123"/>
  <c r="P271" i="123"/>
  <c r="Q271" i="123"/>
  <c r="O271" i="123"/>
  <c r="P273" i="123"/>
  <c r="Q273" i="123"/>
  <c r="O273" i="123"/>
  <c r="P275" i="123"/>
  <c r="Q275" i="123"/>
  <c r="O275" i="123"/>
  <c r="P277" i="123"/>
  <c r="Q277" i="123"/>
  <c r="O277" i="123"/>
  <c r="P279" i="123"/>
  <c r="Q279" i="123"/>
  <c r="O279" i="123"/>
  <c r="P281" i="123"/>
  <c r="Q281" i="123"/>
  <c r="O281" i="123"/>
  <c r="P283" i="123"/>
  <c r="Q283" i="123"/>
  <c r="O283" i="123"/>
  <c r="P285" i="123"/>
  <c r="Q285" i="123"/>
  <c r="O285" i="123"/>
  <c r="P287" i="123"/>
  <c r="Q287" i="123"/>
  <c r="O287" i="123"/>
  <c r="P289" i="123"/>
  <c r="Q289" i="123"/>
  <c r="O289" i="123"/>
  <c r="P291" i="123"/>
  <c r="Q291" i="123"/>
  <c r="O291" i="123"/>
  <c r="P293" i="123"/>
  <c r="Q293" i="123"/>
  <c r="O293" i="123"/>
  <c r="P295" i="123"/>
  <c r="Q295" i="123"/>
  <c r="O295" i="123"/>
  <c r="P297" i="123"/>
  <c r="Q297" i="123"/>
  <c r="O297" i="123"/>
  <c r="P299" i="123"/>
  <c r="Q299" i="123"/>
  <c r="O299" i="123"/>
  <c r="P301" i="123"/>
  <c r="Q301" i="123"/>
  <c r="O301" i="123"/>
  <c r="P303" i="123"/>
  <c r="Q303" i="123"/>
  <c r="O303" i="123"/>
  <c r="P305" i="123"/>
  <c r="Q305" i="123"/>
  <c r="O305" i="123"/>
  <c r="P307" i="123"/>
  <c r="Q307" i="123"/>
  <c r="O307" i="123"/>
  <c r="P309" i="123"/>
  <c r="Q309" i="123"/>
  <c r="O309" i="123"/>
  <c r="P311" i="123"/>
  <c r="Q311" i="123"/>
  <c r="O311" i="123"/>
  <c r="P313" i="123"/>
  <c r="Q313" i="123"/>
  <c r="O313" i="123"/>
  <c r="P315" i="123"/>
  <c r="Q315" i="123"/>
  <c r="O315" i="123"/>
  <c r="P317" i="123"/>
  <c r="Q317" i="123"/>
  <c r="O317" i="123"/>
  <c r="P319" i="123"/>
  <c r="Q319" i="123"/>
  <c r="O319" i="123"/>
  <c r="P321" i="123"/>
  <c r="Q321" i="123"/>
  <c r="O321" i="123"/>
  <c r="P323" i="123"/>
  <c r="Q323" i="123"/>
  <c r="O323" i="123"/>
  <c r="P325" i="123"/>
  <c r="Q325" i="123"/>
  <c r="O325" i="123"/>
  <c r="P327" i="123"/>
  <c r="Q327" i="123"/>
  <c r="O327" i="123"/>
  <c r="P329" i="123"/>
  <c r="Q329" i="123"/>
  <c r="O329" i="123"/>
  <c r="P331" i="123"/>
  <c r="Q331" i="123"/>
  <c r="O331" i="123"/>
  <c r="P333" i="123"/>
  <c r="Q333" i="123"/>
  <c r="O333" i="123"/>
  <c r="P335" i="123"/>
  <c r="Q335" i="123"/>
  <c r="O335" i="123"/>
  <c r="P337" i="123"/>
  <c r="Q337" i="123"/>
  <c r="O337" i="123"/>
  <c r="P339" i="123"/>
  <c r="Q339" i="123"/>
  <c r="O339" i="123"/>
  <c r="P341" i="123"/>
  <c r="Q341" i="123"/>
  <c r="O341" i="123"/>
  <c r="P343" i="123"/>
  <c r="Q343" i="123"/>
  <c r="O343" i="123"/>
  <c r="P345" i="123"/>
  <c r="Q345" i="123"/>
  <c r="O345" i="123"/>
  <c r="P347" i="123"/>
  <c r="Q347" i="123"/>
  <c r="O347" i="123"/>
  <c r="P349" i="123"/>
  <c r="Q349" i="123"/>
  <c r="O349" i="123"/>
  <c r="P351" i="123"/>
  <c r="Q351" i="123"/>
  <c r="O351" i="123"/>
  <c r="P353" i="123"/>
  <c r="Q353" i="123"/>
  <c r="O353" i="123"/>
  <c r="P355" i="123"/>
  <c r="Q355" i="123"/>
  <c r="O355" i="123"/>
  <c r="P357" i="123"/>
  <c r="Q357" i="123"/>
  <c r="O357" i="123"/>
  <c r="P359" i="123"/>
  <c r="Q359" i="123"/>
  <c r="O359" i="123"/>
  <c r="P361" i="123"/>
  <c r="Q361" i="123"/>
  <c r="O361" i="123"/>
  <c r="P363" i="123"/>
  <c r="Q363" i="123"/>
  <c r="O363" i="123"/>
  <c r="P365" i="123"/>
  <c r="Q365" i="123"/>
  <c r="O365" i="123"/>
  <c r="P367" i="123"/>
  <c r="Q367" i="123"/>
  <c r="O367" i="123"/>
  <c r="P369" i="123"/>
  <c r="Q369" i="123"/>
  <c r="O369" i="123"/>
  <c r="P371" i="123"/>
  <c r="Q371" i="123"/>
  <c r="O371" i="123"/>
  <c r="P373" i="123"/>
  <c r="Q373" i="123"/>
  <c r="O373" i="123"/>
  <c r="P375" i="123"/>
  <c r="Q375" i="123"/>
  <c r="O375" i="123"/>
  <c r="P377" i="123"/>
  <c r="Q377" i="123"/>
  <c r="O377" i="123"/>
  <c r="P379" i="123"/>
  <c r="Q379" i="123"/>
  <c r="O379" i="123"/>
  <c r="P381" i="123"/>
  <c r="Q381" i="123"/>
  <c r="O381" i="123"/>
  <c r="P383" i="123"/>
  <c r="Q383" i="123"/>
  <c r="O383" i="123"/>
  <c r="P385" i="123"/>
  <c r="Q385" i="123"/>
  <c r="O385" i="123"/>
  <c r="P387" i="123"/>
  <c r="Q387" i="123"/>
  <c r="O387" i="123"/>
  <c r="P389" i="123"/>
  <c r="Q389" i="123"/>
  <c r="O389" i="123"/>
  <c r="P391" i="123"/>
  <c r="Q391" i="123"/>
  <c r="O391" i="123"/>
  <c r="P393" i="123"/>
  <c r="Q393" i="123"/>
  <c r="O393" i="123"/>
  <c r="P395" i="123"/>
  <c r="Q395" i="123"/>
  <c r="O395" i="123"/>
  <c r="P397" i="123"/>
  <c r="Q397" i="123"/>
  <c r="O397" i="123"/>
  <c r="P399" i="123"/>
  <c r="Q399" i="123"/>
  <c r="O399" i="123"/>
  <c r="P401" i="123"/>
  <c r="Q401" i="123"/>
  <c r="O401" i="123"/>
  <c r="P403" i="123"/>
  <c r="Q403" i="123"/>
  <c r="O403" i="123"/>
  <c r="P405" i="123"/>
  <c r="Q405" i="123"/>
  <c r="O405" i="123"/>
  <c r="P407" i="123"/>
  <c r="Q407" i="123"/>
  <c r="O407" i="123"/>
  <c r="P409" i="123"/>
  <c r="Q409" i="123"/>
  <c r="O409" i="123"/>
  <c r="P411" i="123"/>
  <c r="Q411" i="123"/>
  <c r="O411" i="123"/>
  <c r="P413" i="123"/>
  <c r="Q413" i="123"/>
  <c r="O413" i="123"/>
  <c r="P415" i="123"/>
  <c r="Q415" i="123"/>
  <c r="O415" i="123"/>
  <c r="P417" i="123"/>
  <c r="Q417" i="123"/>
  <c r="O417" i="123"/>
  <c r="P419" i="123"/>
  <c r="Q419" i="123"/>
  <c r="O419" i="123"/>
  <c r="P421" i="123"/>
  <c r="Q421" i="123"/>
  <c r="O421" i="123"/>
  <c r="P423" i="123"/>
  <c r="Q423" i="123"/>
  <c r="O423" i="123"/>
  <c r="P425" i="123"/>
  <c r="Q425" i="123"/>
  <c r="O425" i="123"/>
  <c r="P427" i="123"/>
  <c r="Q427" i="123"/>
  <c r="O427" i="123"/>
  <c r="P429" i="123"/>
  <c r="Q429" i="123"/>
  <c r="O429" i="123"/>
  <c r="P431" i="123"/>
  <c r="Q431" i="123"/>
  <c r="O431" i="123"/>
  <c r="P433" i="123"/>
  <c r="Q433" i="123"/>
  <c r="O433" i="123"/>
  <c r="P435" i="123"/>
  <c r="Q435" i="123"/>
  <c r="O435" i="123"/>
  <c r="P437" i="123"/>
  <c r="Q437" i="123"/>
  <c r="O437" i="123"/>
  <c r="P439" i="123"/>
  <c r="Q439" i="123"/>
  <c r="O439" i="123"/>
  <c r="P441" i="123"/>
  <c r="Q441" i="123"/>
  <c r="O441" i="123"/>
  <c r="P443" i="123"/>
  <c r="Q443" i="123"/>
  <c r="O443" i="123"/>
  <c r="P445" i="123"/>
  <c r="Q445" i="123"/>
  <c r="O445" i="123"/>
  <c r="P447" i="123"/>
  <c r="Q447" i="123"/>
  <c r="O447" i="123"/>
  <c r="P449" i="123"/>
  <c r="Q449" i="123"/>
  <c r="O449" i="123"/>
  <c r="P451" i="123"/>
  <c r="Q451" i="123"/>
  <c r="O451" i="123"/>
  <c r="P453" i="123"/>
  <c r="Q453" i="123"/>
  <c r="O453" i="123"/>
  <c r="P455" i="123"/>
  <c r="Q455" i="123"/>
  <c r="O455" i="123"/>
  <c r="P457" i="123"/>
  <c r="Q457" i="123"/>
  <c r="O457" i="123"/>
  <c r="P459" i="123"/>
  <c r="Q459" i="123"/>
  <c r="O459" i="123"/>
  <c r="P461" i="123"/>
  <c r="Q461" i="123"/>
  <c r="O461" i="123"/>
  <c r="P463" i="123"/>
  <c r="Q463" i="123"/>
  <c r="O463" i="123"/>
  <c r="P465" i="123"/>
  <c r="Q465" i="123"/>
  <c r="O465" i="123"/>
  <c r="P467" i="123"/>
  <c r="Q467" i="123"/>
  <c r="O467" i="123"/>
  <c r="P469" i="123"/>
  <c r="Q469" i="123"/>
  <c r="O469" i="123"/>
  <c r="P471" i="123"/>
  <c r="Q471" i="123"/>
  <c r="O471" i="123"/>
  <c r="P473" i="123"/>
  <c r="Q473" i="123"/>
  <c r="O473" i="123"/>
  <c r="P475" i="123"/>
  <c r="Q475" i="123"/>
  <c r="O475" i="123"/>
  <c r="P477" i="123"/>
  <c r="Q477" i="123"/>
  <c r="O477" i="123"/>
  <c r="P479" i="123"/>
  <c r="Q479" i="123"/>
  <c r="O479" i="123"/>
  <c r="P481" i="123"/>
  <c r="Q481" i="123"/>
  <c r="O481" i="123"/>
  <c r="P483" i="123"/>
  <c r="Q483" i="123"/>
  <c r="O483" i="123"/>
  <c r="P485" i="123"/>
  <c r="Q485" i="123"/>
  <c r="O485" i="123"/>
  <c r="P487" i="123"/>
  <c r="Q487" i="123"/>
  <c r="O487" i="123"/>
  <c r="P489" i="123"/>
  <c r="Q489" i="123"/>
  <c r="O489" i="123"/>
  <c r="P491" i="123"/>
  <c r="Q491" i="123"/>
  <c r="O491" i="123"/>
  <c r="P493" i="123"/>
  <c r="Q493" i="123"/>
  <c r="O493" i="123"/>
  <c r="P495" i="123"/>
  <c r="Q495" i="123"/>
  <c r="O495" i="123"/>
  <c r="P497" i="123"/>
  <c r="Q497" i="123"/>
  <c r="O497" i="123"/>
  <c r="P499" i="123"/>
  <c r="Q499" i="123"/>
  <c r="O499" i="123"/>
  <c r="P501" i="123"/>
  <c r="Q501" i="123"/>
  <c r="O501" i="123"/>
  <c r="P503" i="123"/>
  <c r="Q503" i="123"/>
  <c r="O503" i="123"/>
  <c r="P505" i="123"/>
  <c r="Q505" i="123"/>
  <c r="O505" i="123"/>
  <c r="P507" i="123"/>
  <c r="Q507" i="123"/>
  <c r="O507" i="123"/>
  <c r="P509" i="123"/>
  <c r="Q509" i="123"/>
  <c r="O509" i="123"/>
  <c r="P511" i="123"/>
  <c r="Q511" i="123"/>
  <c r="O511" i="123"/>
  <c r="P513" i="123"/>
  <c r="Q513" i="123"/>
  <c r="O513" i="123"/>
  <c r="P515" i="123"/>
  <c r="Q515" i="123"/>
  <c r="O515" i="123"/>
  <c r="P517" i="123"/>
  <c r="Q517" i="123"/>
  <c r="O517" i="123"/>
  <c r="P519" i="123"/>
  <c r="Q519" i="123"/>
  <c r="O519" i="123"/>
  <c r="C521" i="123"/>
  <c r="P521" i="123"/>
  <c r="Q521" i="123"/>
  <c r="O521" i="123"/>
  <c r="P523" i="123"/>
  <c r="Q523" i="123"/>
  <c r="O523" i="123"/>
  <c r="P525" i="123"/>
  <c r="Q525" i="123"/>
  <c r="O525" i="123"/>
  <c r="P527" i="123"/>
  <c r="Q527" i="123"/>
  <c r="O527" i="123"/>
  <c r="P529" i="123"/>
  <c r="Q529" i="123"/>
  <c r="O529" i="123"/>
  <c r="P531" i="123"/>
  <c r="Q531" i="123"/>
  <c r="O531" i="123"/>
  <c r="P533" i="123"/>
  <c r="Q533" i="123"/>
  <c r="O533" i="123"/>
  <c r="P535" i="123"/>
  <c r="Q535" i="123"/>
  <c r="O535" i="123"/>
  <c r="P537" i="123"/>
  <c r="Q537" i="123"/>
  <c r="O537" i="123"/>
  <c r="P539" i="123"/>
  <c r="Q539" i="123"/>
  <c r="O539" i="123"/>
  <c r="P541" i="123"/>
  <c r="Q541" i="123"/>
  <c r="O541" i="123"/>
  <c r="P543" i="123"/>
  <c r="Q543" i="123"/>
  <c r="O543" i="123"/>
  <c r="P545" i="123"/>
  <c r="Q545" i="123"/>
  <c r="O545" i="123"/>
  <c r="P547" i="123"/>
  <c r="Q547" i="123"/>
  <c r="O547" i="123"/>
  <c r="P549" i="123"/>
  <c r="Q549" i="123"/>
  <c r="O549" i="123"/>
  <c r="P551" i="123"/>
  <c r="Q551" i="123"/>
  <c r="O551" i="123"/>
  <c r="P553" i="123"/>
  <c r="Q553" i="123"/>
  <c r="O553" i="123"/>
  <c r="P555" i="123"/>
  <c r="Q555" i="123"/>
  <c r="O555" i="123"/>
  <c r="P557" i="123"/>
  <c r="Q557" i="123"/>
  <c r="O557" i="123"/>
  <c r="P559" i="123"/>
  <c r="Q559" i="123"/>
  <c r="O559" i="123"/>
  <c r="P561" i="123"/>
  <c r="Q561" i="123"/>
  <c r="O561" i="123"/>
  <c r="P563" i="123"/>
  <c r="Q563" i="123"/>
  <c r="O563" i="123"/>
  <c r="P565" i="123"/>
  <c r="Q565" i="123"/>
  <c r="O565" i="123"/>
  <c r="P567" i="123"/>
  <c r="Q567" i="123"/>
  <c r="O567" i="123"/>
  <c r="P569" i="123"/>
  <c r="Q569" i="123"/>
  <c r="O569" i="123"/>
  <c r="P571" i="123"/>
  <c r="Q571" i="123"/>
  <c r="O571" i="123"/>
  <c r="P573" i="123"/>
  <c r="Q573" i="123"/>
  <c r="O573" i="123"/>
  <c r="P575" i="123"/>
  <c r="Q575" i="123"/>
  <c r="O575" i="123"/>
  <c r="P577" i="123"/>
  <c r="Q577" i="123"/>
  <c r="O577" i="123"/>
  <c r="P579" i="123"/>
  <c r="Q579" i="123"/>
  <c r="O579" i="123"/>
  <c r="P581" i="123"/>
  <c r="Q581" i="123"/>
  <c r="O581" i="123"/>
  <c r="P583" i="123"/>
  <c r="Q583" i="123"/>
  <c r="O583" i="123"/>
  <c r="P585" i="123"/>
  <c r="Q585" i="123"/>
  <c r="O585" i="123"/>
  <c r="P587" i="123"/>
  <c r="Q587" i="123"/>
  <c r="O587" i="123"/>
  <c r="P589" i="123"/>
  <c r="Q589" i="123"/>
  <c r="O589" i="123"/>
  <c r="P591" i="123"/>
  <c r="Q591" i="123"/>
  <c r="O591" i="123"/>
  <c r="P593" i="123"/>
  <c r="Q593" i="123"/>
  <c r="O593" i="123"/>
  <c r="P595" i="123"/>
  <c r="Q595" i="123"/>
  <c r="O595" i="123"/>
  <c r="P597" i="123"/>
  <c r="Q597" i="123"/>
  <c r="O597" i="123"/>
  <c r="P599" i="123"/>
  <c r="Q599" i="123"/>
  <c r="O599" i="123"/>
  <c r="P601" i="123"/>
  <c r="Q601" i="123"/>
  <c r="O601" i="123"/>
  <c r="P603" i="123"/>
  <c r="Q603" i="123"/>
  <c r="O603" i="123"/>
  <c r="P605" i="123"/>
  <c r="Q605" i="123"/>
  <c r="O605" i="123"/>
  <c r="P607" i="123"/>
  <c r="Q607" i="123"/>
  <c r="O607" i="123"/>
  <c r="P609" i="123"/>
  <c r="Q609" i="123"/>
  <c r="O609" i="123"/>
  <c r="P611" i="123"/>
  <c r="Q611" i="123"/>
  <c r="O611" i="123"/>
  <c r="P613" i="123"/>
  <c r="Q613" i="123"/>
  <c r="O613" i="123"/>
  <c r="P615" i="123"/>
  <c r="Q615" i="123"/>
  <c r="O615" i="123"/>
  <c r="P617" i="123"/>
  <c r="Q617" i="123"/>
  <c r="O617" i="123"/>
  <c r="P619" i="123"/>
  <c r="Q619" i="123"/>
  <c r="O619" i="123"/>
  <c r="P621" i="123"/>
  <c r="Q621" i="123"/>
  <c r="O621" i="123"/>
  <c r="P623" i="123"/>
  <c r="Q623" i="123"/>
  <c r="O623" i="123"/>
  <c r="P625" i="123"/>
  <c r="Q625" i="123"/>
  <c r="O625" i="123"/>
  <c r="P627" i="123"/>
  <c r="Q627" i="123"/>
  <c r="O627" i="123"/>
  <c r="P629" i="123"/>
  <c r="Q629" i="123"/>
  <c r="O629" i="123"/>
  <c r="P631" i="123"/>
  <c r="Q631" i="123"/>
  <c r="O631" i="123"/>
  <c r="Q633" i="123"/>
  <c r="O633" i="123"/>
  <c r="P633" i="123"/>
  <c r="Q635" i="123"/>
  <c r="O635" i="123"/>
  <c r="P635" i="123"/>
  <c r="Q637" i="123"/>
  <c r="O637" i="123"/>
  <c r="P637" i="123"/>
  <c r="Q639" i="123"/>
  <c r="O639" i="123"/>
  <c r="P639" i="123"/>
  <c r="Q641" i="123"/>
  <c r="O641" i="123"/>
  <c r="P641" i="123"/>
  <c r="Q643" i="123"/>
  <c r="O643" i="123"/>
  <c r="P643" i="123"/>
  <c r="Q645" i="123"/>
  <c r="O645" i="123"/>
  <c r="P645" i="123"/>
  <c r="Q647" i="123"/>
  <c r="O647" i="123"/>
  <c r="P647" i="123"/>
  <c r="Q649" i="123"/>
  <c r="O649" i="123"/>
  <c r="P649" i="123"/>
  <c r="Q651" i="123"/>
  <c r="O651" i="123"/>
  <c r="P651" i="123"/>
  <c r="Q653" i="123"/>
  <c r="O653" i="123"/>
  <c r="P653" i="123"/>
  <c r="Q655" i="123"/>
  <c r="O655" i="123"/>
  <c r="P655" i="123"/>
  <c r="Q657" i="123"/>
  <c r="O657" i="123"/>
  <c r="P657" i="123"/>
  <c r="Q659" i="123"/>
  <c r="O659" i="123"/>
  <c r="P659" i="123"/>
  <c r="Q661" i="123"/>
  <c r="O661" i="123"/>
  <c r="P661" i="123"/>
  <c r="Q663" i="123"/>
  <c r="O663" i="123"/>
  <c r="P663" i="123"/>
  <c r="Q665" i="123"/>
  <c r="O665" i="123"/>
  <c r="P665" i="123"/>
  <c r="Q667" i="123"/>
  <c r="O667" i="123"/>
  <c r="P667" i="123"/>
  <c r="Q669" i="123"/>
  <c r="O669" i="123"/>
  <c r="P669" i="123"/>
  <c r="Q671" i="123"/>
  <c r="O671" i="123"/>
  <c r="P671" i="123"/>
  <c r="Q673" i="123"/>
  <c r="O673" i="123"/>
  <c r="P673" i="123"/>
  <c r="Q675" i="123"/>
  <c r="O675" i="123"/>
  <c r="P675" i="123"/>
  <c r="Q677" i="123"/>
  <c r="O677" i="123"/>
  <c r="P677" i="123"/>
  <c r="Q679" i="123"/>
  <c r="O679" i="123"/>
  <c r="P679" i="123"/>
  <c r="Q681" i="123"/>
  <c r="O681" i="123"/>
  <c r="P681" i="123"/>
  <c r="Q683" i="123"/>
  <c r="O683" i="123"/>
  <c r="P683" i="123"/>
  <c r="Q685" i="123"/>
  <c r="O685" i="123"/>
  <c r="P685" i="123"/>
  <c r="Q687" i="123"/>
  <c r="O687" i="123"/>
  <c r="P687" i="123"/>
  <c r="Q689" i="123"/>
  <c r="O689" i="123"/>
  <c r="P689" i="123"/>
  <c r="Q691" i="123"/>
  <c r="O691" i="123"/>
  <c r="P691" i="123"/>
  <c r="Q693" i="123"/>
  <c r="O693" i="123"/>
  <c r="P693" i="123"/>
  <c r="Q695" i="123"/>
  <c r="O695" i="123"/>
  <c r="P695" i="123"/>
  <c r="Q697" i="123"/>
  <c r="O697" i="123"/>
  <c r="P697" i="123"/>
  <c r="Q699" i="123"/>
  <c r="O699" i="123"/>
  <c r="P699" i="123"/>
  <c r="Q701" i="123"/>
  <c r="O701" i="123"/>
  <c r="P701" i="123"/>
  <c r="Q703" i="123"/>
  <c r="O703" i="123"/>
  <c r="P703" i="123"/>
  <c r="Q705" i="123"/>
  <c r="O705" i="123"/>
  <c r="P705" i="123"/>
  <c r="Q707" i="123"/>
  <c r="O707" i="123"/>
  <c r="P707" i="123"/>
  <c r="Q709" i="123"/>
  <c r="O709" i="123"/>
  <c r="P709" i="123"/>
  <c r="Q711" i="123"/>
  <c r="O711" i="123"/>
  <c r="P711" i="123"/>
  <c r="Q713" i="123"/>
  <c r="O713" i="123"/>
  <c r="P713" i="123"/>
  <c r="Q715" i="123"/>
  <c r="O715" i="123"/>
  <c r="P715" i="123"/>
  <c r="Q717" i="123"/>
  <c r="O717" i="123"/>
  <c r="P717" i="123"/>
  <c r="Q719" i="123"/>
  <c r="O719" i="123"/>
  <c r="P719" i="123"/>
  <c r="Q721" i="123"/>
  <c r="O721" i="123"/>
  <c r="P721" i="123"/>
  <c r="Q723" i="123"/>
  <c r="O723" i="123"/>
  <c r="P723" i="123"/>
  <c r="Q725" i="123"/>
  <c r="O725" i="123"/>
  <c r="P725" i="123"/>
  <c r="Q727" i="123"/>
  <c r="O727" i="123"/>
  <c r="P727" i="123"/>
  <c r="Q729" i="123"/>
  <c r="O729" i="123"/>
  <c r="P729" i="123"/>
  <c r="Q731" i="123"/>
  <c r="O731" i="123"/>
  <c r="P731" i="123"/>
  <c r="Q733" i="123"/>
  <c r="O733" i="123"/>
  <c r="P733" i="123"/>
  <c r="Q735" i="123"/>
  <c r="O735" i="123"/>
  <c r="P735" i="123"/>
  <c r="Q737" i="123"/>
  <c r="O737" i="123"/>
  <c r="P737" i="123"/>
  <c r="Q739" i="123"/>
  <c r="O739" i="123"/>
  <c r="P739" i="123"/>
  <c r="Q741" i="123"/>
  <c r="O741" i="123"/>
  <c r="P741" i="123"/>
  <c r="Q743" i="123"/>
  <c r="O743" i="123"/>
  <c r="P743" i="123"/>
  <c r="Q745" i="123"/>
  <c r="O745" i="123"/>
  <c r="P745" i="123"/>
  <c r="Q747" i="123"/>
  <c r="O747" i="123"/>
  <c r="P747" i="123"/>
  <c r="Q749" i="123"/>
  <c r="O749" i="123"/>
  <c r="P749" i="123"/>
  <c r="Q751" i="123"/>
  <c r="O751" i="123"/>
  <c r="P751" i="123"/>
  <c r="Q753" i="123"/>
  <c r="O753" i="123"/>
  <c r="P753" i="123"/>
  <c r="Q755" i="123"/>
  <c r="O755" i="123"/>
  <c r="P755" i="123"/>
  <c r="Q757" i="123"/>
  <c r="O757" i="123"/>
  <c r="P757" i="123"/>
  <c r="Q759" i="123"/>
  <c r="O759" i="123"/>
  <c r="P759" i="123"/>
  <c r="Q761" i="123"/>
  <c r="O761" i="123"/>
  <c r="P761" i="123"/>
  <c r="Q763" i="123"/>
  <c r="O763" i="123"/>
  <c r="P763" i="123"/>
  <c r="Q765" i="123"/>
  <c r="O765" i="123"/>
  <c r="P765" i="123"/>
  <c r="Q767" i="123"/>
  <c r="O767" i="123"/>
  <c r="P767" i="123"/>
  <c r="Q769" i="123"/>
  <c r="O769" i="123"/>
  <c r="P769" i="123"/>
  <c r="Q771" i="123"/>
  <c r="O771" i="123"/>
  <c r="P771" i="123"/>
  <c r="Q773" i="123"/>
  <c r="O773" i="123"/>
  <c r="P773" i="123"/>
  <c r="Q775" i="123"/>
  <c r="O775" i="123"/>
  <c r="P775" i="123"/>
  <c r="Q777" i="123"/>
  <c r="O777" i="123"/>
  <c r="P777" i="123"/>
  <c r="Q779" i="123"/>
  <c r="O779" i="123"/>
  <c r="P779" i="123"/>
  <c r="Q781" i="123"/>
  <c r="O781" i="123"/>
  <c r="P781" i="123"/>
  <c r="Q783" i="123"/>
  <c r="O783" i="123"/>
  <c r="P783" i="123"/>
  <c r="Q785" i="123"/>
  <c r="O785" i="123"/>
  <c r="P785" i="123"/>
  <c r="Q787" i="123"/>
  <c r="O787" i="123"/>
  <c r="P787" i="123"/>
  <c r="Q789" i="123"/>
  <c r="O789" i="123"/>
  <c r="P789" i="123"/>
  <c r="Q791" i="123"/>
  <c r="O791" i="123"/>
  <c r="P791" i="123"/>
  <c r="Q793" i="123"/>
  <c r="O793" i="123"/>
  <c r="P793" i="123"/>
  <c r="Q795" i="123"/>
  <c r="O795" i="123"/>
  <c r="P795" i="123"/>
  <c r="Q797" i="123"/>
  <c r="O797" i="123"/>
  <c r="P797" i="123"/>
  <c r="Q799" i="123"/>
  <c r="O799" i="123"/>
  <c r="P799" i="123"/>
  <c r="Q801" i="123"/>
  <c r="O801" i="123"/>
  <c r="P801" i="123"/>
  <c r="Q803" i="123"/>
  <c r="O803" i="123"/>
  <c r="P803" i="123"/>
  <c r="Q805" i="123"/>
  <c r="O805" i="123"/>
  <c r="P805" i="123"/>
  <c r="Q807" i="123"/>
  <c r="O807" i="123"/>
  <c r="P807" i="123"/>
  <c r="Q809" i="123"/>
  <c r="O809" i="123"/>
  <c r="P809" i="123"/>
  <c r="Q811" i="123"/>
  <c r="O811" i="123"/>
  <c r="P811" i="123"/>
  <c r="Q813" i="123"/>
  <c r="O813" i="123"/>
  <c r="P813" i="123"/>
  <c r="Q815" i="123"/>
  <c r="O815" i="123"/>
  <c r="P815" i="123"/>
  <c r="Q817" i="123"/>
  <c r="O817" i="123"/>
  <c r="P817" i="123"/>
  <c r="Q819" i="123"/>
  <c r="O819" i="123"/>
  <c r="P819" i="123"/>
  <c r="Q821" i="123"/>
  <c r="O821" i="123"/>
  <c r="P821" i="123"/>
  <c r="Q823" i="123"/>
  <c r="O823" i="123"/>
  <c r="P823" i="123"/>
  <c r="Q825" i="123"/>
  <c r="O825" i="123"/>
  <c r="P825" i="123"/>
  <c r="Q827" i="123"/>
  <c r="O827" i="123"/>
  <c r="P827" i="123"/>
  <c r="Q829" i="123"/>
  <c r="O829" i="123"/>
  <c r="P829" i="123"/>
  <c r="Q831" i="123"/>
  <c r="O831" i="123"/>
  <c r="P831" i="123"/>
  <c r="Q833" i="123"/>
  <c r="O833" i="123"/>
  <c r="P833" i="123"/>
  <c r="Q835" i="123"/>
  <c r="O835" i="123"/>
  <c r="P835" i="123"/>
  <c r="Q837" i="123"/>
  <c r="O837" i="123"/>
  <c r="P837" i="123"/>
  <c r="Q839" i="123"/>
  <c r="O839" i="123"/>
  <c r="P839" i="123"/>
  <c r="Q841" i="123"/>
  <c r="O841" i="123"/>
  <c r="P841" i="123"/>
  <c r="Q843" i="123"/>
  <c r="O843" i="123"/>
  <c r="P843" i="123"/>
  <c r="Q845" i="123"/>
  <c r="O845" i="123"/>
  <c r="P845" i="123"/>
  <c r="Q847" i="123"/>
  <c r="O847" i="123"/>
  <c r="P847" i="123"/>
  <c r="Q849" i="123"/>
  <c r="O849" i="123"/>
  <c r="P849" i="123"/>
  <c r="Q851" i="123"/>
  <c r="O851" i="123"/>
  <c r="P851" i="123"/>
  <c r="Q853" i="123"/>
  <c r="O853" i="123"/>
  <c r="P853" i="123"/>
  <c r="Q855" i="123"/>
  <c r="O855" i="123"/>
  <c r="P855" i="123"/>
  <c r="Q857" i="123"/>
  <c r="O857" i="123"/>
  <c r="P857" i="123"/>
  <c r="Q859" i="123"/>
  <c r="O859" i="123"/>
  <c r="P859" i="123"/>
  <c r="Q861" i="123"/>
  <c r="O861" i="123"/>
  <c r="P861" i="123"/>
  <c r="Q863" i="123"/>
  <c r="O863" i="123"/>
  <c r="P863" i="123"/>
  <c r="Q865" i="123"/>
  <c r="O865" i="123"/>
  <c r="P865" i="123"/>
  <c r="P867" i="123"/>
  <c r="Q867" i="123"/>
  <c r="O867" i="123"/>
  <c r="P869" i="123"/>
  <c r="Q869" i="123"/>
  <c r="O869" i="123"/>
  <c r="P871" i="123"/>
  <c r="Q871" i="123"/>
  <c r="O871" i="123"/>
  <c r="P873" i="123"/>
  <c r="Q873" i="123"/>
  <c r="O873" i="123"/>
  <c r="P875" i="123"/>
  <c r="Q875" i="123"/>
  <c r="O875" i="123"/>
  <c r="P877" i="123"/>
  <c r="Q877" i="123"/>
  <c r="O877" i="123"/>
  <c r="P879" i="123"/>
  <c r="Q879" i="123"/>
  <c r="O879" i="123"/>
  <c r="P881" i="123"/>
  <c r="Q881" i="123"/>
  <c r="O881" i="123"/>
  <c r="P883" i="123"/>
  <c r="Q883" i="123"/>
  <c r="O883" i="123"/>
  <c r="P885" i="123"/>
  <c r="Q885" i="123"/>
  <c r="O885" i="123"/>
  <c r="P887" i="123"/>
  <c r="Q887" i="123"/>
  <c r="O887" i="123"/>
  <c r="P889" i="123"/>
  <c r="Q889" i="123"/>
  <c r="O889" i="123"/>
  <c r="P891" i="123"/>
  <c r="Q891" i="123"/>
  <c r="O891" i="123"/>
  <c r="P893" i="123"/>
  <c r="Q893" i="123"/>
  <c r="O893" i="123"/>
  <c r="P895" i="123"/>
  <c r="Q895" i="123"/>
  <c r="O895" i="123"/>
  <c r="P897" i="123"/>
  <c r="Q897" i="123"/>
  <c r="O897" i="123"/>
  <c r="P899" i="123"/>
  <c r="Q899" i="123"/>
  <c r="O899" i="123"/>
  <c r="P901" i="123"/>
  <c r="Q901" i="123"/>
  <c r="O901" i="123"/>
  <c r="P903" i="123"/>
  <c r="Q903" i="123"/>
  <c r="O903" i="123"/>
  <c r="P905" i="123"/>
  <c r="Q905" i="123"/>
  <c r="O905" i="123"/>
  <c r="P907" i="123"/>
  <c r="Q907" i="123"/>
  <c r="O907" i="123"/>
  <c r="P909" i="123"/>
  <c r="Q909" i="123"/>
  <c r="O909" i="123"/>
  <c r="P911" i="123"/>
  <c r="Q911" i="123"/>
  <c r="O911" i="123"/>
  <c r="P913" i="123"/>
  <c r="Q913" i="123"/>
  <c r="O913" i="123"/>
  <c r="P915" i="123"/>
  <c r="Q915" i="123"/>
  <c r="O915" i="123"/>
  <c r="P917" i="123"/>
  <c r="Q917" i="123"/>
  <c r="O917" i="123"/>
  <c r="P919" i="123"/>
  <c r="Q919" i="123"/>
  <c r="O919" i="123"/>
  <c r="P921" i="123"/>
  <c r="Q921" i="123"/>
  <c r="O921" i="123"/>
  <c r="P923" i="123"/>
  <c r="Q923" i="123"/>
  <c r="O923" i="123"/>
  <c r="P925" i="123"/>
  <c r="Q925" i="123"/>
  <c r="O925" i="123"/>
  <c r="P927" i="123"/>
  <c r="Q927" i="123"/>
  <c r="O927" i="123"/>
  <c r="P929" i="123"/>
  <c r="Q929" i="123"/>
  <c r="O929" i="123"/>
  <c r="P931" i="123"/>
  <c r="Q931" i="123"/>
  <c r="O931" i="123"/>
  <c r="P933" i="123"/>
  <c r="Q933" i="123"/>
  <c r="O933" i="123"/>
  <c r="P935" i="123"/>
  <c r="Q935" i="123"/>
  <c r="O935" i="123"/>
  <c r="P937" i="123"/>
  <c r="Q937" i="123"/>
  <c r="O937" i="123"/>
  <c r="P939" i="123"/>
  <c r="Q939" i="123"/>
  <c r="O939" i="123"/>
  <c r="P941" i="123"/>
  <c r="Q941" i="123"/>
  <c r="O941" i="123"/>
  <c r="P943" i="123"/>
  <c r="Q943" i="123"/>
  <c r="O943" i="123"/>
  <c r="P945" i="123"/>
  <c r="Q945" i="123"/>
  <c r="O945" i="123"/>
  <c r="P947" i="123"/>
  <c r="Q947" i="123"/>
  <c r="O947" i="123"/>
  <c r="P949" i="123"/>
  <c r="Q949" i="123"/>
  <c r="O949" i="123"/>
  <c r="P951" i="123"/>
  <c r="Q951" i="123"/>
  <c r="O951" i="123"/>
  <c r="P953" i="123"/>
  <c r="Q953" i="123"/>
  <c r="O953" i="123"/>
  <c r="P955" i="123"/>
  <c r="Q955" i="123"/>
  <c r="O955" i="123"/>
  <c r="P957" i="123"/>
  <c r="Q957" i="123"/>
  <c r="O957" i="123"/>
  <c r="P959" i="123"/>
  <c r="Q959" i="123"/>
  <c r="O959" i="123"/>
  <c r="P961" i="123"/>
  <c r="Q961" i="123"/>
  <c r="O961" i="123"/>
  <c r="P963" i="123"/>
  <c r="Q963" i="123"/>
  <c r="O963" i="123"/>
  <c r="P965" i="123"/>
  <c r="Q965" i="123"/>
  <c r="O965" i="123"/>
  <c r="P967" i="123"/>
  <c r="Q967" i="123"/>
  <c r="O967" i="123"/>
  <c r="P969" i="123"/>
  <c r="Q969" i="123"/>
  <c r="O969" i="123"/>
  <c r="P971" i="123"/>
  <c r="Q971" i="123"/>
  <c r="O971" i="123"/>
  <c r="P973" i="123"/>
  <c r="Q973" i="123"/>
  <c r="O973" i="123"/>
  <c r="P975" i="123"/>
  <c r="Q975" i="123"/>
  <c r="O975" i="123"/>
  <c r="P977" i="123"/>
  <c r="Q977" i="123"/>
  <c r="O977" i="123"/>
  <c r="P979" i="123"/>
  <c r="Q979" i="123"/>
  <c r="O979" i="123"/>
  <c r="P981" i="123"/>
  <c r="Q981" i="123"/>
  <c r="O981" i="123"/>
  <c r="P983" i="123"/>
  <c r="Q983" i="123"/>
  <c r="O983" i="123"/>
  <c r="P985" i="123"/>
  <c r="Q985" i="123"/>
  <c r="O985" i="123"/>
  <c r="P987" i="123"/>
  <c r="Q987" i="123"/>
  <c r="O987" i="123"/>
  <c r="P989" i="123"/>
  <c r="Q989" i="123"/>
  <c r="O989" i="123"/>
  <c r="P991" i="123"/>
  <c r="Q991" i="123"/>
  <c r="O991" i="123"/>
  <c r="P993" i="123"/>
  <c r="Q993" i="123"/>
  <c r="O993" i="123"/>
  <c r="P995" i="123"/>
  <c r="Q995" i="123"/>
  <c r="O995" i="123"/>
  <c r="P997" i="123"/>
  <c r="Q997" i="123"/>
  <c r="O997" i="123"/>
  <c r="P999" i="123"/>
  <c r="Q999" i="123"/>
  <c r="O999" i="123"/>
  <c r="P1001" i="123"/>
  <c r="Q1001" i="123"/>
  <c r="O1001" i="123"/>
  <c r="P1003" i="123"/>
  <c r="Q1003" i="123"/>
  <c r="O1003" i="123"/>
  <c r="P1005" i="123"/>
  <c r="Q1005" i="123"/>
  <c r="O1005" i="123"/>
  <c r="P1007" i="123"/>
  <c r="O1007" i="123"/>
  <c r="Q1007" i="123"/>
  <c r="P1009" i="123"/>
  <c r="O1009" i="123"/>
  <c r="Q1009" i="123"/>
  <c r="P1011" i="123"/>
  <c r="O1011" i="123"/>
  <c r="Q1011" i="123"/>
  <c r="P1013" i="123"/>
  <c r="O1013" i="123"/>
  <c r="Q1013" i="123"/>
  <c r="P1015" i="123"/>
  <c r="O1015" i="123"/>
  <c r="Q1015" i="123"/>
  <c r="P1017" i="123"/>
  <c r="O1017" i="123"/>
  <c r="Q1017" i="123"/>
  <c r="P1019" i="123"/>
  <c r="O1019" i="123"/>
  <c r="Q1019" i="123"/>
  <c r="P1021" i="123"/>
  <c r="O1021" i="123"/>
  <c r="Q1021" i="123"/>
  <c r="P1023" i="123"/>
  <c r="O1023" i="123"/>
  <c r="Q1023" i="123"/>
  <c r="P1025" i="123"/>
  <c r="O1025" i="123"/>
  <c r="Q1025" i="123"/>
  <c r="P1027" i="123"/>
  <c r="O1027" i="123"/>
  <c r="Q1027" i="123"/>
  <c r="P1029" i="123"/>
  <c r="O1029" i="123"/>
  <c r="Q1029" i="123"/>
  <c r="P1031" i="123"/>
  <c r="O1031" i="123"/>
  <c r="Q1031" i="123"/>
  <c r="P1033" i="123"/>
  <c r="O1033" i="123"/>
  <c r="Q1033" i="123"/>
  <c r="P1035" i="123"/>
  <c r="O1035" i="123"/>
  <c r="Q1035" i="123"/>
  <c r="P1037" i="123"/>
  <c r="O1037" i="123"/>
  <c r="Q1037" i="123"/>
  <c r="P1039" i="123"/>
  <c r="O1039" i="123"/>
  <c r="Q1039" i="123"/>
  <c r="P1041" i="123"/>
  <c r="O1041" i="123"/>
  <c r="Q1041" i="123"/>
  <c r="P1043" i="123"/>
  <c r="O1043" i="123"/>
  <c r="Q1043" i="123"/>
  <c r="P1045" i="123"/>
  <c r="O1045" i="123"/>
  <c r="Q1045" i="123"/>
  <c r="P1047" i="123"/>
  <c r="O1047" i="123"/>
  <c r="Q1047" i="123"/>
  <c r="P1049" i="123"/>
  <c r="O1049" i="123"/>
  <c r="Q1049" i="123"/>
  <c r="P1051" i="123"/>
  <c r="O1051" i="123"/>
  <c r="Q1051" i="123"/>
  <c r="P1053" i="123"/>
  <c r="O1053" i="123"/>
  <c r="Q1053" i="123"/>
  <c r="P1055" i="123"/>
  <c r="O1055" i="123"/>
  <c r="Q1055" i="123"/>
  <c r="P1057" i="123"/>
  <c r="O1057" i="123"/>
  <c r="Q1057" i="123"/>
  <c r="P1059" i="123"/>
  <c r="O1059" i="123"/>
  <c r="Q1059" i="123"/>
  <c r="P1061" i="123"/>
  <c r="O1061" i="123"/>
  <c r="Q1061" i="123"/>
  <c r="P1063" i="123"/>
  <c r="O1063" i="123"/>
  <c r="Q1063" i="123"/>
  <c r="P1065" i="123"/>
  <c r="O1065" i="123"/>
  <c r="Q1065" i="123"/>
  <c r="P1067" i="123"/>
  <c r="O1067" i="123"/>
  <c r="Q1067" i="123"/>
  <c r="P1069" i="123"/>
  <c r="O1069" i="123"/>
  <c r="Q1069" i="123"/>
  <c r="P1071" i="123"/>
  <c r="O1071" i="123"/>
  <c r="Q1071" i="123"/>
  <c r="P1073" i="123"/>
  <c r="O1073" i="123"/>
  <c r="Q1073" i="123"/>
  <c r="P1075" i="123"/>
  <c r="O1075" i="123"/>
  <c r="Q1075" i="123"/>
  <c r="P1077" i="123"/>
  <c r="O1077" i="123"/>
  <c r="Q1077" i="123"/>
  <c r="P1079" i="123"/>
  <c r="O1079" i="123"/>
  <c r="Q1079" i="123"/>
  <c r="P1081" i="123"/>
  <c r="O1081" i="123"/>
  <c r="Q1081" i="123"/>
  <c r="P1083" i="123"/>
  <c r="O1083" i="123"/>
  <c r="Q1083" i="123"/>
  <c r="P1085" i="123"/>
  <c r="O1085" i="123"/>
  <c r="Q1085" i="123"/>
  <c r="P1087" i="123"/>
  <c r="O1087" i="123"/>
  <c r="Q1087" i="123"/>
  <c r="P1089" i="123"/>
  <c r="O1089" i="123"/>
  <c r="Q1089" i="123"/>
  <c r="P1091" i="123"/>
  <c r="O1091" i="123"/>
  <c r="Q1091" i="123"/>
  <c r="P1093" i="123"/>
  <c r="O1093" i="123"/>
  <c r="Q1093" i="123"/>
  <c r="P1095" i="123"/>
  <c r="O1095" i="123"/>
  <c r="Q1095" i="123"/>
  <c r="P1097" i="123"/>
  <c r="O1097" i="123"/>
  <c r="Q1097" i="123"/>
  <c r="P1099" i="123"/>
  <c r="O1099" i="123"/>
  <c r="Q1099" i="123"/>
  <c r="P1101" i="123"/>
  <c r="O1101" i="123"/>
  <c r="Q1101" i="123"/>
  <c r="P1103" i="123"/>
  <c r="O1103" i="123"/>
  <c r="Q1103" i="123"/>
  <c r="P1105" i="123"/>
  <c r="O1105" i="123"/>
  <c r="Q1105" i="123"/>
  <c r="P1107" i="123"/>
  <c r="O1107" i="123"/>
  <c r="Q1107" i="123"/>
  <c r="P1109" i="123"/>
  <c r="O1109" i="123"/>
  <c r="Q1109" i="123"/>
  <c r="P1111" i="123"/>
  <c r="O1111" i="123"/>
  <c r="Q1111" i="123"/>
  <c r="P1113" i="123"/>
  <c r="O1113" i="123"/>
  <c r="Q1113" i="123"/>
  <c r="P1115" i="123"/>
  <c r="O1115" i="123"/>
  <c r="Q1115" i="123"/>
  <c r="P1117" i="123"/>
  <c r="O1117" i="123"/>
  <c r="Q1117" i="123"/>
  <c r="P1119" i="123"/>
  <c r="O1119" i="123"/>
  <c r="Q1119" i="123"/>
  <c r="P1121" i="123"/>
  <c r="O1121" i="123"/>
  <c r="Q1121" i="123"/>
  <c r="P1123" i="123"/>
  <c r="O1123" i="123"/>
  <c r="Q1123" i="123"/>
  <c r="P1125" i="123"/>
  <c r="O1125" i="123"/>
  <c r="Q1125" i="123"/>
  <c r="P1127" i="123"/>
  <c r="O1127" i="123"/>
  <c r="Q1127" i="123"/>
  <c r="P1129" i="123"/>
  <c r="O1129" i="123"/>
  <c r="Q1129" i="123"/>
  <c r="P1131" i="123"/>
  <c r="O1131" i="123"/>
  <c r="Q1131" i="123"/>
  <c r="P1133" i="123"/>
  <c r="O1133" i="123"/>
  <c r="Q1133" i="123"/>
  <c r="P1135" i="123"/>
  <c r="O1135" i="123"/>
  <c r="Q1135" i="123"/>
  <c r="P1137" i="123"/>
  <c r="O1137" i="123"/>
  <c r="Q1137" i="123"/>
  <c r="P1139" i="123"/>
  <c r="O1139" i="123"/>
  <c r="Q1139" i="123"/>
  <c r="P1141" i="123"/>
  <c r="O1141" i="123"/>
  <c r="Q1141" i="123"/>
  <c r="P1143" i="123"/>
  <c r="O1143" i="123"/>
  <c r="Q1143" i="123"/>
  <c r="P1145" i="123"/>
  <c r="O1145" i="123"/>
  <c r="Q1145" i="123"/>
  <c r="P1147" i="123"/>
  <c r="O1147" i="123"/>
  <c r="Q1147" i="123"/>
  <c r="P1149" i="123"/>
  <c r="O1149" i="123"/>
  <c r="Q1149" i="123"/>
  <c r="P1151" i="123"/>
  <c r="O1151" i="123"/>
  <c r="Q1151" i="123"/>
  <c r="P1153" i="123"/>
  <c r="O1153" i="123"/>
  <c r="Q1153" i="123"/>
  <c r="P1155" i="123"/>
  <c r="O1155" i="123"/>
  <c r="Q1155" i="123"/>
  <c r="P1157" i="123"/>
  <c r="O1157" i="123"/>
  <c r="Q1157" i="123"/>
  <c r="P1159" i="123"/>
  <c r="O1159" i="123"/>
  <c r="Q1159" i="123"/>
  <c r="P1161" i="123"/>
  <c r="O1161" i="123"/>
  <c r="Q1161" i="123"/>
  <c r="P1163" i="123"/>
  <c r="O1163" i="123"/>
  <c r="Q1163" i="123"/>
  <c r="P1165" i="123"/>
  <c r="O1165" i="123"/>
  <c r="Q1165" i="123"/>
  <c r="P1167" i="123"/>
  <c r="O1167" i="123"/>
  <c r="Q1167" i="123"/>
  <c r="P1169" i="123"/>
  <c r="O1169" i="123"/>
  <c r="Q1169" i="123"/>
  <c r="P1171" i="123"/>
  <c r="O1171" i="123"/>
  <c r="Q1171" i="123"/>
  <c r="P1173" i="123"/>
  <c r="O1173" i="123"/>
  <c r="Q1173" i="123"/>
  <c r="P1175" i="123"/>
  <c r="O1175" i="123"/>
  <c r="Q1175" i="123"/>
  <c r="P1177" i="123"/>
  <c r="O1177" i="123"/>
  <c r="Q1177" i="123"/>
  <c r="P1179" i="123"/>
  <c r="O1179" i="123"/>
  <c r="Q1179" i="123"/>
  <c r="P1181" i="123"/>
  <c r="O1181" i="123"/>
  <c r="Q1181" i="123"/>
  <c r="P1183" i="123"/>
  <c r="O1183" i="123"/>
  <c r="Q1183" i="123"/>
  <c r="P1185" i="123"/>
  <c r="O1185" i="123"/>
  <c r="Q1185" i="123"/>
  <c r="P1187" i="123"/>
  <c r="O1187" i="123"/>
  <c r="Q1187" i="123"/>
  <c r="P1189" i="123"/>
  <c r="O1189" i="123"/>
  <c r="Q1189" i="123"/>
  <c r="P1191" i="123"/>
  <c r="O1191" i="123"/>
  <c r="Q1191" i="123"/>
  <c r="P1193" i="123"/>
  <c r="O1193" i="123"/>
  <c r="Q1193" i="123"/>
  <c r="P1195" i="123"/>
  <c r="O1195" i="123"/>
  <c r="Q1195" i="123"/>
  <c r="P1197" i="123"/>
  <c r="O1197" i="123"/>
  <c r="Q1197" i="123"/>
  <c r="P1199" i="123"/>
  <c r="O1199" i="123"/>
  <c r="Q1199" i="123"/>
  <c r="P1201" i="123"/>
  <c r="O1201" i="123"/>
  <c r="Q1201" i="123"/>
  <c r="P1203" i="123"/>
  <c r="O1203" i="123"/>
  <c r="Q1203" i="123"/>
  <c r="P1205" i="123"/>
  <c r="O1205" i="123"/>
  <c r="Q1205" i="123"/>
  <c r="P1207" i="123"/>
  <c r="O1207" i="123"/>
  <c r="Q1207" i="123"/>
  <c r="P1209" i="123"/>
  <c r="O1209" i="123"/>
  <c r="Q1209" i="123"/>
  <c r="P1211" i="123"/>
  <c r="O1211" i="123"/>
  <c r="Q1211" i="123"/>
  <c r="P1213" i="123"/>
  <c r="O1213" i="123"/>
  <c r="Q1213" i="123"/>
  <c r="P1215" i="123"/>
  <c r="O1215" i="123"/>
  <c r="Q1215" i="123"/>
  <c r="P1217" i="123"/>
  <c r="O1217" i="123"/>
  <c r="Q1217" i="123"/>
  <c r="P1219" i="123"/>
  <c r="O1219" i="123"/>
  <c r="Q1219" i="123"/>
  <c r="P1221" i="123"/>
  <c r="O1221" i="123"/>
  <c r="Q1221" i="123"/>
  <c r="P1223" i="123"/>
  <c r="O1223" i="123"/>
  <c r="Q1223" i="123"/>
  <c r="P1225" i="123"/>
  <c r="O1225" i="123"/>
  <c r="Q1225" i="123"/>
  <c r="P1227" i="123"/>
  <c r="O1227" i="123"/>
  <c r="Q1227" i="123"/>
  <c r="P1229" i="123"/>
  <c r="O1229" i="123"/>
  <c r="Q1229" i="123"/>
  <c r="P1231" i="123"/>
  <c r="O1231" i="123"/>
  <c r="Q1231" i="123"/>
  <c r="P1233" i="123"/>
  <c r="O1233" i="123"/>
  <c r="Q1233" i="123"/>
  <c r="P1235" i="123"/>
  <c r="O1235" i="123"/>
  <c r="Q1235" i="123"/>
  <c r="P1237" i="123"/>
  <c r="O1237" i="123"/>
  <c r="Q1237" i="123"/>
  <c r="P1239" i="123"/>
  <c r="O1239" i="123"/>
  <c r="Q1239" i="123"/>
  <c r="P1241" i="123"/>
  <c r="O1241" i="123"/>
  <c r="Q1241" i="123"/>
  <c r="P1243" i="123"/>
  <c r="O1243" i="123"/>
  <c r="Q1243" i="123"/>
  <c r="P1245" i="123"/>
  <c r="O1245" i="123"/>
  <c r="Q1245" i="123"/>
  <c r="P1247" i="123"/>
  <c r="O1247" i="123"/>
  <c r="Q1247" i="123"/>
  <c r="P1249" i="123"/>
  <c r="O1249" i="123"/>
  <c r="Q1249" i="123"/>
  <c r="P1251" i="123"/>
  <c r="O1251" i="123"/>
  <c r="Q1251" i="123"/>
  <c r="P1253" i="123"/>
  <c r="O1253" i="123"/>
  <c r="Q1253" i="123"/>
  <c r="P1255" i="123"/>
  <c r="O1255" i="123"/>
  <c r="Q1255" i="123"/>
  <c r="P1257" i="123"/>
  <c r="O1257" i="123"/>
  <c r="Q1257" i="123"/>
  <c r="P1259" i="123"/>
  <c r="O1259" i="123"/>
  <c r="Q1259" i="123"/>
  <c r="P1261" i="123"/>
  <c r="O1261" i="123"/>
  <c r="Q1261" i="123"/>
  <c r="P1263" i="123"/>
  <c r="O1263" i="123"/>
  <c r="Q1263" i="123"/>
  <c r="P1265" i="123"/>
  <c r="O1265" i="123"/>
  <c r="Q1265" i="123"/>
  <c r="P1267" i="123"/>
  <c r="O1267" i="123"/>
  <c r="Q1267" i="123"/>
  <c r="P1269" i="123"/>
  <c r="O1269" i="123"/>
  <c r="Q1269" i="123"/>
  <c r="P1271" i="123"/>
  <c r="O1271" i="123"/>
  <c r="Q1271" i="123"/>
  <c r="P1273" i="123"/>
  <c r="O1273" i="123"/>
  <c r="Q1273" i="123"/>
  <c r="P1275" i="123"/>
  <c r="O1275" i="123"/>
  <c r="Q1275" i="123"/>
  <c r="P1277" i="123"/>
  <c r="O1277" i="123"/>
  <c r="Q1277" i="123"/>
  <c r="P1279" i="123"/>
  <c r="O1279" i="123"/>
  <c r="Q1279" i="123"/>
  <c r="P1281" i="123"/>
  <c r="O1281" i="123"/>
  <c r="Q1281" i="123"/>
  <c r="P1283" i="123"/>
  <c r="O1283" i="123"/>
  <c r="Q1283" i="123"/>
  <c r="P1285" i="123"/>
  <c r="O1285" i="123"/>
  <c r="Q1285" i="123"/>
  <c r="P1287" i="123"/>
  <c r="O1287" i="123"/>
  <c r="Q1287" i="123"/>
  <c r="P1289" i="123"/>
  <c r="O1289" i="123"/>
  <c r="Q1289" i="123"/>
  <c r="P1291" i="123"/>
  <c r="O1291" i="123"/>
  <c r="Q1291" i="123"/>
  <c r="P1293" i="123"/>
  <c r="O1293" i="123"/>
  <c r="Q1293" i="123"/>
  <c r="P1295" i="123"/>
  <c r="O1295" i="123"/>
  <c r="Q1295" i="123"/>
  <c r="P1297" i="123"/>
  <c r="O1297" i="123"/>
  <c r="Q1297" i="123"/>
  <c r="P1299" i="123"/>
  <c r="O1299" i="123"/>
  <c r="Q1299" i="123"/>
  <c r="P1301" i="123"/>
  <c r="O1301" i="123"/>
  <c r="Q1301" i="123"/>
  <c r="P1303" i="123"/>
  <c r="O1303" i="123"/>
  <c r="Q1303" i="123"/>
  <c r="P1305" i="123"/>
  <c r="O1305" i="123"/>
  <c r="Q1305" i="123"/>
  <c r="P1307" i="123"/>
  <c r="O1307" i="123"/>
  <c r="Q1307" i="123"/>
  <c r="P1309" i="123"/>
  <c r="O1309" i="123"/>
  <c r="Q1309" i="123"/>
  <c r="P1311" i="123"/>
  <c r="O1311" i="123"/>
  <c r="Q1311" i="123"/>
  <c r="P1313" i="123"/>
  <c r="O1313" i="123"/>
  <c r="Q1313" i="123"/>
  <c r="P1315" i="123"/>
  <c r="O1315" i="123"/>
  <c r="Q1315" i="123"/>
  <c r="P1317" i="123"/>
  <c r="O1317" i="123"/>
  <c r="Q1317" i="123"/>
  <c r="P1319" i="123"/>
  <c r="O1319" i="123"/>
  <c r="Q1319" i="123"/>
  <c r="P1321" i="123"/>
  <c r="O1321" i="123"/>
  <c r="Q1321" i="123"/>
  <c r="P1323" i="123"/>
  <c r="O1323" i="123"/>
  <c r="Q1323" i="123"/>
  <c r="P1325" i="123"/>
  <c r="O1325" i="123"/>
  <c r="Q1325" i="123"/>
  <c r="P1327" i="123"/>
  <c r="O1327" i="123"/>
  <c r="Q1327" i="123"/>
  <c r="P1329" i="123"/>
  <c r="O1329" i="123"/>
  <c r="Q1329" i="123"/>
  <c r="P1331" i="123"/>
  <c r="O1331" i="123"/>
  <c r="Q1331" i="123"/>
  <c r="P1333" i="123"/>
  <c r="O1333" i="123"/>
  <c r="Q1333" i="123"/>
  <c r="P1335" i="123"/>
  <c r="O1335" i="123"/>
  <c r="Q1335" i="123"/>
  <c r="P1337" i="123"/>
  <c r="O1337" i="123"/>
  <c r="Q1337" i="123"/>
  <c r="P1339" i="123"/>
  <c r="O1339" i="123"/>
  <c r="Q1339" i="123"/>
  <c r="P1341" i="123"/>
  <c r="O1341" i="123"/>
  <c r="Q1341" i="123"/>
  <c r="P1343" i="123"/>
  <c r="O1343" i="123"/>
  <c r="Q1343" i="123"/>
  <c r="P1345" i="123"/>
  <c r="O1345" i="123"/>
  <c r="Q1345" i="123"/>
  <c r="P1347" i="123"/>
  <c r="O1347" i="123"/>
  <c r="Q1347" i="123"/>
  <c r="P1349" i="123"/>
  <c r="O1349" i="123"/>
  <c r="Q1349" i="123"/>
  <c r="P1351" i="123"/>
  <c r="O1351" i="123"/>
  <c r="Q1351" i="123"/>
  <c r="P1353" i="123"/>
  <c r="O1353" i="123"/>
  <c r="Q1353" i="123"/>
  <c r="P1355" i="123"/>
  <c r="O1355" i="123"/>
  <c r="Q1355" i="123"/>
  <c r="P1357" i="123"/>
  <c r="O1357" i="123"/>
  <c r="Q1357" i="123"/>
  <c r="P1359" i="123"/>
  <c r="O1359" i="123"/>
  <c r="Q1359" i="123"/>
  <c r="P1361" i="123"/>
  <c r="O1361" i="123"/>
  <c r="Q1361" i="123"/>
  <c r="P1363" i="123"/>
  <c r="O1363" i="123"/>
  <c r="Q1363" i="123"/>
  <c r="P1365" i="123"/>
  <c r="O1365" i="123"/>
  <c r="Q1365" i="123"/>
  <c r="P1367" i="123"/>
  <c r="O1367" i="123"/>
  <c r="Q1367" i="123"/>
  <c r="P1369" i="123"/>
  <c r="O1369" i="123"/>
  <c r="Q1369" i="123"/>
  <c r="P1371" i="123"/>
  <c r="O1371" i="123"/>
  <c r="Q1371" i="123"/>
  <c r="P1373" i="123"/>
  <c r="O1373" i="123"/>
  <c r="Q1373" i="123"/>
  <c r="P1375" i="123"/>
  <c r="O1375" i="123"/>
  <c r="Q1375" i="123"/>
  <c r="P1377" i="123"/>
  <c r="O1377" i="123"/>
  <c r="Q1377" i="123"/>
  <c r="P1379" i="123"/>
  <c r="O1379" i="123"/>
  <c r="Q1379" i="123"/>
  <c r="P1381" i="123"/>
  <c r="O1381" i="123"/>
  <c r="Q1381" i="123"/>
  <c r="P1383" i="123"/>
  <c r="O1383" i="123"/>
  <c r="Q1383" i="123"/>
  <c r="P1385" i="123"/>
  <c r="O1385" i="123"/>
  <c r="Q1385" i="123"/>
  <c r="P1387" i="123"/>
  <c r="O1387" i="123"/>
  <c r="Q1387" i="123"/>
  <c r="P1389" i="123"/>
  <c r="O1389" i="123"/>
  <c r="Q1389" i="123"/>
  <c r="P1391" i="123"/>
  <c r="O1391" i="123"/>
  <c r="Q1391" i="123"/>
  <c r="P1393" i="123"/>
  <c r="O1393" i="123"/>
  <c r="Q1393" i="123"/>
  <c r="P1395" i="123"/>
  <c r="O1395" i="123"/>
  <c r="Q1395" i="123"/>
  <c r="P1397" i="123"/>
  <c r="O1397" i="123"/>
  <c r="Q1397" i="123"/>
  <c r="P1399" i="123"/>
  <c r="O1399" i="123"/>
  <c r="Q1399" i="123"/>
  <c r="P1401" i="123"/>
  <c r="O1401" i="123"/>
  <c r="Q1401" i="123"/>
  <c r="P1403" i="123"/>
  <c r="O1403" i="123"/>
  <c r="Q1403" i="123"/>
  <c r="P1405" i="123"/>
  <c r="O1405" i="123"/>
  <c r="Q1405" i="123"/>
  <c r="P1407" i="123"/>
  <c r="O1407" i="123"/>
  <c r="Q1407" i="123"/>
  <c r="P1409" i="123"/>
  <c r="O1409" i="123"/>
  <c r="Q1409" i="123"/>
  <c r="P1411" i="123"/>
  <c r="O1411" i="123"/>
  <c r="Q1411" i="123"/>
  <c r="P1413" i="123"/>
  <c r="O1413" i="123"/>
  <c r="Q1413" i="123"/>
  <c r="P1415" i="123"/>
  <c r="O1415" i="123"/>
  <c r="Q1415" i="123"/>
  <c r="P1417" i="123"/>
  <c r="O1417" i="123"/>
  <c r="Q1417" i="123"/>
  <c r="P1419" i="123"/>
  <c r="O1419" i="123"/>
  <c r="Q1419" i="123"/>
  <c r="P1421" i="123"/>
  <c r="O1421" i="123"/>
  <c r="Q1421" i="123"/>
  <c r="P1423" i="123"/>
  <c r="O1423" i="123"/>
  <c r="Q1423" i="123"/>
  <c r="P1425" i="123"/>
  <c r="O1425" i="123"/>
  <c r="Q1425" i="123"/>
  <c r="P1427" i="123"/>
  <c r="O1427" i="123"/>
  <c r="Q1427" i="123"/>
  <c r="P1429" i="123"/>
  <c r="O1429" i="123"/>
  <c r="Q1429" i="123"/>
  <c r="P1431" i="123"/>
  <c r="O1431" i="123"/>
  <c r="Q1431" i="123"/>
  <c r="P1433" i="123"/>
  <c r="O1433" i="123"/>
  <c r="Q1433" i="123"/>
  <c r="P1435" i="123"/>
  <c r="O1435" i="123"/>
  <c r="Q1435" i="123"/>
  <c r="P1437" i="123"/>
  <c r="O1437" i="123"/>
  <c r="Q1437" i="123"/>
  <c r="P1439" i="123"/>
  <c r="O1439" i="123"/>
  <c r="Q1439" i="123"/>
  <c r="P1441" i="123"/>
  <c r="O1441" i="123"/>
  <c r="Q1441" i="123"/>
  <c r="P1443" i="123"/>
  <c r="O1443" i="123"/>
  <c r="Q1443" i="123"/>
  <c r="P1445" i="123"/>
  <c r="O1445" i="123"/>
  <c r="Q1445" i="123"/>
  <c r="P1447" i="123"/>
  <c r="O1447" i="123"/>
  <c r="Q1447" i="123"/>
  <c r="P1449" i="123"/>
  <c r="O1449" i="123"/>
  <c r="Q1449" i="123"/>
  <c r="P1451" i="123"/>
  <c r="O1451" i="123"/>
  <c r="Q1451" i="123"/>
  <c r="P1453" i="123"/>
  <c r="O1453" i="123"/>
  <c r="Q1453" i="123"/>
  <c r="P1455" i="123"/>
  <c r="O1455" i="123"/>
  <c r="Q1455" i="123"/>
  <c r="P1457" i="123"/>
  <c r="O1457" i="123"/>
  <c r="Q1457" i="123"/>
  <c r="P1459" i="123"/>
  <c r="O1459" i="123"/>
  <c r="Q1459" i="123"/>
  <c r="P1461" i="123"/>
  <c r="O1461" i="123"/>
  <c r="Q1461" i="123"/>
  <c r="P1463" i="123"/>
  <c r="O1463" i="123"/>
  <c r="Q1463" i="123"/>
  <c r="P1465" i="123"/>
  <c r="O1465" i="123"/>
  <c r="Q1465" i="123"/>
  <c r="P1467" i="123"/>
  <c r="O1467" i="123"/>
  <c r="Q1467" i="123"/>
  <c r="P1469" i="123"/>
  <c r="O1469" i="123"/>
  <c r="Q1469" i="123"/>
  <c r="P1471" i="123"/>
  <c r="O1471" i="123"/>
  <c r="Q1471" i="123"/>
  <c r="P1473" i="123"/>
  <c r="O1473" i="123"/>
  <c r="Q1473" i="123"/>
  <c r="P1475" i="123"/>
  <c r="O1475" i="123"/>
  <c r="Q1475" i="123"/>
  <c r="P1477" i="123"/>
  <c r="O1477" i="123"/>
  <c r="Q1477" i="123"/>
  <c r="P1479" i="123"/>
  <c r="O1479" i="123"/>
  <c r="Q1479" i="123"/>
  <c r="P1481" i="123"/>
  <c r="O1481" i="123"/>
  <c r="Q1481" i="123"/>
  <c r="P1483" i="123"/>
  <c r="O1483" i="123"/>
  <c r="Q1483" i="123"/>
  <c r="P1485" i="123"/>
  <c r="O1485" i="123"/>
  <c r="Q1485" i="123"/>
  <c r="P1487" i="123"/>
  <c r="O1487" i="123"/>
  <c r="Q1487" i="123"/>
  <c r="P1489" i="123"/>
  <c r="O1489" i="123"/>
  <c r="Q1489" i="123"/>
  <c r="P1491" i="123"/>
  <c r="O1491" i="123"/>
  <c r="Q1491" i="123"/>
  <c r="P1493" i="123"/>
  <c r="O1493" i="123"/>
  <c r="Q1493" i="123"/>
  <c r="P1495" i="123"/>
  <c r="O1495" i="123"/>
  <c r="Q1495" i="123"/>
  <c r="P1497" i="123"/>
  <c r="O1497" i="123"/>
  <c r="Q1497" i="123"/>
  <c r="P1499" i="123"/>
  <c r="O1499" i="123"/>
  <c r="Q1499" i="123"/>
  <c r="P1501" i="123"/>
  <c r="O1501" i="123"/>
  <c r="Q1501" i="123"/>
  <c r="P1503" i="123"/>
  <c r="O1503" i="123"/>
  <c r="Q1503" i="123"/>
  <c r="P1505" i="123"/>
  <c r="O1505" i="123"/>
  <c r="Q1505" i="123"/>
  <c r="P1507" i="123"/>
  <c r="O1507" i="123"/>
  <c r="Q1507" i="123"/>
  <c r="P1509" i="123"/>
  <c r="O1509" i="123"/>
  <c r="Q1509" i="123"/>
  <c r="P1511" i="123"/>
  <c r="O1511" i="123"/>
  <c r="Q1511" i="123"/>
  <c r="P1513" i="123"/>
  <c r="O1513" i="123"/>
  <c r="Q1513" i="123"/>
  <c r="P1515" i="123"/>
  <c r="O1515" i="123"/>
  <c r="Q1515" i="123"/>
  <c r="P1517" i="123"/>
  <c r="O1517" i="123"/>
  <c r="Q1517" i="123"/>
  <c r="P1519" i="123"/>
  <c r="O1519" i="123"/>
  <c r="Q1519" i="123"/>
  <c r="P1521" i="123"/>
  <c r="O1521" i="123"/>
  <c r="Q1521" i="123"/>
  <c r="P1523" i="123"/>
  <c r="O1523" i="123"/>
  <c r="Q1523" i="123"/>
  <c r="P1525" i="123"/>
  <c r="O1525" i="123"/>
  <c r="Q1525" i="123"/>
  <c r="P1527" i="123"/>
  <c r="O1527" i="123"/>
  <c r="Q1527" i="123"/>
  <c r="P1529" i="123"/>
  <c r="O1529" i="123"/>
  <c r="Q1529" i="123"/>
  <c r="P1531" i="123"/>
  <c r="O1531" i="123"/>
  <c r="Q1531" i="123"/>
  <c r="P1533" i="123"/>
  <c r="O1533" i="123"/>
  <c r="Q1533" i="123"/>
  <c r="P1535" i="123"/>
  <c r="O1535" i="123"/>
  <c r="Q1535" i="123"/>
  <c r="P1537" i="123"/>
  <c r="O1537" i="123"/>
  <c r="Q1537" i="123"/>
  <c r="P1539" i="123"/>
  <c r="O1539" i="123"/>
  <c r="Q1539" i="123"/>
  <c r="P1541" i="123"/>
  <c r="O1541" i="123"/>
  <c r="Q1541" i="123"/>
  <c r="P1543" i="123"/>
  <c r="O1543" i="123"/>
  <c r="Q1543" i="123"/>
  <c r="P1545" i="123"/>
  <c r="O1545" i="123"/>
  <c r="Q1545" i="123"/>
  <c r="P1547" i="123"/>
  <c r="O1547" i="123"/>
  <c r="Q1547" i="123"/>
  <c r="P1549" i="123"/>
  <c r="O1549" i="123"/>
  <c r="Q1549" i="123"/>
  <c r="P1551" i="123"/>
  <c r="O1551" i="123"/>
  <c r="Q1551" i="123"/>
  <c r="P1553" i="123"/>
  <c r="O1553" i="123"/>
  <c r="Q1553" i="123"/>
  <c r="P1555" i="123"/>
  <c r="O1555" i="123"/>
  <c r="Q1555" i="123"/>
  <c r="P1557" i="123"/>
  <c r="O1557" i="123"/>
  <c r="Q1557" i="123"/>
  <c r="P1559" i="123"/>
  <c r="O1559" i="123"/>
  <c r="Q1559" i="123"/>
  <c r="P1561" i="123"/>
  <c r="O1561" i="123"/>
  <c r="Q1561" i="123"/>
  <c r="P1563" i="123"/>
  <c r="O1563" i="123"/>
  <c r="Q1563" i="123"/>
  <c r="P1565" i="123"/>
  <c r="O1565" i="123"/>
  <c r="Q1565" i="123"/>
  <c r="P1567" i="123"/>
  <c r="O1567" i="123"/>
  <c r="Q1567" i="123"/>
  <c r="P1569" i="123"/>
  <c r="O1569" i="123"/>
  <c r="Q1569" i="123"/>
  <c r="P1571" i="123"/>
  <c r="O1571" i="123"/>
  <c r="Q1571" i="123"/>
  <c r="P1573" i="123"/>
  <c r="O1573" i="123"/>
  <c r="Q1573" i="123"/>
  <c r="P1575" i="123"/>
  <c r="O1575" i="123"/>
  <c r="Q1575" i="123"/>
  <c r="P1577" i="123"/>
  <c r="O1577" i="123"/>
  <c r="Q1577" i="123"/>
  <c r="P1579" i="123"/>
  <c r="O1579" i="123"/>
  <c r="Q1579" i="123"/>
  <c r="P1581" i="123"/>
  <c r="O1581" i="123"/>
  <c r="Q1581" i="123"/>
  <c r="P1583" i="123"/>
  <c r="O1583" i="123"/>
  <c r="Q1583" i="123"/>
  <c r="P1585" i="123"/>
  <c r="O1585" i="123"/>
  <c r="Q1585" i="123"/>
  <c r="P1587" i="123"/>
  <c r="O1587" i="123"/>
  <c r="Q1587" i="123"/>
  <c r="P1589" i="123"/>
  <c r="O1589" i="123"/>
  <c r="Q1589" i="123"/>
  <c r="P1591" i="123"/>
  <c r="O1591" i="123"/>
  <c r="Q1591" i="123"/>
  <c r="P1593" i="123"/>
  <c r="O1593" i="123"/>
  <c r="Q1593" i="123"/>
  <c r="P1595" i="123"/>
  <c r="O1595" i="123"/>
  <c r="Q1595" i="123"/>
  <c r="P1597" i="123"/>
  <c r="O1597" i="123"/>
  <c r="Q1597" i="123"/>
  <c r="P1599" i="123"/>
  <c r="O1599" i="123"/>
  <c r="Q1599" i="123"/>
  <c r="P1601" i="123"/>
  <c r="O1601" i="123"/>
  <c r="Q1601" i="123"/>
  <c r="P1603" i="123"/>
  <c r="O1603" i="123"/>
  <c r="Q1603" i="123"/>
  <c r="P1605" i="123"/>
  <c r="O1605" i="123"/>
  <c r="Q1605" i="123"/>
  <c r="P1607" i="123"/>
  <c r="O1607" i="123"/>
  <c r="Q1607" i="123"/>
  <c r="P1609" i="123"/>
  <c r="O1609" i="123"/>
  <c r="Q1609" i="123"/>
  <c r="P1611" i="123"/>
  <c r="O1611" i="123"/>
  <c r="Q1611" i="123"/>
  <c r="P1613" i="123"/>
  <c r="O1613" i="123"/>
  <c r="Q1613" i="123"/>
  <c r="P1615" i="123"/>
  <c r="O1615" i="123"/>
  <c r="Q1615" i="123"/>
  <c r="P1617" i="123"/>
  <c r="O1617" i="123"/>
  <c r="Q1617" i="123"/>
  <c r="P1619" i="123"/>
  <c r="O1619" i="123"/>
  <c r="Q1619" i="123"/>
  <c r="P1621" i="123"/>
  <c r="O1621" i="123"/>
  <c r="Q1621" i="123"/>
  <c r="P1623" i="123"/>
  <c r="O1623" i="123"/>
  <c r="Q1623" i="123"/>
  <c r="P1625" i="123"/>
  <c r="O1625" i="123"/>
  <c r="Q1625" i="123"/>
  <c r="P1627" i="123"/>
  <c r="O1627" i="123"/>
  <c r="Q1627" i="123"/>
  <c r="P1629" i="123"/>
  <c r="O1629" i="123"/>
  <c r="Q1629" i="123"/>
  <c r="P1631" i="123"/>
  <c r="O1631" i="123"/>
  <c r="Q1631" i="123"/>
  <c r="P1633" i="123"/>
  <c r="O1633" i="123"/>
  <c r="Q1633" i="123"/>
  <c r="P1635" i="123"/>
  <c r="O1635" i="123"/>
  <c r="Q1635" i="123"/>
  <c r="P1637" i="123"/>
  <c r="O1637" i="123"/>
  <c r="Q1637" i="123"/>
  <c r="P1639" i="123"/>
  <c r="O1639" i="123"/>
  <c r="Q1639" i="123"/>
  <c r="P1641" i="123"/>
  <c r="O1641" i="123"/>
  <c r="Q1641" i="123"/>
  <c r="P1643" i="123"/>
  <c r="O1643" i="123"/>
  <c r="Q1643" i="123"/>
  <c r="P1645" i="123"/>
  <c r="O1645" i="123"/>
  <c r="Q1645" i="123"/>
  <c r="P1647" i="123"/>
  <c r="O1647" i="123"/>
  <c r="Q1647" i="123"/>
  <c r="P1649" i="123"/>
  <c r="O1649" i="123"/>
  <c r="Q1649" i="123"/>
  <c r="P1651" i="123"/>
  <c r="O1651" i="123"/>
  <c r="Q1651" i="123"/>
  <c r="P1653" i="123"/>
  <c r="O1653" i="123"/>
  <c r="Q1653" i="123"/>
  <c r="P1655" i="123"/>
  <c r="O1655" i="123"/>
  <c r="Q1655" i="123"/>
  <c r="P1657" i="123"/>
  <c r="O1657" i="123"/>
  <c r="Q1657" i="123"/>
  <c r="P1659" i="123"/>
  <c r="O1659" i="123"/>
  <c r="Q1659" i="123"/>
  <c r="P1661" i="123"/>
  <c r="O1661" i="123"/>
  <c r="Q1661" i="123"/>
  <c r="P1663" i="123"/>
  <c r="O1663" i="123"/>
  <c r="Q1663" i="123"/>
  <c r="P1665" i="123"/>
  <c r="O1665" i="123"/>
  <c r="Q1665" i="123"/>
  <c r="P1667" i="123"/>
  <c r="O1667" i="123"/>
  <c r="Q1667" i="123"/>
  <c r="P1669" i="123"/>
  <c r="O1669" i="123"/>
  <c r="Q1669" i="123"/>
  <c r="P1671" i="123"/>
  <c r="O1671" i="123"/>
  <c r="Q1671" i="123"/>
  <c r="P1673" i="123"/>
  <c r="O1673" i="123"/>
  <c r="Q1673" i="123"/>
  <c r="P1675" i="123"/>
  <c r="O1675" i="123"/>
  <c r="Q1675" i="123"/>
  <c r="P1677" i="123"/>
  <c r="O1677" i="123"/>
  <c r="Q1677" i="123"/>
  <c r="P1679" i="123"/>
  <c r="O1679" i="123"/>
  <c r="Q1679" i="123"/>
  <c r="P1681" i="123"/>
  <c r="O1681" i="123"/>
  <c r="Q1681" i="123"/>
  <c r="P1683" i="123"/>
  <c r="O1683" i="123"/>
  <c r="Q1683" i="123"/>
  <c r="P1685" i="123"/>
  <c r="O1685" i="123"/>
  <c r="Q1685" i="123"/>
  <c r="P1687" i="123"/>
  <c r="O1687" i="123"/>
  <c r="Q1687" i="123"/>
  <c r="Q1689" i="123"/>
  <c r="O1689" i="123"/>
  <c r="P1689" i="123"/>
  <c r="Q1691" i="123"/>
  <c r="O1691" i="123"/>
  <c r="P1691" i="123"/>
  <c r="Q1693" i="123"/>
  <c r="O1693" i="123"/>
  <c r="P1693" i="123"/>
  <c r="Q1695" i="123"/>
  <c r="O1695" i="123"/>
  <c r="P1695" i="123"/>
  <c r="Q1697" i="123"/>
  <c r="O1697" i="123"/>
  <c r="P1697" i="123"/>
  <c r="Q1699" i="123"/>
  <c r="O1699" i="123"/>
  <c r="P1699" i="123"/>
  <c r="Q1701" i="123"/>
  <c r="O1701" i="123"/>
  <c r="P1701" i="123"/>
  <c r="Q1703" i="123"/>
  <c r="O1703" i="123"/>
  <c r="P1703" i="123"/>
  <c r="Q1705" i="123"/>
  <c r="O1705" i="123"/>
  <c r="P1705" i="123"/>
  <c r="Q1707" i="123"/>
  <c r="O1707" i="123"/>
  <c r="P1707" i="123"/>
  <c r="Q1709" i="123"/>
  <c r="O1709" i="123"/>
  <c r="P1709" i="123"/>
  <c r="Q1711" i="123"/>
  <c r="O1711" i="123"/>
  <c r="P1711" i="123"/>
  <c r="Q1713" i="123"/>
  <c r="O1713" i="123"/>
  <c r="P1713" i="123"/>
  <c r="Q1715" i="123"/>
  <c r="O1715" i="123"/>
  <c r="P1715" i="123"/>
  <c r="Q1717" i="123"/>
  <c r="O1717" i="123"/>
  <c r="P1717" i="123"/>
  <c r="Q1719" i="123"/>
  <c r="O1719" i="123"/>
  <c r="P1719" i="123"/>
  <c r="Q1721" i="123"/>
  <c r="O1721" i="123"/>
  <c r="P1721" i="123"/>
  <c r="Q1723" i="123"/>
  <c r="O1723" i="123"/>
  <c r="P1723" i="123"/>
  <c r="Q1725" i="123"/>
  <c r="O1725" i="123"/>
  <c r="P1725" i="123"/>
  <c r="Q1727" i="123"/>
  <c r="O1727" i="123"/>
  <c r="P1727" i="123"/>
  <c r="Q1729" i="123"/>
  <c r="O1729" i="123"/>
  <c r="P1729" i="123"/>
  <c r="Q1731" i="123"/>
  <c r="O1731" i="123"/>
  <c r="P1731" i="123"/>
  <c r="Q1733" i="123"/>
  <c r="O1733" i="123"/>
  <c r="P1733" i="123"/>
  <c r="Q1735" i="123"/>
  <c r="O1735" i="123"/>
  <c r="P1735" i="123"/>
  <c r="Q1737" i="123"/>
  <c r="O1737" i="123"/>
  <c r="P1737" i="123"/>
  <c r="Q1739" i="123"/>
  <c r="O1739" i="123"/>
  <c r="P1739" i="123"/>
  <c r="Q1741" i="123"/>
  <c r="O1741" i="123"/>
  <c r="P1741" i="123"/>
  <c r="Q1743" i="123"/>
  <c r="O1743" i="123"/>
  <c r="P1743" i="123"/>
  <c r="Q1745" i="123"/>
  <c r="O1745" i="123"/>
  <c r="P1745" i="123"/>
  <c r="Q1747" i="123"/>
  <c r="O1747" i="123"/>
  <c r="P1747" i="123"/>
  <c r="Q1749" i="123"/>
  <c r="O1749" i="123"/>
  <c r="P1749" i="123"/>
  <c r="Q1751" i="123"/>
  <c r="O1751" i="123"/>
  <c r="P1751" i="123"/>
  <c r="Q1753" i="123"/>
  <c r="O1753" i="123"/>
  <c r="P1753" i="123"/>
  <c r="Q1755" i="123"/>
  <c r="O1755" i="123"/>
  <c r="P1755" i="123"/>
  <c r="Q1757" i="123"/>
  <c r="O1757" i="123"/>
  <c r="P1757" i="123"/>
  <c r="Q1759" i="123"/>
  <c r="O1759" i="123"/>
  <c r="P1759" i="123"/>
  <c r="Q1761" i="123"/>
  <c r="O1761" i="123"/>
  <c r="P1761" i="123"/>
  <c r="Q1763" i="123"/>
  <c r="O1763" i="123"/>
  <c r="P1763" i="123"/>
  <c r="Q1765" i="123"/>
  <c r="O1765" i="123"/>
  <c r="P1765" i="123"/>
  <c r="Q1767" i="123"/>
  <c r="O1767" i="123"/>
  <c r="P1767" i="123"/>
  <c r="Q1769" i="123"/>
  <c r="O1769" i="123"/>
  <c r="P1769" i="123"/>
  <c r="Q1771" i="123"/>
  <c r="O1771" i="123"/>
  <c r="P1771" i="123"/>
  <c r="Q1773" i="123"/>
  <c r="O1773" i="123"/>
  <c r="P1773" i="123"/>
  <c r="Q1775" i="123"/>
  <c r="O1775" i="123"/>
  <c r="P1775" i="123"/>
  <c r="Q1777" i="123"/>
  <c r="O1777" i="123"/>
  <c r="P1777" i="123"/>
  <c r="Q1779" i="123"/>
  <c r="O1779" i="123"/>
  <c r="P1779" i="123"/>
  <c r="Q1781" i="123"/>
  <c r="O1781" i="123"/>
  <c r="P1781" i="123"/>
  <c r="Q1783" i="123"/>
  <c r="O1783" i="123"/>
  <c r="P1783" i="123"/>
  <c r="Q1785" i="123"/>
  <c r="O1785" i="123"/>
  <c r="P1785" i="123"/>
  <c r="Q1787" i="123"/>
  <c r="O1787" i="123"/>
  <c r="P1787" i="123"/>
  <c r="Q1789" i="123"/>
  <c r="O1789" i="123"/>
  <c r="P1789" i="123"/>
  <c r="Q1791" i="123"/>
  <c r="O1791" i="123"/>
  <c r="P1791" i="123"/>
  <c r="Q1793" i="123"/>
  <c r="O1793" i="123"/>
  <c r="P1793" i="123"/>
  <c r="Q1795" i="123"/>
  <c r="O1795" i="123"/>
  <c r="P1795" i="123"/>
  <c r="Q1797" i="123"/>
  <c r="O1797" i="123"/>
  <c r="P1797" i="123"/>
  <c r="Q1799" i="123"/>
  <c r="O1799" i="123"/>
  <c r="P1799" i="123"/>
  <c r="Q1801" i="123"/>
  <c r="O1801" i="123"/>
  <c r="P1801" i="123"/>
  <c r="Q1803" i="123"/>
  <c r="O1803" i="123"/>
  <c r="P1803" i="123"/>
  <c r="Q1805" i="123"/>
  <c r="O1805" i="123"/>
  <c r="P1805" i="123"/>
  <c r="Q1807" i="123"/>
  <c r="O1807" i="123"/>
  <c r="P1807" i="123"/>
  <c r="Q1809" i="123"/>
  <c r="O1809" i="123"/>
  <c r="P1809" i="123"/>
  <c r="Q1811" i="123"/>
  <c r="O1811" i="123"/>
  <c r="P1811" i="123"/>
  <c r="Q1813" i="123"/>
  <c r="O1813" i="123"/>
  <c r="P1813" i="123"/>
  <c r="Q1815" i="123"/>
  <c r="O1815" i="123"/>
  <c r="P1815" i="123"/>
  <c r="Q1817" i="123"/>
  <c r="O1817" i="123"/>
  <c r="P1817" i="123"/>
  <c r="P1819" i="123"/>
  <c r="O1819" i="123"/>
  <c r="Q1819" i="123"/>
  <c r="P1821" i="123"/>
  <c r="O1821" i="123"/>
  <c r="Q1821" i="123"/>
  <c r="P1823" i="123"/>
  <c r="O1823" i="123"/>
  <c r="Q1823" i="123"/>
  <c r="P1825" i="123"/>
  <c r="O1825" i="123"/>
  <c r="Q1825" i="123"/>
  <c r="P1827" i="123"/>
  <c r="O1827" i="123"/>
  <c r="Q1827" i="123"/>
  <c r="P1829" i="123"/>
  <c r="O1829" i="123"/>
  <c r="Q1829" i="123"/>
  <c r="P1831" i="123"/>
  <c r="O1831" i="123"/>
  <c r="Q1831" i="123"/>
  <c r="P1833" i="123"/>
  <c r="O1833" i="123"/>
  <c r="Q1833" i="123"/>
  <c r="P1835" i="123"/>
  <c r="O1835" i="123"/>
  <c r="Q1835" i="123"/>
  <c r="P1837" i="123"/>
  <c r="O1837" i="123"/>
  <c r="Q1837" i="123"/>
  <c r="P1839" i="123"/>
  <c r="O1839" i="123"/>
  <c r="Q1839" i="123"/>
  <c r="P1841" i="123"/>
  <c r="O1841" i="123"/>
  <c r="Q1841" i="123"/>
  <c r="P1843" i="123"/>
  <c r="O1843" i="123"/>
  <c r="Q1843" i="123"/>
  <c r="P1845" i="123"/>
  <c r="O1845" i="123"/>
  <c r="Q1845" i="123"/>
  <c r="P1847" i="123"/>
  <c r="O1847" i="123"/>
  <c r="Q1847" i="123"/>
  <c r="P1849" i="123"/>
  <c r="O1849" i="123"/>
  <c r="Q1849" i="123"/>
  <c r="P1851" i="123"/>
  <c r="O1851" i="123"/>
  <c r="Q1851" i="123"/>
  <c r="P1853" i="123"/>
  <c r="O1853" i="123"/>
  <c r="Q1853" i="123"/>
  <c r="P1855" i="123"/>
  <c r="O1855" i="123"/>
  <c r="Q1855" i="123"/>
  <c r="P1857" i="123"/>
  <c r="O1857" i="123"/>
  <c r="Q1857" i="123"/>
  <c r="P1859" i="123"/>
  <c r="O1859" i="123"/>
  <c r="Q1859" i="123"/>
  <c r="P1861" i="123"/>
  <c r="O1861" i="123"/>
  <c r="Q1861" i="123"/>
  <c r="P1863" i="123"/>
  <c r="O1863" i="123"/>
  <c r="Q1863" i="123"/>
  <c r="P1865" i="123"/>
  <c r="O1865" i="123"/>
  <c r="Q1865" i="123"/>
  <c r="P1867" i="123"/>
  <c r="O1867" i="123"/>
  <c r="Q1867" i="123"/>
  <c r="P1869" i="123"/>
  <c r="O1869" i="123"/>
  <c r="Q1869" i="123"/>
  <c r="P1871" i="123"/>
  <c r="O1871" i="123"/>
  <c r="Q1871" i="123"/>
  <c r="P1873" i="123"/>
  <c r="O1873" i="123"/>
  <c r="Q1873" i="123"/>
  <c r="P1875" i="123"/>
  <c r="O1875" i="123"/>
  <c r="Q1875" i="123"/>
  <c r="P1877" i="123"/>
  <c r="O1877" i="123"/>
  <c r="Q1877" i="123"/>
  <c r="P1879" i="123"/>
  <c r="O1879" i="123"/>
  <c r="Q1879" i="123"/>
  <c r="P1881" i="123"/>
  <c r="O1881" i="123"/>
  <c r="Q1881" i="123"/>
  <c r="P1883" i="123"/>
  <c r="O1883" i="123"/>
  <c r="Q1883" i="123"/>
  <c r="P1885" i="123"/>
  <c r="O1885" i="123"/>
  <c r="Q1885" i="123"/>
  <c r="P1887" i="123"/>
  <c r="O1887" i="123"/>
  <c r="Q1887" i="123"/>
  <c r="P1889" i="123"/>
  <c r="O1889" i="123"/>
  <c r="Q1889" i="123"/>
  <c r="P1891" i="123"/>
  <c r="O1891" i="123"/>
  <c r="Q1891" i="123"/>
  <c r="P1893" i="123"/>
  <c r="O1893" i="123"/>
  <c r="Q1893" i="123"/>
  <c r="P1895" i="123"/>
  <c r="O1895" i="123"/>
  <c r="Q1895" i="123"/>
  <c r="P1897" i="123"/>
  <c r="O1897" i="123"/>
  <c r="Q1897" i="123"/>
  <c r="C527" i="123"/>
  <c r="C533" i="123"/>
  <c r="C545" i="123"/>
  <c r="C548" i="123"/>
  <c r="C554" i="123"/>
  <c r="C572" i="123"/>
  <c r="C593" i="123"/>
  <c r="C596" i="123"/>
  <c r="C599" i="123"/>
  <c r="C635" i="123"/>
  <c r="C638" i="123"/>
  <c r="C689" i="123"/>
  <c r="C698" i="123"/>
  <c r="C701" i="123"/>
  <c r="C719" i="123"/>
  <c r="C770" i="123"/>
  <c r="C773" i="123"/>
  <c r="C797" i="123"/>
  <c r="C806" i="123"/>
  <c r="C809" i="123"/>
  <c r="C818" i="123"/>
  <c r="C827" i="123"/>
  <c r="C833" i="123"/>
  <c r="C845" i="123"/>
  <c r="C857" i="123"/>
  <c r="C881" i="123"/>
  <c r="C926" i="123"/>
  <c r="C953" i="123"/>
  <c r="C965" i="123"/>
  <c r="C971" i="123"/>
  <c r="C977" i="123"/>
  <c r="C989" i="123"/>
  <c r="C1019" i="123"/>
  <c r="C1022" i="123"/>
  <c r="C1034" i="123"/>
  <c r="C1043" i="123"/>
  <c r="C1082" i="123"/>
  <c r="C1091" i="123"/>
  <c r="C1103" i="123"/>
  <c r="C1106" i="123"/>
  <c r="C1127" i="123"/>
  <c r="C116" i="123"/>
  <c r="C1178" i="123"/>
  <c r="C1202" i="123"/>
  <c r="C1211" i="123"/>
  <c r="C1235" i="123"/>
  <c r="C1295" i="123"/>
  <c r="C1307" i="123"/>
  <c r="C1331" i="123"/>
  <c r="C1403" i="123"/>
  <c r="C1439" i="123"/>
  <c r="C1475" i="123"/>
  <c r="C1511" i="123"/>
  <c r="C1583" i="123"/>
  <c r="C1712" i="123"/>
  <c r="C1748" i="123"/>
  <c r="C47" i="123"/>
  <c r="C121" i="123"/>
  <c r="C133" i="123"/>
  <c r="C139" i="123"/>
  <c r="C172" i="123"/>
  <c r="C208" i="123"/>
  <c r="C217" i="123"/>
  <c r="C229" i="123"/>
  <c r="C244" i="123"/>
  <c r="C256" i="123"/>
  <c r="C280" i="123"/>
  <c r="C283" i="123"/>
  <c r="C316" i="123"/>
  <c r="C319" i="123"/>
  <c r="C337" i="123"/>
  <c r="C340" i="123"/>
  <c r="C370" i="123"/>
  <c r="C391" i="123"/>
  <c r="C400" i="123"/>
  <c r="C433" i="123"/>
  <c r="C436" i="123"/>
  <c r="C445" i="123"/>
  <c r="C448" i="123"/>
  <c r="C457" i="123"/>
  <c r="C484" i="123"/>
  <c r="C487" i="123"/>
  <c r="C508" i="123"/>
  <c r="C1787" i="123"/>
  <c r="C1802" i="123"/>
  <c r="C1814" i="123"/>
  <c r="C1829" i="123"/>
  <c r="C1832" i="123"/>
  <c r="C1835" i="123"/>
  <c r="C1838" i="123"/>
  <c r="C1862" i="123"/>
  <c r="C1874" i="123"/>
  <c r="C95" i="123"/>
  <c r="C523" i="123"/>
  <c r="C535" i="123"/>
  <c r="C556" i="123"/>
  <c r="C562" i="123"/>
  <c r="C586" i="123"/>
  <c r="C589" i="123"/>
  <c r="C592" i="123"/>
  <c r="C604" i="123"/>
  <c r="C628" i="123"/>
  <c r="C631" i="123"/>
  <c r="C634" i="123"/>
  <c r="C643" i="123"/>
  <c r="C646" i="123"/>
  <c r="C649" i="123"/>
  <c r="C655" i="123"/>
  <c r="C658" i="123"/>
  <c r="C667" i="123"/>
  <c r="C676" i="123"/>
  <c r="C688" i="123"/>
  <c r="C712" i="123"/>
  <c r="C715" i="123"/>
  <c r="C736" i="123"/>
  <c r="C748" i="123"/>
  <c r="C772" i="123"/>
  <c r="C796" i="123"/>
  <c r="C802" i="123"/>
  <c r="C805" i="123"/>
  <c r="C808" i="123"/>
  <c r="C814" i="123"/>
  <c r="C820" i="123"/>
  <c r="C832" i="123"/>
  <c r="C838" i="123"/>
  <c r="C844" i="123"/>
  <c r="C850" i="123"/>
  <c r="C856" i="123"/>
  <c r="C877" i="123"/>
  <c r="C892" i="123"/>
  <c r="C895" i="123"/>
  <c r="C898" i="123"/>
  <c r="C922" i="123"/>
  <c r="C925" i="123"/>
  <c r="C931" i="123"/>
  <c r="C940" i="123"/>
  <c r="C964" i="123"/>
  <c r="C976" i="123"/>
  <c r="C1009" i="123"/>
  <c r="C1012" i="123"/>
  <c r="C1015" i="123"/>
  <c r="C1024" i="123"/>
  <c r="C1036" i="123"/>
  <c r="C1039" i="123"/>
  <c r="C1048" i="123"/>
  <c r="C1057" i="123"/>
  <c r="C1063" i="123"/>
  <c r="C1069" i="123"/>
  <c r="C1081" i="123"/>
  <c r="C1111" i="123"/>
  <c r="C1117" i="123"/>
  <c r="C1126" i="123"/>
  <c r="C1129" i="123"/>
  <c r="C1132" i="123"/>
  <c r="C1135" i="123"/>
  <c r="C1141" i="123"/>
  <c r="C1144" i="123"/>
  <c r="C1150" i="123"/>
  <c r="C52" i="123"/>
  <c r="C79" i="123"/>
  <c r="C103" i="123"/>
  <c r="C118" i="123"/>
  <c r="C1168" i="123"/>
  <c r="C1195" i="123"/>
  <c r="C1204" i="123"/>
  <c r="C1207" i="123"/>
  <c r="C1216" i="123"/>
  <c r="C1228" i="123"/>
  <c r="C1234" i="123"/>
  <c r="C1237" i="123"/>
  <c r="C1240" i="123"/>
  <c r="C1243" i="123"/>
  <c r="C1264" i="123"/>
  <c r="C1270" i="123"/>
  <c r="C1276" i="123"/>
  <c r="C1288" i="123"/>
  <c r="C1300" i="123"/>
  <c r="C1306" i="123"/>
  <c r="C1318" i="123"/>
  <c r="C1336" i="123"/>
  <c r="C1348" i="123"/>
  <c r="C1354" i="123"/>
  <c r="C1369" i="123"/>
  <c r="C1384" i="123"/>
  <c r="C1405" i="123"/>
  <c r="C1420" i="123"/>
  <c r="C1426" i="123"/>
  <c r="C1450" i="123"/>
  <c r="C1468" i="123"/>
  <c r="C1471" i="123"/>
  <c r="C32" i="123"/>
  <c r="C94" i="123"/>
  <c r="C69" i="123"/>
  <c r="C84" i="123"/>
  <c r="C1492" i="123"/>
  <c r="C1495" i="123"/>
  <c r="C1513" i="123"/>
  <c r="C1528" i="123"/>
  <c r="C1540" i="123"/>
  <c r="C1549" i="123"/>
  <c r="C1564" i="123"/>
  <c r="C1567" i="123"/>
  <c r="C1570" i="123"/>
  <c r="C1591" i="123"/>
  <c r="C1603" i="123"/>
  <c r="C1627" i="123"/>
  <c r="C1639" i="123"/>
  <c r="C1663" i="123"/>
  <c r="C1672" i="123"/>
  <c r="C1675" i="123"/>
  <c r="C1678" i="123"/>
  <c r="C1681" i="123"/>
  <c r="C1684" i="123"/>
  <c r="C1696" i="123"/>
  <c r="C1708" i="123"/>
  <c r="C1711" i="123"/>
  <c r="C1714" i="123"/>
  <c r="C1717" i="123"/>
  <c r="C1732" i="123"/>
  <c r="C1744" i="123"/>
  <c r="C1750" i="123"/>
  <c r="C1756" i="123"/>
  <c r="C1771" i="123"/>
  <c r="C1783" i="123"/>
  <c r="C210" i="123"/>
  <c r="C321" i="123"/>
  <c r="C492" i="123"/>
  <c r="C1786" i="123"/>
  <c r="C1798" i="123"/>
  <c r="C1801" i="123"/>
  <c r="C1807" i="123"/>
  <c r="C1828" i="123"/>
  <c r="C1834" i="123"/>
  <c r="C1852" i="123"/>
  <c r="C1867" i="123"/>
  <c r="C1888" i="123"/>
  <c r="C252" i="123"/>
  <c r="C258" i="123"/>
  <c r="C270" i="123"/>
  <c r="C381" i="123"/>
  <c r="C402" i="123"/>
  <c r="C432" i="123"/>
  <c r="C444" i="123"/>
  <c r="C450" i="123"/>
  <c r="C516" i="123"/>
  <c r="C522" i="123"/>
  <c r="C540" i="123"/>
  <c r="C546" i="123"/>
  <c r="C558" i="123"/>
  <c r="C561" i="123"/>
  <c r="C585" i="123"/>
  <c r="C606" i="123"/>
  <c r="C612" i="123"/>
  <c r="C621" i="123"/>
  <c r="C636" i="123"/>
  <c r="C642" i="123"/>
  <c r="C645" i="123"/>
  <c r="C681" i="123"/>
  <c r="C693" i="123"/>
  <c r="C708" i="123"/>
  <c r="C717" i="123"/>
  <c r="C729" i="123"/>
  <c r="C741" i="123"/>
  <c r="C744" i="123"/>
  <c r="C753" i="123"/>
  <c r="C792" i="123"/>
  <c r="C801" i="123"/>
  <c r="C813" i="123"/>
  <c r="C828" i="123"/>
  <c r="C837" i="123"/>
  <c r="C852" i="123"/>
  <c r="C861" i="123"/>
  <c r="C876" i="123"/>
  <c r="C885" i="123"/>
  <c r="C897" i="123"/>
  <c r="C912" i="123"/>
  <c r="C930" i="123"/>
  <c r="C933" i="123"/>
  <c r="C945" i="123"/>
  <c r="C948" i="123"/>
  <c r="C972" i="123"/>
  <c r="C981" i="123"/>
  <c r="C984" i="123"/>
  <c r="C993" i="123"/>
  <c r="C996" i="123"/>
  <c r="C1002" i="123"/>
  <c r="C1008" i="123"/>
  <c r="C1014" i="123"/>
  <c r="C1017" i="123"/>
  <c r="C1026" i="123"/>
  <c r="C1038" i="123"/>
  <c r="C1041" i="123"/>
  <c r="C1044" i="123"/>
  <c r="C1050" i="123"/>
  <c r="C1056" i="123"/>
  <c r="C1065" i="123"/>
  <c r="C1074" i="123"/>
  <c r="C1077" i="123"/>
  <c r="C1086" i="123"/>
  <c r="C1089" i="123"/>
  <c r="C1092" i="123"/>
  <c r="C1101" i="123"/>
  <c r="C1113" i="123"/>
  <c r="C1125" i="123"/>
  <c r="C1128" i="123"/>
  <c r="C1134" i="123"/>
  <c r="C1140" i="123"/>
  <c r="C1149" i="123"/>
  <c r="C126" i="123"/>
  <c r="C201" i="123"/>
  <c r="C204" i="123"/>
  <c r="C213" i="123"/>
  <c r="C294" i="123"/>
  <c r="C297" i="123"/>
  <c r="C309" i="123"/>
  <c r="C330" i="123"/>
  <c r="C333" i="123"/>
  <c r="C348" i="123"/>
  <c r="C369" i="123"/>
  <c r="C378" i="123"/>
  <c r="C426" i="123"/>
  <c r="C1152" i="123"/>
  <c r="C1161" i="123"/>
  <c r="C1173" i="123"/>
  <c r="C1182" i="123"/>
  <c r="C1185" i="123"/>
  <c r="C1197" i="123"/>
  <c r="C1200" i="123"/>
  <c r="C1209" i="123"/>
  <c r="C1212" i="123"/>
  <c r="C1221" i="123"/>
  <c r="C1224" i="123"/>
  <c r="C1233" i="123"/>
  <c r="C1236" i="123"/>
  <c r="C1242" i="123"/>
  <c r="C1245" i="123"/>
  <c r="C1254" i="123"/>
  <c r="C1257" i="123"/>
  <c r="C1269" i="123"/>
  <c r="C1272" i="123"/>
  <c r="C1281" i="123"/>
  <c r="C1293" i="123"/>
  <c r="C1302" i="123"/>
  <c r="C1329" i="123"/>
  <c r="C1332" i="123"/>
  <c r="C1338" i="123"/>
  <c r="C1368" i="123"/>
  <c r="C1374" i="123"/>
  <c r="C1386" i="123"/>
  <c r="C1398" i="123"/>
  <c r="C1401" i="123"/>
  <c r="C1404" i="123"/>
  <c r="C1410" i="123"/>
  <c r="C1425" i="123"/>
  <c r="C1434" i="123"/>
  <c r="C1446" i="123"/>
  <c r="C1458" i="123"/>
  <c r="C1470" i="123"/>
  <c r="C1476" i="123"/>
  <c r="C1497" i="123"/>
  <c r="C1506" i="123"/>
  <c r="C1512" i="123"/>
  <c r="C1533" i="123"/>
  <c r="C1542" i="123"/>
  <c r="C1557" i="123"/>
  <c r="C1569" i="123"/>
  <c r="C1578" i="123"/>
  <c r="C1590" i="123"/>
  <c r="C1593" i="123"/>
  <c r="C1596" i="123"/>
  <c r="C1602" i="123"/>
  <c r="C1605" i="123"/>
  <c r="C1614" i="123"/>
  <c r="C1617" i="123"/>
  <c r="C1626" i="123"/>
  <c r="C1629" i="123"/>
  <c r="C1632" i="123"/>
  <c r="C1638" i="123"/>
  <c r="C1641" i="123"/>
  <c r="C1650" i="123"/>
  <c r="C1653" i="123"/>
  <c r="C1662" i="123"/>
  <c r="C1665" i="123"/>
  <c r="C1680" i="123"/>
  <c r="C1689" i="123"/>
  <c r="C1698" i="123"/>
  <c r="C1740" i="123"/>
  <c r="C1758" i="123"/>
  <c r="C1761" i="123"/>
  <c r="C1785" i="123"/>
  <c r="C119" i="123"/>
  <c r="C128" i="123"/>
  <c r="C131" i="123"/>
  <c r="C167" i="123"/>
  <c r="C188" i="123"/>
  <c r="C206" i="123"/>
  <c r="C218" i="123"/>
  <c r="C233" i="123"/>
  <c r="C287" i="123"/>
  <c r="C335" i="123"/>
  <c r="C389" i="123"/>
  <c r="C395" i="123"/>
  <c r="C398" i="123"/>
  <c r="C443" i="123"/>
  <c r="C455" i="123"/>
  <c r="C458" i="123"/>
  <c r="C464" i="123"/>
  <c r="C467" i="123"/>
  <c r="C476" i="123"/>
  <c r="C485" i="123"/>
  <c r="C503" i="123"/>
  <c r="C1797" i="123"/>
  <c r="C1800" i="123"/>
  <c r="C1869" i="123"/>
  <c r="C352" i="123"/>
  <c r="C500" i="123"/>
  <c r="C498" i="123"/>
  <c r="C610" i="123"/>
  <c r="C271" i="123"/>
  <c r="C268" i="123"/>
  <c r="C176" i="123"/>
  <c r="C28" i="123"/>
  <c r="C367" i="123"/>
  <c r="C143" i="123"/>
  <c r="C226" i="123"/>
  <c r="C58" i="123"/>
  <c r="C274" i="123"/>
  <c r="C338" i="123"/>
  <c r="C78" i="123"/>
  <c r="C6" i="123"/>
  <c r="C40" i="123"/>
  <c r="C68" i="123"/>
  <c r="C322" i="123"/>
  <c r="C382" i="123"/>
  <c r="C1408" i="123"/>
  <c r="C557" i="123"/>
  <c r="C749" i="123"/>
  <c r="C1084" i="123"/>
  <c r="C230" i="123"/>
  <c r="C594" i="123"/>
  <c r="C308" i="123"/>
  <c r="C584" i="123"/>
  <c r="C148" i="123"/>
  <c r="C60" i="123"/>
  <c r="C160" i="123"/>
  <c r="C304" i="123"/>
  <c r="C364" i="123"/>
  <c r="C452" i="123"/>
  <c r="C474" i="123"/>
  <c r="C16" i="123"/>
  <c r="C869" i="123"/>
  <c r="C1308" i="123"/>
  <c r="C1389" i="123"/>
  <c r="C1187" i="123"/>
  <c r="C1223" i="123"/>
  <c r="C1473" i="123"/>
  <c r="C1581" i="123"/>
  <c r="C1674" i="123"/>
  <c r="C173" i="123"/>
  <c r="C221" i="123"/>
  <c r="C366" i="123"/>
  <c r="C373" i="123"/>
  <c r="C431" i="123"/>
  <c r="C441" i="123"/>
  <c r="C551" i="123"/>
  <c r="C607" i="123"/>
  <c r="C657" i="123"/>
  <c r="C714" i="123"/>
  <c r="C756" i="123"/>
  <c r="C775" i="123"/>
  <c r="C886" i="123"/>
  <c r="C969" i="123"/>
  <c r="C1062" i="123"/>
  <c r="C1072" i="123"/>
  <c r="C1142" i="123"/>
  <c r="C1259" i="123"/>
  <c r="C1387" i="123"/>
  <c r="C1413" i="123"/>
  <c r="C1607" i="123"/>
  <c r="C20" i="123"/>
  <c r="C36" i="123"/>
  <c r="C49" i="123"/>
  <c r="C88" i="123"/>
  <c r="C117" i="123"/>
  <c r="C124" i="123"/>
  <c r="C241" i="123"/>
  <c r="C284" i="123"/>
  <c r="C353" i="123"/>
  <c r="C376" i="123"/>
  <c r="C409" i="123"/>
  <c r="C412" i="123"/>
  <c r="C468" i="123"/>
  <c r="C481" i="123"/>
  <c r="C514" i="123"/>
  <c r="C544" i="123"/>
  <c r="C580" i="123"/>
  <c r="C597" i="123"/>
  <c r="C633" i="123"/>
  <c r="C637" i="123"/>
  <c r="C660" i="123"/>
  <c r="C733" i="123"/>
  <c r="C765" i="123"/>
  <c r="C768" i="123"/>
  <c r="C778" i="123"/>
  <c r="C821" i="123"/>
  <c r="C847" i="123"/>
  <c r="C899" i="123"/>
  <c r="C1005" i="123"/>
  <c r="C1029" i="123"/>
  <c r="C1108" i="123"/>
  <c r="C1158" i="123"/>
  <c r="C1180" i="123"/>
  <c r="C1206" i="123"/>
  <c r="C1278" i="123"/>
  <c r="C1317" i="123"/>
  <c r="C1333" i="123"/>
  <c r="C1396" i="123"/>
  <c r="C1422" i="123"/>
  <c r="C1441" i="123"/>
  <c r="C1552" i="123"/>
  <c r="C1584" i="123"/>
  <c r="C1648" i="123"/>
  <c r="C1753" i="123"/>
  <c r="C568" i="123"/>
  <c r="C1530" i="123"/>
  <c r="C55" i="123"/>
  <c r="C156" i="123"/>
  <c r="C197" i="123"/>
  <c r="C257" i="123"/>
  <c r="C424" i="123"/>
  <c r="C461" i="123"/>
  <c r="C640" i="123"/>
  <c r="C669" i="123"/>
  <c r="C707" i="123"/>
  <c r="C817" i="123"/>
  <c r="C863" i="123"/>
  <c r="C917" i="123"/>
  <c r="C995" i="123"/>
  <c r="C1068" i="123"/>
  <c r="C1098" i="123"/>
  <c r="C1183" i="123"/>
  <c r="C1199" i="123"/>
  <c r="C1252" i="123"/>
  <c r="C1326" i="123"/>
  <c r="C1377" i="123"/>
  <c r="C1399" i="123"/>
  <c r="C1498" i="123"/>
  <c r="C1651" i="123"/>
  <c r="C10" i="123"/>
  <c r="C29" i="123"/>
  <c r="C42" i="123"/>
  <c r="C81" i="123"/>
  <c r="C247" i="123"/>
  <c r="C323" i="123"/>
  <c r="C454" i="123"/>
  <c r="C520" i="123"/>
  <c r="C524" i="123"/>
  <c r="C616" i="123"/>
  <c r="C629" i="123"/>
  <c r="C784" i="123"/>
  <c r="C840" i="123"/>
  <c r="C952" i="123"/>
  <c r="C985" i="123"/>
  <c r="C988" i="123"/>
  <c r="C998" i="123"/>
  <c r="C1170" i="123"/>
  <c r="C1192" i="123"/>
  <c r="C1255" i="123"/>
  <c r="C1342" i="123"/>
  <c r="C1367" i="123"/>
  <c r="C1482" i="123"/>
  <c r="C1485" i="123"/>
  <c r="C1545" i="123"/>
  <c r="C1548" i="123"/>
  <c r="C1261" i="123"/>
  <c r="C1494" i="123"/>
  <c r="C1612" i="123"/>
  <c r="C1686" i="123"/>
  <c r="C1718" i="123"/>
  <c r="C1721" i="123"/>
  <c r="C220" i="123"/>
  <c r="C240" i="123"/>
  <c r="C405" i="123"/>
  <c r="C671" i="123"/>
  <c r="C706" i="123"/>
  <c r="C816" i="123"/>
  <c r="C868" i="123"/>
  <c r="C916" i="123"/>
  <c r="C1054" i="123"/>
  <c r="C1067" i="123"/>
  <c r="C1087" i="123"/>
  <c r="C1163" i="123"/>
  <c r="C1166" i="123"/>
  <c r="C1218" i="123"/>
  <c r="C1449" i="123"/>
  <c r="C1516" i="123"/>
  <c r="C1522" i="123"/>
  <c r="C1576" i="123"/>
  <c r="C1669" i="123"/>
  <c r="C1856" i="123"/>
  <c r="C550" i="123"/>
  <c r="C266" i="123"/>
  <c r="C296" i="123"/>
  <c r="C991" i="123"/>
  <c r="C1031" i="123"/>
  <c r="C1360" i="123"/>
  <c r="C1656" i="123"/>
  <c r="C82" i="123"/>
  <c r="C170" i="123"/>
  <c r="C630" i="123"/>
  <c r="C724" i="123"/>
  <c r="C1115" i="123"/>
  <c r="C149" i="123"/>
  <c r="C490" i="123"/>
  <c r="C609" i="123"/>
  <c r="C1045" i="123"/>
  <c r="C162" i="123"/>
  <c r="C184" i="123"/>
  <c r="C253" i="123"/>
  <c r="C312" i="123"/>
  <c r="C777" i="123"/>
  <c r="C955" i="123"/>
  <c r="C958" i="123"/>
  <c r="C1793" i="123"/>
  <c r="C54" i="123"/>
  <c r="C273" i="123"/>
  <c r="C460" i="123"/>
  <c r="C493" i="123"/>
  <c r="C5" i="123"/>
  <c r="C112" i="123"/>
  <c r="C292" i="123"/>
  <c r="C709" i="123"/>
  <c r="C265" i="123"/>
  <c r="C331" i="123"/>
  <c r="C509" i="123"/>
  <c r="C549" i="123"/>
  <c r="C588" i="123"/>
  <c r="C608" i="123"/>
  <c r="C696" i="123"/>
  <c r="C760" i="123"/>
  <c r="C1060" i="123"/>
  <c r="C1156" i="123"/>
  <c r="C1175" i="123"/>
  <c r="C1194" i="123"/>
  <c r="C1273" i="123"/>
  <c r="C1305" i="123"/>
  <c r="C1312" i="123"/>
  <c r="C1315" i="123"/>
  <c r="C1350" i="123"/>
  <c r="C1353" i="123"/>
  <c r="C1414" i="123"/>
  <c r="C1461" i="123"/>
  <c r="C1595" i="123"/>
  <c r="C1608" i="123"/>
  <c r="C4" i="123"/>
  <c r="C11" i="123"/>
  <c r="C538" i="123"/>
  <c r="C841" i="123"/>
  <c r="C873" i="123"/>
  <c r="C35" i="123"/>
  <c r="C64" i="123"/>
  <c r="C1225" i="123"/>
  <c r="C136" i="123"/>
  <c r="C152" i="123"/>
  <c r="C388" i="123"/>
  <c r="C659" i="123"/>
  <c r="C700" i="123"/>
  <c r="C849" i="123"/>
  <c r="C904" i="123"/>
  <c r="C1296" i="123"/>
  <c r="C1872" i="123"/>
  <c r="C165" i="123"/>
  <c r="C196" i="123"/>
  <c r="C420" i="123"/>
  <c r="C93" i="123"/>
  <c r="C236" i="123"/>
  <c r="C269" i="123"/>
  <c r="C371" i="123"/>
  <c r="C789" i="123"/>
  <c r="C1116" i="123"/>
  <c r="C311" i="123"/>
  <c r="C374" i="123"/>
  <c r="C397" i="123"/>
  <c r="C407" i="123"/>
  <c r="C410" i="123"/>
  <c r="C469" i="123"/>
  <c r="C479" i="123"/>
  <c r="C482" i="123"/>
  <c r="C532" i="123"/>
  <c r="C575" i="123"/>
  <c r="C581" i="123"/>
  <c r="C624" i="123"/>
  <c r="C664" i="123"/>
  <c r="C825" i="123"/>
  <c r="C893" i="123"/>
  <c r="C909" i="123"/>
  <c r="C928" i="123"/>
  <c r="C957" i="123"/>
  <c r="C1122" i="123"/>
  <c r="C1146" i="123"/>
  <c r="C1159" i="123"/>
  <c r="C1230" i="123"/>
  <c r="C1266" i="123"/>
  <c r="C1372" i="123"/>
  <c r="C1423" i="123"/>
  <c r="C1585" i="123"/>
  <c r="C1643" i="123"/>
  <c r="C108" i="123"/>
  <c r="C114" i="123"/>
  <c r="C950" i="123"/>
  <c r="C530" i="123"/>
  <c r="C755" i="123"/>
  <c r="C22" i="123"/>
  <c r="C332" i="123"/>
  <c r="C513" i="123"/>
  <c r="C553" i="123"/>
  <c r="C1110" i="123"/>
  <c r="C1120" i="123"/>
  <c r="C1137" i="123"/>
  <c r="C1615" i="123"/>
  <c r="C1631" i="123"/>
  <c r="C1692" i="123"/>
  <c r="C9" i="123"/>
  <c r="C90" i="123"/>
  <c r="C100" i="123"/>
  <c r="C506" i="123"/>
  <c r="C318" i="123"/>
  <c r="C328" i="123"/>
  <c r="C439" i="123"/>
  <c r="C496" i="123"/>
  <c r="C652" i="123"/>
  <c r="C997" i="123"/>
  <c r="C1000" i="123"/>
  <c r="C1070" i="123"/>
  <c r="C1509" i="123"/>
  <c r="C1566" i="123"/>
  <c r="C70" i="123"/>
  <c r="C83" i="123"/>
  <c r="C122" i="123"/>
  <c r="C132" i="123"/>
  <c r="C161" i="123"/>
  <c r="C239" i="123"/>
  <c r="C8" i="123"/>
  <c r="C66" i="123"/>
  <c r="C76" i="123"/>
  <c r="C89" i="123"/>
  <c r="C125" i="123"/>
  <c r="C151" i="123"/>
  <c r="C164" i="123"/>
  <c r="C177" i="123"/>
  <c r="C186" i="123"/>
  <c r="C205" i="123"/>
  <c r="C212" i="123"/>
  <c r="C225" i="123"/>
  <c r="C232" i="123"/>
  <c r="C154" i="123"/>
  <c r="C157" i="123"/>
  <c r="C242" i="123"/>
  <c r="C298" i="123"/>
  <c r="C357" i="123"/>
  <c r="C377" i="123"/>
  <c r="C413" i="123"/>
  <c r="C419" i="123"/>
  <c r="C472" i="123"/>
  <c r="C505" i="123"/>
  <c r="C670" i="123"/>
  <c r="C705" i="123"/>
  <c r="C734" i="123"/>
  <c r="C779" i="123"/>
  <c r="C864" i="123"/>
  <c r="C880" i="123"/>
  <c r="C921" i="123"/>
  <c r="C960" i="123"/>
  <c r="C1006" i="123"/>
  <c r="C1020" i="123"/>
  <c r="C1053" i="123"/>
  <c r="C1096" i="123"/>
  <c r="C1139" i="123"/>
  <c r="C1362" i="123"/>
  <c r="C1365" i="123"/>
  <c r="C1477" i="123"/>
  <c r="C1480" i="123"/>
  <c r="C1543" i="123"/>
  <c r="C1620" i="123"/>
  <c r="C1713" i="123"/>
  <c r="C1677" i="123"/>
  <c r="C1504" i="123"/>
  <c r="C1690" i="123"/>
  <c r="C1693" i="123"/>
  <c r="C1735" i="123"/>
  <c r="C1754" i="123"/>
  <c r="C1764" i="123"/>
  <c r="C1825" i="123"/>
  <c r="C1873" i="123"/>
  <c r="C1876" i="123"/>
  <c r="C1773" i="123"/>
  <c r="C1432" i="123"/>
  <c r="C1588" i="123"/>
  <c r="C1624" i="123"/>
  <c r="C1644" i="123"/>
  <c r="C1660" i="123"/>
  <c r="C1683" i="123"/>
  <c r="C1722" i="123"/>
  <c r="C1728" i="123"/>
  <c r="C1757" i="123"/>
  <c r="C1789" i="123"/>
  <c r="C1792" i="123"/>
  <c r="C1799" i="123"/>
  <c r="C1841" i="123"/>
  <c r="C1863" i="123"/>
  <c r="C1866" i="123"/>
  <c r="C1795" i="123"/>
  <c r="C1859" i="123"/>
  <c r="C1444" i="123"/>
  <c r="C1558" i="123"/>
  <c r="C1600" i="123"/>
  <c r="C1636" i="123"/>
  <c r="C1730" i="123"/>
  <c r="C1811" i="123"/>
  <c r="C1865" i="123"/>
  <c r="C1881" i="123"/>
  <c r="C1884" i="123"/>
  <c r="C1887" i="123"/>
  <c r="C1437" i="123"/>
  <c r="C1701" i="123"/>
  <c r="C1704" i="123"/>
  <c r="C1784" i="123"/>
  <c r="C1794" i="123"/>
  <c r="C1843" i="123"/>
  <c r="C1456" i="123"/>
  <c r="C1486" i="123"/>
  <c r="C1531" i="123"/>
  <c r="C1752" i="123"/>
  <c r="C1762" i="123"/>
  <c r="C1768" i="123"/>
  <c r="C1893" i="123"/>
  <c r="C1164" i="123"/>
  <c r="C1188" i="123"/>
  <c r="C1260" i="123"/>
  <c r="C1290" i="123"/>
  <c r="C1297" i="123"/>
  <c r="C1314" i="123"/>
  <c r="C1324" i="123"/>
  <c r="C1341" i="123"/>
  <c r="C1351" i="123"/>
  <c r="C1378" i="123"/>
  <c r="C1440" i="123"/>
  <c r="C1459" i="123"/>
  <c r="C1518" i="123"/>
  <c r="C1521" i="123"/>
  <c r="C1547" i="123"/>
  <c r="C1554" i="123"/>
  <c r="C1619" i="123"/>
  <c r="C1655" i="123"/>
  <c r="C1697" i="123"/>
  <c r="C1720" i="123"/>
  <c r="C1804" i="123"/>
  <c r="C1842" i="123"/>
  <c r="C1886" i="123"/>
  <c r="C1699" i="123"/>
  <c r="C1716" i="123"/>
  <c r="C1760" i="123"/>
  <c r="C1780" i="123"/>
  <c r="C1806" i="123"/>
  <c r="C1813" i="123"/>
  <c r="C1823" i="123"/>
  <c r="C1837" i="123"/>
  <c r="C1854" i="123"/>
  <c r="C1861" i="123"/>
  <c r="C1879" i="123"/>
  <c r="C1816" i="123"/>
  <c r="C1826" i="123"/>
  <c r="C1840" i="123"/>
  <c r="C1847" i="123"/>
  <c r="C1875" i="123"/>
  <c r="C1776" i="123"/>
  <c r="C1790" i="123"/>
  <c r="C1805" i="123"/>
  <c r="C1812" i="123"/>
  <c r="C1819" i="123"/>
  <c r="C1860" i="123"/>
  <c r="C1895" i="123"/>
  <c r="C102" i="123"/>
  <c r="C560" i="123"/>
  <c r="C59" i="123"/>
  <c r="C61" i="123"/>
  <c r="C101" i="123"/>
  <c r="C107" i="123"/>
  <c r="C150" i="123"/>
  <c r="C286" i="123"/>
  <c r="C288" i="123"/>
  <c r="C313" i="123"/>
  <c r="C417" i="123"/>
  <c r="C1379" i="123"/>
  <c r="C1421" i="123"/>
  <c r="C30" i="123"/>
  <c r="C53" i="123"/>
  <c r="C72" i="123"/>
  <c r="C99" i="123"/>
  <c r="C105" i="123"/>
  <c r="C141" i="123"/>
  <c r="C159" i="123"/>
  <c r="C215" i="123"/>
  <c r="C223" i="123"/>
  <c r="C262" i="123"/>
  <c r="C281" i="123"/>
  <c r="C282" i="123"/>
  <c r="C285" i="123"/>
  <c r="C289" i="123"/>
  <c r="C290" i="123"/>
  <c r="C305" i="123"/>
  <c r="C344" i="123"/>
  <c r="C345" i="123"/>
  <c r="C360" i="123"/>
  <c r="C393" i="123"/>
  <c r="C427" i="123"/>
  <c r="C438" i="123"/>
  <c r="C501" i="123"/>
  <c r="C518" i="123"/>
  <c r="C526" i="123"/>
  <c r="C537" i="123"/>
  <c r="C564" i="123"/>
  <c r="C571" i="123"/>
  <c r="C579" i="123"/>
  <c r="C668" i="123"/>
  <c r="C697" i="123"/>
  <c r="C713" i="123"/>
  <c r="C752" i="123"/>
  <c r="C891" i="123"/>
  <c r="C994" i="123"/>
  <c r="C1033" i="123"/>
  <c r="C1292" i="123"/>
  <c r="C142" i="123"/>
  <c r="C306" i="123"/>
  <c r="C334" i="123"/>
  <c r="C576" i="123"/>
  <c r="C651" i="123"/>
  <c r="C661" i="123"/>
  <c r="C745" i="123"/>
  <c r="C853" i="123"/>
  <c r="C939" i="123"/>
  <c r="C1153" i="123"/>
  <c r="C31" i="123"/>
  <c r="C73" i="123"/>
  <c r="C104" i="123"/>
  <c r="C106" i="123"/>
  <c r="C193" i="123"/>
  <c r="C202" i="123"/>
  <c r="C238" i="123"/>
  <c r="C245" i="123"/>
  <c r="C263" i="123"/>
  <c r="C291" i="123"/>
  <c r="C293" i="123"/>
  <c r="C326" i="123"/>
  <c r="C341" i="123"/>
  <c r="C342" i="123"/>
  <c r="C343" i="123"/>
  <c r="C346" i="123"/>
  <c r="C422" i="123"/>
  <c r="C440" i="123"/>
  <c r="C449" i="123"/>
  <c r="C463" i="123"/>
  <c r="C565" i="123"/>
  <c r="C617" i="123"/>
  <c r="C647" i="123"/>
  <c r="C51" i="123"/>
  <c r="C71" i="123"/>
  <c r="C182" i="123"/>
  <c r="C192" i="123"/>
  <c r="C214" i="123"/>
  <c r="C279" i="123"/>
  <c r="C339" i="123"/>
  <c r="C363" i="123"/>
  <c r="C386" i="123"/>
  <c r="C494" i="123"/>
  <c r="C559" i="123"/>
  <c r="C639" i="123"/>
  <c r="C725" i="123"/>
  <c r="C848" i="123"/>
  <c r="C967" i="123"/>
  <c r="C1055" i="123"/>
  <c r="C1493" i="123"/>
  <c r="C1729" i="123"/>
  <c r="C27" i="123"/>
  <c r="C41" i="123"/>
  <c r="C43" i="123"/>
  <c r="C44" i="123"/>
  <c r="C56" i="123"/>
  <c r="C57" i="123"/>
  <c r="C147" i="123"/>
  <c r="C158" i="123"/>
  <c r="C171" i="123"/>
  <c r="C191" i="123"/>
  <c r="C200" i="123"/>
  <c r="C211" i="123"/>
  <c r="C222" i="123"/>
  <c r="C237" i="123"/>
  <c r="C254" i="123"/>
  <c r="C261" i="123"/>
  <c r="C310" i="123"/>
  <c r="C359" i="123"/>
  <c r="C406" i="123"/>
  <c r="C416" i="123"/>
  <c r="C437" i="123"/>
  <c r="C456" i="123"/>
  <c r="C462" i="123"/>
  <c r="C517" i="123"/>
  <c r="C536" i="123"/>
  <c r="C547" i="123"/>
  <c r="C563" i="123"/>
  <c r="C807" i="123"/>
  <c r="C824" i="123"/>
  <c r="C1537" i="123"/>
  <c r="C7" i="123"/>
  <c r="C26" i="123"/>
  <c r="C45" i="123"/>
  <c r="C46" i="123"/>
  <c r="C50" i="123"/>
  <c r="C115" i="123"/>
  <c r="C140" i="123"/>
  <c r="C181" i="123"/>
  <c r="C190" i="123"/>
  <c r="C198" i="123"/>
  <c r="C199" i="123"/>
  <c r="C278" i="123"/>
  <c r="C324" i="123"/>
  <c r="C358" i="123"/>
  <c r="C392" i="123"/>
  <c r="C511" i="123"/>
  <c r="C570" i="123"/>
  <c r="C611" i="123"/>
  <c r="C654" i="123"/>
  <c r="C716" i="123"/>
  <c r="C751" i="123"/>
  <c r="C867" i="123"/>
  <c r="C883" i="123"/>
  <c r="C1051" i="123"/>
  <c r="C1392" i="123"/>
  <c r="C1666" i="123"/>
  <c r="C216" i="123"/>
  <c r="C246" i="123"/>
  <c r="C477" i="123"/>
  <c r="C504" i="123"/>
  <c r="C1198" i="123"/>
  <c r="C17" i="123"/>
  <c r="C48" i="123"/>
  <c r="C243" i="123"/>
  <c r="C1406" i="123"/>
  <c r="C13" i="123"/>
  <c r="C14" i="123"/>
  <c r="C77" i="123"/>
  <c r="C91" i="123"/>
  <c r="C96" i="123"/>
  <c r="C111" i="123"/>
  <c r="C144" i="123"/>
  <c r="C145" i="123"/>
  <c r="C166" i="123"/>
  <c r="C168" i="123"/>
  <c r="C178" i="123"/>
  <c r="C179" i="123"/>
  <c r="C187" i="123"/>
  <c r="C227" i="123"/>
  <c r="C234" i="123"/>
  <c r="C259" i="123"/>
  <c r="C276" i="123"/>
  <c r="C302" i="123"/>
  <c r="C355" i="123"/>
  <c r="C383" i="123"/>
  <c r="C384" i="123"/>
  <c r="C390" i="123"/>
  <c r="C403" i="123"/>
  <c r="C435" i="123"/>
  <c r="C446" i="123"/>
  <c r="C466" i="123"/>
  <c r="C515" i="123"/>
  <c r="C577" i="123"/>
  <c r="C662" i="123"/>
  <c r="C711" i="123"/>
  <c r="C823" i="123"/>
  <c r="C901" i="123"/>
  <c r="C919" i="123"/>
  <c r="C962" i="123"/>
  <c r="C1105" i="123"/>
  <c r="C1536" i="123"/>
  <c r="C19" i="123"/>
  <c r="C25" i="123"/>
  <c r="C39" i="123"/>
  <c r="C499" i="123"/>
  <c r="C666" i="123"/>
  <c r="C766" i="123"/>
  <c r="C1021" i="123"/>
  <c r="C15" i="123"/>
  <c r="C65" i="123"/>
  <c r="C137" i="123"/>
  <c r="C138" i="123"/>
  <c r="C277" i="123"/>
  <c r="C429" i="123"/>
  <c r="C473" i="123"/>
  <c r="C480" i="123"/>
  <c r="C569" i="123"/>
  <c r="C1109" i="123"/>
  <c r="C38" i="123"/>
  <c r="C175" i="123"/>
  <c r="C315" i="123"/>
  <c r="C327" i="123"/>
  <c r="C380" i="123"/>
  <c r="C414" i="123"/>
  <c r="C451" i="123"/>
  <c r="C600" i="123"/>
  <c r="C618" i="123"/>
  <c r="C665" i="123"/>
  <c r="C1262" i="123"/>
  <c r="C1313" i="123"/>
  <c r="C1453" i="123"/>
  <c r="C1502" i="123"/>
  <c r="C134" i="123"/>
  <c r="C203" i="123"/>
  <c r="C189" i="123"/>
  <c r="C260" i="123"/>
  <c r="C356" i="123"/>
  <c r="C362" i="123"/>
  <c r="C525" i="123"/>
  <c r="C578" i="123"/>
  <c r="C591" i="123"/>
  <c r="C695" i="123"/>
  <c r="C720" i="123"/>
  <c r="C23" i="123"/>
  <c r="C24" i="123"/>
  <c r="C97" i="123"/>
  <c r="C195" i="123"/>
  <c r="C228" i="123"/>
  <c r="C235" i="123"/>
  <c r="C320" i="123"/>
  <c r="C350" i="123"/>
  <c r="C385" i="123"/>
  <c r="C582" i="123"/>
  <c r="C75" i="123"/>
  <c r="C87" i="123"/>
  <c r="C110" i="123"/>
  <c r="C34" i="123"/>
  <c r="C74" i="123"/>
  <c r="C85" i="123"/>
  <c r="C86" i="123"/>
  <c r="C127" i="123"/>
  <c r="C135" i="123"/>
  <c r="C174" i="123"/>
  <c r="C185" i="123"/>
  <c r="C194" i="123"/>
  <c r="C249" i="123"/>
  <c r="C275" i="123"/>
  <c r="C295" i="123"/>
  <c r="C299" i="123"/>
  <c r="C307" i="123"/>
  <c r="C349" i="123"/>
  <c r="C361" i="123"/>
  <c r="C379" i="123"/>
  <c r="C418" i="123"/>
  <c r="C442" i="123"/>
  <c r="C483" i="123"/>
  <c r="C528" i="123"/>
  <c r="C566" i="123"/>
  <c r="C590" i="123"/>
  <c r="C641" i="123"/>
  <c r="C686" i="123"/>
  <c r="C785" i="123"/>
  <c r="C846" i="123"/>
  <c r="C1574" i="123"/>
  <c r="C396" i="123"/>
  <c r="C209" i="123"/>
  <c r="C404" i="123"/>
  <c r="C601" i="123"/>
  <c r="C605" i="123"/>
  <c r="C1102" i="123"/>
  <c r="C12" i="123"/>
  <c r="C18" i="123"/>
  <c r="C21" i="123"/>
  <c r="C92" i="123"/>
  <c r="C113" i="123"/>
  <c r="C129" i="123"/>
  <c r="C146" i="123"/>
  <c r="C155" i="123"/>
  <c r="C169" i="123"/>
  <c r="C180" i="123"/>
  <c r="C250" i="123"/>
  <c r="C425" i="123"/>
  <c r="C453" i="123"/>
  <c r="C510" i="123"/>
  <c r="C653" i="123"/>
  <c r="C63" i="123"/>
  <c r="C33" i="123"/>
  <c r="C62" i="123"/>
  <c r="C109" i="123"/>
  <c r="C224" i="123"/>
  <c r="C248" i="123"/>
  <c r="C264" i="123"/>
  <c r="C300" i="123"/>
  <c r="C301" i="123"/>
  <c r="C314" i="123"/>
  <c r="C347" i="123"/>
  <c r="C354" i="123"/>
  <c r="C365" i="123"/>
  <c r="C372" i="123"/>
  <c r="C401" i="123"/>
  <c r="C428" i="123"/>
  <c r="C465" i="123"/>
  <c r="C489" i="123"/>
  <c r="C502" i="123"/>
  <c r="C519" i="123"/>
  <c r="C648" i="123"/>
  <c r="C718" i="123"/>
  <c r="C874" i="123"/>
  <c r="C968" i="123"/>
  <c r="C975" i="123"/>
  <c r="C1327" i="123"/>
  <c r="C1435" i="123"/>
  <c r="C567" i="123"/>
  <c r="C598" i="123"/>
  <c r="C644" i="123"/>
  <c r="C675" i="123"/>
  <c r="C691" i="123"/>
  <c r="C746" i="123"/>
  <c r="C878" i="123"/>
  <c r="C914" i="123"/>
  <c r="C1078" i="123"/>
  <c r="C1165" i="123"/>
  <c r="C1321" i="123"/>
  <c r="C37" i="123"/>
  <c r="C67" i="123"/>
  <c r="C98" i="123"/>
  <c r="C153" i="123"/>
  <c r="C251" i="123"/>
  <c r="C272" i="123"/>
  <c r="C408" i="123"/>
  <c r="C415" i="123"/>
  <c r="C421" i="123"/>
  <c r="C475" i="123"/>
  <c r="C534" i="123"/>
  <c r="C543" i="123"/>
  <c r="C684" i="123"/>
  <c r="C694" i="123"/>
  <c r="C750" i="123"/>
  <c r="C790" i="123"/>
  <c r="C800" i="123"/>
  <c r="C812" i="123"/>
  <c r="C836" i="123"/>
  <c r="C842" i="123"/>
  <c r="C890" i="123"/>
  <c r="C896" i="123"/>
  <c r="C913" i="123"/>
  <c r="C979" i="123"/>
  <c r="C1093" i="123"/>
  <c r="C1179" i="123"/>
  <c r="C325" i="123"/>
  <c r="C336" i="123"/>
  <c r="C351" i="123"/>
  <c r="C447" i="123"/>
  <c r="C542" i="123"/>
  <c r="C614" i="123"/>
  <c r="C683" i="123"/>
  <c r="C704" i="123"/>
  <c r="C759" i="123"/>
  <c r="C799" i="123"/>
  <c r="C943" i="123"/>
  <c r="C1011" i="123"/>
  <c r="C1032" i="123"/>
  <c r="C1151" i="123"/>
  <c r="C1226" i="123"/>
  <c r="C1430" i="123"/>
  <c r="C1622" i="123"/>
  <c r="C587" i="123"/>
  <c r="C603" i="123"/>
  <c r="C620" i="123"/>
  <c r="C672" i="123"/>
  <c r="C677" i="123"/>
  <c r="C780" i="123"/>
  <c r="C860" i="123"/>
  <c r="C884" i="123"/>
  <c r="C947" i="123"/>
  <c r="C961" i="123"/>
  <c r="C978" i="123"/>
  <c r="C1124" i="123"/>
  <c r="C1190" i="123"/>
  <c r="C1214" i="123"/>
  <c r="C1397" i="123"/>
  <c r="C1478" i="123"/>
  <c r="C1625" i="123"/>
  <c r="C231" i="123"/>
  <c r="C303" i="123"/>
  <c r="C317" i="123"/>
  <c r="C394" i="123"/>
  <c r="C399" i="123"/>
  <c r="C573" i="123"/>
  <c r="C602" i="123"/>
  <c r="C650" i="123"/>
  <c r="C682" i="123"/>
  <c r="C687" i="123"/>
  <c r="C710" i="123"/>
  <c r="C763" i="123"/>
  <c r="C804" i="123"/>
  <c r="C875" i="123"/>
  <c r="C894" i="123"/>
  <c r="C908" i="123"/>
  <c r="C1066" i="123"/>
  <c r="C1154" i="123"/>
  <c r="C1322" i="123"/>
  <c r="C1416" i="123"/>
  <c r="C1510" i="123"/>
  <c r="C1598" i="123"/>
  <c r="C531" i="123"/>
  <c r="C541" i="123"/>
  <c r="C692" i="123"/>
  <c r="C703" i="123"/>
  <c r="C737" i="123"/>
  <c r="C793" i="123"/>
  <c r="C798" i="123"/>
  <c r="C834" i="123"/>
  <c r="C854" i="123"/>
  <c r="C946" i="123"/>
  <c r="C1035" i="123"/>
  <c r="C1052" i="123"/>
  <c r="C1393" i="123"/>
  <c r="C1565" i="123"/>
  <c r="C1613" i="123"/>
  <c r="C774" i="123"/>
  <c r="C815" i="123"/>
  <c r="C859" i="123"/>
  <c r="C1010" i="123"/>
  <c r="C1213" i="123"/>
  <c r="C1217" i="123"/>
  <c r="C1465" i="123"/>
  <c r="C944" i="123"/>
  <c r="C1007" i="123"/>
  <c r="C1121" i="123"/>
  <c r="C1138" i="123"/>
  <c r="C1174" i="123"/>
  <c r="C1279" i="123"/>
  <c r="C1364" i="123"/>
  <c r="C1550" i="123"/>
  <c r="C1618" i="123"/>
  <c r="C1667" i="123"/>
  <c r="C1682" i="123"/>
  <c r="C871" i="123"/>
  <c r="C902" i="123"/>
  <c r="C956" i="123"/>
  <c r="C966" i="123"/>
  <c r="C1030" i="123"/>
  <c r="C1046" i="123"/>
  <c r="C1177" i="123"/>
  <c r="C1181" i="123"/>
  <c r="C1282" i="123"/>
  <c r="C1349" i="123"/>
  <c r="C1508" i="123"/>
  <c r="C1523" i="123"/>
  <c r="C1535" i="123"/>
  <c r="C1580" i="123"/>
  <c r="C459" i="123"/>
  <c r="C656" i="123"/>
  <c r="C1025" i="123"/>
  <c r="C1220" i="123"/>
  <c r="C1241" i="123"/>
  <c r="C1268" i="123"/>
  <c r="C1286" i="123"/>
  <c r="C1328" i="123"/>
  <c r="C1358" i="123"/>
  <c r="C1391" i="123"/>
  <c r="C1436" i="123"/>
  <c r="C1646" i="123"/>
  <c r="C470" i="123"/>
  <c r="C478" i="123"/>
  <c r="C512" i="123"/>
  <c r="C529" i="123"/>
  <c r="C613" i="123"/>
  <c r="C663" i="123"/>
  <c r="C762" i="123"/>
  <c r="C783" i="123"/>
  <c r="C803" i="123"/>
  <c r="C858" i="123"/>
  <c r="C986" i="123"/>
  <c r="C1104" i="123"/>
  <c r="C120" i="123"/>
  <c r="C130" i="123"/>
  <c r="C163" i="123"/>
  <c r="C255" i="123"/>
  <c r="C423" i="123"/>
  <c r="C434" i="123"/>
  <c r="C486" i="123"/>
  <c r="C488" i="123"/>
  <c r="C497" i="123"/>
  <c r="C539" i="123"/>
  <c r="C574" i="123"/>
  <c r="C626" i="123"/>
  <c r="C632" i="123"/>
  <c r="C685" i="123"/>
  <c r="C730" i="123"/>
  <c r="C742" i="123"/>
  <c r="C761" i="123"/>
  <c r="C769" i="123"/>
  <c r="C811" i="123"/>
  <c r="C822" i="123"/>
  <c r="C830" i="123"/>
  <c r="C870" i="123"/>
  <c r="C887" i="123"/>
  <c r="C888" i="123"/>
  <c r="C889" i="123"/>
  <c r="C900" i="123"/>
  <c r="C918" i="123"/>
  <c r="C949" i="123"/>
  <c r="C1080" i="123"/>
  <c r="C1094" i="123"/>
  <c r="C1123" i="123"/>
  <c r="C1176" i="123"/>
  <c r="C1201" i="123"/>
  <c r="C1298" i="123"/>
  <c r="C1340" i="123"/>
  <c r="C1366" i="123"/>
  <c r="C1534" i="123"/>
  <c r="C1642" i="123"/>
  <c r="C1742" i="123"/>
  <c r="C1049" i="123"/>
  <c r="C1118" i="123"/>
  <c r="C1210" i="123"/>
  <c r="C1253" i="123"/>
  <c r="C1560" i="123"/>
  <c r="C1579" i="123"/>
  <c r="C1630" i="123"/>
  <c r="C1649" i="123"/>
  <c r="C1745" i="123"/>
  <c r="C723" i="123"/>
  <c r="C767" i="123"/>
  <c r="C794" i="123"/>
  <c r="C810" i="123"/>
  <c r="C826" i="123"/>
  <c r="C835" i="123"/>
  <c r="C1037" i="123"/>
  <c r="C1079" i="123"/>
  <c r="C1107" i="123"/>
  <c r="C1189" i="123"/>
  <c r="C1289" i="123"/>
  <c r="C1390" i="123"/>
  <c r="C1541" i="123"/>
  <c r="C1637" i="123"/>
  <c r="C1657" i="123"/>
  <c r="C1668" i="123"/>
  <c r="C1727" i="123"/>
  <c r="C1429" i="123"/>
  <c r="C1442" i="123"/>
  <c r="C1457" i="123"/>
  <c r="C1466" i="123"/>
  <c r="C1472" i="123"/>
  <c r="C1573" i="123"/>
  <c r="C1586" i="123"/>
  <c r="C1592" i="123"/>
  <c r="C1597" i="123"/>
  <c r="C1844" i="123"/>
  <c r="C623" i="123"/>
  <c r="C728" i="123"/>
  <c r="C735" i="123"/>
  <c r="C776" i="123"/>
  <c r="C680" i="123"/>
  <c r="C740" i="123"/>
  <c r="C758" i="123"/>
  <c r="C788" i="123"/>
  <c r="C831" i="123"/>
  <c r="C866" i="123"/>
  <c r="C911" i="123"/>
  <c r="C942" i="123"/>
  <c r="C974" i="123"/>
  <c r="C1004" i="123"/>
  <c r="C1018" i="123"/>
  <c r="C1076" i="123"/>
  <c r="C1090" i="123"/>
  <c r="C1148" i="123"/>
  <c r="C1162" i="123"/>
  <c r="C1196" i="123"/>
  <c r="C1267" i="123"/>
  <c r="C1285" i="123"/>
  <c r="C1320" i="123"/>
  <c r="C1428" i="123"/>
  <c r="C1433" i="123"/>
  <c r="C1572" i="123"/>
  <c r="C1577" i="123"/>
  <c r="C1654" i="123"/>
  <c r="C1855" i="123"/>
  <c r="C80" i="123"/>
  <c r="C183" i="123"/>
  <c r="C207" i="123"/>
  <c r="C368" i="123"/>
  <c r="C471" i="123"/>
  <c r="C495" i="123"/>
  <c r="C583" i="123"/>
  <c r="C622" i="123"/>
  <c r="C625" i="123"/>
  <c r="C673" i="123"/>
  <c r="C674" i="123"/>
  <c r="C678" i="123"/>
  <c r="C679" i="123"/>
  <c r="C702" i="123"/>
  <c r="C721" i="123"/>
  <c r="C722" i="123"/>
  <c r="C726" i="123"/>
  <c r="C727" i="123"/>
  <c r="C731" i="123"/>
  <c r="C732" i="123"/>
  <c r="C738" i="123"/>
  <c r="C739" i="123"/>
  <c r="C743" i="123"/>
  <c r="C747" i="123"/>
  <c r="C754" i="123"/>
  <c r="C757" i="123"/>
  <c r="C781" i="123"/>
  <c r="C782" i="123"/>
  <c r="C786" i="123"/>
  <c r="C787" i="123"/>
  <c r="C791" i="123"/>
  <c r="C795" i="123"/>
  <c r="C851" i="123"/>
  <c r="C855" i="123"/>
  <c r="C862" i="123"/>
  <c r="C865" i="123"/>
  <c r="C882" i="123"/>
  <c r="C910" i="123"/>
  <c r="C941" i="123"/>
  <c r="C959" i="123"/>
  <c r="C963" i="123"/>
  <c r="C970" i="123"/>
  <c r="C973" i="123"/>
  <c r="C990" i="123"/>
  <c r="C1003" i="123"/>
  <c r="C1061" i="123"/>
  <c r="C1075" i="123"/>
  <c r="C1133" i="123"/>
  <c r="C1147" i="123"/>
  <c r="C1186" i="123"/>
  <c r="C1219" i="123"/>
  <c r="C1258" i="123"/>
  <c r="C1280" i="123"/>
  <c r="C1283" i="123"/>
  <c r="C1284" i="123"/>
  <c r="C1291" i="123"/>
  <c r="C1319" i="123"/>
  <c r="C1325" i="123"/>
  <c r="C1334" i="123"/>
  <c r="C1345" i="123"/>
  <c r="C1402" i="123"/>
  <c r="C1415" i="123"/>
  <c r="C1427" i="123"/>
  <c r="C1452" i="123"/>
  <c r="C1489" i="123"/>
  <c r="C1546" i="123"/>
  <c r="C1559" i="123"/>
  <c r="C1571" i="123"/>
  <c r="C1601" i="123"/>
  <c r="C1606" i="123"/>
  <c r="C1621" i="123"/>
  <c r="C1645" i="123"/>
  <c r="C1741" i="123"/>
  <c r="C1883" i="123"/>
  <c r="C375" i="123"/>
  <c r="C430" i="123"/>
  <c r="C491" i="123"/>
  <c r="C552" i="123"/>
  <c r="C595" i="123"/>
  <c r="C619" i="123"/>
  <c r="C819" i="123"/>
  <c r="C829" i="123"/>
  <c r="C907" i="123"/>
  <c r="C1001" i="123"/>
  <c r="C1059" i="123"/>
  <c r="C1073" i="123"/>
  <c r="C1131" i="123"/>
  <c r="C1145" i="123"/>
  <c r="C1205" i="123"/>
  <c r="C1250" i="123"/>
  <c r="C1304" i="123"/>
  <c r="C1339" i="123"/>
  <c r="C1464" i="123"/>
  <c r="C1469" i="123"/>
  <c r="C1694" i="123"/>
  <c r="C1809" i="123"/>
  <c r="C1897" i="123"/>
  <c r="C906" i="123"/>
  <c r="C938" i="123"/>
  <c r="C983" i="123"/>
  <c r="C1028" i="123"/>
  <c r="C1042" i="123"/>
  <c r="C1100" i="123"/>
  <c r="C1114" i="123"/>
  <c r="C1172" i="123"/>
  <c r="C1193" i="123"/>
  <c r="C1232" i="123"/>
  <c r="C1303" i="123"/>
  <c r="C1344" i="123"/>
  <c r="C1381" i="123"/>
  <c r="C1438" i="123"/>
  <c r="C1451" i="123"/>
  <c r="C1463" i="123"/>
  <c r="C1488" i="123"/>
  <c r="C1525" i="123"/>
  <c r="C1582" i="123"/>
  <c r="C1610" i="123"/>
  <c r="C1634" i="123"/>
  <c r="C1736" i="123"/>
  <c r="C1759" i="123"/>
  <c r="C1850" i="123"/>
  <c r="C1878" i="123"/>
  <c r="C905" i="123"/>
  <c r="C923" i="123"/>
  <c r="C927" i="123"/>
  <c r="C934" i="123"/>
  <c r="C937" i="123"/>
  <c r="C954" i="123"/>
  <c r="C982" i="123"/>
  <c r="C1013" i="123"/>
  <c r="C1027" i="123"/>
  <c r="C1085" i="123"/>
  <c r="C1099" i="123"/>
  <c r="C1157" i="123"/>
  <c r="C1171" i="123"/>
  <c r="C1203" i="123"/>
  <c r="C1231" i="123"/>
  <c r="C1246" i="123"/>
  <c r="C1256" i="123"/>
  <c r="C1277" i="123"/>
  <c r="C1330" i="123"/>
  <c r="C1357" i="123"/>
  <c r="C1363" i="123"/>
  <c r="C1370" i="123"/>
  <c r="C1385" i="123"/>
  <c r="C1394" i="123"/>
  <c r="C1400" i="123"/>
  <c r="C1462" i="123"/>
  <c r="C1501" i="123"/>
  <c r="C1507" i="123"/>
  <c r="C1514" i="123"/>
  <c r="C1529" i="123"/>
  <c r="C1538" i="123"/>
  <c r="C1544" i="123"/>
  <c r="C1594" i="123"/>
  <c r="C1743" i="123"/>
  <c r="C1890" i="123"/>
  <c r="C219" i="123"/>
  <c r="C329" i="123"/>
  <c r="C387" i="123"/>
  <c r="C507" i="123"/>
  <c r="C615" i="123"/>
  <c r="C690" i="123"/>
  <c r="C764" i="123"/>
  <c r="C839" i="123"/>
  <c r="C872" i="123"/>
  <c r="C903" i="123"/>
  <c r="C920" i="123"/>
  <c r="C924" i="123"/>
  <c r="C929" i="123"/>
  <c r="C932" i="123"/>
  <c r="C935" i="123"/>
  <c r="C936" i="123"/>
  <c r="C980" i="123"/>
  <c r="C1058" i="123"/>
  <c r="C1130" i="123"/>
  <c r="C1222" i="123"/>
  <c r="C1244" i="123"/>
  <c r="C1247" i="123"/>
  <c r="C1248" i="123"/>
  <c r="C1249" i="123"/>
  <c r="C1271" i="123"/>
  <c r="C1294" i="123"/>
  <c r="C1309" i="123"/>
  <c r="C1356" i="123"/>
  <c r="C1361" i="123"/>
  <c r="C1500" i="123"/>
  <c r="C1505" i="123"/>
  <c r="C1673" i="123"/>
  <c r="C1685" i="123"/>
  <c r="C1726" i="123"/>
  <c r="C1808" i="123"/>
  <c r="C1083" i="123"/>
  <c r="C1097" i="123"/>
  <c r="C1155" i="123"/>
  <c r="C1169" i="123"/>
  <c r="C1343" i="123"/>
  <c r="C1355" i="123"/>
  <c r="C1380" i="123"/>
  <c r="C1417" i="123"/>
  <c r="C1474" i="123"/>
  <c r="C1487" i="123"/>
  <c r="C1499" i="123"/>
  <c r="C1524" i="123"/>
  <c r="C1561" i="123"/>
  <c r="C1604" i="123"/>
  <c r="C1609" i="123"/>
  <c r="C1633" i="123"/>
  <c r="C1731" i="123"/>
  <c r="C1885" i="123"/>
  <c r="C1316" i="123"/>
  <c r="C1352" i="123"/>
  <c r="C1388" i="123"/>
  <c r="C1424" i="123"/>
  <c r="C1460" i="123"/>
  <c r="C1496" i="123"/>
  <c r="C1532" i="123"/>
  <c r="C1568" i="123"/>
  <c r="C1658" i="123"/>
  <c r="C1738" i="123"/>
  <c r="C123" i="123"/>
  <c r="C267" i="123"/>
  <c r="C411" i="123"/>
  <c r="C555" i="123"/>
  <c r="C627" i="123"/>
  <c r="C699" i="123"/>
  <c r="C771" i="123"/>
  <c r="C843" i="123"/>
  <c r="C915" i="123"/>
  <c r="C987" i="123"/>
  <c r="C992" i="123"/>
  <c r="C999" i="123"/>
  <c r="C1040" i="123"/>
  <c r="C1047" i="123"/>
  <c r="C1088" i="123"/>
  <c r="C1095" i="123"/>
  <c r="C1136" i="123"/>
  <c r="C1143" i="123"/>
  <c r="C1184" i="123"/>
  <c r="C1191" i="123"/>
  <c r="C1746" i="123"/>
  <c r="C1238" i="123"/>
  <c r="C1274" i="123"/>
  <c r="C1310" i="123"/>
  <c r="C1346" i="123"/>
  <c r="C1382" i="123"/>
  <c r="C1418" i="123"/>
  <c r="C1454" i="123"/>
  <c r="C1490" i="123"/>
  <c r="C1526" i="123"/>
  <c r="C1562" i="123"/>
  <c r="C1661" i="123"/>
  <c r="C1616" i="123"/>
  <c r="C1628" i="123"/>
  <c r="C1640" i="123"/>
  <c r="C1687" i="123"/>
  <c r="C1857" i="123"/>
  <c r="C1892" i="123"/>
  <c r="C1376" i="123"/>
  <c r="C1412" i="123"/>
  <c r="C1448" i="123"/>
  <c r="C1484" i="123"/>
  <c r="C1520" i="123"/>
  <c r="C1556" i="123"/>
  <c r="C1670" i="123"/>
  <c r="C1725" i="123"/>
  <c r="C1734" i="123"/>
  <c r="C1749" i="123"/>
  <c r="C1882" i="123"/>
  <c r="C1896" i="123"/>
  <c r="C879" i="123"/>
  <c r="C951" i="123"/>
  <c r="C1016" i="123"/>
  <c r="C1023" i="123"/>
  <c r="C1064" i="123"/>
  <c r="C1071" i="123"/>
  <c r="C1112" i="123"/>
  <c r="C1119" i="123"/>
  <c r="C1160" i="123"/>
  <c r="C1167" i="123"/>
  <c r="C1208" i="123"/>
  <c r="C1229" i="123"/>
  <c r="C1265" i="123"/>
  <c r="C1301" i="123"/>
  <c r="C1337" i="123"/>
  <c r="C1373" i="123"/>
  <c r="C1375" i="123"/>
  <c r="C1409" i="123"/>
  <c r="C1411" i="123"/>
  <c r="C1445" i="123"/>
  <c r="C1447" i="123"/>
  <c r="C1481" i="123"/>
  <c r="C1483" i="123"/>
  <c r="C1517" i="123"/>
  <c r="C1519" i="123"/>
  <c r="C1553" i="123"/>
  <c r="C1555" i="123"/>
  <c r="C1589" i="123"/>
  <c r="C1723" i="123"/>
  <c r="C1724" i="123"/>
  <c r="C1733" i="123"/>
  <c r="C1739" i="123"/>
  <c r="C1868" i="123"/>
  <c r="C1877" i="123"/>
  <c r="C1853" i="123"/>
  <c r="C1880" i="123"/>
  <c r="C1891" i="123"/>
  <c r="C1215" i="123"/>
  <c r="C1227" i="123"/>
  <c r="C1239" i="123"/>
  <c r="C1251" i="123"/>
  <c r="C1263" i="123"/>
  <c r="C1275" i="123"/>
  <c r="C1287" i="123"/>
  <c r="C1299" i="123"/>
  <c r="C1311" i="123"/>
  <c r="C1323" i="123"/>
  <c r="C1335" i="123"/>
  <c r="C1347" i="123"/>
  <c r="C1359" i="123"/>
  <c r="C1371" i="123"/>
  <c r="C1383" i="123"/>
  <c r="C1395" i="123"/>
  <c r="C1407" i="123"/>
  <c r="C1419" i="123"/>
  <c r="C1431" i="123"/>
  <c r="C1443" i="123"/>
  <c r="C1455" i="123"/>
  <c r="C1467" i="123"/>
  <c r="C1479" i="123"/>
  <c r="C1491" i="123"/>
  <c r="C1503" i="123"/>
  <c r="C1515" i="123"/>
  <c r="C1527" i="123"/>
  <c r="C1539" i="123"/>
  <c r="C1551" i="123"/>
  <c r="C1563" i="123"/>
  <c r="C1575" i="123"/>
  <c r="C1587" i="123"/>
  <c r="C1599" i="123"/>
  <c r="C1611" i="123"/>
  <c r="C1623" i="123"/>
  <c r="C1635" i="123"/>
  <c r="C1647" i="123"/>
  <c r="C1659" i="123"/>
  <c r="C1671" i="123"/>
  <c r="C1688" i="123"/>
  <c r="C1691" i="123"/>
  <c r="C1737" i="123"/>
  <c r="C1747" i="123"/>
  <c r="C1751" i="123"/>
  <c r="C1755" i="123"/>
  <c r="C1836" i="123"/>
  <c r="C1851" i="123"/>
  <c r="C1695" i="123"/>
  <c r="C1763" i="123"/>
  <c r="C1767" i="123"/>
  <c r="C1818" i="123"/>
  <c r="C1831" i="123"/>
  <c r="C1849" i="123"/>
  <c r="C1864" i="123"/>
  <c r="C1765" i="123"/>
  <c r="C1766" i="123"/>
  <c r="C1769" i="123"/>
  <c r="C1770" i="123"/>
  <c r="C1817" i="123"/>
  <c r="C1820" i="123"/>
  <c r="C1821" i="123"/>
  <c r="C1822" i="123"/>
  <c r="C1830" i="123"/>
  <c r="C1833" i="123"/>
  <c r="C1845" i="123"/>
  <c r="C1846" i="123"/>
  <c r="C1848" i="123"/>
  <c r="C1889" i="123"/>
  <c r="C1703" i="123"/>
  <c r="C1707" i="123"/>
  <c r="C1775" i="123"/>
  <c r="C1779" i="123"/>
  <c r="C1815" i="123"/>
  <c r="C1652" i="123"/>
  <c r="C1664" i="123"/>
  <c r="C1676" i="123"/>
  <c r="C1679" i="123"/>
  <c r="C1700" i="123"/>
  <c r="C1702" i="123"/>
  <c r="C1705" i="123"/>
  <c r="C1706" i="123"/>
  <c r="C1709" i="123"/>
  <c r="C1710" i="123"/>
  <c r="C1772" i="123"/>
  <c r="C1774" i="123"/>
  <c r="C1777" i="123"/>
  <c r="C1778" i="123"/>
  <c r="C1781" i="123"/>
  <c r="C1782" i="123"/>
  <c r="C1788" i="123"/>
  <c r="C1796" i="123"/>
  <c r="C1824" i="123"/>
  <c r="C1827" i="123"/>
  <c r="C1894" i="123"/>
  <c r="C1715" i="123"/>
  <c r="C1719" i="123"/>
  <c r="C1803" i="123"/>
  <c r="C1810" i="123"/>
  <c r="C1858" i="123"/>
  <c r="C1791" i="123"/>
  <c r="C1870" i="123"/>
  <c r="C1839" i="123"/>
  <c r="C1871" i="123"/>
  <c r="E74" i="123" l="1"/>
  <c r="E66" i="123"/>
  <c r="E60" i="123"/>
  <c r="E1817" i="123"/>
  <c r="E1809" i="123"/>
  <c r="E1801" i="123"/>
  <c r="E1793" i="123"/>
  <c r="E1785" i="123"/>
  <c r="E1777" i="123"/>
  <c r="E1769" i="123"/>
  <c r="E1761" i="123"/>
  <c r="E1753" i="123"/>
  <c r="E1745" i="123"/>
  <c r="E1737" i="123"/>
  <c r="E1729" i="123"/>
  <c r="E1721" i="123"/>
  <c r="E1713" i="123"/>
  <c r="E1705" i="123"/>
  <c r="E1697" i="123"/>
  <c r="E1689" i="123"/>
  <c r="E1129" i="123"/>
  <c r="E1121" i="123"/>
  <c r="E1113" i="123"/>
  <c r="E1105" i="123"/>
  <c r="E1097" i="123"/>
  <c r="E1089" i="123"/>
  <c r="E1081" i="123"/>
  <c r="E1073" i="123"/>
  <c r="E1065" i="123"/>
  <c r="E1057" i="123"/>
  <c r="E1049" i="123"/>
  <c r="E1041" i="123"/>
  <c r="E1033" i="123"/>
  <c r="E1025" i="123"/>
  <c r="E1017" i="123"/>
  <c r="E1009" i="123"/>
  <c r="E1003" i="123"/>
  <c r="I1001" i="123"/>
  <c r="E995" i="123"/>
  <c r="I993" i="123"/>
  <c r="E987" i="123"/>
  <c r="I985" i="123"/>
  <c r="E979" i="123"/>
  <c r="I977" i="123"/>
  <c r="E971" i="123"/>
  <c r="I969" i="123"/>
  <c r="E963" i="123"/>
  <c r="I961" i="123"/>
  <c r="E955" i="123"/>
  <c r="I953" i="123"/>
  <c r="E947" i="123"/>
  <c r="I945" i="123"/>
  <c r="E939" i="123"/>
  <c r="I937" i="123"/>
  <c r="E931" i="123"/>
  <c r="I929" i="123"/>
  <c r="E923" i="123"/>
  <c r="I921" i="123"/>
  <c r="E915" i="123"/>
  <c r="I913" i="123"/>
  <c r="E907" i="123"/>
  <c r="I905" i="123"/>
  <c r="E899" i="123"/>
  <c r="E891" i="123"/>
  <c r="E883" i="123"/>
  <c r="E875" i="123"/>
  <c r="E867" i="123"/>
  <c r="E1890" i="123"/>
  <c r="E1882" i="123"/>
  <c r="E1874" i="123"/>
  <c r="E1866" i="123"/>
  <c r="E1858" i="123"/>
  <c r="E1850" i="123"/>
  <c r="E1842" i="123"/>
  <c r="E1834" i="123"/>
  <c r="E1826" i="123"/>
  <c r="E1816" i="123"/>
  <c r="E1808" i="123"/>
  <c r="E1800" i="123"/>
  <c r="E1792" i="123"/>
  <c r="E1784" i="123"/>
  <c r="E1776" i="123"/>
  <c r="E1768" i="123"/>
  <c r="E1760" i="123"/>
  <c r="E1752" i="123"/>
  <c r="E1744" i="123"/>
  <c r="E1736" i="123"/>
  <c r="E1728" i="123"/>
  <c r="E1720" i="123"/>
  <c r="E1712" i="123"/>
  <c r="E1704" i="123"/>
  <c r="E1696" i="123"/>
  <c r="E1688" i="123"/>
  <c r="E1682" i="123"/>
  <c r="E1674" i="123"/>
  <c r="E1666" i="123"/>
  <c r="E1658" i="123"/>
  <c r="E1650" i="123"/>
  <c r="E1642" i="123"/>
  <c r="E7" i="123"/>
  <c r="E122" i="123"/>
  <c r="E114" i="123"/>
  <c r="E108" i="123"/>
  <c r="E98" i="123"/>
  <c r="E90" i="123"/>
  <c r="I1893" i="123"/>
  <c r="I1885" i="123"/>
  <c r="I1877" i="123"/>
  <c r="I1869" i="123"/>
  <c r="I1861" i="123"/>
  <c r="I1853" i="123"/>
  <c r="I1845" i="123"/>
  <c r="I1837" i="123"/>
  <c r="I1829" i="123"/>
  <c r="I1821" i="123"/>
  <c r="I1685" i="123"/>
  <c r="I1677" i="123"/>
  <c r="I1669" i="123"/>
  <c r="I1661" i="123"/>
  <c r="I1653" i="123"/>
  <c r="I1645" i="123"/>
  <c r="I1637" i="123"/>
  <c r="I1629" i="123"/>
  <c r="I1621" i="123"/>
  <c r="I1613" i="123"/>
  <c r="I1605" i="123"/>
  <c r="I1597" i="123"/>
  <c r="I1589" i="123"/>
  <c r="I1581" i="123"/>
  <c r="I1573" i="123"/>
  <c r="I1565" i="123"/>
  <c r="I1557" i="123"/>
  <c r="I1549" i="123"/>
  <c r="I1541" i="123"/>
  <c r="I1533" i="123"/>
  <c r="I1525" i="123"/>
  <c r="I1517" i="123"/>
  <c r="I1509" i="123"/>
  <c r="I1501" i="123"/>
  <c r="I1493" i="123"/>
  <c r="I1485" i="123"/>
  <c r="I1477" i="123"/>
  <c r="I1469" i="123"/>
  <c r="I1461" i="123"/>
  <c r="I1453" i="123"/>
  <c r="I1445" i="123"/>
  <c r="I1437" i="123"/>
  <c r="I1429" i="123"/>
  <c r="I1421" i="123"/>
  <c r="I1413" i="123"/>
  <c r="I1405" i="123"/>
  <c r="I1397" i="123"/>
  <c r="I1389" i="123"/>
  <c r="I1381" i="123"/>
  <c r="I1373" i="123"/>
  <c r="I1365" i="123"/>
  <c r="I1357" i="123"/>
  <c r="I1349" i="123"/>
  <c r="I1341" i="123"/>
  <c r="I1333" i="123"/>
  <c r="I1325" i="123"/>
  <c r="I1317" i="123"/>
  <c r="I1309" i="123"/>
  <c r="I1301" i="123"/>
  <c r="I1293" i="123"/>
  <c r="I1285" i="123"/>
  <c r="I1277" i="123"/>
  <c r="I1269" i="123"/>
  <c r="I1261" i="123"/>
  <c r="I1253" i="123"/>
  <c r="I1245" i="123"/>
  <c r="I1237" i="123"/>
  <c r="I1229" i="123"/>
  <c r="I1221" i="123"/>
  <c r="I1213" i="123"/>
  <c r="I1205" i="123"/>
  <c r="I1197" i="123"/>
  <c r="I1189" i="123"/>
  <c r="I1181" i="123"/>
  <c r="I1173" i="123"/>
  <c r="I1165" i="123"/>
  <c r="I1157" i="123"/>
  <c r="I1149" i="123"/>
  <c r="I1141" i="123"/>
  <c r="I1133" i="123"/>
  <c r="I1125" i="123"/>
  <c r="I1117" i="123"/>
  <c r="I1109" i="123"/>
  <c r="I1101" i="123"/>
  <c r="I1093" i="123"/>
  <c r="I1085" i="123"/>
  <c r="I1077" i="123"/>
  <c r="I1069" i="123"/>
  <c r="I1061" i="123"/>
  <c r="I1053" i="123"/>
  <c r="I1045" i="123"/>
  <c r="I1037" i="123"/>
  <c r="I1029" i="123"/>
  <c r="I1021" i="123"/>
  <c r="I1013" i="123"/>
  <c r="E1005" i="123"/>
  <c r="E997" i="123"/>
  <c r="E989" i="123"/>
  <c r="E981" i="123"/>
  <c r="E973" i="123"/>
  <c r="E965" i="123"/>
  <c r="E957" i="123"/>
  <c r="E949" i="123"/>
  <c r="E941" i="123"/>
  <c r="E933" i="123"/>
  <c r="E925" i="123"/>
  <c r="E917" i="123"/>
  <c r="E909" i="123"/>
  <c r="E901" i="123"/>
  <c r="E893" i="123"/>
  <c r="E885" i="123"/>
  <c r="E877" i="123"/>
  <c r="E869" i="123"/>
  <c r="E629" i="123"/>
  <c r="E621" i="123"/>
  <c r="E613" i="123"/>
  <c r="E605" i="123"/>
  <c r="E597" i="123"/>
  <c r="E589" i="123"/>
  <c r="E581" i="123"/>
  <c r="E573" i="123"/>
  <c r="E565" i="123"/>
  <c r="E557" i="123"/>
  <c r="E549" i="123"/>
  <c r="E541" i="123"/>
  <c r="E533" i="123"/>
  <c r="E525" i="123"/>
  <c r="E1818" i="123"/>
  <c r="E1810" i="123"/>
  <c r="E1802" i="123"/>
  <c r="E1794" i="123"/>
  <c r="E1786" i="123"/>
  <c r="E1778" i="123"/>
  <c r="E1770" i="123"/>
  <c r="E1762" i="123"/>
  <c r="E1754" i="123"/>
  <c r="E1746" i="123"/>
  <c r="E1738" i="123"/>
  <c r="E1730" i="123"/>
  <c r="E1722" i="123"/>
  <c r="E1714" i="123"/>
  <c r="E1706" i="123"/>
  <c r="E1698" i="123"/>
  <c r="E1690" i="123"/>
  <c r="E333" i="123"/>
  <c r="E325" i="123"/>
  <c r="E317" i="123"/>
  <c r="E309" i="123"/>
  <c r="E301" i="123"/>
  <c r="E293" i="123"/>
  <c r="E285" i="123"/>
  <c r="E277" i="123"/>
  <c r="E269" i="123"/>
  <c r="E261" i="123"/>
  <c r="E253" i="123"/>
  <c r="E245" i="123"/>
  <c r="E237" i="123"/>
  <c r="E229" i="123"/>
  <c r="E221" i="123"/>
  <c r="E213" i="123"/>
  <c r="E205" i="123"/>
  <c r="E197" i="123"/>
  <c r="E189" i="123"/>
  <c r="E181" i="123"/>
  <c r="E165" i="123"/>
  <c r="E141" i="123"/>
  <c r="E133" i="123"/>
  <c r="E125" i="123"/>
  <c r="E117" i="123"/>
  <c r="E101" i="123"/>
  <c r="E93" i="123"/>
  <c r="E85" i="123"/>
  <c r="E77" i="123"/>
  <c r="E69" i="123"/>
  <c r="E61" i="123"/>
  <c r="E49" i="123"/>
  <c r="E33" i="123"/>
  <c r="E1811" i="123"/>
  <c r="E1803" i="123"/>
  <c r="E1795" i="123"/>
  <c r="E1787" i="123"/>
  <c r="E1779" i="123"/>
  <c r="E1771" i="123"/>
  <c r="E1763" i="123"/>
  <c r="E1755" i="123"/>
  <c r="E1747" i="123"/>
  <c r="E1739" i="123"/>
  <c r="E1731" i="123"/>
  <c r="E1723" i="123"/>
  <c r="E1715" i="123"/>
  <c r="E1707" i="123"/>
  <c r="E1699" i="123"/>
  <c r="E1691" i="123"/>
  <c r="E851" i="123"/>
  <c r="E843" i="123"/>
  <c r="E835" i="123"/>
  <c r="E827" i="123"/>
  <c r="E819" i="123"/>
  <c r="E811" i="123"/>
  <c r="E803" i="123"/>
  <c r="E795" i="123"/>
  <c r="E787" i="123"/>
  <c r="E779" i="123"/>
  <c r="E771" i="123"/>
  <c r="E763" i="123"/>
  <c r="E755" i="123"/>
  <c r="E747" i="123"/>
  <c r="E739" i="123"/>
  <c r="E731" i="123"/>
  <c r="E723" i="123"/>
  <c r="E715" i="123"/>
  <c r="E707" i="123"/>
  <c r="E699" i="123"/>
  <c r="E691" i="123"/>
  <c r="E683" i="123"/>
  <c r="E675" i="123"/>
  <c r="E667" i="123"/>
  <c r="E659" i="123"/>
  <c r="E651" i="123"/>
  <c r="E643" i="123"/>
  <c r="E635" i="123"/>
  <c r="E515" i="123"/>
  <c r="E507" i="123"/>
  <c r="E499" i="123"/>
  <c r="E491" i="123"/>
  <c r="E483" i="123"/>
  <c r="E475" i="123"/>
  <c r="E467" i="123"/>
  <c r="E459" i="123"/>
  <c r="E451" i="123"/>
  <c r="E443" i="123"/>
  <c r="E435" i="123"/>
  <c r="E427" i="123"/>
  <c r="E419" i="123"/>
  <c r="E411" i="123"/>
  <c r="E403" i="123"/>
  <c r="E355" i="123"/>
  <c r="E347" i="123"/>
  <c r="E339" i="123"/>
  <c r="E331" i="123"/>
  <c r="E323" i="123"/>
  <c r="E315" i="123"/>
  <c r="E307" i="123"/>
  <c r="E299" i="123"/>
  <c r="E291" i="123"/>
  <c r="E283" i="123"/>
  <c r="E171" i="123"/>
  <c r="E155" i="123"/>
  <c r="E107" i="123"/>
  <c r="E59" i="123"/>
  <c r="E45" i="123"/>
  <c r="E11" i="123"/>
  <c r="E999" i="123"/>
  <c r="E991" i="123"/>
  <c r="E983" i="123"/>
  <c r="E975" i="123"/>
  <c r="E967" i="123"/>
  <c r="E959" i="123"/>
  <c r="E275" i="123"/>
  <c r="E267" i="123"/>
  <c r="E259" i="123"/>
  <c r="E251" i="123"/>
  <c r="E243" i="123"/>
  <c r="E235" i="123"/>
  <c r="E227" i="123"/>
  <c r="E1892" i="123"/>
  <c r="E1884" i="123"/>
  <c r="E1876" i="123"/>
  <c r="E1868" i="123"/>
  <c r="E1860" i="123"/>
  <c r="E1852" i="123"/>
  <c r="E1844" i="123"/>
  <c r="E1836" i="123"/>
  <c r="E1828" i="123"/>
  <c r="E1820" i="123"/>
  <c r="E1684" i="123"/>
  <c r="E1676" i="123"/>
  <c r="E1668" i="123"/>
  <c r="E1660" i="123"/>
  <c r="E1652" i="123"/>
  <c r="E1644" i="123"/>
  <c r="E1636" i="123"/>
  <c r="E1628" i="123"/>
  <c r="E1620" i="123"/>
  <c r="E1612" i="123"/>
  <c r="E1604" i="123"/>
  <c r="E1596" i="123"/>
  <c r="E1588" i="123"/>
  <c r="E1580" i="123"/>
  <c r="E1572" i="123"/>
  <c r="E1564" i="123"/>
  <c r="E1556" i="123"/>
  <c r="E1548" i="123"/>
  <c r="E1540" i="123"/>
  <c r="E1532" i="123"/>
  <c r="E1524" i="123"/>
  <c r="E1516" i="123"/>
  <c r="E1508" i="123"/>
  <c r="E1500" i="123"/>
  <c r="E1492" i="123"/>
  <c r="E1484" i="123"/>
  <c r="E1476" i="123"/>
  <c r="E1468" i="123"/>
  <c r="E1460" i="123"/>
  <c r="E1452" i="123"/>
  <c r="E1444" i="123"/>
  <c r="E1436" i="123"/>
  <c r="E1428" i="123"/>
  <c r="E1420" i="123"/>
  <c r="E1412" i="123"/>
  <c r="E1404" i="123"/>
  <c r="E1396" i="123"/>
  <c r="E1388" i="123"/>
  <c r="E1380" i="123"/>
  <c r="E1372" i="123"/>
  <c r="E1364" i="123"/>
  <c r="E1356" i="123"/>
  <c r="E1348" i="123"/>
  <c r="E1340" i="123"/>
  <c r="E1332" i="123"/>
  <c r="E1324" i="123"/>
  <c r="E1316" i="123"/>
  <c r="E1308" i="123"/>
  <c r="E1300" i="123"/>
  <c r="E1292" i="123"/>
  <c r="E1284" i="123"/>
  <c r="E1276" i="123"/>
  <c r="E1268" i="123"/>
  <c r="E1260" i="123"/>
  <c r="E1252" i="123"/>
  <c r="E1244" i="123"/>
  <c r="E1236" i="123"/>
  <c r="E1228" i="123"/>
  <c r="E1220" i="123"/>
  <c r="E1212" i="123"/>
  <c r="I1004" i="123"/>
  <c r="I996" i="123"/>
  <c r="I988" i="123"/>
  <c r="I980" i="123"/>
  <c r="I972" i="123"/>
  <c r="I964" i="123"/>
  <c r="I956" i="123"/>
  <c r="I948" i="123"/>
  <c r="I1290" i="123"/>
  <c r="I1282" i="123"/>
  <c r="I1274" i="123"/>
  <c r="I1258" i="123"/>
  <c r="I1250" i="123"/>
  <c r="E162" i="123"/>
  <c r="E146" i="123"/>
  <c r="E138" i="123"/>
  <c r="E130" i="123"/>
  <c r="E1477" i="123"/>
  <c r="E1469" i="123"/>
  <c r="E1461" i="123"/>
  <c r="E1453" i="123"/>
  <c r="E1445" i="123"/>
  <c r="E1437" i="123"/>
  <c r="E1429" i="123"/>
  <c r="E1421" i="123"/>
  <c r="E1413" i="123"/>
  <c r="E1405" i="123"/>
  <c r="E1397" i="123"/>
  <c r="E1389" i="123"/>
  <c r="E1381" i="123"/>
  <c r="E1373" i="123"/>
  <c r="E1365" i="123"/>
  <c r="E1357" i="123"/>
  <c r="E1349" i="123"/>
  <c r="E1341" i="123"/>
  <c r="E1333" i="123"/>
  <c r="E1325" i="123"/>
  <c r="E1317" i="123"/>
  <c r="E1309" i="123"/>
  <c r="E1301" i="123"/>
  <c r="E1293" i="123"/>
  <c r="E1285" i="123"/>
  <c r="E1277" i="123"/>
  <c r="E1269" i="123"/>
  <c r="E1261" i="123"/>
  <c r="E1253" i="123"/>
  <c r="E1245" i="123"/>
  <c r="E1237" i="123"/>
  <c r="E1229" i="123"/>
  <c r="E1221" i="123"/>
  <c r="E1213" i="123"/>
  <c r="E1205" i="123"/>
  <c r="E1197" i="123"/>
  <c r="E1189" i="123"/>
  <c r="E1181" i="123"/>
  <c r="E1173" i="123"/>
  <c r="E1165" i="123"/>
  <c r="E1157" i="123"/>
  <c r="E1149" i="123"/>
  <c r="E1141" i="123"/>
  <c r="E1133" i="123"/>
  <c r="E1125" i="123"/>
  <c r="E1117" i="123"/>
  <c r="E1109" i="123"/>
  <c r="E1101" i="123"/>
  <c r="E1093" i="123"/>
  <c r="E1085" i="123"/>
  <c r="E1077" i="123"/>
  <c r="E1069" i="123"/>
  <c r="E1061" i="123"/>
  <c r="E1053" i="123"/>
  <c r="E1045" i="123"/>
  <c r="E1037" i="123"/>
  <c r="E1029" i="123"/>
  <c r="E1021" i="123"/>
  <c r="I1005" i="123"/>
  <c r="I997" i="123"/>
  <c r="I989" i="123"/>
  <c r="I981" i="123"/>
  <c r="I973" i="123"/>
  <c r="I965" i="123"/>
  <c r="I957" i="123"/>
  <c r="I949" i="123"/>
  <c r="I941" i="123"/>
  <c r="I933" i="123"/>
  <c r="I925" i="123"/>
  <c r="I917" i="123"/>
  <c r="I909" i="123"/>
  <c r="I901" i="123"/>
  <c r="I893" i="123"/>
  <c r="I885" i="123"/>
  <c r="I877" i="123"/>
  <c r="I869" i="123"/>
  <c r="I1813" i="123"/>
  <c r="I1805" i="123"/>
  <c r="I1797" i="123"/>
  <c r="I1789" i="123"/>
  <c r="I1781" i="123"/>
  <c r="I1773" i="123"/>
  <c r="I1765" i="123"/>
  <c r="I1757" i="123"/>
  <c r="I1749" i="123"/>
  <c r="I1741" i="123"/>
  <c r="I1733" i="123"/>
  <c r="I1725" i="123"/>
  <c r="I1717" i="123"/>
  <c r="I1709" i="123"/>
  <c r="I1701" i="123"/>
  <c r="I1693" i="123"/>
  <c r="E1131" i="123"/>
  <c r="E1123" i="123"/>
  <c r="E1115" i="123"/>
  <c r="E1107" i="123"/>
  <c r="E1099" i="123"/>
  <c r="E1091" i="123"/>
  <c r="I1003" i="123"/>
  <c r="I995" i="123"/>
  <c r="I987" i="123"/>
  <c r="I979" i="123"/>
  <c r="I971" i="123"/>
  <c r="I963" i="123"/>
  <c r="I955" i="123"/>
  <c r="I947" i="123"/>
  <c r="I939" i="123"/>
  <c r="I931" i="123"/>
  <c r="I923" i="123"/>
  <c r="I915" i="123"/>
  <c r="I907" i="123"/>
  <c r="I899" i="123"/>
  <c r="I891" i="123"/>
  <c r="I883" i="123"/>
  <c r="I875" i="123"/>
  <c r="I867" i="123"/>
  <c r="I1417" i="123"/>
  <c r="I1409" i="123"/>
  <c r="I1401" i="123"/>
  <c r="I1393" i="123"/>
  <c r="I1385" i="123"/>
  <c r="I1377" i="123"/>
  <c r="I1369" i="123"/>
  <c r="I1361" i="123"/>
  <c r="I1353" i="123"/>
  <c r="I1345" i="123"/>
  <c r="I1177" i="123"/>
  <c r="I1169" i="123"/>
  <c r="I1161" i="123"/>
  <c r="I1153" i="123"/>
  <c r="I1145" i="123"/>
  <c r="I1137" i="123"/>
  <c r="I865" i="123"/>
  <c r="I857" i="123"/>
  <c r="I849" i="123"/>
  <c r="I841" i="123"/>
  <c r="I833" i="123"/>
  <c r="I825" i="123"/>
  <c r="I817" i="123"/>
  <c r="I809" i="123"/>
  <c r="I801" i="123"/>
  <c r="I793" i="123"/>
  <c r="I785" i="123"/>
  <c r="I777" i="123"/>
  <c r="I769" i="123"/>
  <c r="I761" i="123"/>
  <c r="I753" i="123"/>
  <c r="I745" i="123"/>
  <c r="I737" i="123"/>
  <c r="I729" i="123"/>
  <c r="I721" i="123"/>
  <c r="I713" i="123"/>
  <c r="I705" i="123"/>
  <c r="I697" i="123"/>
  <c r="I689" i="123"/>
  <c r="I681" i="123"/>
  <c r="I673" i="123"/>
  <c r="I665" i="123"/>
  <c r="I657" i="123"/>
  <c r="I649" i="123"/>
  <c r="I641" i="123"/>
  <c r="I633" i="123"/>
  <c r="I513" i="123"/>
  <c r="I505" i="123"/>
  <c r="I497" i="123"/>
  <c r="I489" i="123"/>
  <c r="I481" i="123"/>
  <c r="I473" i="123"/>
  <c r="I465" i="123"/>
  <c r="I457" i="123"/>
  <c r="I449" i="123"/>
  <c r="I441" i="123"/>
  <c r="I433" i="123"/>
  <c r="I425" i="123"/>
  <c r="I417" i="123"/>
  <c r="I409" i="123"/>
  <c r="E1895" i="123"/>
  <c r="E1887" i="123"/>
  <c r="E1879" i="123"/>
  <c r="E1871" i="123"/>
  <c r="E1863" i="123"/>
  <c r="E1855" i="123"/>
  <c r="E1847" i="123"/>
  <c r="E1839" i="123"/>
  <c r="E1831" i="123"/>
  <c r="E1823" i="123"/>
  <c r="E1815" i="123"/>
  <c r="E1807" i="123"/>
  <c r="E1799" i="123"/>
  <c r="E1791" i="123"/>
  <c r="E1783" i="123"/>
  <c r="E1775" i="123"/>
  <c r="E1767" i="123"/>
  <c r="E1759" i="123"/>
  <c r="E1751" i="123"/>
  <c r="E1743" i="123"/>
  <c r="E1735" i="123"/>
  <c r="E1727" i="123"/>
  <c r="E1719" i="123"/>
  <c r="E1711" i="123"/>
  <c r="E1703" i="123"/>
  <c r="E1695" i="123"/>
  <c r="E1687" i="123"/>
  <c r="E1679" i="123"/>
  <c r="E1671" i="123"/>
  <c r="E1663" i="123"/>
  <c r="E1655" i="123"/>
  <c r="E1647" i="123"/>
  <c r="E1639" i="123"/>
  <c r="E1631" i="123"/>
  <c r="E1623" i="123"/>
  <c r="E1615" i="123"/>
  <c r="E1607" i="123"/>
  <c r="E1599" i="123"/>
  <c r="E1591" i="123"/>
  <c r="E1583" i="123"/>
  <c r="E1575" i="123"/>
  <c r="E1567" i="123"/>
  <c r="E1559" i="123"/>
  <c r="E1551" i="123"/>
  <c r="E1543" i="123"/>
  <c r="E1535" i="123"/>
  <c r="E1527" i="123"/>
  <c r="E1519" i="123"/>
  <c r="E1511" i="123"/>
  <c r="E1503" i="123"/>
  <c r="E1495" i="123"/>
  <c r="E1487" i="123"/>
  <c r="E1479" i="123"/>
  <c r="E1471" i="123"/>
  <c r="E1463" i="123"/>
  <c r="E1455" i="123"/>
  <c r="E1447" i="123"/>
  <c r="E1439" i="123"/>
  <c r="E1431" i="123"/>
  <c r="E1423" i="123"/>
  <c r="E1415" i="123"/>
  <c r="E1407" i="123"/>
  <c r="E1399" i="123"/>
  <c r="E1391" i="123"/>
  <c r="E1383" i="123"/>
  <c r="E1375" i="123"/>
  <c r="E1367" i="123"/>
  <c r="E1359" i="123"/>
  <c r="E1351" i="123"/>
  <c r="E1343" i="123"/>
  <c r="E1335" i="123"/>
  <c r="E1327" i="123"/>
  <c r="E1319" i="123"/>
  <c r="E1311" i="123"/>
  <c r="E1303" i="123"/>
  <c r="E1295" i="123"/>
  <c r="E1287" i="123"/>
  <c r="E1279" i="123"/>
  <c r="E1271" i="123"/>
  <c r="E1263" i="123"/>
  <c r="E1255" i="123"/>
  <c r="E1247" i="123"/>
  <c r="E1239" i="123"/>
  <c r="E1231" i="123"/>
  <c r="E1223" i="123"/>
  <c r="E1215" i="123"/>
  <c r="E1207" i="123"/>
  <c r="E1199" i="123"/>
  <c r="E1191" i="123"/>
  <c r="E1183" i="123"/>
  <c r="E1175" i="123"/>
  <c r="E1167" i="123"/>
  <c r="E1159" i="123"/>
  <c r="E1151" i="123"/>
  <c r="E1143" i="123"/>
  <c r="E1135" i="123"/>
  <c r="E1127" i="123"/>
  <c r="E1119" i="123"/>
  <c r="E1111" i="123"/>
  <c r="E1103" i="123"/>
  <c r="E1095" i="123"/>
  <c r="E1087" i="123"/>
  <c r="E1079" i="123"/>
  <c r="E1071" i="123"/>
  <c r="E1063" i="123"/>
  <c r="E1055" i="123"/>
  <c r="E1047" i="123"/>
  <c r="E1039" i="123"/>
  <c r="E1031" i="123"/>
  <c r="I629" i="123"/>
  <c r="I621" i="123"/>
  <c r="I613" i="123"/>
  <c r="I605" i="123"/>
  <c r="I597" i="123"/>
  <c r="I589" i="123"/>
  <c r="I581" i="123"/>
  <c r="I573" i="123"/>
  <c r="I565" i="123"/>
  <c r="I557" i="123"/>
  <c r="I549" i="123"/>
  <c r="I541" i="123"/>
  <c r="I533" i="123"/>
  <c r="I525" i="123"/>
  <c r="I861" i="123"/>
  <c r="I853" i="123"/>
  <c r="I845" i="123"/>
  <c r="I837" i="123"/>
  <c r="I829" i="123"/>
  <c r="I821" i="123"/>
  <c r="I813" i="123"/>
  <c r="I805" i="123"/>
  <c r="I797" i="123"/>
  <c r="E173" i="123"/>
  <c r="E157" i="123"/>
  <c r="E149" i="123"/>
  <c r="E109" i="123"/>
  <c r="E15" i="123"/>
  <c r="I1894" i="123"/>
  <c r="I1886" i="123"/>
  <c r="I1878" i="123"/>
  <c r="I1870" i="123"/>
  <c r="I1862" i="123"/>
  <c r="I1854" i="123"/>
  <c r="I1846" i="123"/>
  <c r="I1838" i="123"/>
  <c r="I1830" i="123"/>
  <c r="I1822" i="123"/>
  <c r="I1686" i="123"/>
  <c r="I1678" i="123"/>
  <c r="I1670" i="123"/>
  <c r="I1662" i="123"/>
  <c r="I1654" i="123"/>
  <c r="I1646" i="123"/>
  <c r="I1638" i="123"/>
  <c r="I1630" i="123"/>
  <c r="I1622" i="123"/>
  <c r="I1614" i="123"/>
  <c r="I1606" i="123"/>
  <c r="I1598" i="123"/>
  <c r="I1590" i="123"/>
  <c r="I1582" i="123"/>
  <c r="I1574" i="123"/>
  <c r="I1566" i="123"/>
  <c r="I1558" i="123"/>
  <c r="I1550" i="123"/>
  <c r="I1542" i="123"/>
  <c r="I1534" i="123"/>
  <c r="I1526" i="123"/>
  <c r="I1518" i="123"/>
  <c r="I1510" i="123"/>
  <c r="I1502" i="123"/>
  <c r="I1494" i="123"/>
  <c r="I1486" i="123"/>
  <c r="I1478" i="123"/>
  <c r="I1470" i="123"/>
  <c r="I1462" i="123"/>
  <c r="I1454" i="123"/>
  <c r="I1446" i="123"/>
  <c r="I1438" i="123"/>
  <c r="I1430" i="123"/>
  <c r="I1422" i="123"/>
  <c r="I1414" i="123"/>
  <c r="I1406" i="123"/>
  <c r="I1398" i="123"/>
  <c r="I1390" i="123"/>
  <c r="I1382" i="123"/>
  <c r="I1374" i="123"/>
  <c r="I1366" i="123"/>
  <c r="I1358" i="123"/>
  <c r="I1350" i="123"/>
  <c r="I1342" i="123"/>
  <c r="I1334" i="123"/>
  <c r="I1326" i="123"/>
  <c r="I1318" i="123"/>
  <c r="I1310" i="123"/>
  <c r="I1302" i="123"/>
  <c r="I1294" i="123"/>
  <c r="I1286" i="123"/>
  <c r="I1278" i="123"/>
  <c r="I1270" i="123"/>
  <c r="I1262" i="123"/>
  <c r="I1254" i="123"/>
  <c r="I1246" i="123"/>
  <c r="I1238" i="123"/>
  <c r="I1230" i="123"/>
  <c r="I1222" i="123"/>
  <c r="I1214" i="123"/>
  <c r="I1206" i="123"/>
  <c r="I1198" i="123"/>
  <c r="I1190" i="123"/>
  <c r="I1182" i="123"/>
  <c r="I1174" i="123"/>
  <c r="I1166" i="123"/>
  <c r="I1158" i="123"/>
  <c r="I1150" i="123"/>
  <c r="I1142" i="123"/>
  <c r="I1134" i="123"/>
  <c r="I1126" i="123"/>
  <c r="I1118" i="123"/>
  <c r="I1110" i="123"/>
  <c r="I1102" i="123"/>
  <c r="I1094" i="123"/>
  <c r="I1086" i="123"/>
  <c r="I627" i="123"/>
  <c r="I619" i="123"/>
  <c r="I611" i="123"/>
  <c r="I603" i="123"/>
  <c r="I595" i="123"/>
  <c r="I587" i="123"/>
  <c r="I579" i="123"/>
  <c r="I571" i="123"/>
  <c r="I563" i="123"/>
  <c r="I555" i="123"/>
  <c r="I547" i="123"/>
  <c r="I539" i="123"/>
  <c r="I531" i="123"/>
  <c r="I523" i="123"/>
  <c r="I851" i="123"/>
  <c r="I843" i="123"/>
  <c r="I835" i="123"/>
  <c r="I827" i="123"/>
  <c r="I819" i="123"/>
  <c r="I811" i="123"/>
  <c r="I803" i="123"/>
  <c r="I795" i="123"/>
  <c r="I787" i="123"/>
  <c r="I779" i="123"/>
  <c r="I771" i="123"/>
  <c r="I763" i="123"/>
  <c r="I755" i="123"/>
  <c r="I747" i="123"/>
  <c r="I739" i="123"/>
  <c r="I731" i="123"/>
  <c r="I723" i="123"/>
  <c r="I715" i="123"/>
  <c r="I707" i="123"/>
  <c r="I699" i="123"/>
  <c r="I691" i="123"/>
  <c r="I683" i="123"/>
  <c r="I675" i="123"/>
  <c r="I667" i="123"/>
  <c r="I659" i="123"/>
  <c r="I651" i="123"/>
  <c r="I643" i="123"/>
  <c r="I635" i="123"/>
  <c r="I515" i="123"/>
  <c r="I507" i="123"/>
  <c r="I499" i="123"/>
  <c r="I491" i="123"/>
  <c r="I483" i="123"/>
  <c r="I1129" i="123"/>
  <c r="I1121" i="123"/>
  <c r="I1113" i="123"/>
  <c r="I1105" i="123"/>
  <c r="I1097" i="123"/>
  <c r="I1089" i="123"/>
  <c r="I1081" i="123"/>
  <c r="I1073" i="123"/>
  <c r="I1065" i="123"/>
  <c r="I1057" i="123"/>
  <c r="I1049" i="123"/>
  <c r="I1041" i="123"/>
  <c r="I1033" i="123"/>
  <c r="I1025" i="123"/>
  <c r="I1017" i="123"/>
  <c r="I1009" i="123"/>
  <c r="E1001" i="123"/>
  <c r="E993" i="123"/>
  <c r="E985" i="123"/>
  <c r="E977" i="123"/>
  <c r="E969" i="123"/>
  <c r="E961" i="123"/>
  <c r="E953" i="123"/>
  <c r="E945" i="123"/>
  <c r="E937" i="123"/>
  <c r="E929" i="123"/>
  <c r="E921" i="123"/>
  <c r="E913" i="123"/>
  <c r="E897" i="123"/>
  <c r="I1812" i="123"/>
  <c r="I1804" i="123"/>
  <c r="I1796" i="123"/>
  <c r="I1788" i="123"/>
  <c r="I1780" i="123"/>
  <c r="I1772" i="123"/>
  <c r="I1764" i="123"/>
  <c r="I1756" i="123"/>
  <c r="I1748" i="123"/>
  <c r="I1740" i="123"/>
  <c r="I1732" i="123"/>
  <c r="I1724" i="123"/>
  <c r="I1716" i="123"/>
  <c r="I1708" i="123"/>
  <c r="I1700" i="123"/>
  <c r="I1692" i="123"/>
  <c r="I1002" i="123"/>
  <c r="I994" i="123"/>
  <c r="I986" i="123"/>
  <c r="I978" i="123"/>
  <c r="I970" i="123"/>
  <c r="I962" i="123"/>
  <c r="I954" i="123"/>
  <c r="I946" i="123"/>
  <c r="I401" i="123"/>
  <c r="I393" i="123"/>
  <c r="I385" i="123"/>
  <c r="I377" i="123"/>
  <c r="I369" i="123"/>
  <c r="I361" i="123"/>
  <c r="I353" i="123"/>
  <c r="I345" i="123"/>
  <c r="I337" i="123"/>
  <c r="I329" i="123"/>
  <c r="I321" i="123"/>
  <c r="I313" i="123"/>
  <c r="I305" i="123"/>
  <c r="I297" i="123"/>
  <c r="I289" i="123"/>
  <c r="I281" i="123"/>
  <c r="I273" i="123"/>
  <c r="I265" i="123"/>
  <c r="I257" i="123"/>
  <c r="I249" i="123"/>
  <c r="I241" i="123"/>
  <c r="I233" i="123"/>
  <c r="I225" i="123"/>
  <c r="I217" i="123"/>
  <c r="I209" i="123"/>
  <c r="I201" i="123"/>
  <c r="I193" i="123"/>
  <c r="I185" i="123"/>
  <c r="I161" i="123"/>
  <c r="I145" i="123"/>
  <c r="I137" i="123"/>
  <c r="I129" i="123"/>
  <c r="I121" i="123"/>
  <c r="I113" i="123"/>
  <c r="I97" i="123"/>
  <c r="I89" i="123"/>
  <c r="I73" i="123"/>
  <c r="I65" i="123"/>
  <c r="I23" i="123"/>
  <c r="I5" i="123"/>
  <c r="E1023" i="123"/>
  <c r="E1015" i="123"/>
  <c r="E1007" i="123"/>
  <c r="I999" i="123"/>
  <c r="I991" i="123"/>
  <c r="I983" i="123"/>
  <c r="I975" i="123"/>
  <c r="I967" i="123"/>
  <c r="I959" i="123"/>
  <c r="I951" i="123"/>
  <c r="I943" i="123"/>
  <c r="I935" i="123"/>
  <c r="I927" i="123"/>
  <c r="I919" i="123"/>
  <c r="I911" i="123"/>
  <c r="I903" i="123"/>
  <c r="I895" i="123"/>
  <c r="I887" i="123"/>
  <c r="I879" i="123"/>
  <c r="I871" i="123"/>
  <c r="E807" i="123"/>
  <c r="E799" i="123"/>
  <c r="E791" i="123"/>
  <c r="E767" i="123"/>
  <c r="E759" i="123"/>
  <c r="E751" i="123"/>
  <c r="E743" i="123"/>
  <c r="E735" i="123"/>
  <c r="E655" i="123"/>
  <c r="E647" i="123"/>
  <c r="E639" i="123"/>
  <c r="E519" i="123"/>
  <c r="E511" i="123"/>
  <c r="E503" i="123"/>
  <c r="E495" i="123"/>
  <c r="E487" i="123"/>
  <c r="E479" i="123"/>
  <c r="E471" i="123"/>
  <c r="E463" i="123"/>
  <c r="E455" i="123"/>
  <c r="E447" i="123"/>
  <c r="E439" i="123"/>
  <c r="E431" i="123"/>
  <c r="E423" i="123"/>
  <c r="E415" i="123"/>
  <c r="E407" i="123"/>
  <c r="E399" i="123"/>
  <c r="E391" i="123"/>
  <c r="E383" i="123"/>
  <c r="E375" i="123"/>
  <c r="E367" i="123"/>
  <c r="E359" i="123"/>
  <c r="E351" i="123"/>
  <c r="E343" i="123"/>
  <c r="E335" i="123"/>
  <c r="E327" i="123"/>
  <c r="E319" i="123"/>
  <c r="E311" i="123"/>
  <c r="E303" i="123"/>
  <c r="E295" i="123"/>
  <c r="E287" i="123"/>
  <c r="E279" i="123"/>
  <c r="E271" i="123"/>
  <c r="E263" i="123"/>
  <c r="E255" i="123"/>
  <c r="E247" i="123"/>
  <c r="E239" i="123"/>
  <c r="E231" i="123"/>
  <c r="E223" i="123"/>
  <c r="E215" i="123"/>
  <c r="E207" i="123"/>
  <c r="E199" i="123"/>
  <c r="E191" i="123"/>
  <c r="E183" i="123"/>
  <c r="E167" i="123"/>
  <c r="E159" i="123"/>
  <c r="E143" i="123"/>
  <c r="E135" i="123"/>
  <c r="E127" i="123"/>
  <c r="E119" i="123"/>
  <c r="E111" i="123"/>
  <c r="E95" i="123"/>
  <c r="E87" i="123"/>
  <c r="E71" i="123"/>
  <c r="E63" i="123"/>
  <c r="I175" i="123"/>
  <c r="I151" i="123"/>
  <c r="I103" i="123"/>
  <c r="I79" i="123"/>
  <c r="I53" i="123"/>
  <c r="I37" i="123"/>
  <c r="I19" i="123"/>
  <c r="I1078" i="123"/>
  <c r="I1070" i="123"/>
  <c r="I1062" i="123"/>
  <c r="I1054" i="123"/>
  <c r="I1046" i="123"/>
  <c r="I1038" i="123"/>
  <c r="I1030" i="123"/>
  <c r="I1022" i="123"/>
  <c r="I1014" i="123"/>
  <c r="I1006" i="123"/>
  <c r="I934" i="123"/>
  <c r="I926" i="123"/>
  <c r="I918" i="123"/>
  <c r="I910" i="123"/>
  <c r="I902" i="123"/>
  <c r="I894" i="123"/>
  <c r="I886" i="123"/>
  <c r="I878" i="123"/>
  <c r="I870" i="123"/>
  <c r="I630" i="123"/>
  <c r="I622" i="123"/>
  <c r="I614" i="123"/>
  <c r="I606" i="123"/>
  <c r="I598" i="123"/>
  <c r="I590" i="123"/>
  <c r="I582" i="123"/>
  <c r="I574" i="123"/>
  <c r="I566" i="123"/>
  <c r="I558" i="123"/>
  <c r="I550" i="123"/>
  <c r="I542" i="123"/>
  <c r="I534" i="123"/>
  <c r="I526" i="123"/>
  <c r="I518" i="123"/>
  <c r="I510" i="123"/>
  <c r="I502" i="123"/>
  <c r="I494" i="123"/>
  <c r="I486" i="123"/>
  <c r="I478" i="123"/>
  <c r="I470" i="123"/>
  <c r="I462" i="123"/>
  <c r="I454" i="123"/>
  <c r="I446" i="123"/>
  <c r="I438" i="123"/>
  <c r="I430" i="123"/>
  <c r="I422" i="123"/>
  <c r="I414" i="123"/>
  <c r="I406" i="123"/>
  <c r="I398" i="123"/>
  <c r="I390" i="123"/>
  <c r="I382" i="123"/>
  <c r="I374" i="123"/>
  <c r="I366" i="123"/>
  <c r="I358" i="123"/>
  <c r="I350" i="123"/>
  <c r="I342" i="123"/>
  <c r="I334" i="123"/>
  <c r="I326" i="123"/>
  <c r="I318" i="123"/>
  <c r="I310" i="123"/>
  <c r="I302" i="123"/>
  <c r="I294" i="123"/>
  <c r="I286" i="123"/>
  <c r="I278" i="123"/>
  <c r="I270" i="123"/>
  <c r="I262" i="123"/>
  <c r="I254" i="123"/>
  <c r="I246" i="123"/>
  <c r="I238" i="123"/>
  <c r="I230" i="123"/>
  <c r="I222" i="123"/>
  <c r="I214" i="123"/>
  <c r="I206" i="123"/>
  <c r="I198" i="123"/>
  <c r="I190" i="123"/>
  <c r="I182" i="123"/>
  <c r="E118" i="123"/>
  <c r="E94" i="123"/>
  <c r="E86" i="123"/>
  <c r="E70" i="123"/>
  <c r="E62" i="123"/>
  <c r="E30" i="123"/>
  <c r="E22" i="123"/>
  <c r="E47" i="123"/>
  <c r="E17" i="123"/>
  <c r="E220" i="123"/>
  <c r="E212" i="123"/>
  <c r="E204" i="123"/>
  <c r="E196" i="123"/>
  <c r="E188" i="123"/>
  <c r="E180" i="123"/>
  <c r="E172" i="123"/>
  <c r="E156" i="123"/>
  <c r="E148" i="123"/>
  <c r="I860" i="123"/>
  <c r="I852" i="123"/>
  <c r="I844" i="123"/>
  <c r="I836" i="123"/>
  <c r="I828" i="123"/>
  <c r="I820" i="123"/>
  <c r="I812" i="123"/>
  <c r="I804" i="123"/>
  <c r="I796" i="123"/>
  <c r="I788" i="123"/>
  <c r="I780" i="123"/>
  <c r="I772" i="123"/>
  <c r="I764" i="123"/>
  <c r="I756" i="123"/>
  <c r="I748" i="123"/>
  <c r="I740" i="123"/>
  <c r="I732" i="123"/>
  <c r="I724" i="123"/>
  <c r="I716" i="123"/>
  <c r="I708" i="123"/>
  <c r="I700" i="123"/>
  <c r="I692" i="123"/>
  <c r="I684" i="123"/>
  <c r="I676" i="123"/>
  <c r="I668" i="123"/>
  <c r="I660" i="123"/>
  <c r="I652" i="123"/>
  <c r="I644" i="123"/>
  <c r="I636" i="123"/>
  <c r="E154" i="123"/>
  <c r="E58" i="123"/>
  <c r="E42" i="123"/>
  <c r="E55" i="123"/>
  <c r="E39" i="123"/>
  <c r="E9" i="123"/>
  <c r="I866" i="123"/>
  <c r="I858" i="123"/>
  <c r="I850" i="123"/>
  <c r="I842" i="123"/>
  <c r="I834" i="123"/>
  <c r="I826" i="123"/>
  <c r="I818" i="123"/>
  <c r="I810" i="123"/>
  <c r="I802" i="123"/>
  <c r="I794" i="123"/>
  <c r="I786" i="123"/>
  <c r="I778" i="123"/>
  <c r="I770" i="123"/>
  <c r="I762" i="123"/>
  <c r="I754" i="123"/>
  <c r="I746" i="123"/>
  <c r="I738" i="123"/>
  <c r="I730" i="123"/>
  <c r="I722" i="123"/>
  <c r="I714" i="123"/>
  <c r="I706" i="123"/>
  <c r="I698" i="123"/>
  <c r="I690" i="123"/>
  <c r="I682" i="123"/>
  <c r="I674" i="123"/>
  <c r="I666" i="123"/>
  <c r="I658" i="123"/>
  <c r="I650" i="123"/>
  <c r="I642" i="123"/>
  <c r="I634" i="123"/>
  <c r="I1000" i="123"/>
  <c r="I992" i="123"/>
  <c r="I984" i="123"/>
  <c r="I976" i="123"/>
  <c r="I968" i="123"/>
  <c r="I960" i="123"/>
  <c r="I952" i="123"/>
  <c r="I944" i="123"/>
  <c r="E192" i="123"/>
  <c r="E184" i="123"/>
  <c r="E176" i="123"/>
  <c r="E168" i="123"/>
  <c r="E152" i="123"/>
  <c r="E80" i="123"/>
  <c r="E56" i="123"/>
  <c r="E48" i="123"/>
  <c r="E40" i="123"/>
  <c r="I1815" i="123"/>
  <c r="I1783" i="123"/>
  <c r="I1743" i="123"/>
  <c r="I1703" i="123"/>
  <c r="E1893" i="123"/>
  <c r="E1885" i="123"/>
  <c r="E1877" i="123"/>
  <c r="E1869" i="123"/>
  <c r="E1861" i="123"/>
  <c r="E1853" i="123"/>
  <c r="E1845" i="123"/>
  <c r="E1837" i="123"/>
  <c r="E1829" i="123"/>
  <c r="E1821" i="123"/>
  <c r="E1813" i="123"/>
  <c r="E1805" i="123"/>
  <c r="E1797" i="123"/>
  <c r="E1789" i="123"/>
  <c r="E1781" i="123"/>
  <c r="E1773" i="123"/>
  <c r="E1765" i="123"/>
  <c r="E1757" i="123"/>
  <c r="E1749" i="123"/>
  <c r="E1741" i="123"/>
  <c r="E1733" i="123"/>
  <c r="E1725" i="123"/>
  <c r="E1717" i="123"/>
  <c r="E1709" i="123"/>
  <c r="E1701" i="123"/>
  <c r="E1693" i="123"/>
  <c r="E1685" i="123"/>
  <c r="E1677" i="123"/>
  <c r="E1669" i="123"/>
  <c r="E1661" i="123"/>
  <c r="E1653" i="123"/>
  <c r="E1645" i="123"/>
  <c r="E1637" i="123"/>
  <c r="E1629" i="123"/>
  <c r="E1621" i="123"/>
  <c r="E1613" i="123"/>
  <c r="E1605" i="123"/>
  <c r="E1597" i="123"/>
  <c r="E1589" i="123"/>
  <c r="E1581" i="123"/>
  <c r="E1573" i="123"/>
  <c r="E1565" i="123"/>
  <c r="E1557" i="123"/>
  <c r="E1549" i="123"/>
  <c r="E1541" i="123"/>
  <c r="E1533" i="123"/>
  <c r="E1525" i="123"/>
  <c r="E1517" i="123"/>
  <c r="E1509" i="123"/>
  <c r="E1501" i="123"/>
  <c r="E1493" i="123"/>
  <c r="E1485" i="123"/>
  <c r="E1891" i="123"/>
  <c r="E1875" i="123"/>
  <c r="E1859" i="123"/>
  <c r="E1851" i="123"/>
  <c r="E1835" i="123"/>
  <c r="E1819" i="123"/>
  <c r="E1675" i="123"/>
  <c r="E1659" i="123"/>
  <c r="E1643" i="123"/>
  <c r="E1619" i="123"/>
  <c r="E1611" i="123"/>
  <c r="E1595" i="123"/>
  <c r="E1579" i="123"/>
  <c r="E1563" i="123"/>
  <c r="E1555" i="123"/>
  <c r="E1547" i="123"/>
  <c r="E1539" i="123"/>
  <c r="E1531" i="123"/>
  <c r="E1523" i="123"/>
  <c r="E1515" i="123"/>
  <c r="E1507" i="123"/>
  <c r="E1499" i="123"/>
  <c r="E1491" i="123"/>
  <c r="E1483" i="123"/>
  <c r="E1475" i="123"/>
  <c r="E1467" i="123"/>
  <c r="E1459" i="123"/>
  <c r="E1451" i="123"/>
  <c r="E1443" i="123"/>
  <c r="E1435" i="123"/>
  <c r="E1427" i="123"/>
  <c r="E1419" i="123"/>
  <c r="E1411" i="123"/>
  <c r="E1403" i="123"/>
  <c r="E1395" i="123"/>
  <c r="E1387" i="123"/>
  <c r="E1379" i="123"/>
  <c r="E1371" i="123"/>
  <c r="E1363" i="123"/>
  <c r="E1355" i="123"/>
  <c r="E1347" i="123"/>
  <c r="E1339" i="123"/>
  <c r="E1331" i="123"/>
  <c r="E1323" i="123"/>
  <c r="E1315" i="123"/>
  <c r="E1307" i="123"/>
  <c r="E1299" i="123"/>
  <c r="E1291" i="123"/>
  <c r="E1283" i="123"/>
  <c r="E1275" i="123"/>
  <c r="E1267" i="123"/>
  <c r="E1259" i="123"/>
  <c r="E1251" i="123"/>
  <c r="E1243" i="123"/>
  <c r="E1235" i="123"/>
  <c r="E1227" i="123"/>
  <c r="E1219" i="123"/>
  <c r="E1211" i="123"/>
  <c r="E1203" i="123"/>
  <c r="E1195" i="123"/>
  <c r="E1187" i="123"/>
  <c r="E1179" i="123"/>
  <c r="E1171" i="123"/>
  <c r="E1163" i="123"/>
  <c r="E1155" i="123"/>
  <c r="E1147" i="123"/>
  <c r="E1139" i="123"/>
  <c r="E1883" i="123"/>
  <c r="E1867" i="123"/>
  <c r="E1843" i="123"/>
  <c r="E1827" i="123"/>
  <c r="E1683" i="123"/>
  <c r="E1667" i="123"/>
  <c r="E1651" i="123"/>
  <c r="E1635" i="123"/>
  <c r="E1627" i="123"/>
  <c r="E1603" i="123"/>
  <c r="E1587" i="123"/>
  <c r="E1571" i="123"/>
  <c r="E1873" i="123"/>
  <c r="E1849" i="123"/>
  <c r="E1841" i="123"/>
  <c r="E1673" i="123"/>
  <c r="E1665" i="123"/>
  <c r="E1657" i="123"/>
  <c r="E1633" i="123"/>
  <c r="E1609" i="123"/>
  <c r="E1577" i="123"/>
  <c r="E1537" i="123"/>
  <c r="E1529" i="123"/>
  <c r="E1497" i="123"/>
  <c r="E1481" i="123"/>
  <c r="E1457" i="123"/>
  <c r="E1417" i="123"/>
  <c r="E1409" i="123"/>
  <c r="E1401" i="123"/>
  <c r="E1393" i="123"/>
  <c r="E1385" i="123"/>
  <c r="E1377" i="123"/>
  <c r="E1369" i="123"/>
  <c r="E1361" i="123"/>
  <c r="E1353" i="123"/>
  <c r="E1345" i="123"/>
  <c r="E1337" i="123"/>
  <c r="E1329" i="123"/>
  <c r="E1321" i="123"/>
  <c r="E1313" i="123"/>
  <c r="E1305" i="123"/>
  <c r="E1297" i="123"/>
  <c r="E1289" i="123"/>
  <c r="E1281" i="123"/>
  <c r="E1273" i="123"/>
  <c r="E1265" i="123"/>
  <c r="E1257" i="123"/>
  <c r="E1249" i="123"/>
  <c r="E1241" i="123"/>
  <c r="E1233" i="123"/>
  <c r="E1225" i="123"/>
  <c r="E1217" i="123"/>
  <c r="E1209" i="123"/>
  <c r="E1201" i="123"/>
  <c r="E1193" i="123"/>
  <c r="E1185" i="123"/>
  <c r="E1177" i="123"/>
  <c r="E1169" i="123"/>
  <c r="E1161" i="123"/>
  <c r="E1153" i="123"/>
  <c r="E1145" i="123"/>
  <c r="E1137" i="123"/>
  <c r="E1889" i="123"/>
  <c r="E1881" i="123"/>
  <c r="E1857" i="123"/>
  <c r="E1833" i="123"/>
  <c r="E1649" i="123"/>
  <c r="E1625" i="123"/>
  <c r="E1601" i="123"/>
  <c r="E1585" i="123"/>
  <c r="E1561" i="123"/>
  <c r="E1545" i="123"/>
  <c r="E1521" i="123"/>
  <c r="E1505" i="123"/>
  <c r="E1489" i="123"/>
  <c r="E1465" i="123"/>
  <c r="E1441" i="123"/>
  <c r="E1425" i="123"/>
  <c r="E1897" i="123"/>
  <c r="E1865" i="123"/>
  <c r="E1825" i="123"/>
  <c r="E1681" i="123"/>
  <c r="E1641" i="123"/>
  <c r="E1617" i="123"/>
  <c r="E1593" i="123"/>
  <c r="E1569" i="123"/>
  <c r="E1553" i="123"/>
  <c r="E1513" i="123"/>
  <c r="E1473" i="123"/>
  <c r="E1449" i="123"/>
  <c r="E1433" i="123"/>
  <c r="I1799" i="123"/>
  <c r="I1791" i="123"/>
  <c r="I1767" i="123"/>
  <c r="I1711" i="123"/>
  <c r="I1695" i="123"/>
  <c r="I1807" i="123"/>
  <c r="I1775" i="123"/>
  <c r="I1759" i="123"/>
  <c r="I1751" i="123"/>
  <c r="I1735" i="123"/>
  <c r="I1727" i="123"/>
  <c r="I1719" i="123"/>
  <c r="I897" i="123"/>
  <c r="I889" i="123"/>
  <c r="I881" i="123"/>
  <c r="I873" i="123"/>
  <c r="E865" i="123"/>
  <c r="E857" i="123"/>
  <c r="E849" i="123"/>
  <c r="E841" i="123"/>
  <c r="E833" i="123"/>
  <c r="E825" i="123"/>
  <c r="E817" i="123"/>
  <c r="E809" i="123"/>
  <c r="E801" i="123"/>
  <c r="E793" i="123"/>
  <c r="E785" i="123"/>
  <c r="E777" i="123"/>
  <c r="E769" i="123"/>
  <c r="E761" i="123"/>
  <c r="E753" i="123"/>
  <c r="E745" i="123"/>
  <c r="E737" i="123"/>
  <c r="E729" i="123"/>
  <c r="E721" i="123"/>
  <c r="E713" i="123"/>
  <c r="E705" i="123"/>
  <c r="E697" i="123"/>
  <c r="E689" i="123"/>
  <c r="E681" i="123"/>
  <c r="E673" i="123"/>
  <c r="E665" i="123"/>
  <c r="E657" i="123"/>
  <c r="E649" i="123"/>
  <c r="E641" i="123"/>
  <c r="E633" i="123"/>
  <c r="I625" i="123"/>
  <c r="I617" i="123"/>
  <c r="I609" i="123"/>
  <c r="I601" i="123"/>
  <c r="I593" i="123"/>
  <c r="I585" i="123"/>
  <c r="I577" i="123"/>
  <c r="I569" i="123"/>
  <c r="I561" i="123"/>
  <c r="I553" i="123"/>
  <c r="I545" i="123"/>
  <c r="I537" i="123"/>
  <c r="I529" i="123"/>
  <c r="I521" i="123"/>
  <c r="E513" i="123"/>
  <c r="E505" i="123"/>
  <c r="E497" i="123"/>
  <c r="E489" i="123"/>
  <c r="E481" i="123"/>
  <c r="E473" i="123"/>
  <c r="E465" i="123"/>
  <c r="E457" i="123"/>
  <c r="E449" i="123"/>
  <c r="E441" i="123"/>
  <c r="E433" i="123"/>
  <c r="E425" i="123"/>
  <c r="E417" i="123"/>
  <c r="E409" i="123"/>
  <c r="E401" i="123"/>
  <c r="E393" i="123"/>
  <c r="E385" i="123"/>
  <c r="E377" i="123"/>
  <c r="E369" i="123"/>
  <c r="E361" i="123"/>
  <c r="E353" i="123"/>
  <c r="E345" i="123"/>
  <c r="E337" i="123"/>
  <c r="E329" i="123"/>
  <c r="E321" i="123"/>
  <c r="E313" i="123"/>
  <c r="E305" i="123"/>
  <c r="E297" i="123"/>
  <c r="E289" i="123"/>
  <c r="E281" i="123"/>
  <c r="E273" i="123"/>
  <c r="E265" i="123"/>
  <c r="E257" i="123"/>
  <c r="E249" i="123"/>
  <c r="E241" i="123"/>
  <c r="E233" i="123"/>
  <c r="E225" i="123"/>
  <c r="E217" i="123"/>
  <c r="E209" i="123"/>
  <c r="E201" i="123"/>
  <c r="E193" i="123"/>
  <c r="E185" i="123"/>
  <c r="E161" i="123"/>
  <c r="E145" i="123"/>
  <c r="E137" i="123"/>
  <c r="E129" i="123"/>
  <c r="E121" i="123"/>
  <c r="E113" i="123"/>
  <c r="E97" i="123"/>
  <c r="E89" i="123"/>
  <c r="E73" i="123"/>
  <c r="E65" i="123"/>
  <c r="E23" i="123"/>
  <c r="E5" i="123"/>
  <c r="E1894" i="123"/>
  <c r="E177" i="123"/>
  <c r="E169" i="123"/>
  <c r="E153" i="123"/>
  <c r="E105" i="123"/>
  <c r="E81" i="123"/>
  <c r="E57" i="123"/>
  <c r="E41" i="123"/>
  <c r="E1814" i="123"/>
  <c r="E1806" i="123"/>
  <c r="E1798" i="123"/>
  <c r="E1790" i="123"/>
  <c r="E1782" i="123"/>
  <c r="E1774" i="123"/>
  <c r="E1766" i="123"/>
  <c r="E1758" i="123"/>
  <c r="E1750" i="123"/>
  <c r="E1742" i="123"/>
  <c r="E1734" i="123"/>
  <c r="E1726" i="123"/>
  <c r="E1718" i="123"/>
  <c r="E1710" i="123"/>
  <c r="E1702" i="123"/>
  <c r="E1694" i="123"/>
  <c r="I631" i="123"/>
  <c r="I623" i="123"/>
  <c r="I615" i="123"/>
  <c r="I607" i="123"/>
  <c r="I599" i="123"/>
  <c r="I591" i="123"/>
  <c r="I583" i="123"/>
  <c r="I575" i="123"/>
  <c r="I567" i="123"/>
  <c r="I559" i="123"/>
  <c r="I551" i="123"/>
  <c r="I543" i="123"/>
  <c r="I535" i="123"/>
  <c r="I527" i="123"/>
  <c r="I863" i="123"/>
  <c r="I855" i="123"/>
  <c r="I847" i="123"/>
  <c r="I839" i="123"/>
  <c r="I831" i="123"/>
  <c r="I823" i="123"/>
  <c r="I815" i="123"/>
  <c r="I807" i="123"/>
  <c r="I799" i="123"/>
  <c r="I791" i="123"/>
  <c r="I783" i="123"/>
  <c r="I775" i="123"/>
  <c r="I767" i="123"/>
  <c r="I759" i="123"/>
  <c r="I751" i="123"/>
  <c r="I743" i="123"/>
  <c r="I735" i="123"/>
  <c r="I727" i="123"/>
  <c r="I719" i="123"/>
  <c r="I711" i="123"/>
  <c r="I703" i="123"/>
  <c r="I695" i="123"/>
  <c r="I687" i="123"/>
  <c r="I679" i="123"/>
  <c r="I671" i="123"/>
  <c r="I663" i="123"/>
  <c r="I655" i="123"/>
  <c r="I647" i="123"/>
  <c r="I639" i="123"/>
  <c r="I519" i="123"/>
  <c r="I511" i="123"/>
  <c r="I503" i="123"/>
  <c r="I495" i="123"/>
  <c r="I487" i="123"/>
  <c r="I479" i="123"/>
  <c r="I471" i="123"/>
  <c r="I463" i="123"/>
  <c r="I455" i="123"/>
  <c r="I447" i="123"/>
  <c r="I439" i="123"/>
  <c r="I431" i="123"/>
  <c r="I423" i="123"/>
  <c r="I415" i="123"/>
  <c r="I407" i="123"/>
  <c r="I399" i="123"/>
  <c r="I391" i="123"/>
  <c r="I383" i="123"/>
  <c r="I375" i="123"/>
  <c r="I367" i="123"/>
  <c r="I359" i="123"/>
  <c r="I351" i="123"/>
  <c r="I343" i="123"/>
  <c r="I335" i="123"/>
  <c r="I327" i="123"/>
  <c r="I319" i="123"/>
  <c r="I311" i="123"/>
  <c r="I303" i="123"/>
  <c r="I295" i="123"/>
  <c r="I287" i="123"/>
  <c r="I279" i="123"/>
  <c r="I271" i="123"/>
  <c r="I263" i="123"/>
  <c r="I255" i="123"/>
  <c r="I247" i="123"/>
  <c r="I239" i="123"/>
  <c r="I231" i="123"/>
  <c r="I223" i="123"/>
  <c r="I215" i="123"/>
  <c r="I207" i="123"/>
  <c r="I199" i="123"/>
  <c r="I191" i="123"/>
  <c r="I183" i="123"/>
  <c r="E175" i="123"/>
  <c r="I167" i="123"/>
  <c r="I159" i="123"/>
  <c r="E151" i="123"/>
  <c r="I143" i="123"/>
  <c r="I135" i="123"/>
  <c r="I127" i="123"/>
  <c r="I119" i="123"/>
  <c r="I111" i="123"/>
  <c r="E103" i="123"/>
  <c r="I789" i="123"/>
  <c r="I781" i="123"/>
  <c r="I773" i="123"/>
  <c r="I765" i="123"/>
  <c r="I757" i="123"/>
  <c r="I749" i="123"/>
  <c r="I741" i="123"/>
  <c r="I733" i="123"/>
  <c r="I725" i="123"/>
  <c r="I717" i="123"/>
  <c r="I709" i="123"/>
  <c r="I701" i="123"/>
  <c r="I693" i="123"/>
  <c r="I685" i="123"/>
  <c r="I677" i="123"/>
  <c r="I669" i="123"/>
  <c r="I661" i="123"/>
  <c r="I653" i="123"/>
  <c r="I645" i="123"/>
  <c r="I637" i="123"/>
  <c r="I517" i="123"/>
  <c r="I509" i="123"/>
  <c r="I501" i="123"/>
  <c r="I493" i="123"/>
  <c r="I485" i="123"/>
  <c r="I477" i="123"/>
  <c r="I469" i="123"/>
  <c r="I461" i="123"/>
  <c r="I453" i="123"/>
  <c r="I445" i="123"/>
  <c r="I437" i="123"/>
  <c r="I429" i="123"/>
  <c r="I421" i="123"/>
  <c r="I413" i="123"/>
  <c r="I405" i="123"/>
  <c r="I397" i="123"/>
  <c r="I389" i="123"/>
  <c r="I381" i="123"/>
  <c r="I373" i="123"/>
  <c r="I365" i="123"/>
  <c r="I357" i="123"/>
  <c r="I349" i="123"/>
  <c r="I341" i="123"/>
  <c r="I333" i="123"/>
  <c r="I325" i="123"/>
  <c r="I317" i="123"/>
  <c r="I309" i="123"/>
  <c r="I301" i="123"/>
  <c r="I293" i="123"/>
  <c r="I285" i="123"/>
  <c r="I277" i="123"/>
  <c r="I269" i="123"/>
  <c r="I261" i="123"/>
  <c r="I253" i="123"/>
  <c r="I245" i="123"/>
  <c r="I237" i="123"/>
  <c r="I229" i="123"/>
  <c r="I221" i="123"/>
  <c r="I213" i="123"/>
  <c r="I205" i="123"/>
  <c r="I197" i="123"/>
  <c r="I189" i="123"/>
  <c r="I181" i="123"/>
  <c r="I165" i="123"/>
  <c r="I141" i="123"/>
  <c r="I133" i="123"/>
  <c r="I125" i="123"/>
  <c r="I117" i="123"/>
  <c r="I101" i="123"/>
  <c r="I93" i="123"/>
  <c r="I85" i="123"/>
  <c r="I77" i="123"/>
  <c r="I69" i="123"/>
  <c r="I61" i="123"/>
  <c r="I49" i="123"/>
  <c r="I33" i="123"/>
  <c r="I1890" i="123"/>
  <c r="I1882" i="123"/>
  <c r="I1874" i="123"/>
  <c r="I1866" i="123"/>
  <c r="I1858" i="123"/>
  <c r="I1850" i="123"/>
  <c r="I1842" i="123"/>
  <c r="I1834" i="123"/>
  <c r="I1826" i="123"/>
  <c r="E627" i="123"/>
  <c r="E619" i="123"/>
  <c r="E611" i="123"/>
  <c r="E603" i="123"/>
  <c r="E595" i="123"/>
  <c r="E587" i="123"/>
  <c r="E579" i="123"/>
  <c r="E571" i="123"/>
  <c r="E563" i="123"/>
  <c r="E555" i="123"/>
  <c r="E547" i="123"/>
  <c r="E539" i="123"/>
  <c r="E531" i="123"/>
  <c r="E523" i="123"/>
  <c r="E395" i="123"/>
  <c r="E387" i="123"/>
  <c r="E379" i="123"/>
  <c r="E371" i="123"/>
  <c r="E363" i="123"/>
  <c r="E219" i="123"/>
  <c r="E211" i="123"/>
  <c r="E203" i="123"/>
  <c r="E195" i="123"/>
  <c r="E187" i="123"/>
  <c r="E179" i="123"/>
  <c r="E163" i="123"/>
  <c r="E147" i="123"/>
  <c r="E139" i="123"/>
  <c r="E131" i="123"/>
  <c r="E123" i="123"/>
  <c r="E115" i="123"/>
  <c r="E99" i="123"/>
  <c r="E91" i="123"/>
  <c r="E83" i="123"/>
  <c r="E75" i="123"/>
  <c r="E67" i="123"/>
  <c r="E29" i="123"/>
  <c r="E1896" i="123"/>
  <c r="E1888" i="123"/>
  <c r="E1880" i="123"/>
  <c r="E1872" i="123"/>
  <c r="E1864" i="123"/>
  <c r="E1856" i="123"/>
  <c r="E1848" i="123"/>
  <c r="E1840" i="123"/>
  <c r="E1832" i="123"/>
  <c r="E1824" i="123"/>
  <c r="E905" i="123"/>
  <c r="I171" i="123"/>
  <c r="I155" i="123"/>
  <c r="I107" i="123"/>
  <c r="I59" i="123"/>
  <c r="I45" i="123"/>
  <c r="I11" i="123"/>
  <c r="I1816" i="123"/>
  <c r="I1808" i="123"/>
  <c r="I1800" i="123"/>
  <c r="I1792" i="123"/>
  <c r="I1784" i="123"/>
  <c r="E1886" i="123"/>
  <c r="E1878" i="123"/>
  <c r="E1870" i="123"/>
  <c r="E1862" i="123"/>
  <c r="E1854" i="123"/>
  <c r="E1846" i="123"/>
  <c r="E1838" i="123"/>
  <c r="E1830" i="123"/>
  <c r="E1822" i="123"/>
  <c r="E1686" i="123"/>
  <c r="E1678" i="123"/>
  <c r="E1670" i="123"/>
  <c r="E1662" i="123"/>
  <c r="E1654" i="123"/>
  <c r="E1646" i="123"/>
  <c r="E1638" i="123"/>
  <c r="E1630" i="123"/>
  <c r="E1622" i="123"/>
  <c r="E1614" i="123"/>
  <c r="E1606" i="123"/>
  <c r="E1598" i="123"/>
  <c r="E1590" i="123"/>
  <c r="E1582" i="123"/>
  <c r="E1574" i="123"/>
  <c r="E1566" i="123"/>
  <c r="E1558" i="123"/>
  <c r="E1550" i="123"/>
  <c r="E1542" i="123"/>
  <c r="E1534" i="123"/>
  <c r="E1526" i="123"/>
  <c r="E1518" i="123"/>
  <c r="E1510" i="123"/>
  <c r="E1502" i="123"/>
  <c r="E1494" i="123"/>
  <c r="E1486" i="123"/>
  <c r="E1478" i="123"/>
  <c r="E1470" i="123"/>
  <c r="E1462" i="123"/>
  <c r="E1454" i="123"/>
  <c r="E1446" i="123"/>
  <c r="E1438" i="123"/>
  <c r="E1430" i="123"/>
  <c r="E1422" i="123"/>
  <c r="E1414" i="123"/>
  <c r="E1406" i="123"/>
  <c r="E1398" i="123"/>
  <c r="E1390" i="123"/>
  <c r="E1382" i="123"/>
  <c r="E1374" i="123"/>
  <c r="E1366" i="123"/>
  <c r="E1358" i="123"/>
  <c r="E1350" i="123"/>
  <c r="E1342" i="123"/>
  <c r="E1334" i="123"/>
  <c r="E1326" i="123"/>
  <c r="E1318" i="123"/>
  <c r="E1310" i="123"/>
  <c r="E1302" i="123"/>
  <c r="E1294" i="123"/>
  <c r="E1286" i="123"/>
  <c r="E1278" i="123"/>
  <c r="E1270" i="123"/>
  <c r="E1262" i="123"/>
  <c r="E1254" i="123"/>
  <c r="E1246" i="123"/>
  <c r="E1238" i="123"/>
  <c r="E1230" i="123"/>
  <c r="E1222" i="123"/>
  <c r="E1214" i="123"/>
  <c r="E1206" i="123"/>
  <c r="E1198" i="123"/>
  <c r="E1190" i="123"/>
  <c r="E1182" i="123"/>
  <c r="E1174" i="123"/>
  <c r="E1166" i="123"/>
  <c r="E1158" i="123"/>
  <c r="E1150" i="123"/>
  <c r="E1142" i="123"/>
  <c r="E1134" i="123"/>
  <c r="E1126" i="123"/>
  <c r="E1118" i="123"/>
  <c r="E1110" i="123"/>
  <c r="I95" i="123"/>
  <c r="I87" i="123"/>
  <c r="E79" i="123"/>
  <c r="I71" i="123"/>
  <c r="I63" i="123"/>
  <c r="E53" i="123"/>
  <c r="E37" i="123"/>
  <c r="E19" i="123"/>
  <c r="I1892" i="123"/>
  <c r="I1884" i="123"/>
  <c r="I1876" i="123"/>
  <c r="I1868" i="123"/>
  <c r="I1860" i="123"/>
  <c r="I1852" i="123"/>
  <c r="I1844" i="123"/>
  <c r="I1836" i="123"/>
  <c r="I1828" i="123"/>
  <c r="I1820" i="123"/>
  <c r="E1812" i="123"/>
  <c r="E1804" i="123"/>
  <c r="E1796" i="123"/>
  <c r="E1788" i="123"/>
  <c r="E1780" i="123"/>
  <c r="E1772" i="123"/>
  <c r="E1764" i="123"/>
  <c r="E1756" i="123"/>
  <c r="E1748" i="123"/>
  <c r="E1740" i="123"/>
  <c r="E1732" i="123"/>
  <c r="E1724" i="123"/>
  <c r="E1716" i="123"/>
  <c r="E1708" i="123"/>
  <c r="E1700" i="123"/>
  <c r="E1692" i="123"/>
  <c r="I1684" i="123"/>
  <c r="I1676" i="123"/>
  <c r="I1668" i="123"/>
  <c r="I1660" i="123"/>
  <c r="I1652" i="123"/>
  <c r="I1644" i="123"/>
  <c r="I1636" i="123"/>
  <c r="I1628" i="123"/>
  <c r="I1620" i="123"/>
  <c r="I1612" i="123"/>
  <c r="I1604" i="123"/>
  <c r="I1596" i="123"/>
  <c r="I1588" i="123"/>
  <c r="I1580" i="123"/>
  <c r="I1572" i="123"/>
  <c r="I1564" i="123"/>
  <c r="I1556" i="123"/>
  <c r="I1548" i="123"/>
  <c r="I1540" i="123"/>
  <c r="I1532" i="123"/>
  <c r="I1524" i="123"/>
  <c r="I1516" i="123"/>
  <c r="I1508" i="123"/>
  <c r="I1500" i="123"/>
  <c r="I1492" i="123"/>
  <c r="I1484" i="123"/>
  <c r="I1476" i="123"/>
  <c r="I1468" i="123"/>
  <c r="I1460" i="123"/>
  <c r="I1452" i="123"/>
  <c r="I1444" i="123"/>
  <c r="I1436" i="123"/>
  <c r="I1428" i="123"/>
  <c r="I1420" i="123"/>
  <c r="I1412" i="123"/>
  <c r="I1404" i="123"/>
  <c r="I1396" i="123"/>
  <c r="I1388" i="123"/>
  <c r="I1380" i="123"/>
  <c r="I1372" i="123"/>
  <c r="I1364" i="123"/>
  <c r="I1356" i="123"/>
  <c r="I1348" i="123"/>
  <c r="I1340" i="123"/>
  <c r="I1332" i="123"/>
  <c r="I1324" i="123"/>
  <c r="I1316" i="123"/>
  <c r="I1308" i="123"/>
  <c r="I1300" i="123"/>
  <c r="I1292" i="123"/>
  <c r="I1284" i="123"/>
  <c r="I1682" i="123"/>
  <c r="I1674" i="123"/>
  <c r="I1666" i="123"/>
  <c r="I1658" i="123"/>
  <c r="I1650" i="123"/>
  <c r="I1642" i="123"/>
  <c r="I1634" i="123"/>
  <c r="I1626" i="123"/>
  <c r="I1618" i="123"/>
  <c r="I1610" i="123"/>
  <c r="I1602" i="123"/>
  <c r="I1594" i="123"/>
  <c r="I1586" i="123"/>
  <c r="I1578" i="123"/>
  <c r="I1570" i="123"/>
  <c r="I1562" i="123"/>
  <c r="I1554" i="123"/>
  <c r="I1546" i="123"/>
  <c r="I1538" i="123"/>
  <c r="I1530" i="123"/>
  <c r="I1522" i="123"/>
  <c r="I1514" i="123"/>
  <c r="I1506" i="123"/>
  <c r="I1498" i="123"/>
  <c r="I1490" i="123"/>
  <c r="I1482" i="123"/>
  <c r="I1474" i="123"/>
  <c r="I1466" i="123"/>
  <c r="I1458" i="123"/>
  <c r="I1450" i="123"/>
  <c r="I1442" i="123"/>
  <c r="I1434" i="123"/>
  <c r="I1426" i="123"/>
  <c r="I1418" i="123"/>
  <c r="I1410" i="123"/>
  <c r="I1402" i="123"/>
  <c r="I1394" i="123"/>
  <c r="I1386" i="123"/>
  <c r="I1378" i="123"/>
  <c r="I1370" i="123"/>
  <c r="I1362" i="123"/>
  <c r="I1354" i="123"/>
  <c r="I1346" i="123"/>
  <c r="I1338" i="123"/>
  <c r="I1330" i="123"/>
  <c r="I1322" i="123"/>
  <c r="I1314" i="123"/>
  <c r="I1306" i="123"/>
  <c r="I1298" i="123"/>
  <c r="I1266" i="123"/>
  <c r="I1242" i="123"/>
  <c r="I1234" i="123"/>
  <c r="I1226" i="123"/>
  <c r="I1218" i="123"/>
  <c r="I1210" i="123"/>
  <c r="I1202" i="123"/>
  <c r="I1194" i="123"/>
  <c r="I1186" i="123"/>
  <c r="I1178" i="123"/>
  <c r="I1170" i="123"/>
  <c r="I1162" i="123"/>
  <c r="I1154" i="123"/>
  <c r="I1146" i="123"/>
  <c r="I1776" i="123"/>
  <c r="I1768" i="123"/>
  <c r="I1760" i="123"/>
  <c r="I1752" i="123"/>
  <c r="I1744" i="123"/>
  <c r="I1736" i="123"/>
  <c r="I1728" i="123"/>
  <c r="I1720" i="123"/>
  <c r="I1712" i="123"/>
  <c r="I1704" i="123"/>
  <c r="I1696" i="123"/>
  <c r="I1688" i="123"/>
  <c r="E1102" i="123"/>
  <c r="E1094" i="123"/>
  <c r="E1086" i="123"/>
  <c r="E1078" i="123"/>
  <c r="E1070" i="123"/>
  <c r="E1062" i="123"/>
  <c r="E1054" i="123"/>
  <c r="E1046" i="123"/>
  <c r="E1038" i="123"/>
  <c r="E1030" i="123"/>
  <c r="E1022" i="123"/>
  <c r="E1014" i="123"/>
  <c r="E1006" i="123"/>
  <c r="E934" i="123"/>
  <c r="E926" i="123"/>
  <c r="E918" i="123"/>
  <c r="E910" i="123"/>
  <c r="E902" i="123"/>
  <c r="E894" i="123"/>
  <c r="E886" i="123"/>
  <c r="E878" i="123"/>
  <c r="E870" i="123"/>
  <c r="E630" i="123"/>
  <c r="E622" i="123"/>
  <c r="E614" i="123"/>
  <c r="E606" i="123"/>
  <c r="E598" i="123"/>
  <c r="E590" i="123"/>
  <c r="E582" i="123"/>
  <c r="E574" i="123"/>
  <c r="E566" i="123"/>
  <c r="E558" i="123"/>
  <c r="E550" i="123"/>
  <c r="E542" i="123"/>
  <c r="E534" i="123"/>
  <c r="E526" i="123"/>
  <c r="E518" i="123"/>
  <c r="E510" i="123"/>
  <c r="E502" i="123"/>
  <c r="E494" i="123"/>
  <c r="E486" i="123"/>
  <c r="E478" i="123"/>
  <c r="E470" i="123"/>
  <c r="E462" i="123"/>
  <c r="E454" i="123"/>
  <c r="E446" i="123"/>
  <c r="E438" i="123"/>
  <c r="E430" i="123"/>
  <c r="E422" i="123"/>
  <c r="E414" i="123"/>
  <c r="E406" i="123"/>
  <c r="E398" i="123"/>
  <c r="E390" i="123"/>
  <c r="E382" i="123"/>
  <c r="E374" i="123"/>
  <c r="E366" i="123"/>
  <c r="E358" i="123"/>
  <c r="E350" i="123"/>
  <c r="E342" i="123"/>
  <c r="E334" i="123"/>
  <c r="E326" i="123"/>
  <c r="E318" i="123"/>
  <c r="E310" i="123"/>
  <c r="E302" i="123"/>
  <c r="E294" i="123"/>
  <c r="E286" i="123"/>
  <c r="E278" i="123"/>
  <c r="E270" i="123"/>
  <c r="E262" i="123"/>
  <c r="E254" i="123"/>
  <c r="E246" i="123"/>
  <c r="E238" i="123"/>
  <c r="E230" i="123"/>
  <c r="E222" i="123"/>
  <c r="E214" i="123"/>
  <c r="E206" i="123"/>
  <c r="E198" i="123"/>
  <c r="E190" i="123"/>
  <c r="E182" i="123"/>
  <c r="E174" i="123"/>
  <c r="E158" i="123"/>
  <c r="E150" i="123"/>
  <c r="E110" i="123"/>
  <c r="E102" i="123"/>
  <c r="E78" i="123"/>
  <c r="E166" i="123"/>
  <c r="E142" i="123"/>
  <c r="E134" i="123"/>
  <c r="E126" i="123"/>
  <c r="I1276" i="123"/>
  <c r="I1268" i="123"/>
  <c r="I1260" i="123"/>
  <c r="I1252" i="123"/>
  <c r="I1244" i="123"/>
  <c r="I1236" i="123"/>
  <c r="I1228" i="123"/>
  <c r="I1220" i="123"/>
  <c r="I1212" i="123"/>
  <c r="I1204" i="123"/>
  <c r="I1196" i="123"/>
  <c r="I1188" i="123"/>
  <c r="I1180" i="123"/>
  <c r="I1172" i="123"/>
  <c r="I1164" i="123"/>
  <c r="I1156" i="123"/>
  <c r="I1148" i="123"/>
  <c r="I1140" i="123"/>
  <c r="I1132" i="123"/>
  <c r="I1124" i="123"/>
  <c r="I1116" i="123"/>
  <c r="I1108" i="123"/>
  <c r="I1100" i="123"/>
  <c r="E1004" i="123"/>
  <c r="E996" i="123"/>
  <c r="E988" i="123"/>
  <c r="E980" i="123"/>
  <c r="E972" i="123"/>
  <c r="E964" i="123"/>
  <c r="E956" i="123"/>
  <c r="E948" i="123"/>
  <c r="E860" i="123"/>
  <c r="E852" i="123"/>
  <c r="E844" i="123"/>
  <c r="E836" i="123"/>
  <c r="E828" i="123"/>
  <c r="E820" i="123"/>
  <c r="E812" i="123"/>
  <c r="E804" i="123"/>
  <c r="E796" i="123"/>
  <c r="E788" i="123"/>
  <c r="E780" i="123"/>
  <c r="E772" i="123"/>
  <c r="E764" i="123"/>
  <c r="E756" i="123"/>
  <c r="E748" i="123"/>
  <c r="E740" i="123"/>
  <c r="E732" i="123"/>
  <c r="E724" i="123"/>
  <c r="E716" i="123"/>
  <c r="E708" i="123"/>
  <c r="E700" i="123"/>
  <c r="E692" i="123"/>
  <c r="E684" i="123"/>
  <c r="E676" i="123"/>
  <c r="E668" i="123"/>
  <c r="E660" i="123"/>
  <c r="E652" i="123"/>
  <c r="E644" i="123"/>
  <c r="E636" i="123"/>
  <c r="E164" i="123"/>
  <c r="E140" i="123"/>
  <c r="E132" i="123"/>
  <c r="E124" i="123"/>
  <c r="E116" i="123"/>
  <c r="E100" i="123"/>
  <c r="E92" i="123"/>
  <c r="E84" i="123"/>
  <c r="E76" i="123"/>
  <c r="E68" i="123"/>
  <c r="E106" i="123"/>
  <c r="E82" i="123"/>
  <c r="I1138" i="123"/>
  <c r="I1130" i="123"/>
  <c r="I1122" i="123"/>
  <c r="I1114" i="123"/>
  <c r="I1106" i="123"/>
  <c r="I1098" i="123"/>
  <c r="I1090" i="123"/>
  <c r="I1082" i="123"/>
  <c r="I1074" i="123"/>
  <c r="I1066" i="123"/>
  <c r="I1058" i="123"/>
  <c r="I1050" i="123"/>
  <c r="I1042" i="123"/>
  <c r="I1034" i="123"/>
  <c r="I1026" i="123"/>
  <c r="I1018" i="123"/>
  <c r="I1010" i="123"/>
  <c r="E1002" i="123"/>
  <c r="E994" i="123"/>
  <c r="E986" i="123"/>
  <c r="E978" i="123"/>
  <c r="E970" i="123"/>
  <c r="E962" i="123"/>
  <c r="E954" i="123"/>
  <c r="E946" i="123"/>
  <c r="E866" i="123"/>
  <c r="E858" i="123"/>
  <c r="E850" i="123"/>
  <c r="E842" i="123"/>
  <c r="E834" i="123"/>
  <c r="E826" i="123"/>
  <c r="E818" i="123"/>
  <c r="E810" i="123"/>
  <c r="E802" i="123"/>
  <c r="E794" i="123"/>
  <c r="E786" i="123"/>
  <c r="E778" i="123"/>
  <c r="E770" i="123"/>
  <c r="E762" i="123"/>
  <c r="E754" i="123"/>
  <c r="E746" i="123"/>
  <c r="E738" i="123"/>
  <c r="E730" i="123"/>
  <c r="I162" i="123"/>
  <c r="E104" i="123"/>
  <c r="E960" i="123"/>
  <c r="E952" i="123"/>
  <c r="E944" i="123"/>
  <c r="E88" i="123"/>
  <c r="E72" i="123"/>
  <c r="E64" i="123"/>
  <c r="I864" i="123"/>
  <c r="I856" i="123"/>
  <c r="I848" i="123"/>
  <c r="I840" i="123"/>
  <c r="I832" i="123"/>
  <c r="I824" i="123"/>
  <c r="I816" i="123"/>
  <c r="I808" i="123"/>
  <c r="I800" i="123"/>
  <c r="I792" i="123"/>
  <c r="I784" i="123"/>
  <c r="I776" i="123"/>
  <c r="I768" i="123"/>
  <c r="I760" i="123"/>
  <c r="I752" i="123"/>
  <c r="I744" i="123"/>
  <c r="I736" i="123"/>
  <c r="I728" i="123"/>
  <c r="I720" i="123"/>
  <c r="I712" i="123"/>
  <c r="I704" i="123"/>
  <c r="I696" i="123"/>
  <c r="I688" i="123"/>
  <c r="I680" i="123"/>
  <c r="I672" i="123"/>
  <c r="I664" i="123"/>
  <c r="I656" i="123"/>
  <c r="I648" i="123"/>
  <c r="I640" i="123"/>
  <c r="D1897" i="123"/>
  <c r="I1897" i="123"/>
  <c r="D1895" i="123"/>
  <c r="I1895" i="123"/>
  <c r="D1891" i="123"/>
  <c r="I1891" i="123"/>
  <c r="D1889" i="123"/>
  <c r="I1889" i="123"/>
  <c r="D1887" i="123"/>
  <c r="I1887" i="123"/>
  <c r="D1883" i="123"/>
  <c r="I1883" i="123"/>
  <c r="D1881" i="123"/>
  <c r="I1881" i="123"/>
  <c r="D1879" i="123"/>
  <c r="I1879" i="123"/>
  <c r="D1875" i="123"/>
  <c r="I1875" i="123"/>
  <c r="D1873" i="123"/>
  <c r="I1873" i="123"/>
  <c r="D1871" i="123"/>
  <c r="I1871" i="123"/>
  <c r="D1867" i="123"/>
  <c r="I1867" i="123"/>
  <c r="D1865" i="123"/>
  <c r="I1865" i="123"/>
  <c r="D1863" i="123"/>
  <c r="I1863" i="123"/>
  <c r="D1859" i="123"/>
  <c r="I1859" i="123"/>
  <c r="D1857" i="123"/>
  <c r="I1857" i="123"/>
  <c r="D1855" i="123"/>
  <c r="I1855" i="123"/>
  <c r="D1851" i="123"/>
  <c r="I1851" i="123"/>
  <c r="D1849" i="123"/>
  <c r="I1849" i="123"/>
  <c r="D1847" i="123"/>
  <c r="I1847" i="123"/>
  <c r="D1843" i="123"/>
  <c r="I1843" i="123"/>
  <c r="D1841" i="123"/>
  <c r="I1841" i="123"/>
  <c r="D1839" i="123"/>
  <c r="I1839" i="123"/>
  <c r="D1835" i="123"/>
  <c r="I1835" i="123"/>
  <c r="D1833" i="123"/>
  <c r="I1833" i="123"/>
  <c r="D1831" i="123"/>
  <c r="I1831" i="123"/>
  <c r="D1827" i="123"/>
  <c r="I1827" i="123"/>
  <c r="D1825" i="123"/>
  <c r="I1825" i="123"/>
  <c r="D1823" i="123"/>
  <c r="I1823" i="123"/>
  <c r="D1819" i="123"/>
  <c r="I1819" i="123"/>
  <c r="D1817" i="123"/>
  <c r="I1817" i="123"/>
  <c r="D1811" i="123"/>
  <c r="I1811" i="123"/>
  <c r="D1809" i="123"/>
  <c r="I1809" i="123"/>
  <c r="D1803" i="123"/>
  <c r="I1803" i="123"/>
  <c r="D1801" i="123"/>
  <c r="I1801" i="123"/>
  <c r="D1795" i="123"/>
  <c r="I1795" i="123"/>
  <c r="D1793" i="123"/>
  <c r="I1793" i="123"/>
  <c r="D1787" i="123"/>
  <c r="I1787" i="123"/>
  <c r="D1785" i="123"/>
  <c r="I1785" i="123"/>
  <c r="D1779" i="123"/>
  <c r="I1779" i="123"/>
  <c r="D1777" i="123"/>
  <c r="I1777" i="123"/>
  <c r="D1771" i="123"/>
  <c r="I1771" i="123"/>
  <c r="D1769" i="123"/>
  <c r="I1769" i="123"/>
  <c r="D1763" i="123"/>
  <c r="I1763" i="123"/>
  <c r="D1761" i="123"/>
  <c r="I1761" i="123"/>
  <c r="D1755" i="123"/>
  <c r="I1755" i="123"/>
  <c r="D1753" i="123"/>
  <c r="I1753" i="123"/>
  <c r="D1747" i="123"/>
  <c r="I1747" i="123"/>
  <c r="D1745" i="123"/>
  <c r="I1745" i="123"/>
  <c r="D1739" i="123"/>
  <c r="I1739" i="123"/>
  <c r="D1737" i="123"/>
  <c r="I1737" i="123"/>
  <c r="D1731" i="123"/>
  <c r="I1731" i="123"/>
  <c r="D1729" i="123"/>
  <c r="I1729" i="123"/>
  <c r="D1723" i="123"/>
  <c r="I1723" i="123"/>
  <c r="D1721" i="123"/>
  <c r="I1721" i="123"/>
  <c r="D1715" i="123"/>
  <c r="I1715" i="123"/>
  <c r="D1713" i="123"/>
  <c r="I1713" i="123"/>
  <c r="D1707" i="123"/>
  <c r="I1707" i="123"/>
  <c r="D1705" i="123"/>
  <c r="I1705" i="123"/>
  <c r="D1699" i="123"/>
  <c r="I1699" i="123"/>
  <c r="D1697" i="123"/>
  <c r="I1697" i="123"/>
  <c r="D1691" i="123"/>
  <c r="I1691" i="123"/>
  <c r="D1689" i="123"/>
  <c r="I1689" i="123"/>
  <c r="D1687" i="123"/>
  <c r="I1687" i="123"/>
  <c r="D1683" i="123"/>
  <c r="I1683" i="123"/>
  <c r="D1681" i="123"/>
  <c r="I1681" i="123"/>
  <c r="D1679" i="123"/>
  <c r="I1679" i="123"/>
  <c r="D1675" i="123"/>
  <c r="I1675" i="123"/>
  <c r="D1673" i="123"/>
  <c r="I1673" i="123"/>
  <c r="D1671" i="123"/>
  <c r="I1671" i="123"/>
  <c r="D1667" i="123"/>
  <c r="I1667" i="123"/>
  <c r="D1665" i="123"/>
  <c r="I1665" i="123"/>
  <c r="D1663" i="123"/>
  <c r="I1663" i="123"/>
  <c r="D1659" i="123"/>
  <c r="I1659" i="123"/>
  <c r="D1657" i="123"/>
  <c r="I1657" i="123"/>
  <c r="D1655" i="123"/>
  <c r="I1655" i="123"/>
  <c r="D1651" i="123"/>
  <c r="I1651" i="123"/>
  <c r="D1649" i="123"/>
  <c r="I1649" i="123"/>
  <c r="D1647" i="123"/>
  <c r="I1647" i="123"/>
  <c r="D1643" i="123"/>
  <c r="I1643" i="123"/>
  <c r="D1641" i="123"/>
  <c r="I1641" i="123"/>
  <c r="D1639" i="123"/>
  <c r="I1639" i="123"/>
  <c r="D1635" i="123"/>
  <c r="I1635" i="123"/>
  <c r="D1633" i="123"/>
  <c r="I1633" i="123"/>
  <c r="D1631" i="123"/>
  <c r="I1631" i="123"/>
  <c r="D1627" i="123"/>
  <c r="I1627" i="123"/>
  <c r="D1625" i="123"/>
  <c r="I1625" i="123"/>
  <c r="D1623" i="123"/>
  <c r="I1623" i="123"/>
  <c r="D1619" i="123"/>
  <c r="I1619" i="123"/>
  <c r="D1617" i="123"/>
  <c r="I1617" i="123"/>
  <c r="D1615" i="123"/>
  <c r="I1615" i="123"/>
  <c r="D1611" i="123"/>
  <c r="I1611" i="123"/>
  <c r="D1609" i="123"/>
  <c r="I1609" i="123"/>
  <c r="D1607" i="123"/>
  <c r="I1607" i="123"/>
  <c r="D1603" i="123"/>
  <c r="I1603" i="123"/>
  <c r="D1601" i="123"/>
  <c r="I1601" i="123"/>
  <c r="D1599" i="123"/>
  <c r="I1599" i="123"/>
  <c r="D1595" i="123"/>
  <c r="I1595" i="123"/>
  <c r="D1593" i="123"/>
  <c r="I1593" i="123"/>
  <c r="D1591" i="123"/>
  <c r="I1591" i="123"/>
  <c r="D1587" i="123"/>
  <c r="I1587" i="123"/>
  <c r="D1585" i="123"/>
  <c r="I1585" i="123"/>
  <c r="D1583" i="123"/>
  <c r="I1583" i="123"/>
  <c r="D1579" i="123"/>
  <c r="I1579" i="123"/>
  <c r="D1577" i="123"/>
  <c r="I1577" i="123"/>
  <c r="D1575" i="123"/>
  <c r="I1575" i="123"/>
  <c r="D1571" i="123"/>
  <c r="I1571" i="123"/>
  <c r="D1569" i="123"/>
  <c r="I1569" i="123"/>
  <c r="D1567" i="123"/>
  <c r="I1567" i="123"/>
  <c r="D1563" i="123"/>
  <c r="I1563" i="123"/>
  <c r="D1561" i="123"/>
  <c r="I1561" i="123"/>
  <c r="D1559" i="123"/>
  <c r="I1559" i="123"/>
  <c r="D1555" i="123"/>
  <c r="I1555" i="123"/>
  <c r="D1553" i="123"/>
  <c r="I1553" i="123"/>
  <c r="D1551" i="123"/>
  <c r="I1551" i="123"/>
  <c r="D1547" i="123"/>
  <c r="I1547" i="123"/>
  <c r="D1545" i="123"/>
  <c r="I1545" i="123"/>
  <c r="D1543" i="123"/>
  <c r="I1543" i="123"/>
  <c r="D1539" i="123"/>
  <c r="I1539" i="123"/>
  <c r="D1537" i="123"/>
  <c r="I1537" i="123"/>
  <c r="D1535" i="123"/>
  <c r="I1535" i="123"/>
  <c r="D1531" i="123"/>
  <c r="I1531" i="123"/>
  <c r="D1529" i="123"/>
  <c r="I1529" i="123"/>
  <c r="D1527" i="123"/>
  <c r="I1527" i="123"/>
  <c r="D1523" i="123"/>
  <c r="I1523" i="123"/>
  <c r="D1521" i="123"/>
  <c r="I1521" i="123"/>
  <c r="D1519" i="123"/>
  <c r="I1519" i="123"/>
  <c r="D1515" i="123"/>
  <c r="I1515" i="123"/>
  <c r="D1513" i="123"/>
  <c r="I1513" i="123"/>
  <c r="D1511" i="123"/>
  <c r="I1511" i="123"/>
  <c r="D1507" i="123"/>
  <c r="I1507" i="123"/>
  <c r="D1505" i="123"/>
  <c r="I1505" i="123"/>
  <c r="D1503" i="123"/>
  <c r="I1503" i="123"/>
  <c r="D1499" i="123"/>
  <c r="I1499" i="123"/>
  <c r="D1497" i="123"/>
  <c r="I1497" i="123"/>
  <c r="D1495" i="123"/>
  <c r="I1495" i="123"/>
  <c r="D1491" i="123"/>
  <c r="I1491" i="123"/>
  <c r="D1489" i="123"/>
  <c r="I1489" i="123"/>
  <c r="D1487" i="123"/>
  <c r="I1487" i="123"/>
  <c r="D1483" i="123"/>
  <c r="I1483" i="123"/>
  <c r="D1481" i="123"/>
  <c r="I1481" i="123"/>
  <c r="D1479" i="123"/>
  <c r="I1479" i="123"/>
  <c r="D1475" i="123"/>
  <c r="I1475" i="123"/>
  <c r="D1473" i="123"/>
  <c r="I1473" i="123"/>
  <c r="D1471" i="123"/>
  <c r="I1471" i="123"/>
  <c r="D1467" i="123"/>
  <c r="I1467" i="123"/>
  <c r="D1465" i="123"/>
  <c r="I1465" i="123"/>
  <c r="D1463" i="123"/>
  <c r="I1463" i="123"/>
  <c r="D1459" i="123"/>
  <c r="I1459" i="123"/>
  <c r="D1457" i="123"/>
  <c r="I1457" i="123"/>
  <c r="D1455" i="123"/>
  <c r="I1455" i="123"/>
  <c r="D1451" i="123"/>
  <c r="I1451" i="123"/>
  <c r="D1449" i="123"/>
  <c r="I1449" i="123"/>
  <c r="D1447" i="123"/>
  <c r="I1447" i="123"/>
  <c r="D1443" i="123"/>
  <c r="I1443" i="123"/>
  <c r="D1441" i="123"/>
  <c r="I1441" i="123"/>
  <c r="D1439" i="123"/>
  <c r="I1439" i="123"/>
  <c r="D1435" i="123"/>
  <c r="I1435" i="123"/>
  <c r="D1433" i="123"/>
  <c r="I1433" i="123"/>
  <c r="D1431" i="123"/>
  <c r="I1431" i="123"/>
  <c r="D1427" i="123"/>
  <c r="I1427" i="123"/>
  <c r="D1425" i="123"/>
  <c r="I1425" i="123"/>
  <c r="D1423" i="123"/>
  <c r="I1423" i="123"/>
  <c r="D1419" i="123"/>
  <c r="I1419" i="123"/>
  <c r="D1415" i="123"/>
  <c r="I1415" i="123"/>
  <c r="D1411" i="123"/>
  <c r="I1411" i="123"/>
  <c r="D1407" i="123"/>
  <c r="I1407" i="123"/>
  <c r="D1403" i="123"/>
  <c r="I1403" i="123"/>
  <c r="D1399" i="123"/>
  <c r="I1399" i="123"/>
  <c r="D1395" i="123"/>
  <c r="I1395" i="123"/>
  <c r="D1391" i="123"/>
  <c r="I1391" i="123"/>
  <c r="D1387" i="123"/>
  <c r="I1387" i="123"/>
  <c r="D1383" i="123"/>
  <c r="I1383" i="123"/>
  <c r="D1379" i="123"/>
  <c r="I1379" i="123"/>
  <c r="D1375" i="123"/>
  <c r="I1375" i="123"/>
  <c r="D1371" i="123"/>
  <c r="I1371" i="123"/>
  <c r="D1367" i="123"/>
  <c r="I1367" i="123"/>
  <c r="D1363" i="123"/>
  <c r="I1363" i="123"/>
  <c r="D1359" i="123"/>
  <c r="I1359" i="123"/>
  <c r="D1355" i="123"/>
  <c r="I1355" i="123"/>
  <c r="D1351" i="123"/>
  <c r="I1351" i="123"/>
  <c r="D1347" i="123"/>
  <c r="I1347" i="123"/>
  <c r="D1343" i="123"/>
  <c r="I1343" i="123"/>
  <c r="D1339" i="123"/>
  <c r="I1339" i="123"/>
  <c r="D1337" i="123"/>
  <c r="I1337" i="123"/>
  <c r="D1335" i="123"/>
  <c r="I1335" i="123"/>
  <c r="D1331" i="123"/>
  <c r="I1331" i="123"/>
  <c r="D1329" i="123"/>
  <c r="I1329" i="123"/>
  <c r="D1327" i="123"/>
  <c r="I1327" i="123"/>
  <c r="D1323" i="123"/>
  <c r="I1323" i="123"/>
  <c r="D1321" i="123"/>
  <c r="I1321" i="123"/>
  <c r="D1319" i="123"/>
  <c r="I1319" i="123"/>
  <c r="D1315" i="123"/>
  <c r="I1315" i="123"/>
  <c r="D1313" i="123"/>
  <c r="I1313" i="123"/>
  <c r="D1311" i="123"/>
  <c r="I1311" i="123"/>
  <c r="D1307" i="123"/>
  <c r="I1307" i="123"/>
  <c r="D1305" i="123"/>
  <c r="I1305" i="123"/>
  <c r="D1303" i="123"/>
  <c r="I1303" i="123"/>
  <c r="D1299" i="123"/>
  <c r="I1299" i="123"/>
  <c r="D1297" i="123"/>
  <c r="I1297" i="123"/>
  <c r="D1295" i="123"/>
  <c r="I1295" i="123"/>
  <c r="D1291" i="123"/>
  <c r="I1291" i="123"/>
  <c r="D1289" i="123"/>
  <c r="I1289" i="123"/>
  <c r="D1287" i="123"/>
  <c r="I1287" i="123"/>
  <c r="D1283" i="123"/>
  <c r="I1283" i="123"/>
  <c r="D1281" i="123"/>
  <c r="I1281" i="123"/>
  <c r="D1279" i="123"/>
  <c r="I1279" i="123"/>
  <c r="D1275" i="123"/>
  <c r="I1275" i="123"/>
  <c r="D1273" i="123"/>
  <c r="I1273" i="123"/>
  <c r="D1271" i="123"/>
  <c r="I1271" i="123"/>
  <c r="D1267" i="123"/>
  <c r="I1267" i="123"/>
  <c r="D1265" i="123"/>
  <c r="I1265" i="123"/>
  <c r="D1263" i="123"/>
  <c r="I1263" i="123"/>
  <c r="D1259" i="123"/>
  <c r="I1259" i="123"/>
  <c r="D1257" i="123"/>
  <c r="I1257" i="123"/>
  <c r="D1255" i="123"/>
  <c r="I1255" i="123"/>
  <c r="D1251" i="123"/>
  <c r="I1251" i="123"/>
  <c r="D1249" i="123"/>
  <c r="I1249" i="123"/>
  <c r="D1247" i="123"/>
  <c r="I1247" i="123"/>
  <c r="D1243" i="123"/>
  <c r="I1243" i="123"/>
  <c r="D1241" i="123"/>
  <c r="I1241" i="123"/>
  <c r="D1239" i="123"/>
  <c r="I1239" i="123"/>
  <c r="D1235" i="123"/>
  <c r="I1235" i="123"/>
  <c r="D1233" i="123"/>
  <c r="I1233" i="123"/>
  <c r="D1231" i="123"/>
  <c r="I1231" i="123"/>
  <c r="D1227" i="123"/>
  <c r="I1227" i="123"/>
  <c r="D1225" i="123"/>
  <c r="I1225" i="123"/>
  <c r="D1223" i="123"/>
  <c r="I1223" i="123"/>
  <c r="D1219" i="123"/>
  <c r="I1219" i="123"/>
  <c r="D1217" i="123"/>
  <c r="I1217" i="123"/>
  <c r="D1215" i="123"/>
  <c r="I1215" i="123"/>
  <c r="D1211" i="123"/>
  <c r="I1211" i="123"/>
  <c r="D1209" i="123"/>
  <c r="I1209" i="123"/>
  <c r="D1207" i="123"/>
  <c r="I1207" i="123"/>
  <c r="D1203" i="123"/>
  <c r="I1203" i="123"/>
  <c r="D1201" i="123"/>
  <c r="I1201" i="123"/>
  <c r="D1199" i="123"/>
  <c r="I1199" i="123"/>
  <c r="D1195" i="123"/>
  <c r="I1195" i="123"/>
  <c r="D1193" i="123"/>
  <c r="I1193" i="123"/>
  <c r="D1191" i="123"/>
  <c r="I1191" i="123"/>
  <c r="D1187" i="123"/>
  <c r="I1187" i="123"/>
  <c r="D1185" i="123"/>
  <c r="I1185" i="123"/>
  <c r="D1183" i="123"/>
  <c r="I1183" i="123"/>
  <c r="D1179" i="123"/>
  <c r="I1179" i="123"/>
  <c r="D1175" i="123"/>
  <c r="I1175" i="123"/>
  <c r="D1171" i="123"/>
  <c r="I1171" i="123"/>
  <c r="D1167" i="123"/>
  <c r="I1167" i="123"/>
  <c r="D1163" i="123"/>
  <c r="I1163" i="123"/>
  <c r="D1159" i="123"/>
  <c r="I1159" i="123"/>
  <c r="D1155" i="123"/>
  <c r="I1155" i="123"/>
  <c r="D1151" i="123"/>
  <c r="I1151" i="123"/>
  <c r="D1147" i="123"/>
  <c r="I1147" i="123"/>
  <c r="D1143" i="123"/>
  <c r="I1143" i="123"/>
  <c r="D1139" i="123"/>
  <c r="I1139" i="123"/>
  <c r="D1135" i="123"/>
  <c r="I1135" i="123"/>
  <c r="D1131" i="123"/>
  <c r="I1131" i="123"/>
  <c r="D1127" i="123"/>
  <c r="I1127" i="123"/>
  <c r="D1123" i="123"/>
  <c r="I1123" i="123"/>
  <c r="D1119" i="123"/>
  <c r="I1119" i="123"/>
  <c r="D1115" i="123"/>
  <c r="I1115" i="123"/>
  <c r="D1111" i="123"/>
  <c r="I1111" i="123"/>
  <c r="D1107" i="123"/>
  <c r="I1107" i="123"/>
  <c r="D1103" i="123"/>
  <c r="I1103" i="123"/>
  <c r="D1099" i="123"/>
  <c r="I1099" i="123"/>
  <c r="D1095" i="123"/>
  <c r="I1095" i="123"/>
  <c r="D1091" i="123"/>
  <c r="I1091" i="123"/>
  <c r="D1087" i="123"/>
  <c r="I1087" i="123"/>
  <c r="D1083" i="123"/>
  <c r="I1083" i="123"/>
  <c r="D1079" i="123"/>
  <c r="I1079" i="123"/>
  <c r="D1075" i="123"/>
  <c r="I1075" i="123"/>
  <c r="D1071" i="123"/>
  <c r="I1071" i="123"/>
  <c r="D1067" i="123"/>
  <c r="I1067" i="123"/>
  <c r="D1063" i="123"/>
  <c r="I1063" i="123"/>
  <c r="D1059" i="123"/>
  <c r="I1059" i="123"/>
  <c r="D1055" i="123"/>
  <c r="I1055" i="123"/>
  <c r="D1051" i="123"/>
  <c r="I1051" i="123"/>
  <c r="D1047" i="123"/>
  <c r="I1047" i="123"/>
  <c r="D1043" i="123"/>
  <c r="I1043" i="123"/>
  <c r="D1039" i="123"/>
  <c r="I1039" i="123"/>
  <c r="D1035" i="123"/>
  <c r="I1035" i="123"/>
  <c r="D1031" i="123"/>
  <c r="I1031" i="123"/>
  <c r="D1027" i="123"/>
  <c r="I1027" i="123"/>
  <c r="D1023" i="123"/>
  <c r="I1023" i="123"/>
  <c r="D1019" i="123"/>
  <c r="I1019" i="123"/>
  <c r="D1015" i="123"/>
  <c r="I1015" i="123"/>
  <c r="D1011" i="123"/>
  <c r="I1011" i="123"/>
  <c r="D1007" i="123"/>
  <c r="I1007" i="123"/>
  <c r="D859" i="123"/>
  <c r="I859" i="123"/>
  <c r="D475" i="123"/>
  <c r="I475" i="123"/>
  <c r="D467" i="123"/>
  <c r="I467" i="123"/>
  <c r="D459" i="123"/>
  <c r="I459" i="123"/>
  <c r="D451" i="123"/>
  <c r="I451" i="123"/>
  <c r="D443" i="123"/>
  <c r="I443" i="123"/>
  <c r="D435" i="123"/>
  <c r="I435" i="123"/>
  <c r="D427" i="123"/>
  <c r="I427" i="123"/>
  <c r="D419" i="123"/>
  <c r="I419" i="123"/>
  <c r="D411" i="123"/>
  <c r="I411" i="123"/>
  <c r="D403" i="123"/>
  <c r="I403" i="123"/>
  <c r="D395" i="123"/>
  <c r="I395" i="123"/>
  <c r="D387" i="123"/>
  <c r="I387" i="123"/>
  <c r="D379" i="123"/>
  <c r="I379" i="123"/>
  <c r="D371" i="123"/>
  <c r="I371" i="123"/>
  <c r="D363" i="123"/>
  <c r="I363" i="123"/>
  <c r="D355" i="123"/>
  <c r="I355" i="123"/>
  <c r="D347" i="123"/>
  <c r="I347" i="123"/>
  <c r="I339" i="123"/>
  <c r="D331" i="123"/>
  <c r="I331" i="123"/>
  <c r="D323" i="123"/>
  <c r="I323" i="123"/>
  <c r="D315" i="123"/>
  <c r="I315" i="123"/>
  <c r="D307" i="123"/>
  <c r="I307" i="123"/>
  <c r="D299" i="123"/>
  <c r="I299" i="123"/>
  <c r="D291" i="123"/>
  <c r="I291" i="123"/>
  <c r="D283" i="123"/>
  <c r="I283" i="123"/>
  <c r="D275" i="123"/>
  <c r="I275" i="123"/>
  <c r="D267" i="123"/>
  <c r="I267" i="123"/>
  <c r="D259" i="123"/>
  <c r="I259" i="123"/>
  <c r="D251" i="123"/>
  <c r="I251" i="123"/>
  <c r="D243" i="123"/>
  <c r="I243" i="123"/>
  <c r="D235" i="123"/>
  <c r="I235" i="123"/>
  <c r="D227" i="123"/>
  <c r="I227" i="123"/>
  <c r="D219" i="123"/>
  <c r="I219" i="123"/>
  <c r="D211" i="123"/>
  <c r="I211" i="123"/>
  <c r="D203" i="123"/>
  <c r="I203" i="123"/>
  <c r="D195" i="123"/>
  <c r="I195" i="123"/>
  <c r="D187" i="123"/>
  <c r="I187" i="123"/>
  <c r="D179" i="123"/>
  <c r="I179" i="123"/>
  <c r="D177" i="123"/>
  <c r="I177" i="123"/>
  <c r="D173" i="123"/>
  <c r="I173" i="123"/>
  <c r="D169" i="123"/>
  <c r="I169" i="123"/>
  <c r="D163" i="123"/>
  <c r="I163" i="123"/>
  <c r="D157" i="123"/>
  <c r="I157" i="123"/>
  <c r="D153" i="123"/>
  <c r="I153" i="123"/>
  <c r="D149" i="123"/>
  <c r="I149" i="123"/>
  <c r="D147" i="123"/>
  <c r="I147" i="123"/>
  <c r="D139" i="123"/>
  <c r="I139" i="123"/>
  <c r="D131" i="123"/>
  <c r="I131" i="123"/>
  <c r="D123" i="123"/>
  <c r="I123" i="123"/>
  <c r="D115" i="123"/>
  <c r="I115" i="123"/>
  <c r="D109" i="123"/>
  <c r="I109" i="123"/>
  <c r="D105" i="123"/>
  <c r="I105" i="123"/>
  <c r="D99" i="123"/>
  <c r="I99" i="123"/>
  <c r="D91" i="123"/>
  <c r="I91" i="123"/>
  <c r="D83" i="123"/>
  <c r="I83" i="123"/>
  <c r="D81" i="123"/>
  <c r="I81" i="123"/>
  <c r="D75" i="123"/>
  <c r="I75" i="123"/>
  <c r="D67" i="123"/>
  <c r="I67" i="123"/>
  <c r="D57" i="123"/>
  <c r="I57" i="123"/>
  <c r="D41" i="123"/>
  <c r="I41" i="123"/>
  <c r="D29" i="123"/>
  <c r="I29" i="123"/>
  <c r="D15" i="123"/>
  <c r="I15" i="123"/>
  <c r="D1896" i="123"/>
  <c r="I1896" i="123"/>
  <c r="D1888" i="123"/>
  <c r="I1888" i="123"/>
  <c r="D1880" i="123"/>
  <c r="I1880" i="123"/>
  <c r="D1872" i="123"/>
  <c r="I1872" i="123"/>
  <c r="D1864" i="123"/>
  <c r="I1864" i="123"/>
  <c r="D1856" i="123"/>
  <c r="I1856" i="123"/>
  <c r="D1848" i="123"/>
  <c r="I1848" i="123"/>
  <c r="D1840" i="123"/>
  <c r="I1840" i="123"/>
  <c r="D1832" i="123"/>
  <c r="I1832" i="123"/>
  <c r="D1824" i="123"/>
  <c r="I1824" i="123"/>
  <c r="D1818" i="123"/>
  <c r="I1818" i="123"/>
  <c r="D1814" i="123"/>
  <c r="I1814" i="123"/>
  <c r="D1810" i="123"/>
  <c r="I1810" i="123"/>
  <c r="D1806" i="123"/>
  <c r="I1806" i="123"/>
  <c r="D1802" i="123"/>
  <c r="I1802" i="123"/>
  <c r="D1798" i="123"/>
  <c r="I1798" i="123"/>
  <c r="D1794" i="123"/>
  <c r="I1794" i="123"/>
  <c r="D1790" i="123"/>
  <c r="I1790" i="123"/>
  <c r="D1786" i="123"/>
  <c r="I1786" i="123"/>
  <c r="D1782" i="123"/>
  <c r="I1782" i="123"/>
  <c r="D1778" i="123"/>
  <c r="I1778" i="123"/>
  <c r="D1774" i="123"/>
  <c r="I1774" i="123"/>
  <c r="D1770" i="123"/>
  <c r="I1770" i="123"/>
  <c r="D1766" i="123"/>
  <c r="I1766" i="123"/>
  <c r="D1762" i="123"/>
  <c r="I1762" i="123"/>
  <c r="D1758" i="123"/>
  <c r="I1758" i="123"/>
  <c r="D1754" i="123"/>
  <c r="I1754" i="123"/>
  <c r="D1750" i="123"/>
  <c r="I1750" i="123"/>
  <c r="D1746" i="123"/>
  <c r="I1746" i="123"/>
  <c r="D1742" i="123"/>
  <c r="I1742" i="123"/>
  <c r="D1738" i="123"/>
  <c r="I1738" i="123"/>
  <c r="D1734" i="123"/>
  <c r="I1734" i="123"/>
  <c r="D1730" i="123"/>
  <c r="I1730" i="123"/>
  <c r="D1726" i="123"/>
  <c r="I1726" i="123"/>
  <c r="D1722" i="123"/>
  <c r="I1722" i="123"/>
  <c r="D1718" i="123"/>
  <c r="I1718" i="123"/>
  <c r="D1714" i="123"/>
  <c r="I1714" i="123"/>
  <c r="D1710" i="123"/>
  <c r="I1710" i="123"/>
  <c r="D1706" i="123"/>
  <c r="I1706" i="123"/>
  <c r="D1702" i="123"/>
  <c r="I1702" i="123"/>
  <c r="D1698" i="123"/>
  <c r="I1698" i="123"/>
  <c r="D1694" i="123"/>
  <c r="I1694" i="123"/>
  <c r="D1690" i="123"/>
  <c r="I1690" i="123"/>
  <c r="D1680" i="123"/>
  <c r="I1680" i="123"/>
  <c r="D1672" i="123"/>
  <c r="I1672" i="123"/>
  <c r="D1664" i="123"/>
  <c r="I1664" i="123"/>
  <c r="D1656" i="123"/>
  <c r="I1656" i="123"/>
  <c r="D1648" i="123"/>
  <c r="I1648" i="123"/>
  <c r="D1640" i="123"/>
  <c r="I1640" i="123"/>
  <c r="D1632" i="123"/>
  <c r="I1632" i="123"/>
  <c r="D1624" i="123"/>
  <c r="I1624" i="123"/>
  <c r="D1616" i="123"/>
  <c r="I1616" i="123"/>
  <c r="D1608" i="123"/>
  <c r="I1608" i="123"/>
  <c r="D1600" i="123"/>
  <c r="I1600" i="123"/>
  <c r="D1592" i="123"/>
  <c r="I1592" i="123"/>
  <c r="D1584" i="123"/>
  <c r="I1584" i="123"/>
  <c r="D1576" i="123"/>
  <c r="I1576" i="123"/>
  <c r="D1568" i="123"/>
  <c r="I1568" i="123"/>
  <c r="D1560" i="123"/>
  <c r="I1560" i="123"/>
  <c r="D1552" i="123"/>
  <c r="I1552" i="123"/>
  <c r="D1544" i="123"/>
  <c r="I1544" i="123"/>
  <c r="D1536" i="123"/>
  <c r="I1536" i="123"/>
  <c r="D1528" i="123"/>
  <c r="I1528" i="123"/>
  <c r="D1520" i="123"/>
  <c r="I1520" i="123"/>
  <c r="D1512" i="123"/>
  <c r="I1512" i="123"/>
  <c r="D1504" i="123"/>
  <c r="I1504" i="123"/>
  <c r="D1496" i="123"/>
  <c r="I1496" i="123"/>
  <c r="D1488" i="123"/>
  <c r="I1488" i="123"/>
  <c r="D1480" i="123"/>
  <c r="I1480" i="123"/>
  <c r="D1472" i="123"/>
  <c r="I1472" i="123"/>
  <c r="D1464" i="123"/>
  <c r="I1464" i="123"/>
  <c r="D1456" i="123"/>
  <c r="I1456" i="123"/>
  <c r="D1448" i="123"/>
  <c r="I1448" i="123"/>
  <c r="D1440" i="123"/>
  <c r="I1440" i="123"/>
  <c r="D1432" i="123"/>
  <c r="I1432" i="123"/>
  <c r="D1424" i="123"/>
  <c r="I1424" i="123"/>
  <c r="D1416" i="123"/>
  <c r="I1416" i="123"/>
  <c r="D1408" i="123"/>
  <c r="I1408" i="123"/>
  <c r="D1400" i="123"/>
  <c r="I1400" i="123"/>
  <c r="D1392" i="123"/>
  <c r="I1392" i="123"/>
  <c r="D1384" i="123"/>
  <c r="I1384" i="123"/>
  <c r="D1376" i="123"/>
  <c r="I1376" i="123"/>
  <c r="D1368" i="123"/>
  <c r="I1368" i="123"/>
  <c r="D1360" i="123"/>
  <c r="I1360" i="123"/>
  <c r="D1352" i="123"/>
  <c r="I1352" i="123"/>
  <c r="D1344" i="123"/>
  <c r="I1344" i="123"/>
  <c r="D1336" i="123"/>
  <c r="I1336" i="123"/>
  <c r="D1328" i="123"/>
  <c r="I1328" i="123"/>
  <c r="D1320" i="123"/>
  <c r="I1320" i="123"/>
  <c r="D1312" i="123"/>
  <c r="I1312" i="123"/>
  <c r="D1304" i="123"/>
  <c r="I1304" i="123"/>
  <c r="D1296" i="123"/>
  <c r="I1296" i="123"/>
  <c r="D1288" i="123"/>
  <c r="I1288" i="123"/>
  <c r="D1280" i="123"/>
  <c r="I1280" i="123"/>
  <c r="D1272" i="123"/>
  <c r="I1272" i="123"/>
  <c r="D1264" i="123"/>
  <c r="I1264" i="123"/>
  <c r="D1256" i="123"/>
  <c r="I1256" i="123"/>
  <c r="D1248" i="123"/>
  <c r="I1248" i="123"/>
  <c r="D1240" i="123"/>
  <c r="I1240" i="123"/>
  <c r="D1232" i="123"/>
  <c r="I1232" i="123"/>
  <c r="D1224" i="123"/>
  <c r="I1224" i="123"/>
  <c r="D1216" i="123"/>
  <c r="I1216" i="123"/>
  <c r="D1208" i="123"/>
  <c r="I1208" i="123"/>
  <c r="D1200" i="123"/>
  <c r="I1200" i="123"/>
  <c r="D1192" i="123"/>
  <c r="I1192" i="123"/>
  <c r="D1184" i="123"/>
  <c r="I1184" i="123"/>
  <c r="D1176" i="123"/>
  <c r="I1176" i="123"/>
  <c r="D1168" i="123"/>
  <c r="I1168" i="123"/>
  <c r="D1160" i="123"/>
  <c r="I1160" i="123"/>
  <c r="D1152" i="123"/>
  <c r="I1152" i="123"/>
  <c r="D1144" i="123"/>
  <c r="I1144" i="123"/>
  <c r="D1136" i="123"/>
  <c r="I1136" i="123"/>
  <c r="D1128" i="123"/>
  <c r="I1128" i="123"/>
  <c r="D1120" i="123"/>
  <c r="I1120" i="123"/>
  <c r="D1112" i="123"/>
  <c r="I1112" i="123"/>
  <c r="D1104" i="123"/>
  <c r="I1104" i="123"/>
  <c r="D1096" i="123"/>
  <c r="I1096" i="123"/>
  <c r="D1092" i="123"/>
  <c r="I1092" i="123"/>
  <c r="D1088" i="123"/>
  <c r="I1088" i="123"/>
  <c r="D1084" i="123"/>
  <c r="I1084" i="123"/>
  <c r="D1080" i="123"/>
  <c r="I1080" i="123"/>
  <c r="D1076" i="123"/>
  <c r="I1076" i="123"/>
  <c r="D1072" i="123"/>
  <c r="I1072" i="123"/>
  <c r="D1068" i="123"/>
  <c r="I1068" i="123"/>
  <c r="D1064" i="123"/>
  <c r="I1064" i="123"/>
  <c r="D1060" i="123"/>
  <c r="I1060" i="123"/>
  <c r="D1056" i="123"/>
  <c r="I1056" i="123"/>
  <c r="D1052" i="123"/>
  <c r="I1052" i="123"/>
  <c r="D1048" i="123"/>
  <c r="I1048" i="123"/>
  <c r="D1044" i="123"/>
  <c r="I1044" i="123"/>
  <c r="D1040" i="123"/>
  <c r="I1040" i="123"/>
  <c r="D1036" i="123"/>
  <c r="I1036" i="123"/>
  <c r="D1032" i="123"/>
  <c r="I1032" i="123"/>
  <c r="D1028" i="123"/>
  <c r="I1028" i="123"/>
  <c r="D1024" i="123"/>
  <c r="I1024" i="123"/>
  <c r="D1020" i="123"/>
  <c r="I1020" i="123"/>
  <c r="D1016" i="123"/>
  <c r="I1016" i="123"/>
  <c r="D1012" i="123"/>
  <c r="I1012" i="123"/>
  <c r="D1008" i="123"/>
  <c r="I1008" i="123"/>
  <c r="D998" i="123"/>
  <c r="I998" i="123"/>
  <c r="D990" i="123"/>
  <c r="I990" i="123"/>
  <c r="D982" i="123"/>
  <c r="I982" i="123"/>
  <c r="D974" i="123"/>
  <c r="I974" i="123"/>
  <c r="D966" i="123"/>
  <c r="I966" i="123"/>
  <c r="D958" i="123"/>
  <c r="I958" i="123"/>
  <c r="D950" i="123"/>
  <c r="I950" i="123"/>
  <c r="D942" i="123"/>
  <c r="I942" i="123"/>
  <c r="D940" i="123"/>
  <c r="I940" i="123"/>
  <c r="D938" i="123"/>
  <c r="I938" i="123"/>
  <c r="D936" i="123"/>
  <c r="I936" i="123"/>
  <c r="D932" i="123"/>
  <c r="I932" i="123"/>
  <c r="D930" i="123"/>
  <c r="I930" i="123"/>
  <c r="D928" i="123"/>
  <c r="I928" i="123"/>
  <c r="D924" i="123"/>
  <c r="I924" i="123"/>
  <c r="D922" i="123"/>
  <c r="I922" i="123"/>
  <c r="D920" i="123"/>
  <c r="I920" i="123"/>
  <c r="D916" i="123"/>
  <c r="I916" i="123"/>
  <c r="D914" i="123"/>
  <c r="I914" i="123"/>
  <c r="D912" i="123"/>
  <c r="I912" i="123"/>
  <c r="D908" i="123"/>
  <c r="I908" i="123"/>
  <c r="D906" i="123"/>
  <c r="I906" i="123"/>
  <c r="D904" i="123"/>
  <c r="I904" i="123"/>
  <c r="D900" i="123"/>
  <c r="I900" i="123"/>
  <c r="D898" i="123"/>
  <c r="I898" i="123"/>
  <c r="D896" i="123"/>
  <c r="I896" i="123"/>
  <c r="D892" i="123"/>
  <c r="I892" i="123"/>
  <c r="D890" i="123"/>
  <c r="I890" i="123"/>
  <c r="D888" i="123"/>
  <c r="I888" i="123"/>
  <c r="D884" i="123"/>
  <c r="I884" i="123"/>
  <c r="D882" i="123"/>
  <c r="I882" i="123"/>
  <c r="D880" i="123"/>
  <c r="I880" i="123"/>
  <c r="D876" i="123"/>
  <c r="I876" i="123"/>
  <c r="D874" i="123"/>
  <c r="I874" i="123"/>
  <c r="D872" i="123"/>
  <c r="I872" i="123"/>
  <c r="D868" i="123"/>
  <c r="I868" i="123"/>
  <c r="D862" i="123"/>
  <c r="I862" i="123"/>
  <c r="D854" i="123"/>
  <c r="I854" i="123"/>
  <c r="D846" i="123"/>
  <c r="I846" i="123"/>
  <c r="D838" i="123"/>
  <c r="I838" i="123"/>
  <c r="D830" i="123"/>
  <c r="I830" i="123"/>
  <c r="D822" i="123"/>
  <c r="I822" i="123"/>
  <c r="D814" i="123"/>
  <c r="I814" i="123"/>
  <c r="D806" i="123"/>
  <c r="I806" i="123"/>
  <c r="D798" i="123"/>
  <c r="I798" i="123"/>
  <c r="D790" i="123"/>
  <c r="I790" i="123"/>
  <c r="D782" i="123"/>
  <c r="I782" i="123"/>
  <c r="D774" i="123"/>
  <c r="I774" i="123"/>
  <c r="D766" i="123"/>
  <c r="I766" i="123"/>
  <c r="D758" i="123"/>
  <c r="I758" i="123"/>
  <c r="D750" i="123"/>
  <c r="I750" i="123"/>
  <c r="D742" i="123"/>
  <c r="I742" i="123"/>
  <c r="D734" i="123"/>
  <c r="I734" i="123"/>
  <c r="D726" i="123"/>
  <c r="I726" i="123"/>
  <c r="D718" i="123"/>
  <c r="I718" i="123"/>
  <c r="D710" i="123"/>
  <c r="I710" i="123"/>
  <c r="D702" i="123"/>
  <c r="I702" i="123"/>
  <c r="D694" i="123"/>
  <c r="I694" i="123"/>
  <c r="D686" i="123"/>
  <c r="I686" i="123"/>
  <c r="D678" i="123"/>
  <c r="I678" i="123"/>
  <c r="D670" i="123"/>
  <c r="I670" i="123"/>
  <c r="D662" i="123"/>
  <c r="I662" i="123"/>
  <c r="D654" i="123"/>
  <c r="I654" i="123"/>
  <c r="D646" i="123"/>
  <c r="I646" i="123"/>
  <c r="D638" i="123"/>
  <c r="I638" i="123"/>
  <c r="D632" i="123"/>
  <c r="I632" i="123"/>
  <c r="D628" i="123"/>
  <c r="I628" i="123"/>
  <c r="D626" i="123"/>
  <c r="I626" i="123"/>
  <c r="D624" i="123"/>
  <c r="I624" i="123"/>
  <c r="D620" i="123"/>
  <c r="I620" i="123"/>
  <c r="D618" i="123"/>
  <c r="I618" i="123"/>
  <c r="D616" i="123"/>
  <c r="I616" i="123"/>
  <c r="D612" i="123"/>
  <c r="I612" i="123"/>
  <c r="D610" i="123"/>
  <c r="I610" i="123"/>
  <c r="D608" i="123"/>
  <c r="I608" i="123"/>
  <c r="D604" i="123"/>
  <c r="I604" i="123"/>
  <c r="D602" i="123"/>
  <c r="I602" i="123"/>
  <c r="D600" i="123"/>
  <c r="I600" i="123"/>
  <c r="D596" i="123"/>
  <c r="I596" i="123"/>
  <c r="D594" i="123"/>
  <c r="I594" i="123"/>
  <c r="D592" i="123"/>
  <c r="I592" i="123"/>
  <c r="D588" i="123"/>
  <c r="I588" i="123"/>
  <c r="D586" i="123"/>
  <c r="I586" i="123"/>
  <c r="D584" i="123"/>
  <c r="I584" i="123"/>
  <c r="D580" i="123"/>
  <c r="I580" i="123"/>
  <c r="D578" i="123"/>
  <c r="I578" i="123"/>
  <c r="D576" i="123"/>
  <c r="I576" i="123"/>
  <c r="D572" i="123"/>
  <c r="I572" i="123"/>
  <c r="D570" i="123"/>
  <c r="I570" i="123"/>
  <c r="D568" i="123"/>
  <c r="I568" i="123"/>
  <c r="D564" i="123"/>
  <c r="I564" i="123"/>
  <c r="D562" i="123"/>
  <c r="I562" i="123"/>
  <c r="D560" i="123"/>
  <c r="I560" i="123"/>
  <c r="D556" i="123"/>
  <c r="I556" i="123"/>
  <c r="D554" i="123"/>
  <c r="I554" i="123"/>
  <c r="D552" i="123"/>
  <c r="I552" i="123"/>
  <c r="D548" i="123"/>
  <c r="I548" i="123"/>
  <c r="D546" i="123"/>
  <c r="I546" i="123"/>
  <c r="D544" i="123"/>
  <c r="I544" i="123"/>
  <c r="D540" i="123"/>
  <c r="I540" i="123"/>
  <c r="D538" i="123"/>
  <c r="I538" i="123"/>
  <c r="D536" i="123"/>
  <c r="I536" i="123"/>
  <c r="D532" i="123"/>
  <c r="I532" i="123"/>
  <c r="D530" i="123"/>
  <c r="I530" i="123"/>
  <c r="D528" i="123"/>
  <c r="I528" i="123"/>
  <c r="D524" i="123"/>
  <c r="I524" i="123"/>
  <c r="D522" i="123"/>
  <c r="I522" i="123"/>
  <c r="D520" i="123"/>
  <c r="I520" i="123"/>
  <c r="D516" i="123"/>
  <c r="I516" i="123"/>
  <c r="D514" i="123"/>
  <c r="I514" i="123"/>
  <c r="D512" i="123"/>
  <c r="I512" i="123"/>
  <c r="D508" i="123"/>
  <c r="I508" i="123"/>
  <c r="D506" i="123"/>
  <c r="I506" i="123"/>
  <c r="D504" i="123"/>
  <c r="I504" i="123"/>
  <c r="D500" i="123"/>
  <c r="I500" i="123"/>
  <c r="D498" i="123"/>
  <c r="I498" i="123"/>
  <c r="D496" i="123"/>
  <c r="I496" i="123"/>
  <c r="D492" i="123"/>
  <c r="I492" i="123"/>
  <c r="D490" i="123"/>
  <c r="I490" i="123"/>
  <c r="D488" i="123"/>
  <c r="I488" i="123"/>
  <c r="D484" i="123"/>
  <c r="I484" i="123"/>
  <c r="D482" i="123"/>
  <c r="I482" i="123"/>
  <c r="D480" i="123"/>
  <c r="I480" i="123"/>
  <c r="D476" i="123"/>
  <c r="I476" i="123"/>
  <c r="D474" i="123"/>
  <c r="I474" i="123"/>
  <c r="D472" i="123"/>
  <c r="I472" i="123"/>
  <c r="D468" i="123"/>
  <c r="I468" i="123"/>
  <c r="D466" i="123"/>
  <c r="I466" i="123"/>
  <c r="D464" i="123"/>
  <c r="I464" i="123"/>
  <c r="D460" i="123"/>
  <c r="I460" i="123"/>
  <c r="D458" i="123"/>
  <c r="I458" i="123"/>
  <c r="D456" i="123"/>
  <c r="I456" i="123"/>
  <c r="D452" i="123"/>
  <c r="I452" i="123"/>
  <c r="D450" i="123"/>
  <c r="I450" i="123"/>
  <c r="D448" i="123"/>
  <c r="I448" i="123"/>
  <c r="D444" i="123"/>
  <c r="I444" i="123"/>
  <c r="D442" i="123"/>
  <c r="I442" i="123"/>
  <c r="D440" i="123"/>
  <c r="I440" i="123"/>
  <c r="D436" i="123"/>
  <c r="I436" i="123"/>
  <c r="D434" i="123"/>
  <c r="I434" i="123"/>
  <c r="D432" i="123"/>
  <c r="I432" i="123"/>
  <c r="D428" i="123"/>
  <c r="I428" i="123"/>
  <c r="D426" i="123"/>
  <c r="I426" i="123"/>
  <c r="D424" i="123"/>
  <c r="I424" i="123"/>
  <c r="D420" i="123"/>
  <c r="I420" i="123"/>
  <c r="D418" i="123"/>
  <c r="I418" i="123"/>
  <c r="D416" i="123"/>
  <c r="I416" i="123"/>
  <c r="D412" i="123"/>
  <c r="I412" i="123"/>
  <c r="D410" i="123"/>
  <c r="I410" i="123"/>
  <c r="D408" i="123"/>
  <c r="I408" i="123"/>
  <c r="D404" i="123"/>
  <c r="I404" i="123"/>
  <c r="D402" i="123"/>
  <c r="I402" i="123"/>
  <c r="D400" i="123"/>
  <c r="I400" i="123"/>
  <c r="D396" i="123"/>
  <c r="I396" i="123"/>
  <c r="D394" i="123"/>
  <c r="I394" i="123"/>
  <c r="D392" i="123"/>
  <c r="I392" i="123"/>
  <c r="D388" i="123"/>
  <c r="I388" i="123"/>
  <c r="D386" i="123"/>
  <c r="I386" i="123"/>
  <c r="D384" i="123"/>
  <c r="I384" i="123"/>
  <c r="D380" i="123"/>
  <c r="I380" i="123"/>
  <c r="D378" i="123"/>
  <c r="I378" i="123"/>
  <c r="D376" i="123"/>
  <c r="I376" i="123"/>
  <c r="D372" i="123"/>
  <c r="I372" i="123"/>
  <c r="D370" i="123"/>
  <c r="I370" i="123"/>
  <c r="D368" i="123"/>
  <c r="I368" i="123"/>
  <c r="D364" i="123"/>
  <c r="I364" i="123"/>
  <c r="D362" i="123"/>
  <c r="I362" i="123"/>
  <c r="D360" i="123"/>
  <c r="I360" i="123"/>
  <c r="D356" i="123"/>
  <c r="I356" i="123"/>
  <c r="D354" i="123"/>
  <c r="I354" i="123"/>
  <c r="D352" i="123"/>
  <c r="I352" i="123"/>
  <c r="D348" i="123"/>
  <c r="I348" i="123"/>
  <c r="D346" i="123"/>
  <c r="I346" i="123"/>
  <c r="D344" i="123"/>
  <c r="I344" i="123"/>
  <c r="D340" i="123"/>
  <c r="I340" i="123"/>
  <c r="D338" i="123"/>
  <c r="I338" i="123"/>
  <c r="D336" i="123"/>
  <c r="I336" i="123"/>
  <c r="D332" i="123"/>
  <c r="I332" i="123"/>
  <c r="D330" i="123"/>
  <c r="I330" i="123"/>
  <c r="D328" i="123"/>
  <c r="I328" i="123"/>
  <c r="D324" i="123"/>
  <c r="I324" i="123"/>
  <c r="D322" i="123"/>
  <c r="I322" i="123"/>
  <c r="D320" i="123"/>
  <c r="I320" i="123"/>
  <c r="D316" i="123"/>
  <c r="I316" i="123"/>
  <c r="D314" i="123"/>
  <c r="I314" i="123"/>
  <c r="D312" i="123"/>
  <c r="I312" i="123"/>
  <c r="D308" i="123"/>
  <c r="I308" i="123"/>
  <c r="D306" i="123"/>
  <c r="I306" i="123"/>
  <c r="D304" i="123"/>
  <c r="I304" i="123"/>
  <c r="D300" i="123"/>
  <c r="I300" i="123"/>
  <c r="D298" i="123"/>
  <c r="I298" i="123"/>
  <c r="D296" i="123"/>
  <c r="I296" i="123"/>
  <c r="D292" i="123"/>
  <c r="I292" i="123"/>
  <c r="D290" i="123"/>
  <c r="I290" i="123"/>
  <c r="D288" i="123"/>
  <c r="I288" i="123"/>
  <c r="D284" i="123"/>
  <c r="I284" i="123"/>
  <c r="D282" i="123"/>
  <c r="I282" i="123"/>
  <c r="D280" i="123"/>
  <c r="I280" i="123"/>
  <c r="D276" i="123"/>
  <c r="I276" i="123"/>
  <c r="D274" i="123"/>
  <c r="I274" i="123"/>
  <c r="D272" i="123"/>
  <c r="I272" i="123"/>
  <c r="D268" i="123"/>
  <c r="I268" i="123"/>
  <c r="D266" i="123"/>
  <c r="I266" i="123"/>
  <c r="D264" i="123"/>
  <c r="I264" i="123"/>
  <c r="D260" i="123"/>
  <c r="I260" i="123"/>
  <c r="D258" i="123"/>
  <c r="I258" i="123"/>
  <c r="D256" i="123"/>
  <c r="I256" i="123"/>
  <c r="D252" i="123"/>
  <c r="I252" i="123"/>
  <c r="D250" i="123"/>
  <c r="I250" i="123"/>
  <c r="D248" i="123"/>
  <c r="I248" i="123"/>
  <c r="D244" i="123"/>
  <c r="I244" i="123"/>
  <c r="D242" i="123"/>
  <c r="I242" i="123"/>
  <c r="D240" i="123"/>
  <c r="I240" i="123"/>
  <c r="D236" i="123"/>
  <c r="I236" i="123"/>
  <c r="D234" i="123"/>
  <c r="I234" i="123"/>
  <c r="D232" i="123"/>
  <c r="I232" i="123"/>
  <c r="D228" i="123"/>
  <c r="I228" i="123"/>
  <c r="D226" i="123"/>
  <c r="I226" i="123"/>
  <c r="D224" i="123"/>
  <c r="I224" i="123"/>
  <c r="D220" i="123"/>
  <c r="I220" i="123"/>
  <c r="D218" i="123"/>
  <c r="I218" i="123"/>
  <c r="D216" i="123"/>
  <c r="I216" i="123"/>
  <c r="D212" i="123"/>
  <c r="I212" i="123"/>
  <c r="D210" i="123"/>
  <c r="I210" i="123"/>
  <c r="D208" i="123"/>
  <c r="I208" i="123"/>
  <c r="D204" i="123"/>
  <c r="I204" i="123"/>
  <c r="D202" i="123"/>
  <c r="I202" i="123"/>
  <c r="D200" i="123"/>
  <c r="I200" i="123"/>
  <c r="D196" i="123"/>
  <c r="I196" i="123"/>
  <c r="D194" i="123"/>
  <c r="I194" i="123"/>
  <c r="D192" i="123"/>
  <c r="I192" i="123"/>
  <c r="D188" i="123"/>
  <c r="I188" i="123"/>
  <c r="D186" i="123"/>
  <c r="I186" i="123"/>
  <c r="D184" i="123"/>
  <c r="I184" i="123"/>
  <c r="D180" i="123"/>
  <c r="I180" i="123"/>
  <c r="D178" i="123"/>
  <c r="I178" i="123"/>
  <c r="D176" i="123"/>
  <c r="I176" i="123"/>
  <c r="D174" i="123"/>
  <c r="I174" i="123"/>
  <c r="D172" i="123"/>
  <c r="I172" i="123"/>
  <c r="D170" i="123"/>
  <c r="I170" i="123"/>
  <c r="D168" i="123"/>
  <c r="I168" i="123"/>
  <c r="D166" i="123"/>
  <c r="I166" i="123"/>
  <c r="D164" i="123"/>
  <c r="I164" i="123"/>
  <c r="D160" i="123"/>
  <c r="I160" i="123"/>
  <c r="D158" i="123"/>
  <c r="I158" i="123"/>
  <c r="D156" i="123"/>
  <c r="I156" i="123"/>
  <c r="D154" i="123"/>
  <c r="I154" i="123"/>
  <c r="D152" i="123"/>
  <c r="I152" i="123"/>
  <c r="D150" i="123"/>
  <c r="I150" i="123"/>
  <c r="D148" i="123"/>
  <c r="I148" i="123"/>
  <c r="D146" i="123"/>
  <c r="I146" i="123"/>
  <c r="D144" i="123"/>
  <c r="I144" i="123"/>
  <c r="D142" i="123"/>
  <c r="I142" i="123"/>
  <c r="D140" i="123"/>
  <c r="I140" i="123"/>
  <c r="D138" i="123"/>
  <c r="I138" i="123"/>
  <c r="D136" i="123"/>
  <c r="I136" i="123"/>
  <c r="D134" i="123"/>
  <c r="I134" i="123"/>
  <c r="D132" i="123"/>
  <c r="I132" i="123"/>
  <c r="D130" i="123"/>
  <c r="I130" i="123"/>
  <c r="D128" i="123"/>
  <c r="I128" i="123"/>
  <c r="D126" i="123"/>
  <c r="I126" i="123"/>
  <c r="D124" i="123"/>
  <c r="I124" i="123"/>
  <c r="D122" i="123"/>
  <c r="I122" i="123"/>
  <c r="D120" i="123"/>
  <c r="I120" i="123"/>
  <c r="D118" i="123"/>
  <c r="I118" i="123"/>
  <c r="D116" i="123"/>
  <c r="I116" i="123"/>
  <c r="D114" i="123"/>
  <c r="I114" i="123"/>
  <c r="D112" i="123"/>
  <c r="I112" i="123"/>
  <c r="D110" i="123"/>
  <c r="I110" i="123"/>
  <c r="D108" i="123"/>
  <c r="I108" i="123"/>
  <c r="D106" i="123"/>
  <c r="I106" i="123"/>
  <c r="D104" i="123"/>
  <c r="I104" i="123"/>
  <c r="D102" i="123"/>
  <c r="I102" i="123"/>
  <c r="D100" i="123"/>
  <c r="I100" i="123"/>
  <c r="D98" i="123"/>
  <c r="I98" i="123"/>
  <c r="D96" i="123"/>
  <c r="I96" i="123"/>
  <c r="D94" i="123"/>
  <c r="I94" i="123"/>
  <c r="D92" i="123"/>
  <c r="I92" i="123"/>
  <c r="D90" i="123"/>
  <c r="I90" i="123"/>
  <c r="D88" i="123"/>
  <c r="I88" i="123"/>
  <c r="D86" i="123"/>
  <c r="I86" i="123"/>
  <c r="D84" i="123"/>
  <c r="I84" i="123"/>
  <c r="D82" i="123"/>
  <c r="I82" i="123"/>
  <c r="D80" i="123"/>
  <c r="I80" i="123"/>
  <c r="D78" i="123"/>
  <c r="I78" i="123"/>
  <c r="D76" i="123"/>
  <c r="I76" i="123"/>
  <c r="D74" i="123"/>
  <c r="I74" i="123"/>
  <c r="D72" i="123"/>
  <c r="I72" i="123"/>
  <c r="D70" i="123"/>
  <c r="I70" i="123"/>
  <c r="D68" i="123"/>
  <c r="I68" i="123"/>
  <c r="D66" i="123"/>
  <c r="I66" i="123"/>
  <c r="D64" i="123"/>
  <c r="I64" i="123"/>
  <c r="D62" i="123"/>
  <c r="I62" i="123"/>
  <c r="D60" i="123"/>
  <c r="I60" i="123"/>
  <c r="D58" i="123"/>
  <c r="I58" i="123"/>
  <c r="D56" i="123"/>
  <c r="I56" i="123"/>
  <c r="D54" i="123"/>
  <c r="I54" i="123"/>
  <c r="D52" i="123"/>
  <c r="I52" i="123"/>
  <c r="D50" i="123"/>
  <c r="I50" i="123"/>
  <c r="D48" i="123"/>
  <c r="I48" i="123"/>
  <c r="D46" i="123"/>
  <c r="I46" i="123"/>
  <c r="D44" i="123"/>
  <c r="I44" i="123"/>
  <c r="D42" i="123"/>
  <c r="I42" i="123"/>
  <c r="D40" i="123"/>
  <c r="I40" i="123"/>
  <c r="D38" i="123"/>
  <c r="I38" i="123"/>
  <c r="D36" i="123"/>
  <c r="I36" i="123"/>
  <c r="D34" i="123"/>
  <c r="I34" i="123"/>
  <c r="D32" i="123"/>
  <c r="I32" i="123"/>
  <c r="D30" i="123"/>
  <c r="I30" i="123"/>
  <c r="D28" i="123"/>
  <c r="I28" i="123"/>
  <c r="D26" i="123"/>
  <c r="I26" i="123"/>
  <c r="D24" i="123"/>
  <c r="I24" i="123"/>
  <c r="D22" i="123"/>
  <c r="I22" i="123"/>
  <c r="D20" i="123"/>
  <c r="I20" i="123"/>
  <c r="D18" i="123"/>
  <c r="I18" i="123"/>
  <c r="D16" i="123"/>
  <c r="I16" i="123"/>
  <c r="D14" i="123"/>
  <c r="I14" i="123"/>
  <c r="D12" i="123"/>
  <c r="I12" i="123"/>
  <c r="D10" i="123"/>
  <c r="I10" i="123"/>
  <c r="D8" i="123"/>
  <c r="I8" i="123"/>
  <c r="D6" i="123"/>
  <c r="I6" i="123"/>
  <c r="D4" i="123"/>
  <c r="I4" i="123"/>
  <c r="D55" i="123"/>
  <c r="I55" i="123"/>
  <c r="D51" i="123"/>
  <c r="I51" i="123"/>
  <c r="D47" i="123"/>
  <c r="I47" i="123"/>
  <c r="D43" i="123"/>
  <c r="I43" i="123"/>
  <c r="D39" i="123"/>
  <c r="I39" i="123"/>
  <c r="D35" i="123"/>
  <c r="I35" i="123"/>
  <c r="D31" i="123"/>
  <c r="I31" i="123"/>
  <c r="D27" i="123"/>
  <c r="I27" i="123"/>
  <c r="D25" i="123"/>
  <c r="I25" i="123"/>
  <c r="D21" i="123"/>
  <c r="I21" i="123"/>
  <c r="D17" i="123"/>
  <c r="I17" i="123"/>
  <c r="D13" i="123"/>
  <c r="I13" i="123"/>
  <c r="D9" i="123"/>
  <c r="I9" i="123"/>
  <c r="D7" i="123"/>
  <c r="I7" i="123"/>
  <c r="E951" i="123"/>
  <c r="E943" i="123"/>
  <c r="E935" i="123"/>
  <c r="E927" i="123"/>
  <c r="E919" i="123"/>
  <c r="E911" i="123"/>
  <c r="E903" i="123"/>
  <c r="E895" i="123"/>
  <c r="E887" i="123"/>
  <c r="E879" i="123"/>
  <c r="E871" i="123"/>
  <c r="E631" i="123"/>
  <c r="E623" i="123"/>
  <c r="E615" i="123"/>
  <c r="E607" i="123"/>
  <c r="E599" i="123"/>
  <c r="E591" i="123"/>
  <c r="E583" i="123"/>
  <c r="E575" i="123"/>
  <c r="E567" i="123"/>
  <c r="E559" i="123"/>
  <c r="E551" i="123"/>
  <c r="E543" i="123"/>
  <c r="E535" i="123"/>
  <c r="E527" i="123"/>
  <c r="E863" i="123"/>
  <c r="E855" i="123"/>
  <c r="E847" i="123"/>
  <c r="E839" i="123"/>
  <c r="E831" i="123"/>
  <c r="E823" i="123"/>
  <c r="E815" i="123"/>
  <c r="E783" i="123"/>
  <c r="E775" i="123"/>
  <c r="E727" i="123"/>
  <c r="E719" i="123"/>
  <c r="E711" i="123"/>
  <c r="E703" i="123"/>
  <c r="E695" i="123"/>
  <c r="E687" i="123"/>
  <c r="E679" i="123"/>
  <c r="E671" i="123"/>
  <c r="E663" i="123"/>
  <c r="E1013" i="123"/>
  <c r="D1005" i="123"/>
  <c r="D997" i="123"/>
  <c r="D989" i="123"/>
  <c r="D981" i="123"/>
  <c r="D973" i="123"/>
  <c r="D965" i="123"/>
  <c r="D957" i="123"/>
  <c r="D949" i="123"/>
  <c r="D941" i="123"/>
  <c r="D933" i="123"/>
  <c r="D925" i="123"/>
  <c r="D917" i="123"/>
  <c r="D909" i="123"/>
  <c r="D901" i="123"/>
  <c r="D893" i="123"/>
  <c r="D885" i="123"/>
  <c r="D877" i="123"/>
  <c r="D869" i="123"/>
  <c r="E861" i="123"/>
  <c r="E853" i="123"/>
  <c r="E845" i="123"/>
  <c r="E837" i="123"/>
  <c r="E829" i="123"/>
  <c r="E821" i="123"/>
  <c r="E813" i="123"/>
  <c r="E805" i="123"/>
  <c r="E797" i="123"/>
  <c r="E789" i="123"/>
  <c r="E781" i="123"/>
  <c r="E773" i="123"/>
  <c r="E765" i="123"/>
  <c r="E757" i="123"/>
  <c r="E749" i="123"/>
  <c r="E741" i="123"/>
  <c r="E733" i="123"/>
  <c r="E725" i="123"/>
  <c r="E717" i="123"/>
  <c r="E709" i="123"/>
  <c r="E701" i="123"/>
  <c r="E693" i="123"/>
  <c r="E685" i="123"/>
  <c r="E677" i="123"/>
  <c r="E669" i="123"/>
  <c r="E661" i="123"/>
  <c r="E653" i="123"/>
  <c r="E645" i="123"/>
  <c r="E637" i="123"/>
  <c r="D629" i="123"/>
  <c r="D621" i="123"/>
  <c r="D613" i="123"/>
  <c r="D605" i="123"/>
  <c r="D597" i="123"/>
  <c r="D589" i="123"/>
  <c r="D581" i="123"/>
  <c r="D573" i="123"/>
  <c r="D565" i="123"/>
  <c r="D557" i="123"/>
  <c r="D549" i="123"/>
  <c r="D541" i="123"/>
  <c r="D533" i="123"/>
  <c r="D525" i="123"/>
  <c r="E517" i="123"/>
  <c r="E509" i="123"/>
  <c r="E501" i="123"/>
  <c r="E493" i="123"/>
  <c r="E485" i="123"/>
  <c r="E477" i="123"/>
  <c r="E469" i="123"/>
  <c r="E461" i="123"/>
  <c r="E453" i="123"/>
  <c r="E445" i="123"/>
  <c r="E437" i="123"/>
  <c r="E429" i="123"/>
  <c r="E421" i="123"/>
  <c r="E413" i="123"/>
  <c r="E405" i="123"/>
  <c r="E397" i="123"/>
  <c r="E389" i="123"/>
  <c r="E381" i="123"/>
  <c r="E373" i="123"/>
  <c r="E365" i="123"/>
  <c r="E357" i="123"/>
  <c r="E349" i="123"/>
  <c r="E341" i="123"/>
  <c r="E1083" i="123"/>
  <c r="E1075" i="123"/>
  <c r="E1067" i="123"/>
  <c r="E1059" i="123"/>
  <c r="E1051" i="123"/>
  <c r="E1043" i="123"/>
  <c r="E1035" i="123"/>
  <c r="E1027" i="123"/>
  <c r="E1019" i="123"/>
  <c r="E1011" i="123"/>
  <c r="E859" i="123"/>
  <c r="D851" i="123"/>
  <c r="D843" i="123"/>
  <c r="D835" i="123"/>
  <c r="D827" i="123"/>
  <c r="D819" i="123"/>
  <c r="D811" i="123"/>
  <c r="D803" i="123"/>
  <c r="D795" i="123"/>
  <c r="D787" i="123"/>
  <c r="D779" i="123"/>
  <c r="D771" i="123"/>
  <c r="D763" i="123"/>
  <c r="D755" i="123"/>
  <c r="D747" i="123"/>
  <c r="D739" i="123"/>
  <c r="D731" i="123"/>
  <c r="D723" i="123"/>
  <c r="D715" i="123"/>
  <c r="D707" i="123"/>
  <c r="D699" i="123"/>
  <c r="D691" i="123"/>
  <c r="D683" i="123"/>
  <c r="D675" i="123"/>
  <c r="D667" i="123"/>
  <c r="D659" i="123"/>
  <c r="D651" i="123"/>
  <c r="D643" i="123"/>
  <c r="D635" i="123"/>
  <c r="D507" i="123"/>
  <c r="D499" i="123"/>
  <c r="D491" i="123"/>
  <c r="D483" i="123"/>
  <c r="E889" i="123"/>
  <c r="E881" i="123"/>
  <c r="E873" i="123"/>
  <c r="E625" i="123"/>
  <c r="E617" i="123"/>
  <c r="E609" i="123"/>
  <c r="E601" i="123"/>
  <c r="E593" i="123"/>
  <c r="E585" i="123"/>
  <c r="E577" i="123"/>
  <c r="E569" i="123"/>
  <c r="E561" i="123"/>
  <c r="E553" i="123"/>
  <c r="E545" i="123"/>
  <c r="E537" i="123"/>
  <c r="E529" i="123"/>
  <c r="E521" i="123"/>
  <c r="E998" i="123"/>
  <c r="E990" i="123"/>
  <c r="E982" i="123"/>
  <c r="E974" i="123"/>
  <c r="E966" i="123"/>
  <c r="E958" i="123"/>
  <c r="E1204" i="123"/>
  <c r="E1196" i="123"/>
  <c r="E1188" i="123"/>
  <c r="E1180" i="123"/>
  <c r="E1172" i="123"/>
  <c r="E1164" i="123"/>
  <c r="E1156" i="123"/>
  <c r="E1148" i="123"/>
  <c r="E1140" i="123"/>
  <c r="E1132" i="123"/>
  <c r="E1124" i="123"/>
  <c r="E1116" i="123"/>
  <c r="E1108" i="123"/>
  <c r="E1100" i="123"/>
  <c r="E1092" i="123"/>
  <c r="E1084" i="123"/>
  <c r="E1076" i="123"/>
  <c r="E1068" i="123"/>
  <c r="E1060" i="123"/>
  <c r="E1052" i="123"/>
  <c r="E1044" i="123"/>
  <c r="E1036" i="123"/>
  <c r="E1028" i="123"/>
  <c r="E1020" i="123"/>
  <c r="E1012" i="123"/>
  <c r="E1634" i="123"/>
  <c r="E1626" i="123"/>
  <c r="E1618" i="123"/>
  <c r="E1610" i="123"/>
  <c r="E1602" i="123"/>
  <c r="E1594" i="123"/>
  <c r="E1586" i="123"/>
  <c r="E1578" i="123"/>
  <c r="E1570" i="123"/>
  <c r="E1562" i="123"/>
  <c r="E1554" i="123"/>
  <c r="E1546" i="123"/>
  <c r="E1538" i="123"/>
  <c r="E1530" i="123"/>
  <c r="E1522" i="123"/>
  <c r="E1514" i="123"/>
  <c r="E1506" i="123"/>
  <c r="E1498" i="123"/>
  <c r="E1490" i="123"/>
  <c r="E1482" i="123"/>
  <c r="E1474" i="123"/>
  <c r="E1466" i="123"/>
  <c r="E1458" i="123"/>
  <c r="E1450" i="123"/>
  <c r="E1442" i="123"/>
  <c r="E1434" i="123"/>
  <c r="E1426" i="123"/>
  <c r="E1418" i="123"/>
  <c r="E1410" i="123"/>
  <c r="E1402" i="123"/>
  <c r="E1394" i="123"/>
  <c r="E1386" i="123"/>
  <c r="E1378" i="123"/>
  <c r="E1370" i="123"/>
  <c r="E1362" i="123"/>
  <c r="E1354" i="123"/>
  <c r="E1346" i="123"/>
  <c r="E1338" i="123"/>
  <c r="E1330" i="123"/>
  <c r="E1322" i="123"/>
  <c r="E1314" i="123"/>
  <c r="E1306" i="123"/>
  <c r="E1298" i="123"/>
  <c r="E1290" i="123"/>
  <c r="E1282" i="123"/>
  <c r="E1274" i="123"/>
  <c r="E1266" i="123"/>
  <c r="E1258" i="123"/>
  <c r="E1250" i="123"/>
  <c r="E1242" i="123"/>
  <c r="E1234" i="123"/>
  <c r="E1226" i="123"/>
  <c r="E1218" i="123"/>
  <c r="E1210" i="123"/>
  <c r="E1202" i="123"/>
  <c r="E1194" i="123"/>
  <c r="E1186" i="123"/>
  <c r="E1178" i="123"/>
  <c r="E1170" i="123"/>
  <c r="E1162" i="123"/>
  <c r="E1154" i="123"/>
  <c r="E1146" i="123"/>
  <c r="E1138" i="123"/>
  <c r="E1130" i="123"/>
  <c r="E1122" i="123"/>
  <c r="E1114" i="123"/>
  <c r="E1106" i="123"/>
  <c r="E1098" i="123"/>
  <c r="E1090" i="123"/>
  <c r="E1082" i="123"/>
  <c r="E1074" i="123"/>
  <c r="E1066" i="123"/>
  <c r="E1058" i="123"/>
  <c r="E1050" i="123"/>
  <c r="E1042" i="123"/>
  <c r="E1034" i="123"/>
  <c r="E1026" i="123"/>
  <c r="E1018" i="123"/>
  <c r="E1010" i="123"/>
  <c r="E938" i="123"/>
  <c r="E1680" i="123"/>
  <c r="E1672" i="123"/>
  <c r="E1664" i="123"/>
  <c r="E1656" i="123"/>
  <c r="E1648" i="123"/>
  <c r="E1640" i="123"/>
  <c r="E1632" i="123"/>
  <c r="E1624" i="123"/>
  <c r="E1616" i="123"/>
  <c r="E1608" i="123"/>
  <c r="E1600" i="123"/>
  <c r="E1592" i="123"/>
  <c r="E1584" i="123"/>
  <c r="E1576" i="123"/>
  <c r="E1568" i="123"/>
  <c r="E1560" i="123"/>
  <c r="E1552" i="123"/>
  <c r="E1544" i="123"/>
  <c r="E1536" i="123"/>
  <c r="E1528" i="123"/>
  <c r="E1520" i="123"/>
  <c r="E1512" i="123"/>
  <c r="E1504" i="123"/>
  <c r="E1496" i="123"/>
  <c r="E1488" i="123"/>
  <c r="E1480" i="123"/>
  <c r="E1472" i="123"/>
  <c r="E1464" i="123"/>
  <c r="E1456" i="123"/>
  <c r="E1448" i="123"/>
  <c r="E1440" i="123"/>
  <c r="E1432" i="123"/>
  <c r="E1424" i="123"/>
  <c r="E1416" i="123"/>
  <c r="E1408" i="123"/>
  <c r="E1400" i="123"/>
  <c r="E1392" i="123"/>
  <c r="E1384" i="123"/>
  <c r="E1376" i="123"/>
  <c r="E1368" i="123"/>
  <c r="E1360" i="123"/>
  <c r="E1352" i="123"/>
  <c r="E1344" i="123"/>
  <c r="E1336" i="123"/>
  <c r="E1328" i="123"/>
  <c r="E1320" i="123"/>
  <c r="E1312" i="123"/>
  <c r="E1304" i="123"/>
  <c r="E1296" i="123"/>
  <c r="E1288" i="123"/>
  <c r="E1280" i="123"/>
  <c r="E1272" i="123"/>
  <c r="E1264" i="123"/>
  <c r="E1256" i="123"/>
  <c r="E1248" i="123"/>
  <c r="E1240" i="123"/>
  <c r="E1232" i="123"/>
  <c r="E1224" i="123"/>
  <c r="E1216" i="123"/>
  <c r="E1208" i="123"/>
  <c r="E1200" i="123"/>
  <c r="E1192" i="123"/>
  <c r="E1184" i="123"/>
  <c r="E1176" i="123"/>
  <c r="E1168" i="123"/>
  <c r="E1160" i="123"/>
  <c r="E1152" i="123"/>
  <c r="E1144" i="123"/>
  <c r="E1136" i="123"/>
  <c r="E1128" i="123"/>
  <c r="E1120" i="123"/>
  <c r="E1112" i="123"/>
  <c r="E1104" i="123"/>
  <c r="E1096" i="123"/>
  <c r="E1088" i="123"/>
  <c r="E1080" i="123"/>
  <c r="E1072" i="123"/>
  <c r="E1064" i="123"/>
  <c r="E1056" i="123"/>
  <c r="E1048" i="123"/>
  <c r="E1040" i="123"/>
  <c r="E1032" i="123"/>
  <c r="E1024" i="123"/>
  <c r="E1016" i="123"/>
  <c r="E1008" i="123"/>
  <c r="E950" i="123"/>
  <c r="E942" i="123"/>
  <c r="E862" i="123"/>
  <c r="E854" i="123"/>
  <c r="E846" i="123"/>
  <c r="E838" i="123"/>
  <c r="E830" i="123"/>
  <c r="E822" i="123"/>
  <c r="E814" i="123"/>
  <c r="E806" i="123"/>
  <c r="E798" i="123"/>
  <c r="E790" i="123"/>
  <c r="E782" i="123"/>
  <c r="E774" i="123"/>
  <c r="E766" i="123"/>
  <c r="E758" i="123"/>
  <c r="E750" i="123"/>
  <c r="E742" i="123"/>
  <c r="E734" i="123"/>
  <c r="E726" i="123"/>
  <c r="E718" i="123"/>
  <c r="E710" i="123"/>
  <c r="E702" i="123"/>
  <c r="E694" i="123"/>
  <c r="E686" i="123"/>
  <c r="E678" i="123"/>
  <c r="E670" i="123"/>
  <c r="E662" i="123"/>
  <c r="E654" i="123"/>
  <c r="E646" i="123"/>
  <c r="E638" i="123"/>
  <c r="D606" i="123"/>
  <c r="D598" i="123"/>
  <c r="D582" i="123"/>
  <c r="D574" i="123"/>
  <c r="D566" i="123"/>
  <c r="D558" i="123"/>
  <c r="D550" i="123"/>
  <c r="D542" i="123"/>
  <c r="D534" i="123"/>
  <c r="D526" i="123"/>
  <c r="D518" i="123"/>
  <c r="D502" i="123"/>
  <c r="D494" i="123"/>
  <c r="D486" i="123"/>
  <c r="D478" i="123"/>
  <c r="D470" i="123"/>
  <c r="D462" i="123"/>
  <c r="D454" i="123"/>
  <c r="D446" i="123"/>
  <c r="D438" i="123"/>
  <c r="D430" i="123"/>
  <c r="D422" i="123"/>
  <c r="D414" i="123"/>
  <c r="D406" i="123"/>
  <c r="D398" i="123"/>
  <c r="D390" i="123"/>
  <c r="D382" i="123"/>
  <c r="D374" i="123"/>
  <c r="D366" i="123"/>
  <c r="D358" i="123"/>
  <c r="D350" i="123"/>
  <c r="D342" i="123"/>
  <c r="D334" i="123"/>
  <c r="D326" i="123"/>
  <c r="D318" i="123"/>
  <c r="D310" i="123"/>
  <c r="D302" i="123"/>
  <c r="D294" i="123"/>
  <c r="D286" i="123"/>
  <c r="D278" i="123"/>
  <c r="D270" i="123"/>
  <c r="D262" i="123"/>
  <c r="D254" i="123"/>
  <c r="D246" i="123"/>
  <c r="D238" i="123"/>
  <c r="D230" i="123"/>
  <c r="D222" i="123"/>
  <c r="D214" i="123"/>
  <c r="D206" i="123"/>
  <c r="D198" i="123"/>
  <c r="D190" i="123"/>
  <c r="D182" i="123"/>
  <c r="E940" i="123"/>
  <c r="E932" i="123"/>
  <c r="E924" i="123"/>
  <c r="E916" i="123"/>
  <c r="E908" i="123"/>
  <c r="E900" i="123"/>
  <c r="E892" i="123"/>
  <c r="E884" i="123"/>
  <c r="E876" i="123"/>
  <c r="E868" i="123"/>
  <c r="E628" i="123"/>
  <c r="E620" i="123"/>
  <c r="E612" i="123"/>
  <c r="E604" i="123"/>
  <c r="E596" i="123"/>
  <c r="E588" i="123"/>
  <c r="E580" i="123"/>
  <c r="E572" i="123"/>
  <c r="E564" i="123"/>
  <c r="E556" i="123"/>
  <c r="E548" i="123"/>
  <c r="E540" i="123"/>
  <c r="E532" i="123"/>
  <c r="E524" i="123"/>
  <c r="E516" i="123"/>
  <c r="E508" i="123"/>
  <c r="E500" i="123"/>
  <c r="E492" i="123"/>
  <c r="E484" i="123"/>
  <c r="E476" i="123"/>
  <c r="E468" i="123"/>
  <c r="E460" i="123"/>
  <c r="E452" i="123"/>
  <c r="E444" i="123"/>
  <c r="E436" i="123"/>
  <c r="E428" i="123"/>
  <c r="E420" i="123"/>
  <c r="E412" i="123"/>
  <c r="E404" i="123"/>
  <c r="E396" i="123"/>
  <c r="E388" i="123"/>
  <c r="E380" i="123"/>
  <c r="E372" i="123"/>
  <c r="E364" i="123"/>
  <c r="E356" i="123"/>
  <c r="E348" i="123"/>
  <c r="E340" i="123"/>
  <c r="E332" i="123"/>
  <c r="E324" i="123"/>
  <c r="E316" i="123"/>
  <c r="E308" i="123"/>
  <c r="E300" i="123"/>
  <c r="E292" i="123"/>
  <c r="E284" i="123"/>
  <c r="E276" i="123"/>
  <c r="E268" i="123"/>
  <c r="E260" i="123"/>
  <c r="E252" i="123"/>
  <c r="E244" i="123"/>
  <c r="E236" i="123"/>
  <c r="E228" i="123"/>
  <c r="D660" i="123"/>
  <c r="D652" i="123"/>
  <c r="D644" i="123"/>
  <c r="D636" i="123"/>
  <c r="E930" i="123"/>
  <c r="E922" i="123"/>
  <c r="E914" i="123"/>
  <c r="E906" i="123"/>
  <c r="E898" i="123"/>
  <c r="E890" i="123"/>
  <c r="E882" i="123"/>
  <c r="E874" i="123"/>
  <c r="E626" i="123"/>
  <c r="E618" i="123"/>
  <c r="E610" i="123"/>
  <c r="E602" i="123"/>
  <c r="E594" i="123"/>
  <c r="E586" i="123"/>
  <c r="E578" i="123"/>
  <c r="E570" i="123"/>
  <c r="E562" i="123"/>
  <c r="E554" i="123"/>
  <c r="E546" i="123"/>
  <c r="E538" i="123"/>
  <c r="E530" i="123"/>
  <c r="E522" i="123"/>
  <c r="E514" i="123"/>
  <c r="E506" i="123"/>
  <c r="E498" i="123"/>
  <c r="E490" i="123"/>
  <c r="E482" i="123"/>
  <c r="E474" i="123"/>
  <c r="E466" i="123"/>
  <c r="E458" i="123"/>
  <c r="E450" i="123"/>
  <c r="E442" i="123"/>
  <c r="E434" i="123"/>
  <c r="E426" i="123"/>
  <c r="E418" i="123"/>
  <c r="E410" i="123"/>
  <c r="E402" i="123"/>
  <c r="E394" i="123"/>
  <c r="E386" i="123"/>
  <c r="E378" i="123"/>
  <c r="E370" i="123"/>
  <c r="E362" i="123"/>
  <c r="E354" i="123"/>
  <c r="E346" i="123"/>
  <c r="E338" i="123"/>
  <c r="E330" i="123"/>
  <c r="E322" i="123"/>
  <c r="E314" i="123"/>
  <c r="E306" i="123"/>
  <c r="E298" i="123"/>
  <c r="E290" i="123"/>
  <c r="E282" i="123"/>
  <c r="E274" i="123"/>
  <c r="E266" i="123"/>
  <c r="E258" i="123"/>
  <c r="E250" i="123"/>
  <c r="E242" i="123"/>
  <c r="E234" i="123"/>
  <c r="E226" i="123"/>
  <c r="E218" i="123"/>
  <c r="E210" i="123"/>
  <c r="E202" i="123"/>
  <c r="E194" i="123"/>
  <c r="E186" i="123"/>
  <c r="E178" i="123"/>
  <c r="E170" i="123"/>
  <c r="E722" i="123"/>
  <c r="E714" i="123"/>
  <c r="E706" i="123"/>
  <c r="E698" i="123"/>
  <c r="E690" i="123"/>
  <c r="E682" i="123"/>
  <c r="E674" i="123"/>
  <c r="E666" i="123"/>
  <c r="E658" i="123"/>
  <c r="E650" i="123"/>
  <c r="E642" i="123"/>
  <c r="E634" i="123"/>
  <c r="D162" i="123"/>
  <c r="E936" i="123"/>
  <c r="E928" i="123"/>
  <c r="E920" i="123"/>
  <c r="E912" i="123"/>
  <c r="E904" i="123"/>
  <c r="E896" i="123"/>
  <c r="E888" i="123"/>
  <c r="E880" i="123"/>
  <c r="E872" i="123"/>
  <c r="E632" i="123"/>
  <c r="E624" i="123"/>
  <c r="E616" i="123"/>
  <c r="E608" i="123"/>
  <c r="E600" i="123"/>
  <c r="E592" i="123"/>
  <c r="E584" i="123"/>
  <c r="E576" i="123"/>
  <c r="E568" i="123"/>
  <c r="E560" i="123"/>
  <c r="E552" i="123"/>
  <c r="E544" i="123"/>
  <c r="E536" i="123"/>
  <c r="E528" i="123"/>
  <c r="E520" i="123"/>
  <c r="E512" i="123"/>
  <c r="E504" i="123"/>
  <c r="E496" i="123"/>
  <c r="E488" i="123"/>
  <c r="E480" i="123"/>
  <c r="E472" i="123"/>
  <c r="E464" i="123"/>
  <c r="E456" i="123"/>
  <c r="E448" i="123"/>
  <c r="E440" i="123"/>
  <c r="E432" i="123"/>
  <c r="E424" i="123"/>
  <c r="E416" i="123"/>
  <c r="E408" i="123"/>
  <c r="E400" i="123"/>
  <c r="E392" i="123"/>
  <c r="E384" i="123"/>
  <c r="E376" i="123"/>
  <c r="E368" i="123"/>
  <c r="E360" i="123"/>
  <c r="E352" i="123"/>
  <c r="E344" i="123"/>
  <c r="E336" i="123"/>
  <c r="E328" i="123"/>
  <c r="E320" i="123"/>
  <c r="E312" i="123"/>
  <c r="E304" i="123"/>
  <c r="E296" i="123"/>
  <c r="E288" i="123"/>
  <c r="E280" i="123"/>
  <c r="E272" i="123"/>
  <c r="E264" i="123"/>
  <c r="E256" i="123"/>
  <c r="E248" i="123"/>
  <c r="E240" i="123"/>
  <c r="E232" i="123"/>
  <c r="E224" i="123"/>
  <c r="E216" i="123"/>
  <c r="E208" i="123"/>
  <c r="E200" i="123"/>
  <c r="E864" i="123"/>
  <c r="E856" i="123"/>
  <c r="E848" i="123"/>
  <c r="E840" i="123"/>
  <c r="E832" i="123"/>
  <c r="E824" i="123"/>
  <c r="E816" i="123"/>
  <c r="E808" i="123"/>
  <c r="E800" i="123"/>
  <c r="E792" i="123"/>
  <c r="E784" i="123"/>
  <c r="E776" i="123"/>
  <c r="E768" i="123"/>
  <c r="E760" i="123"/>
  <c r="E752" i="123"/>
  <c r="E744" i="123"/>
  <c r="E736" i="123"/>
  <c r="E728" i="123"/>
  <c r="E720" i="123"/>
  <c r="E712" i="123"/>
  <c r="E704" i="123"/>
  <c r="E696" i="123"/>
  <c r="E688" i="123"/>
  <c r="E680" i="123"/>
  <c r="E672" i="123"/>
  <c r="E664" i="123"/>
  <c r="E656" i="123"/>
  <c r="E648" i="123"/>
  <c r="E640" i="123"/>
  <c r="D1000" i="123"/>
  <c r="E1000" i="123"/>
  <c r="D992" i="123"/>
  <c r="E992" i="123"/>
  <c r="D984" i="123"/>
  <c r="E984" i="123"/>
  <c r="D976" i="123"/>
  <c r="E976" i="123"/>
  <c r="D968" i="123"/>
  <c r="E968" i="123"/>
  <c r="D1001" i="123"/>
  <c r="D993" i="123"/>
  <c r="D985" i="123"/>
  <c r="D977" i="123"/>
  <c r="D969" i="123"/>
  <c r="D961" i="123"/>
  <c r="D953" i="123"/>
  <c r="D945" i="123"/>
  <c r="D937" i="123"/>
  <c r="D929" i="123"/>
  <c r="D921" i="123"/>
  <c r="D913" i="123"/>
  <c r="D905" i="123"/>
  <c r="D897" i="123"/>
  <c r="D889" i="123"/>
  <c r="D881" i="123"/>
  <c r="D873" i="123"/>
  <c r="D625" i="123"/>
  <c r="D617" i="123"/>
  <c r="D609" i="123"/>
  <c r="D601" i="123"/>
  <c r="D593" i="123"/>
  <c r="D585" i="123"/>
  <c r="D569" i="123"/>
  <c r="D65" i="123"/>
  <c r="D23" i="123"/>
  <c r="D5" i="123"/>
  <c r="D1894" i="123"/>
  <c r="D1886" i="123"/>
  <c r="D1878" i="123"/>
  <c r="D1870" i="123"/>
  <c r="D1862" i="123"/>
  <c r="D1854" i="123"/>
  <c r="D1846" i="123"/>
  <c r="D1838" i="123"/>
  <c r="D1830" i="123"/>
  <c r="D1822" i="123"/>
  <c r="D1678" i="123"/>
  <c r="D1670" i="123"/>
  <c r="D1662" i="123"/>
  <c r="D1654" i="123"/>
  <c r="D1646" i="123"/>
  <c r="D1638" i="123"/>
  <c r="D1630" i="123"/>
  <c r="D1622" i="123"/>
  <c r="D1118" i="123"/>
  <c r="D1110" i="123"/>
  <c r="D1102" i="123"/>
  <c r="D1094" i="123"/>
  <c r="D1086" i="123"/>
  <c r="D1078" i="123"/>
  <c r="D1070" i="123"/>
  <c r="D1054" i="123"/>
  <c r="D1046" i="123"/>
  <c r="D1038" i="123"/>
  <c r="D1030" i="123"/>
  <c r="D1022" i="123"/>
  <c r="D1014" i="123"/>
  <c r="D1006" i="123"/>
  <c r="D934" i="123"/>
  <c r="D926" i="123"/>
  <c r="D918" i="123"/>
  <c r="D910" i="123"/>
  <c r="D902" i="123"/>
  <c r="D894" i="123"/>
  <c r="D886" i="123"/>
  <c r="D878" i="123"/>
  <c r="D870" i="123"/>
  <c r="D630" i="123"/>
  <c r="D622" i="123"/>
  <c r="D614" i="123"/>
  <c r="D1156" i="123"/>
  <c r="D1148" i="123"/>
  <c r="D1140" i="123"/>
  <c r="D1132" i="123"/>
  <c r="D1124" i="123"/>
  <c r="D1116" i="123"/>
  <c r="D1108" i="123"/>
  <c r="D1100" i="123"/>
  <c r="D1004" i="123"/>
  <c r="D996" i="123"/>
  <c r="D988" i="123"/>
  <c r="D980" i="123"/>
  <c r="D972" i="123"/>
  <c r="D964" i="123"/>
  <c r="D956" i="123"/>
  <c r="D948" i="123"/>
  <c r="D175" i="123"/>
  <c r="D151" i="123"/>
  <c r="D103" i="123"/>
  <c r="D79" i="123"/>
  <c r="D53" i="123"/>
  <c r="D37" i="123"/>
  <c r="D19" i="123"/>
  <c r="D1812" i="123"/>
  <c r="D1804" i="123"/>
  <c r="D1796" i="123"/>
  <c r="D1788" i="123"/>
  <c r="D1780" i="123"/>
  <c r="D1772" i="123"/>
  <c r="D1764" i="123"/>
  <c r="D1756" i="123"/>
  <c r="D1748" i="123"/>
  <c r="D1740" i="123"/>
  <c r="D1732" i="123"/>
  <c r="D1724" i="123"/>
  <c r="D1716" i="123"/>
  <c r="D1708" i="123"/>
  <c r="D1700" i="123"/>
  <c r="D1692" i="123"/>
  <c r="D860" i="123"/>
  <c r="D852" i="123"/>
  <c r="D844" i="123"/>
  <c r="D836" i="123"/>
  <c r="D828" i="123"/>
  <c r="D820" i="123"/>
  <c r="D812" i="123"/>
  <c r="D804" i="123"/>
  <c r="D796" i="123"/>
  <c r="D788" i="123"/>
  <c r="D780" i="123"/>
  <c r="D772" i="123"/>
  <c r="D764" i="123"/>
  <c r="D756" i="123"/>
  <c r="D748" i="123"/>
  <c r="D740" i="123"/>
  <c r="D732" i="123"/>
  <c r="D724" i="123"/>
  <c r="D716" i="123"/>
  <c r="D708" i="123"/>
  <c r="D700" i="123"/>
  <c r="D692" i="123"/>
  <c r="D684" i="123"/>
  <c r="D676" i="123"/>
  <c r="D668" i="123"/>
  <c r="D1026" i="123"/>
  <c r="D1018" i="123"/>
  <c r="D1010" i="123"/>
  <c r="D1002" i="123"/>
  <c r="D994" i="123"/>
  <c r="D986" i="123"/>
  <c r="D978" i="123"/>
  <c r="D970" i="123"/>
  <c r="D962" i="123"/>
  <c r="D954" i="123"/>
  <c r="D946" i="123"/>
  <c r="D866" i="123"/>
  <c r="D858" i="123"/>
  <c r="D850" i="123"/>
  <c r="D842" i="123"/>
  <c r="D834" i="123"/>
  <c r="D826" i="123"/>
  <c r="D818" i="123"/>
  <c r="D810" i="123"/>
  <c r="D802" i="123"/>
  <c r="D794" i="123"/>
  <c r="D786" i="123"/>
  <c r="D778" i="123"/>
  <c r="D770" i="123"/>
  <c r="D762" i="123"/>
  <c r="D754" i="123"/>
  <c r="D746" i="123"/>
  <c r="D738" i="123"/>
  <c r="D730" i="123"/>
  <c r="D722" i="123"/>
  <c r="D714" i="123"/>
  <c r="D706" i="123"/>
  <c r="D698" i="123"/>
  <c r="D690" i="123"/>
  <c r="D682" i="123"/>
  <c r="D674" i="123"/>
  <c r="D666" i="123"/>
  <c r="D658" i="123"/>
  <c r="D650" i="123"/>
  <c r="D642" i="123"/>
  <c r="D634" i="123"/>
  <c r="D960" i="123"/>
  <c r="D952" i="123"/>
  <c r="D944" i="123"/>
  <c r="D864" i="123"/>
  <c r="D856" i="123"/>
  <c r="D848" i="123"/>
  <c r="D840" i="123"/>
  <c r="D832" i="123"/>
  <c r="D824" i="123"/>
  <c r="D816" i="123"/>
  <c r="D808" i="123"/>
  <c r="D800" i="123"/>
  <c r="D792" i="123"/>
  <c r="D784" i="123"/>
  <c r="D776" i="123"/>
  <c r="D768" i="123"/>
  <c r="D760" i="123"/>
  <c r="D752" i="123"/>
  <c r="D744" i="123"/>
  <c r="D736" i="123"/>
  <c r="D728" i="123"/>
  <c r="D720" i="123"/>
  <c r="D712" i="123"/>
  <c r="D704" i="123"/>
  <c r="D696" i="123"/>
  <c r="D688" i="123"/>
  <c r="D680" i="123"/>
  <c r="D672" i="123"/>
  <c r="D664" i="123"/>
  <c r="D656" i="123"/>
  <c r="D648" i="123"/>
  <c r="D640" i="123"/>
  <c r="D1815" i="123"/>
  <c r="D1807" i="123"/>
  <c r="D1799" i="123"/>
  <c r="D1791" i="123"/>
  <c r="D1783" i="123"/>
  <c r="D1893" i="123"/>
  <c r="D1885" i="123"/>
  <c r="D1877" i="123"/>
  <c r="D1869" i="123"/>
  <c r="D1861" i="123"/>
  <c r="D1853" i="123"/>
  <c r="D1845" i="123"/>
  <c r="D1837" i="123"/>
  <c r="D1829" i="123"/>
  <c r="D1821" i="123"/>
  <c r="D1813" i="123"/>
  <c r="D1805" i="123"/>
  <c r="D1797" i="123"/>
  <c r="D1789" i="123"/>
  <c r="D1781" i="123"/>
  <c r="D1765" i="123"/>
  <c r="D1757" i="123"/>
  <c r="D1749" i="123"/>
  <c r="D1741" i="123"/>
  <c r="D1733" i="123"/>
  <c r="D1725" i="123"/>
  <c r="D1717" i="123"/>
  <c r="D1709" i="123"/>
  <c r="D1701" i="123"/>
  <c r="D1693" i="123"/>
  <c r="D865" i="123"/>
  <c r="D857" i="123"/>
  <c r="D849" i="123"/>
  <c r="D841" i="123"/>
  <c r="D833" i="123"/>
  <c r="D825" i="123"/>
  <c r="D817" i="123"/>
  <c r="D809" i="123"/>
  <c r="D801" i="123"/>
  <c r="D793" i="123"/>
  <c r="D785" i="123"/>
  <c r="D999" i="123"/>
  <c r="D991" i="123"/>
  <c r="D983" i="123"/>
  <c r="D975" i="123"/>
  <c r="D967" i="123"/>
  <c r="D959" i="123"/>
  <c r="D951" i="123"/>
  <c r="D943" i="123"/>
  <c r="D935" i="123"/>
  <c r="D927" i="123"/>
  <c r="D919" i="123"/>
  <c r="D911" i="123"/>
  <c r="D903" i="123"/>
  <c r="D895" i="123"/>
  <c r="D887" i="123"/>
  <c r="D879" i="123"/>
  <c r="D871" i="123"/>
  <c r="D1775" i="123"/>
  <c r="D1767" i="123"/>
  <c r="D1759" i="123"/>
  <c r="D1751" i="123"/>
  <c r="D1743" i="123"/>
  <c r="D1735" i="123"/>
  <c r="D1727" i="123"/>
  <c r="D1719" i="123"/>
  <c r="D1711" i="123"/>
  <c r="D1703" i="123"/>
  <c r="D1695" i="123"/>
  <c r="D1685" i="123"/>
  <c r="D1677" i="123"/>
  <c r="D1669" i="123"/>
  <c r="D1661" i="123"/>
  <c r="D1653" i="123"/>
  <c r="D1645" i="123"/>
  <c r="D1637" i="123"/>
  <c r="D1629" i="123"/>
  <c r="D1613" i="123"/>
  <c r="D1605" i="123"/>
  <c r="D1597" i="123"/>
  <c r="D1589" i="123"/>
  <c r="D1581" i="123"/>
  <c r="D1573" i="123"/>
  <c r="D1565" i="123"/>
  <c r="D1557" i="123"/>
  <c r="D1549" i="123"/>
  <c r="D1541" i="123"/>
  <c r="D1533" i="123"/>
  <c r="D1525" i="123"/>
  <c r="D1517" i="123"/>
  <c r="D1509" i="123"/>
  <c r="D1501" i="123"/>
  <c r="D1493" i="123"/>
  <c r="D1485" i="123"/>
  <c r="D1477" i="123"/>
  <c r="D1469" i="123"/>
  <c r="D1461" i="123"/>
  <c r="D1453" i="123"/>
  <c r="D1445" i="123"/>
  <c r="D1437" i="123"/>
  <c r="D1429" i="123"/>
  <c r="D1421" i="123"/>
  <c r="D1413" i="123"/>
  <c r="D1405" i="123"/>
  <c r="D1397" i="123"/>
  <c r="D1389" i="123"/>
  <c r="D1381" i="123"/>
  <c r="D1373" i="123"/>
  <c r="D1365" i="123"/>
  <c r="D1357" i="123"/>
  <c r="D1349" i="123"/>
  <c r="D1341" i="123"/>
  <c r="D1333" i="123"/>
  <c r="D1325" i="123"/>
  <c r="D1317" i="123"/>
  <c r="D1309" i="123"/>
  <c r="D1301" i="123"/>
  <c r="D1293" i="123"/>
  <c r="D1285" i="123"/>
  <c r="D1277" i="123"/>
  <c r="D1269" i="123"/>
  <c r="D1261" i="123"/>
  <c r="D1253" i="123"/>
  <c r="D1245" i="123"/>
  <c r="D1237" i="123"/>
  <c r="D1229" i="123"/>
  <c r="D1221" i="123"/>
  <c r="D1213" i="123"/>
  <c r="D1205" i="123"/>
  <c r="D1197" i="123"/>
  <c r="D1189" i="123"/>
  <c r="D1181" i="123"/>
  <c r="D1173" i="123"/>
  <c r="D1165" i="123"/>
  <c r="D1157" i="123"/>
  <c r="D1149" i="123"/>
  <c r="D1141" i="123"/>
  <c r="D1133" i="123"/>
  <c r="D1125" i="123"/>
  <c r="D1117" i="123"/>
  <c r="D1109" i="123"/>
  <c r="D1101" i="123"/>
  <c r="D1093" i="123"/>
  <c r="D1085" i="123"/>
  <c r="D1077" i="123"/>
  <c r="D1069" i="123"/>
  <c r="D1061" i="123"/>
  <c r="D1053" i="123"/>
  <c r="D1045" i="123"/>
  <c r="D1037" i="123"/>
  <c r="D1029" i="123"/>
  <c r="D1021" i="123"/>
  <c r="D1013" i="123"/>
  <c r="D861" i="123"/>
  <c r="D853" i="123"/>
  <c r="D845" i="123"/>
  <c r="D837" i="123"/>
  <c r="D829" i="123"/>
  <c r="D821" i="123"/>
  <c r="D813" i="123"/>
  <c r="D805" i="123"/>
  <c r="D797" i="123"/>
  <c r="D1003" i="123"/>
  <c r="D995" i="123"/>
  <c r="D987" i="123"/>
  <c r="D979" i="123"/>
  <c r="D971" i="123"/>
  <c r="D963" i="123"/>
  <c r="D955" i="123"/>
  <c r="D947" i="123"/>
  <c r="D939" i="123"/>
  <c r="D931" i="123"/>
  <c r="D923" i="123"/>
  <c r="D915" i="123"/>
  <c r="D907" i="123"/>
  <c r="D899" i="123"/>
  <c r="D891" i="123"/>
  <c r="D883" i="123"/>
  <c r="D875" i="123"/>
  <c r="D867" i="123"/>
  <c r="D1417" i="123"/>
  <c r="D1409" i="123"/>
  <c r="D1401" i="123"/>
  <c r="D1393" i="123"/>
  <c r="D1385" i="123"/>
  <c r="D1377" i="123"/>
  <c r="D1369" i="123"/>
  <c r="D1361" i="123"/>
  <c r="D1353" i="123"/>
  <c r="D1345" i="123"/>
  <c r="D1177" i="123"/>
  <c r="D1169" i="123"/>
  <c r="D1161" i="123"/>
  <c r="D1153" i="123"/>
  <c r="D1145" i="123"/>
  <c r="D1137" i="123"/>
  <c r="D1129" i="123"/>
  <c r="D1121" i="123"/>
  <c r="D1113" i="123"/>
  <c r="D1105" i="123"/>
  <c r="D1097" i="123"/>
  <c r="D1089" i="123"/>
  <c r="D1081" i="123"/>
  <c r="D1073" i="123"/>
  <c r="D1065" i="123"/>
  <c r="D1057" i="123"/>
  <c r="D1049" i="123"/>
  <c r="D1041" i="123"/>
  <c r="D1033" i="123"/>
  <c r="D1025" i="123"/>
  <c r="D1017" i="123"/>
  <c r="D1009" i="123"/>
  <c r="D561" i="123"/>
  <c r="D553" i="123"/>
  <c r="D545" i="123"/>
  <c r="D537" i="123"/>
  <c r="D529" i="123"/>
  <c r="D521" i="123"/>
  <c r="D777" i="123"/>
  <c r="D769" i="123"/>
  <c r="D761" i="123"/>
  <c r="D753" i="123"/>
  <c r="D745" i="123"/>
  <c r="D737" i="123"/>
  <c r="D729" i="123"/>
  <c r="D721" i="123"/>
  <c r="D713" i="123"/>
  <c r="D705" i="123"/>
  <c r="D697" i="123"/>
  <c r="D689" i="123"/>
  <c r="D681" i="123"/>
  <c r="D673" i="123"/>
  <c r="D665" i="123"/>
  <c r="D657" i="123"/>
  <c r="D649" i="123"/>
  <c r="D641" i="123"/>
  <c r="D633" i="123"/>
  <c r="D513" i="123"/>
  <c r="D505" i="123"/>
  <c r="D497" i="123"/>
  <c r="D489" i="123"/>
  <c r="D481" i="123"/>
  <c r="D473" i="123"/>
  <c r="D465" i="123"/>
  <c r="D457" i="123"/>
  <c r="D449" i="123"/>
  <c r="D441" i="123"/>
  <c r="D433" i="123"/>
  <c r="D425" i="123"/>
  <c r="D417" i="123"/>
  <c r="D409" i="123"/>
  <c r="D401" i="123"/>
  <c r="D393" i="123"/>
  <c r="D385" i="123"/>
  <c r="D377" i="123"/>
  <c r="D369" i="123"/>
  <c r="D361" i="123"/>
  <c r="D353" i="123"/>
  <c r="D345" i="123"/>
  <c r="D337" i="123"/>
  <c r="D329" i="123"/>
  <c r="D321" i="123"/>
  <c r="D313" i="123"/>
  <c r="D305" i="123"/>
  <c r="D297" i="123"/>
  <c r="D289" i="123"/>
  <c r="D281" i="123"/>
  <c r="D273" i="123"/>
  <c r="D265" i="123"/>
  <c r="D257" i="123"/>
  <c r="D249" i="123"/>
  <c r="D241" i="123"/>
  <c r="D233" i="123"/>
  <c r="D225" i="123"/>
  <c r="D217" i="123"/>
  <c r="D209" i="123"/>
  <c r="D201" i="123"/>
  <c r="D193" i="123"/>
  <c r="D185" i="123"/>
  <c r="D161" i="123"/>
  <c r="D145" i="123"/>
  <c r="D137" i="123"/>
  <c r="D129" i="123"/>
  <c r="D121" i="123"/>
  <c r="D113" i="123"/>
  <c r="D97" i="123"/>
  <c r="D89" i="123"/>
  <c r="D73" i="123"/>
  <c r="D631" i="123"/>
  <c r="D623" i="123"/>
  <c r="D615" i="123"/>
  <c r="D607" i="123"/>
  <c r="D599" i="123"/>
  <c r="D591" i="123"/>
  <c r="D583" i="123"/>
  <c r="D575" i="123"/>
  <c r="D567" i="123"/>
  <c r="D559" i="123"/>
  <c r="D551" i="123"/>
  <c r="D543" i="123"/>
  <c r="D535" i="123"/>
  <c r="D527" i="123"/>
  <c r="D863" i="123"/>
  <c r="D855" i="123"/>
  <c r="D847" i="123"/>
  <c r="D839" i="123"/>
  <c r="D831" i="123"/>
  <c r="D823" i="123"/>
  <c r="D815" i="123"/>
  <c r="D807" i="123"/>
  <c r="D799" i="123"/>
  <c r="D791" i="123"/>
  <c r="D783" i="123"/>
  <c r="D775" i="123"/>
  <c r="D767" i="123"/>
  <c r="D759" i="123"/>
  <c r="D751" i="123"/>
  <c r="D743" i="123"/>
  <c r="D735" i="123"/>
  <c r="D727" i="123"/>
  <c r="D719" i="123"/>
  <c r="D711" i="123"/>
  <c r="D703" i="123"/>
  <c r="D695" i="123"/>
  <c r="D679" i="123"/>
  <c r="D671" i="123"/>
  <c r="D663" i="123"/>
  <c r="D655" i="123"/>
  <c r="D647" i="123"/>
  <c r="D639" i="123"/>
  <c r="D519" i="123"/>
  <c r="D511" i="123"/>
  <c r="D503" i="123"/>
  <c r="D495" i="123"/>
  <c r="D487" i="123"/>
  <c r="D479" i="123"/>
  <c r="D471" i="123"/>
  <c r="D463" i="123"/>
  <c r="D455" i="123"/>
  <c r="D447" i="123"/>
  <c r="D439" i="123"/>
  <c r="D431" i="123"/>
  <c r="D423" i="123"/>
  <c r="D415" i="123"/>
  <c r="D407" i="123"/>
  <c r="D399" i="123"/>
  <c r="D391" i="123"/>
  <c r="D383" i="123"/>
  <c r="D375" i="123"/>
  <c r="D367" i="123"/>
  <c r="D359" i="123"/>
  <c r="D351" i="123"/>
  <c r="D343" i="123"/>
  <c r="D335" i="123"/>
  <c r="D327" i="123"/>
  <c r="D319" i="123"/>
  <c r="D311" i="123"/>
  <c r="D303" i="123"/>
  <c r="D295" i="123"/>
  <c r="D287" i="123"/>
  <c r="D279" i="123"/>
  <c r="D271" i="123"/>
  <c r="D263" i="123"/>
  <c r="D255" i="123"/>
  <c r="D247" i="123"/>
  <c r="D239" i="123"/>
  <c r="D231" i="123"/>
  <c r="D223" i="123"/>
  <c r="D215" i="123"/>
  <c r="D207" i="123"/>
  <c r="D199" i="123"/>
  <c r="D191" i="123"/>
  <c r="D183" i="123"/>
  <c r="D167" i="123"/>
  <c r="D159" i="123"/>
  <c r="D789" i="123"/>
  <c r="D781" i="123"/>
  <c r="D773" i="123"/>
  <c r="D765" i="123"/>
  <c r="D757" i="123"/>
  <c r="D749" i="123"/>
  <c r="D741" i="123"/>
  <c r="D733" i="123"/>
  <c r="D725" i="123"/>
  <c r="D717" i="123"/>
  <c r="D709" i="123"/>
  <c r="D701" i="123"/>
  <c r="D693" i="123"/>
  <c r="D685" i="123"/>
  <c r="D677" i="123"/>
  <c r="D669" i="123"/>
  <c r="D661" i="123"/>
  <c r="D653" i="123"/>
  <c r="D645" i="123"/>
  <c r="D637" i="123"/>
  <c r="D517" i="123"/>
  <c r="D509" i="123"/>
  <c r="D501" i="123"/>
  <c r="D493" i="123"/>
  <c r="D485" i="123"/>
  <c r="D477" i="123"/>
  <c r="D469" i="123"/>
  <c r="D453" i="123"/>
  <c r="D445" i="123"/>
  <c r="D437" i="123"/>
  <c r="D429" i="123"/>
  <c r="D421" i="123"/>
  <c r="D413" i="123"/>
  <c r="D405" i="123"/>
  <c r="D397" i="123"/>
  <c r="D389" i="123"/>
  <c r="D381" i="123"/>
  <c r="D373" i="123"/>
  <c r="D365" i="123"/>
  <c r="D357" i="123"/>
  <c r="D349" i="123"/>
  <c r="D341" i="123"/>
  <c r="D333" i="123"/>
  <c r="D325" i="123"/>
  <c r="D317" i="123"/>
  <c r="D309" i="123"/>
  <c r="D301" i="123"/>
  <c r="D293" i="123"/>
  <c r="D285" i="123"/>
  <c r="D277" i="123"/>
  <c r="D269" i="123"/>
  <c r="D261" i="123"/>
  <c r="D253" i="123"/>
  <c r="D245" i="123"/>
  <c r="D237" i="123"/>
  <c r="D229" i="123"/>
  <c r="D221" i="123"/>
  <c r="D213" i="123"/>
  <c r="D205" i="123"/>
  <c r="D197" i="123"/>
  <c r="D189" i="123"/>
  <c r="D181" i="123"/>
  <c r="D165" i="123"/>
  <c r="D141" i="123"/>
  <c r="D133" i="123"/>
  <c r="D125" i="123"/>
  <c r="D117" i="123"/>
  <c r="D101" i="123"/>
  <c r="D93" i="123"/>
  <c r="D85" i="123"/>
  <c r="D77" i="123"/>
  <c r="D69" i="123"/>
  <c r="D61" i="123"/>
  <c r="D49" i="123"/>
  <c r="D33" i="123"/>
  <c r="D1890" i="123"/>
  <c r="D1882" i="123"/>
  <c r="D1874" i="123"/>
  <c r="D1866" i="123"/>
  <c r="D1858" i="123"/>
  <c r="D1850" i="123"/>
  <c r="D1842" i="123"/>
  <c r="D1834" i="123"/>
  <c r="D1826" i="123"/>
  <c r="D627" i="123"/>
  <c r="D619" i="123"/>
  <c r="D611" i="123"/>
  <c r="D603" i="123"/>
  <c r="D595" i="123"/>
  <c r="D587" i="123"/>
  <c r="D579" i="123"/>
  <c r="D571" i="123"/>
  <c r="D563" i="123"/>
  <c r="D555" i="123"/>
  <c r="D547" i="123"/>
  <c r="D539" i="123"/>
  <c r="D531" i="123"/>
  <c r="D523" i="123"/>
  <c r="D171" i="123"/>
  <c r="D155" i="123"/>
  <c r="D107" i="123"/>
  <c r="D59" i="123"/>
  <c r="D45" i="123"/>
  <c r="D11" i="123"/>
  <c r="D1816" i="123"/>
  <c r="D1808" i="123"/>
  <c r="D1800" i="123"/>
  <c r="D1792" i="123"/>
  <c r="D1784" i="123"/>
  <c r="D1776" i="123"/>
  <c r="D1768" i="123"/>
  <c r="D1760" i="123"/>
  <c r="D1752" i="123"/>
  <c r="D1744" i="123"/>
  <c r="D1736" i="123"/>
  <c r="D1728" i="123"/>
  <c r="D1720" i="123"/>
  <c r="D1712" i="123"/>
  <c r="D1686" i="123"/>
  <c r="D1614" i="123"/>
  <c r="D1606" i="123"/>
  <c r="D1598" i="123"/>
  <c r="D1590" i="123"/>
  <c r="D1582" i="123"/>
  <c r="D1574" i="123"/>
  <c r="D1566" i="123"/>
  <c r="D1558" i="123"/>
  <c r="D1550" i="123"/>
  <c r="D1542" i="123"/>
  <c r="D1534" i="123"/>
  <c r="D1526" i="123"/>
  <c r="D1518" i="123"/>
  <c r="D1510" i="123"/>
  <c r="D1502" i="123"/>
  <c r="D1494" i="123"/>
  <c r="D1486" i="123"/>
  <c r="D1478" i="123"/>
  <c r="D1470" i="123"/>
  <c r="D1462" i="123"/>
  <c r="D1454" i="123"/>
  <c r="D1446" i="123"/>
  <c r="D1438" i="123"/>
  <c r="D1430" i="123"/>
  <c r="D1422" i="123"/>
  <c r="D1414" i="123"/>
  <c r="D1406" i="123"/>
  <c r="D1398" i="123"/>
  <c r="D1390" i="123"/>
  <c r="D1382" i="123"/>
  <c r="D1374" i="123"/>
  <c r="D1366" i="123"/>
  <c r="D1358" i="123"/>
  <c r="D1350" i="123"/>
  <c r="D1342" i="123"/>
  <c r="D1334" i="123"/>
  <c r="D1326" i="123"/>
  <c r="D1318" i="123"/>
  <c r="D1310" i="123"/>
  <c r="D1302" i="123"/>
  <c r="D1294" i="123"/>
  <c r="D1286" i="123"/>
  <c r="D1278" i="123"/>
  <c r="D1270" i="123"/>
  <c r="D1262" i="123"/>
  <c r="D1254" i="123"/>
  <c r="D1246" i="123"/>
  <c r="D1238" i="123"/>
  <c r="D1230" i="123"/>
  <c r="D1222" i="123"/>
  <c r="D1214" i="123"/>
  <c r="D1206" i="123"/>
  <c r="D1198" i="123"/>
  <c r="D1190" i="123"/>
  <c r="D1182" i="123"/>
  <c r="D1174" i="123"/>
  <c r="D1166" i="123"/>
  <c r="D1158" i="123"/>
  <c r="D1150" i="123"/>
  <c r="D1142" i="123"/>
  <c r="D1134" i="123"/>
  <c r="D1126" i="123"/>
  <c r="D1062" i="123"/>
  <c r="D143" i="123"/>
  <c r="D135" i="123"/>
  <c r="D127" i="123"/>
  <c r="D119" i="123"/>
  <c r="D111" i="123"/>
  <c r="D95" i="123"/>
  <c r="D87" i="123"/>
  <c r="D71" i="123"/>
  <c r="D63" i="123"/>
  <c r="D1892" i="123"/>
  <c r="D1884" i="123"/>
  <c r="D1876" i="123"/>
  <c r="D1868" i="123"/>
  <c r="D1860" i="123"/>
  <c r="D1852" i="123"/>
  <c r="D1844" i="123"/>
  <c r="D1836" i="123"/>
  <c r="D1828" i="123"/>
  <c r="D1820" i="123"/>
  <c r="D1684" i="123"/>
  <c r="D1676" i="123"/>
  <c r="D1668" i="123"/>
  <c r="D1660" i="123"/>
  <c r="D1652" i="123"/>
  <c r="D1644" i="123"/>
  <c r="D1636" i="123"/>
  <c r="D1628" i="123"/>
  <c r="D1620" i="123"/>
  <c r="D1612" i="123"/>
  <c r="D1604" i="123"/>
  <c r="D1596" i="123"/>
  <c r="D1588" i="123"/>
  <c r="D1580" i="123"/>
  <c r="D1572" i="123"/>
  <c r="D1564" i="123"/>
  <c r="D1556" i="123"/>
  <c r="D1548" i="123"/>
  <c r="D1540" i="123"/>
  <c r="D1532" i="123"/>
  <c r="D1524" i="123"/>
  <c r="D1516" i="123"/>
  <c r="D1508" i="123"/>
  <c r="D1500" i="123"/>
  <c r="D1492" i="123"/>
  <c r="D1484" i="123"/>
  <c r="D1476" i="123"/>
  <c r="D1468" i="123"/>
  <c r="D1460" i="123"/>
  <c r="D1452" i="123"/>
  <c r="D1444" i="123"/>
  <c r="D1436" i="123"/>
  <c r="D1428" i="123"/>
  <c r="D1420" i="123"/>
  <c r="D1412" i="123"/>
  <c r="D1404" i="123"/>
  <c r="D1396" i="123"/>
  <c r="D1388" i="123"/>
  <c r="D1380" i="123"/>
  <c r="D1372" i="123"/>
  <c r="D1364" i="123"/>
  <c r="D1356" i="123"/>
  <c r="D1348" i="123"/>
  <c r="D1340" i="123"/>
  <c r="D1332" i="123"/>
  <c r="D1324" i="123"/>
  <c r="D1316" i="123"/>
  <c r="D1308" i="123"/>
  <c r="D1300" i="123"/>
  <c r="D1292" i="123"/>
  <c r="D1284" i="123"/>
  <c r="D1276" i="123"/>
  <c r="D1268" i="123"/>
  <c r="D1260" i="123"/>
  <c r="D1252" i="123"/>
  <c r="D1244" i="123"/>
  <c r="D1236" i="123"/>
  <c r="D1228" i="123"/>
  <c r="D1220" i="123"/>
  <c r="D1212" i="123"/>
  <c r="D1204" i="123"/>
  <c r="D1196" i="123"/>
  <c r="D1188" i="123"/>
  <c r="D1180" i="123"/>
  <c r="D1172" i="123"/>
  <c r="D1164" i="123"/>
  <c r="D1682" i="123"/>
  <c r="D1674" i="123"/>
  <c r="D1666" i="123"/>
  <c r="D1658" i="123"/>
  <c r="D1650" i="123"/>
  <c r="D1642" i="123"/>
  <c r="D1634" i="123"/>
  <c r="D1626" i="123"/>
  <c r="D1618" i="123"/>
  <c r="D1610" i="123"/>
  <c r="D1602" i="123"/>
  <c r="D1594" i="123"/>
  <c r="D1586" i="123"/>
  <c r="D1578" i="123"/>
  <c r="D1570" i="123"/>
  <c r="D1562" i="123"/>
  <c r="D1554" i="123"/>
  <c r="D1546" i="123"/>
  <c r="D1538" i="123"/>
  <c r="D1530" i="123"/>
  <c r="D1522" i="123"/>
  <c r="D1514" i="123"/>
  <c r="D1506" i="123"/>
  <c r="D1498" i="123"/>
  <c r="D1490" i="123"/>
  <c r="D1482" i="123"/>
  <c r="D1474" i="123"/>
  <c r="D1466" i="123"/>
  <c r="D1458" i="123"/>
  <c r="D1450" i="123"/>
  <c r="D1442" i="123"/>
  <c r="D1434" i="123"/>
  <c r="D1426" i="123"/>
  <c r="D1418" i="123"/>
  <c r="D1410" i="123"/>
  <c r="D1402" i="123"/>
  <c r="D1394" i="123"/>
  <c r="D1386" i="123"/>
  <c r="D1378" i="123"/>
  <c r="D1370" i="123"/>
  <c r="D1362" i="123"/>
  <c r="D1354" i="123"/>
  <c r="D1346" i="123"/>
  <c r="D1338" i="123"/>
  <c r="D1330" i="123"/>
  <c r="D1322" i="123"/>
  <c r="D1314" i="123"/>
  <c r="D1306" i="123"/>
  <c r="D1298" i="123"/>
  <c r="D1290" i="123"/>
  <c r="D1282" i="123"/>
  <c r="D1274" i="123"/>
  <c r="D1266" i="123"/>
  <c r="D1258" i="123"/>
  <c r="D1250" i="123"/>
  <c r="D1242" i="123"/>
  <c r="D1234" i="123"/>
  <c r="D1226" i="123"/>
  <c r="D1218" i="123"/>
  <c r="D1210" i="123"/>
  <c r="D1202" i="123"/>
  <c r="D1194" i="123"/>
  <c r="D1186" i="123"/>
  <c r="D1178" i="123"/>
  <c r="D1170" i="123"/>
  <c r="D1162" i="123"/>
  <c r="D1154" i="123"/>
  <c r="D1146" i="123"/>
  <c r="D1138" i="123"/>
  <c r="D1130" i="123"/>
  <c r="D1122" i="123"/>
  <c r="D1114" i="123"/>
  <c r="D1106" i="123"/>
  <c r="D1098" i="123"/>
  <c r="D1090" i="123"/>
  <c r="D1082" i="123"/>
  <c r="D1074" i="123"/>
  <c r="D1066" i="123"/>
  <c r="D1058" i="123"/>
  <c r="D1050" i="123"/>
  <c r="D1042" i="123"/>
  <c r="D1034" i="123"/>
  <c r="D1704" i="123"/>
  <c r="D1696" i="123"/>
  <c r="D1688" i="123"/>
</calcChain>
</file>

<file path=xl/comments1.xml><?xml version="1.0" encoding="utf-8"?>
<comments xmlns="http://schemas.openxmlformats.org/spreadsheetml/2006/main">
  <authors>
    <author>Igor Popovic</author>
  </authors>
  <commentList>
    <comment ref="D339" authorId="0">
      <text>
        <r>
          <rPr>
            <sz val="8"/>
            <color indexed="81"/>
            <rFont val="Tahoma"/>
            <family val="2"/>
          </rPr>
          <t xml:space="preserve">-  A price was calculated of £215. We received clinical feedback that it is inappropriate to carry out activity in this setting. Therefore, we have removed the price.  </t>
        </r>
      </text>
    </comment>
    <comment ref="D461" authorId="0">
      <text>
        <r>
          <rPr>
            <sz val="8"/>
            <color indexed="81"/>
            <rFont val="Tahoma"/>
            <family val="2"/>
          </rPr>
          <t xml:space="preserve">-  A price was calculated of £265. We received clinical feedback that it is inappropriate to carry out activity in this setting. Therefore, we have removed the price. 
</t>
        </r>
      </text>
    </comment>
    <comment ref="D510" authorId="0">
      <text>
        <r>
          <rPr>
            <sz val="8"/>
            <color indexed="81"/>
            <rFont val="Tahoma"/>
            <family val="2"/>
          </rPr>
          <t>-  A price was calculated of £295. We received clinical feedback that it is inappropriate to carry out activity in this setting. Therefore, we have removed the price.</t>
        </r>
      </text>
    </comment>
    <comment ref="D515" authorId="0">
      <text>
        <r>
          <rPr>
            <sz val="8"/>
            <color indexed="81"/>
            <rFont val="Tahoma"/>
            <family val="2"/>
          </rPr>
          <t xml:space="preserve">-  A price was calculated of £108. We received clinical feedback that it is inappropriate to carry out activity in this setting. Therefore, we have removed the price.  </t>
        </r>
      </text>
    </comment>
    <comment ref="D577" authorId="0">
      <text>
        <r>
          <rPr>
            <sz val="8"/>
            <color indexed="81"/>
            <rFont val="Tahoma"/>
            <family val="2"/>
          </rPr>
          <t xml:space="preserve">-  A price was calculated of £126. We received clinical feedback that it is inappropriate to carry out activity in this setting. Therefore, we have removed the price.
</t>
        </r>
      </text>
    </comment>
    <comment ref="D590" authorId="0">
      <text>
        <r>
          <rPr>
            <sz val="8"/>
            <color indexed="81"/>
            <rFont val="Tahoma"/>
            <family val="2"/>
          </rPr>
          <t xml:space="preserve">-  A price was calculated of £153. We received clinical feedback that it is inappropriate to carry out activity in this setting. Therefore, we have removed the price.  </t>
        </r>
      </text>
    </comment>
    <comment ref="D687" authorId="0">
      <text>
        <r>
          <rPr>
            <sz val="8"/>
            <color indexed="81"/>
            <rFont val="Tahoma"/>
            <family val="2"/>
          </rPr>
          <t>-  A price was calculated of £152. We received clinical feedback that it is inappropriate to carry out activity in this setting. Therefore, we have removed the price.</t>
        </r>
      </text>
    </comment>
    <comment ref="D1621" authorId="0">
      <text>
        <r>
          <rPr>
            <sz val="8"/>
            <color indexed="81"/>
            <rFont val="Tahoma"/>
            <family val="2"/>
          </rPr>
          <t xml:space="preserve">-  A price was calculated of £175. We received clinical feedback that it is inappropriate to carry out activity in this setting. Therefore, we have removed the price. </t>
        </r>
      </text>
    </comment>
    <comment ref="D1773" authorId="0">
      <text>
        <r>
          <rPr>
            <sz val="8"/>
            <color indexed="81"/>
            <rFont val="Tahoma"/>
            <family val="2"/>
          </rPr>
          <t xml:space="preserve">-  A price was calculated of £28. We received clinical feedback that it is inappropriate to carry out activity in this setting. Therefore, we have removed the price. </t>
        </r>
      </text>
    </comment>
  </commentList>
</comments>
</file>

<file path=xl/sharedStrings.xml><?xml version="1.0" encoding="utf-8"?>
<sst xmlns="http://schemas.openxmlformats.org/spreadsheetml/2006/main" count="403" uniqueCount="145">
  <si>
    <t>Best practice tariff information</t>
  </si>
  <si>
    <t>2016-17 tariff - admitted patient care &amp; outpatient procedures</t>
  </si>
  <si>
    <t xml:space="preserve"> BPT applies to HRG or sub-HRG level</t>
  </si>
  <si>
    <t>Area BPT Name apples (see also tab "07.BPTs")</t>
  </si>
  <si>
    <t>Where BPT applies:
NE = Non-elective spell tariff
DC/EL = Day case/ordinary elective spell tariff
OP = OPROC tariff</t>
  </si>
  <si>
    <t>SUS will automate which BPT price (BPT or non-BPT price)</t>
  </si>
  <si>
    <t xml:space="preserve">* SSEM bunding will be updated for the S118. </t>
  </si>
  <si>
    <t>prices rounded t.p</t>
  </si>
  <si>
    <t>DC/EL</t>
  </si>
  <si>
    <t>NE</t>
  </si>
  <si>
    <t>OP/DC/EL</t>
  </si>
  <si>
    <t>BPT price</t>
  </si>
  <si>
    <t>non-BPT price</t>
  </si>
  <si>
    <t>-</t>
  </si>
  <si>
    <t>2016-17 - best practice tariffs</t>
  </si>
  <si>
    <t>Acute stroke care</t>
  </si>
  <si>
    <t>Adult renal dialysis</t>
  </si>
  <si>
    <t>Daycases</t>
  </si>
  <si>
    <t>Diabetic ketoacidosis and hypoglycaemia</t>
  </si>
  <si>
    <t>Early inflammatory arthritis</t>
  </si>
  <si>
    <t>Endoscopy procedures</t>
  </si>
  <si>
    <t>Fragility hip fracture</t>
  </si>
  <si>
    <t>Interventional radiology</t>
  </si>
  <si>
    <t>Major trauma</t>
  </si>
  <si>
    <t>Outpatient procedures</t>
  </si>
  <si>
    <t>Paediatric diabetes year of care</t>
  </si>
  <si>
    <t>Paediatric epilepsy</t>
  </si>
  <si>
    <t>Parkinson's disease</t>
  </si>
  <si>
    <t>Pleural effusion</t>
  </si>
  <si>
    <t>Primary total hip and knee replacements</t>
  </si>
  <si>
    <t>Same day emergency care</t>
  </si>
  <si>
    <t>Transient ischaemic attack</t>
  </si>
  <si>
    <t>Heart Failure</t>
  </si>
  <si>
    <t>Return to top</t>
  </si>
  <si>
    <t xml:space="preserve">The BPT is made up of four components: a base tariff and three conditional payments. The base tariff is payable to all activity irrespective of whether the characteristics of best practice were met. The three conditional payments are conditional on meeting best practice characteristics described in the guidance. </t>
  </si>
  <si>
    <t xml:space="preserve">The base tariff and the additional payment apply at the HRG level. </t>
  </si>
  <si>
    <t>Short stay emergency adjustment does not apply. Long stay payments and specialist top-ups apply where appropriate.</t>
  </si>
  <si>
    <t>SUS PbR will apply the base tariff to the HRGs below. SUS PbR will only apply the additional payment for alteplase and not those for the other two characteristics of best practice. See guidance.</t>
  </si>
  <si>
    <t>Best practice tariff additional payments</t>
  </si>
  <si>
    <t>Additional payments (£)</t>
  </si>
  <si>
    <t>HRG code</t>
  </si>
  <si>
    <t>HRG name</t>
  </si>
  <si>
    <t>Base tariff (£)</t>
  </si>
  <si>
    <t>Best practice tariff (£) (excl. alteplase)</t>
  </si>
  <si>
    <r>
      <t xml:space="preserve">BPT flag 
</t>
    </r>
    <r>
      <rPr>
        <i/>
        <sz val="8"/>
        <rFont val="Arial"/>
        <family val="2"/>
      </rPr>
      <t>(see BPT Flag sheet)</t>
    </r>
  </si>
  <si>
    <t>2a</t>
  </si>
  <si>
    <t>Haemodialysis</t>
  </si>
  <si>
    <t>The tariff prices apply at the HRG level.</t>
  </si>
  <si>
    <t xml:space="preserve">The BPTs are set to encourage the adoption of clinical best practice with respect to vascular access. </t>
  </si>
  <si>
    <t>Please note that the mandatory tariffs for Peritoneal Dialysis are not classed as BPTs, however they are included in this sheet for ease of reference.</t>
  </si>
  <si>
    <t>The HRGs are generated by data items from the National Renal Dataset, listed in the guidance. Organisations need to establish local reporting processes to support payment of the tariffs.</t>
  </si>
  <si>
    <t>Best practice tariff (£)</t>
  </si>
  <si>
    <t>Hospital</t>
  </si>
  <si>
    <t>(per session)</t>
  </si>
  <si>
    <t>Satellite</t>
  </si>
  <si>
    <t>Home</t>
  </si>
  <si>
    <t>(per week)</t>
  </si>
  <si>
    <t>2b</t>
  </si>
  <si>
    <t>Peritoneal dialysis</t>
  </si>
  <si>
    <t>Best practice tariff (£)
 (per day)</t>
  </si>
  <si>
    <t>Day cases</t>
  </si>
  <si>
    <t>The BPT for each procedure is made up of a pair of prices: one applied to day case admissions, the other to ordinary elective admissions.</t>
  </si>
  <si>
    <t xml:space="preserve">For some procedures the BPT will apply to the HRG and for others it will apply at the sub-HRG level with the use of a BPT flag to capture the relevant activity within the associated HRGs. </t>
  </si>
  <si>
    <t xml:space="preserve">Where the BPT applies at the sub-HRG level, with the use of a BPT flag, there will be a conventional tariff applicable to the HRG. The conventional tariff however is to reimburse the costs of the activity unrelated to the BPT within the same HRG. The BPT is the mandatory tariff for the activity identified by the flag and is therefore not optional. </t>
  </si>
  <si>
    <t>Elective long stay payments and specialist top-ups apply where appropriate.</t>
  </si>
  <si>
    <t>SUS PbR will automate payment by: (a) generating the relevant flag, where required (b) applying relevant prices either to the BPT flag within relevant HRGs or at the HRG as appropriate.</t>
  </si>
  <si>
    <t>BPT applies to:</t>
  </si>
  <si>
    <t>Surgical sub speciality</t>
  </si>
  <si>
    <t>Procedure</t>
  </si>
  <si>
    <t>Best practice day case tariff (£)</t>
  </si>
  <si>
    <t>Ordinary elective tariff (£)</t>
  </si>
  <si>
    <t>HRG or sub-HRG level</t>
  </si>
  <si>
    <r>
      <t xml:space="preserve">BPT Flag </t>
    </r>
    <r>
      <rPr>
        <b/>
        <sz val="8"/>
        <rFont val="Arial"/>
        <family val="2"/>
      </rPr>
      <t xml:space="preserve">
</t>
    </r>
    <r>
      <rPr>
        <i/>
        <sz val="8"/>
        <rFont val="Arial"/>
        <family val="2"/>
      </rPr>
      <t>(see BPT Flag sheet)</t>
    </r>
  </si>
  <si>
    <t>The BPT will apply at the sub-HRG level to emergency admissions.</t>
  </si>
  <si>
    <t>SUS PbR will automate payment of the base tariff to activity eligible for the BPT, with a top-up for best practice to be paid locally subject to the relevant criteria being met.</t>
  </si>
  <si>
    <t>Activity outside of the scope of the BPT will be paid the conventional tariff in the main tariff spreadsheet. The conventional tariff price for this activity is in line with the tariff for best practice.</t>
  </si>
  <si>
    <t>Each of the BPT prices is an annual payment, applicable to all newly referred patients who are seen in adult rheumatology services.</t>
  </si>
  <si>
    <t>There is no discrete treatment function code for early inflammatory arthritis, therefore activity deemed eligible for the BPT should be excluded from the rheumatology TFC and paid for locally.</t>
  </si>
  <si>
    <t>Code</t>
  </si>
  <si>
    <t>* Excludes costs of biological drugs</t>
  </si>
  <si>
    <t>The BPT will apply at the HRG level to all daycase and elective activity.</t>
  </si>
  <si>
    <t xml:space="preserve">SUS PbR will automate payment of the best practice tariff to all activity eligible for the BPT. Where the criteria is not met then commissioners should recover monies to reduce the payment to the appropriate level in line with the guidance. </t>
  </si>
  <si>
    <t>Level 1
Best practice tariff (£)</t>
  </si>
  <si>
    <t>Level 2
Intermediate Best practice tariff (£)</t>
  </si>
  <si>
    <t>Level 3
Non-best practice tariff (£)</t>
  </si>
  <si>
    <t>The BPT is made up of two components: a base tariff and a conditional payment. The base tariff is payable to all activity irrespective of whether the characteristics of best practice were met. The conditional payment is payable if all seven characteristics are achieved (see guidance).</t>
  </si>
  <si>
    <r>
      <t>The base tariff and the additional payment apply at the sub-HRG level with the use of BPT flag 01</t>
    </r>
    <r>
      <rPr>
        <sz val="8"/>
        <rFont val="Arial"/>
        <family val="2"/>
      </rPr>
      <t xml:space="preserve"> to capture the relevant activity within the associated HRGs.</t>
    </r>
  </si>
  <si>
    <t xml:space="preserve">For each of the HRGs there will be a conventional tariff applicable to the HRG. The conventional tariff however is to reimburse the costs of the activity unrelated to the BPT within the same HRG. The BPT is the mandatory tariff for the activity identified by the flag and is therefore not optional. </t>
  </si>
  <si>
    <t>Short stay emergency adjustment does not apply. Long stay payments and specialist top-ups do apply where appropriate.</t>
  </si>
  <si>
    <t>SUS PbR will apply the base tariff to spells with a BPT flag 01 in the HRGs below but it will not apply the additional payment. See guidance.</t>
  </si>
  <si>
    <t>Best practice tariff additional payment</t>
  </si>
  <si>
    <t>Additional payment (£)</t>
  </si>
  <si>
    <t>Additional payment</t>
  </si>
  <si>
    <t>Interventional radiology (retired in 16/17)</t>
  </si>
  <si>
    <t>The BPT is made up of two levels of payment differentiated by the Injury Severity Score (ISS) of the patient, conditional on a set of criteria (see guidance) and paid in addition to the core spell tariff.</t>
  </si>
  <si>
    <t xml:space="preserve">Per patient, only one level of payment can be paid to only one major trauma centre. </t>
  </si>
  <si>
    <t>It applies to adults and children.</t>
  </si>
  <si>
    <t>Long stay payments and specialist top-ups apply, where appropriate, to the core spell tariff.</t>
  </si>
  <si>
    <t xml:space="preserve">SUS PbR will not apply the BPT. Organisations will need to use the TARN database to support the payment. </t>
  </si>
  <si>
    <t>Level</t>
  </si>
  <si>
    <t>For the diagnostic procedures, the BPT is made up of a pair of prices for each procedure: one applied to outpatient setting, the other to ordinary and day case elective admissions.</t>
  </si>
  <si>
    <t>The BPT for all three procedures apply at the HRG level.</t>
  </si>
  <si>
    <t>SUS PbR will automate payment by applying relevant prices to the HRG.</t>
  </si>
  <si>
    <t>Outpatient procedure tariff (£)</t>
  </si>
  <si>
    <t>Combined day case / ordinary elective spell tariff (£)</t>
  </si>
  <si>
    <t>The BPT is an annual payment that covers inpatient and outpatient care compliant with best practice specification (see guidance) from the date of discharge from hospital after the initial diagnosis of diabetes is made, until the young person is transferred to adult services at the age of 19.</t>
  </si>
  <si>
    <t>SUS PbR will not apply the BPT.</t>
  </si>
  <si>
    <t>Treatment function</t>
  </si>
  <si>
    <t>Treatment function name</t>
  </si>
  <si>
    <t>The BPT is payable per attendance to follow-up activity captured by the new paediatric epilepsy treatment function code, which has been introduced specifically to capture activity delivered in line with best practice.</t>
  </si>
  <si>
    <t>SUS PbR will apply the best practice tariff price. Organisations will need to make adjustments locally for activity which is coded to this TFC but doesnt meet the criteria. Activity not meeting best practice should be paid the outpatient attendance tariff for general paediatrics (TFC 420). The general paediatric tariff (non BPT) is included below for information and comparison only.</t>
  </si>
  <si>
    <t>Non-best practice tariff (£)</t>
  </si>
  <si>
    <t>WF01A
Follow Up Attendance - Single Professional</t>
  </si>
  <si>
    <t>WF02A
Follow Up Attendance - Multi Professional</t>
  </si>
  <si>
    <t>The BPT is an annual payment for activity delivered in line with the best practice criteria.</t>
  </si>
  <si>
    <t>The activity associated with Parkinson's disease is currently captured as part of the neurology TFC. Without a discrete TFC it is necessary for eligible activity to be excluded and paid locally.</t>
  </si>
  <si>
    <t xml:space="preserve">The BPT applies at a sub-HRG level (using a BPT flag) to the minor thoracic procedures HRG. </t>
  </si>
  <si>
    <t>The mandatory tariffs for the pleural effusion HRGs have been reduced to incentivise a shift of activity and fund best practice.</t>
  </si>
  <si>
    <t>The short stay emergency tariff continues to apply to the listed HRGs.</t>
  </si>
  <si>
    <t>Day case best practice tariff (£)</t>
  </si>
  <si>
    <t>Non-elective tariff (£)</t>
  </si>
  <si>
    <t>Reduced short stay emergency tariff (£)</t>
  </si>
  <si>
    <t>The BPT applies at the HRG level to all elective admissions. SUS PbR will automate payment of the BPT for all activity eligibile for the BPT. Where the best practice criteria are not met, commissioners will need to make manual adjustments to the non-best practice rate.</t>
  </si>
  <si>
    <r>
      <t xml:space="preserve">BPT flag </t>
    </r>
    <r>
      <rPr>
        <b/>
        <sz val="8"/>
        <rFont val="Arial"/>
        <family val="2"/>
      </rPr>
      <t xml:space="preserve">
</t>
    </r>
    <r>
      <rPr>
        <i/>
        <sz val="8"/>
        <rFont val="Arial"/>
        <family val="2"/>
      </rPr>
      <t>(see BPT Flag sheet)</t>
    </r>
  </si>
  <si>
    <t xml:space="preserve">The BPT for each clinical scenario is made up of a pair of prices: one applied to emergency admissions with a zero day length of stay, the other to emergency admissions with a stay of 1 or more days. </t>
  </si>
  <si>
    <t>For around three quarters of the scenarios, the BPT will apply to the HRG and for the remaining scenarios, the BPT will apply at the sub-HRG level with the use of a BPT flag to capture the relevant activity within the associated HRGs. In both cases the Grouper and SUS PbR will generate a BPT flag in order to facilitate the automation of payment by SUS PbR.</t>
  </si>
  <si>
    <t>SUS PbR will automate payment by: (a) generating the relevant flag, (b) applying relevant prices to the BPT flag.</t>
  </si>
  <si>
    <t>Clinical scenario</t>
  </si>
  <si>
    <r>
      <t xml:space="preserve">Same day emergency care BPT (£) </t>
    </r>
    <r>
      <rPr>
        <b/>
        <sz val="8"/>
        <rFont val="Arial"/>
        <family val="2"/>
      </rPr>
      <t xml:space="preserve">
</t>
    </r>
    <r>
      <rPr>
        <i/>
        <sz val="8"/>
        <rFont val="Arial"/>
        <family val="2"/>
      </rPr>
      <t>(LOS = 0 days)</t>
    </r>
  </si>
  <si>
    <r>
      <t>Non-elective tariff BPT (£)</t>
    </r>
    <r>
      <rPr>
        <b/>
        <sz val="8"/>
        <rFont val="Arial"/>
        <family val="2"/>
      </rPr>
      <t xml:space="preserve"> 
</t>
    </r>
    <r>
      <rPr>
        <i/>
        <sz val="8"/>
        <rFont val="Arial"/>
        <family val="2"/>
      </rPr>
      <t>(LOS &gt; 0 days)</t>
    </r>
  </si>
  <si>
    <t>* Includes: First seizure and seizure in known epileptic from NHS Institute’s Directory of Ambulatory Emergency Care in Adults.</t>
  </si>
  <si>
    <t xml:space="preserve">The BPT is made up of two components: a base tariff and a conditional payment. Both components are conditional on meeting best practice characteristics though they are payable separately. </t>
  </si>
  <si>
    <t>SUS PbR will (a) apply the base tariff price to activity coded under the appropriate TFC (b) unbundle MRI scans (where coded) and apply the relevant unbundled diagnostic payment (c) prevent generation of an outpatient procedure e.g. where 24 hour ECGs are performed, when recorded against the TIA TFC.</t>
  </si>
  <si>
    <t>The BPT applies to a TFC in the non-admitted setting.</t>
  </si>
  <si>
    <r>
      <t xml:space="preserve">WF01B
</t>
    </r>
    <r>
      <rPr>
        <i/>
        <sz val="8"/>
        <rFont val="Arial"/>
        <family val="2"/>
      </rPr>
      <t>First Attendance - Single Professional (£)</t>
    </r>
  </si>
  <si>
    <r>
      <t xml:space="preserve">WF02B
</t>
    </r>
    <r>
      <rPr>
        <i/>
        <sz val="8"/>
        <rFont val="Arial"/>
        <family val="2"/>
      </rPr>
      <t>First Attendance - Multi Professional (£)</t>
    </r>
  </si>
  <si>
    <t>Best practice tariff adjustments</t>
  </si>
  <si>
    <t>Tariff adjustment (£)</t>
  </si>
  <si>
    <t>The BPT applies at the HRG level to all non-elective admissions. SUS PbR will automate payment of the base tariff. Commissioners will need to monitor National Heart Failure Audit data to determine whether providers are complying with the payment criteria. Where satisfied that providers have achieved the best practice criteria, commissioners should make manual adjustments to the best practice rate.</t>
  </si>
  <si>
    <t>BPT Flag 
(see BPT Flag sheet)</t>
  </si>
  <si>
    <t xml:space="preserve">For support on any aspect of this review please e-mail pricing@monitor.gov.uk </t>
  </si>
  <si>
    <t>Please also use this email address to send us any feedback</t>
  </si>
  <si>
    <t>2016/17 National Tariff Payment System: Alternative presentation of BPTs</t>
  </si>
  <si>
    <t>This document is produced as a representation of how we could present best practice tariffs within the National Tariff Information Workbook in future.</t>
  </si>
  <si>
    <t xml:space="preserve">If you have any comments on how we have presented it here, or on how we could present it instead, then please email us on pricing@monitor.gov.uk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</si>
</sst>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_ ;\-#,##0\ "/>
    <numFmt numFmtId="165" formatCode="_-* #,##0_-;\-* #,##0_-;_-* &quot;-&quot;??_-;_-@_-"/>
    <numFmt numFmtId="166" formatCode="#,##0;\-#,##0;&quot;&quot;"/>
    <numFmt numFmtId="167" formatCode="0%;\-0%;\-"/>
    <numFmt numFmtId="168" formatCode="#,##0_ ;\-#,##0;\-"/>
    <numFmt numFmtId="169" formatCode="_(* #,##0.00_);_(* \(#,##0.00\);_(* &quot;-&quot;??_);_(@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u/>
      <sz val="10"/>
      <name val="Arial"/>
      <family val="2"/>
    </font>
    <font>
      <sz val="10"/>
      <color indexed="9"/>
      <name val="Arial"/>
      <family val="2"/>
    </font>
    <font>
      <u/>
      <sz val="10"/>
      <color theme="10"/>
      <name val="Arial"/>
      <family val="2"/>
    </font>
    <font>
      <sz val="10"/>
      <name val="Arial"/>
      <family val="2"/>
    </font>
    <font>
      <sz val="11"/>
      <name val="Arial"/>
      <family val="2"/>
    </font>
    <font>
      <u/>
      <sz val="10"/>
      <color indexed="12"/>
      <name val="Arial"/>
      <family val="2"/>
    </font>
    <font>
      <sz val="12"/>
      <color theme="1"/>
      <name val="Calibri"/>
      <family val="2"/>
      <scheme val="minor"/>
    </font>
    <font>
      <sz val="12"/>
      <color rgb="FF3F3F76"/>
      <name val="Calibri"/>
      <family val="2"/>
      <scheme val="minor"/>
    </font>
    <font>
      <sz val="10"/>
      <color theme="1"/>
      <name val="Arial"/>
      <family val="2"/>
    </font>
    <font>
      <u/>
      <sz val="11"/>
      <color theme="10"/>
      <name val="Calibri"/>
      <family val="2"/>
      <scheme val="minor"/>
    </font>
    <font>
      <sz val="8"/>
      <color indexed="81"/>
      <name val="Tahoma"/>
      <family val="2"/>
    </font>
    <font>
      <b/>
      <u/>
      <sz val="8"/>
      <name val="Arial"/>
      <family val="2"/>
    </font>
    <font>
      <u/>
      <sz val="8"/>
      <color indexed="12"/>
      <name val="Arial"/>
      <family val="2"/>
    </font>
    <font>
      <b/>
      <sz val="8"/>
      <name val="Arial"/>
      <family val="2"/>
    </font>
    <font>
      <i/>
      <sz val="8"/>
      <name val="Arial"/>
      <family val="2"/>
    </font>
    <font>
      <b/>
      <u/>
      <sz val="8"/>
      <color indexed="12"/>
      <name val="Arial"/>
      <family val="2"/>
    </font>
    <font>
      <u/>
      <sz val="8"/>
      <name val="Arial"/>
      <family val="2"/>
    </font>
    <font>
      <sz val="8"/>
      <color theme="1"/>
      <name val="Arial"/>
      <family val="2"/>
    </font>
    <font>
      <b/>
      <sz val="18"/>
      <color theme="1"/>
      <name val="Calibri"/>
      <family val="2"/>
      <scheme val="minor"/>
    </font>
    <font>
      <sz val="18"/>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CC99"/>
      </patternFill>
    </fill>
    <fill>
      <patternFill patternType="solid">
        <fgColor rgb="FFFFFFCC"/>
      </patternFill>
    </fill>
    <fill>
      <patternFill patternType="solid">
        <fgColor theme="3"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5">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5">
    <xf numFmtId="0" fontId="0" fillId="0" borderId="0"/>
    <xf numFmtId="0" fontId="12" fillId="0" borderId="0"/>
    <xf numFmtId="0" fontId="18" fillId="0" borderId="0"/>
    <xf numFmtId="9" fontId="18" fillId="0" borderId="0" applyFont="0" applyFill="0" applyBorder="0" applyAlignment="0" applyProtection="0"/>
    <xf numFmtId="0" fontId="11"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0" fillId="0" borderId="0"/>
    <xf numFmtId="0" fontId="17" fillId="0" borderId="0" applyNumberFormat="0" applyFill="0" applyBorder="0" applyAlignment="0" applyProtection="0"/>
    <xf numFmtId="0" fontId="10" fillId="0" borderId="0"/>
    <xf numFmtId="0" fontId="13" fillId="0" borderId="0"/>
    <xf numFmtId="0" fontId="13" fillId="0" borderId="0"/>
    <xf numFmtId="169" fontId="13" fillId="0" borderId="0" applyFont="0" applyFill="0" applyBorder="0" applyAlignment="0" applyProtection="0"/>
    <xf numFmtId="0" fontId="10" fillId="0" borderId="0"/>
    <xf numFmtId="0" fontId="20"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0" fontId="10" fillId="0" borderId="0"/>
    <xf numFmtId="0" fontId="21" fillId="0" borderId="0"/>
    <xf numFmtId="43" fontId="21" fillId="0" borderId="0" applyFont="0" applyFill="0" applyBorder="0" applyAlignment="0" applyProtection="0"/>
    <xf numFmtId="9" fontId="21" fillId="0" borderId="0" applyFont="0" applyFill="0" applyBorder="0" applyAlignment="0" applyProtection="0"/>
    <xf numFmtId="0" fontId="22" fillId="5" borderId="36" applyNumberFormat="0" applyAlignment="0" applyProtection="0"/>
    <xf numFmtId="0" fontId="21" fillId="6" borderId="37" applyNumberFormat="0" applyFont="0" applyAlignment="0" applyProtection="0"/>
    <xf numFmtId="0" fontId="10" fillId="0" borderId="0"/>
    <xf numFmtId="0" fontId="13" fillId="0" borderId="0"/>
    <xf numFmtId="0" fontId="13" fillId="0" borderId="0"/>
    <xf numFmtId="0" fontId="23" fillId="0" borderId="0"/>
    <xf numFmtId="0" fontId="10"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0" fontId="24" fillId="0" borderId="0" applyNumberFormat="0" applyFill="0" applyBorder="0" applyAlignment="0" applyProtection="0"/>
    <xf numFmtId="0" fontId="6" fillId="0" borderId="0"/>
    <xf numFmtId="0" fontId="17" fillId="0" borderId="0" applyNumberFormat="0" applyFill="0" applyBorder="0" applyAlignment="0" applyProtection="0"/>
    <xf numFmtId="0" fontId="13" fillId="0" borderId="0"/>
    <xf numFmtId="9" fontId="6" fillId="0" borderId="0" applyFont="0" applyFill="0" applyBorder="0" applyAlignment="0" applyProtection="0"/>
    <xf numFmtId="0" fontId="13" fillId="0" borderId="0">
      <alignment wrapText="1"/>
    </xf>
    <xf numFmtId="0" fontId="13" fillId="0" borderId="0">
      <alignment wrapText="1"/>
    </xf>
    <xf numFmtId="0" fontId="13" fillId="0" borderId="0">
      <alignment wrapText="1"/>
    </xf>
    <xf numFmtId="9" fontId="13"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3" fillId="0" borderId="0"/>
    <xf numFmtId="0" fontId="2" fillId="0" borderId="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6" fillId="18"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5" borderId="0" applyNumberFormat="0" applyBorder="0" applyAlignment="0" applyProtection="0"/>
    <xf numFmtId="0" fontId="14" fillId="0" borderId="0"/>
    <xf numFmtId="0" fontId="37" fillId="9" borderId="0" applyNumberFormat="0" applyBorder="0" applyAlignment="0" applyProtection="0"/>
    <xf numFmtId="0" fontId="38" fillId="26" borderId="66" applyNumberFormat="0" applyAlignment="0" applyProtection="0"/>
    <xf numFmtId="0" fontId="39" fillId="27" borderId="67" applyNumberFormat="0" applyAlignment="0" applyProtection="0"/>
    <xf numFmtId="43" fontId="13" fillId="0" borderId="0" applyFont="0" applyFill="0" applyBorder="0" applyAlignment="0" applyProtection="0"/>
    <xf numFmtId="169" fontId="13"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3" fillId="0" borderId="0" applyFont="0" applyFill="0" applyBorder="0" applyAlignment="0" applyProtection="0">
      <alignment wrapText="1"/>
    </xf>
    <xf numFmtId="0" fontId="40" fillId="0" borderId="0" applyNumberFormat="0" applyFill="0" applyBorder="0" applyAlignment="0" applyProtection="0"/>
    <xf numFmtId="0" fontId="41" fillId="10" borderId="0" applyNumberFormat="0" applyBorder="0" applyAlignment="0" applyProtection="0"/>
    <xf numFmtId="0" fontId="42" fillId="0" borderId="68" applyNumberFormat="0" applyFill="0" applyAlignment="0" applyProtection="0"/>
    <xf numFmtId="0" fontId="43" fillId="0" borderId="69" applyNumberFormat="0" applyFill="0" applyAlignment="0" applyProtection="0"/>
    <xf numFmtId="0" fontId="44" fillId="0" borderId="70" applyNumberFormat="0" applyFill="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45" fillId="13" borderId="66" applyNumberFormat="0" applyAlignment="0" applyProtection="0"/>
    <xf numFmtId="0" fontId="46" fillId="0" borderId="71" applyNumberFormat="0" applyFill="0" applyAlignment="0" applyProtection="0"/>
    <xf numFmtId="0" fontId="47" fillId="28" borderId="0" applyNumberFormat="0" applyBorder="0" applyAlignment="0" applyProtection="0"/>
    <xf numFmtId="0" fontId="13" fillId="0" borderId="0">
      <alignment wrapText="1"/>
    </xf>
    <xf numFmtId="0" fontId="2" fillId="0" borderId="0"/>
    <xf numFmtId="0" fontId="13" fillId="0" borderId="0"/>
    <xf numFmtId="0" fontId="48" fillId="0" borderId="0" applyNumberFormat="0" applyFill="0" applyBorder="0" applyProtection="0">
      <alignment vertical="top" wrapText="1"/>
    </xf>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29" borderId="72" applyNumberFormat="0" applyFont="0" applyAlignment="0" applyProtection="0"/>
    <xf numFmtId="0" fontId="49" fillId="26" borderId="73"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74" applyNumberFormat="0" applyFill="0" applyAlignment="0" applyProtection="0"/>
    <xf numFmtId="0" fontId="52" fillId="0" borderId="0" applyNumberFormat="0" applyFill="0" applyBorder="0" applyAlignment="0" applyProtection="0"/>
  </cellStyleXfs>
  <cellXfs count="485">
    <xf numFmtId="0" fontId="0" fillId="0" borderId="0" xfId="0"/>
    <xf numFmtId="164" fontId="14" fillId="0" borderId="0" xfId="0" applyNumberFormat="1" applyFont="1" applyFill="1" applyBorder="1" applyAlignment="1">
      <alignment vertical="top"/>
    </xf>
    <xf numFmtId="164" fontId="15" fillId="2" borderId="0" xfId="0" applyNumberFormat="1" applyFont="1" applyFill="1" applyAlignment="1">
      <alignment vertical="top"/>
    </xf>
    <xf numFmtId="164" fontId="13" fillId="2" borderId="0" xfId="0" applyNumberFormat="1" applyFont="1" applyFill="1" applyAlignment="1">
      <alignment vertical="top"/>
    </xf>
    <xf numFmtId="164" fontId="14" fillId="2" borderId="0" xfId="0" applyNumberFormat="1" applyFont="1" applyFill="1" applyAlignment="1">
      <alignment vertical="top"/>
    </xf>
    <xf numFmtId="164" fontId="14" fillId="0" borderId="13" xfId="0" applyNumberFormat="1" applyFont="1" applyFill="1" applyBorder="1" applyAlignment="1">
      <alignment horizontal="right" vertical="top"/>
    </xf>
    <xf numFmtId="164" fontId="14" fillId="0" borderId="15" xfId="0" applyNumberFormat="1" applyFont="1" applyFill="1" applyBorder="1" applyAlignment="1">
      <alignment horizontal="right" vertical="top"/>
    </xf>
    <xf numFmtId="164" fontId="14" fillId="0" borderId="2" xfId="0" applyNumberFormat="1" applyFont="1" applyFill="1" applyBorder="1" applyAlignment="1">
      <alignment horizontal="right" vertical="top"/>
    </xf>
    <xf numFmtId="164" fontId="14" fillId="0" borderId="8" xfId="0" applyNumberFormat="1" applyFont="1" applyFill="1" applyBorder="1" applyAlignment="1">
      <alignment horizontal="right" vertical="top"/>
    </xf>
    <xf numFmtId="164" fontId="14" fillId="2" borderId="0" xfId="0" applyNumberFormat="1" applyFont="1" applyFill="1" applyBorder="1" applyAlignment="1">
      <alignment vertical="top"/>
    </xf>
    <xf numFmtId="164" fontId="14" fillId="2" borderId="0" xfId="0" applyNumberFormat="1" applyFont="1" applyFill="1" applyAlignment="1">
      <alignment vertical="center"/>
    </xf>
    <xf numFmtId="164" fontId="14" fillId="2" borderId="0" xfId="0" applyNumberFormat="1" applyFont="1" applyFill="1" applyAlignment="1">
      <alignment vertical="top"/>
    </xf>
    <xf numFmtId="164" fontId="16" fillId="2" borderId="0" xfId="0" applyNumberFormat="1" applyFont="1" applyFill="1" applyAlignment="1">
      <alignment horizontal="right" vertical="top"/>
    </xf>
    <xf numFmtId="166" fontId="16" fillId="2" borderId="0" xfId="0" applyNumberFormat="1" applyFont="1" applyFill="1" applyAlignment="1">
      <alignment horizontal="center" vertical="top"/>
    </xf>
    <xf numFmtId="164" fontId="14" fillId="3" borderId="27" xfId="0" applyNumberFormat="1" applyFont="1" applyFill="1" applyBorder="1" applyAlignment="1">
      <alignment horizontal="center" vertical="center" wrapText="1"/>
    </xf>
    <xf numFmtId="164" fontId="14" fillId="0" borderId="4" xfId="0" applyNumberFormat="1" applyFont="1" applyFill="1" applyBorder="1" applyAlignment="1">
      <alignment horizontal="right" vertical="top"/>
    </xf>
    <xf numFmtId="166" fontId="14" fillId="2" borderId="0" xfId="0" applyNumberFormat="1" applyFont="1" applyFill="1" applyAlignment="1">
      <alignment horizontal="center" vertical="top"/>
    </xf>
    <xf numFmtId="164" fontId="14" fillId="2" borderId="0" xfId="0" applyNumberFormat="1" applyFont="1" applyFill="1" applyAlignment="1">
      <alignment horizontal="right" vertical="top"/>
    </xf>
    <xf numFmtId="164" fontId="14" fillId="3" borderId="17" xfId="0" applyNumberFormat="1" applyFont="1" applyFill="1" applyBorder="1" applyAlignment="1">
      <alignment horizontal="center" vertical="center" wrapText="1"/>
    </xf>
    <xf numFmtId="164" fontId="14" fillId="0" borderId="24" xfId="0" applyNumberFormat="1" applyFont="1" applyFill="1" applyBorder="1" applyAlignment="1">
      <alignment vertical="top"/>
    </xf>
    <xf numFmtId="164" fontId="14" fillId="0" borderId="25" xfId="0" applyNumberFormat="1" applyFont="1" applyFill="1" applyBorder="1" applyAlignment="1">
      <alignment vertical="top"/>
    </xf>
    <xf numFmtId="164" fontId="14" fillId="0" borderId="30" xfId="0" applyNumberFormat="1" applyFont="1" applyFill="1" applyBorder="1" applyAlignment="1">
      <alignment vertical="top"/>
    </xf>
    <xf numFmtId="164" fontId="14" fillId="0" borderId="14" xfId="0" applyNumberFormat="1" applyFont="1" applyFill="1" applyBorder="1" applyAlignment="1">
      <alignment horizontal="right" vertical="top"/>
    </xf>
    <xf numFmtId="164" fontId="14" fillId="0" borderId="0" xfId="0" applyNumberFormat="1" applyFont="1" applyFill="1" applyBorder="1" applyAlignment="1">
      <alignment horizontal="right" vertical="top"/>
    </xf>
    <xf numFmtId="164" fontId="14" fillId="0" borderId="26" xfId="0" applyNumberFormat="1" applyFont="1" applyFill="1" applyBorder="1" applyAlignment="1">
      <alignment vertical="top"/>
    </xf>
    <xf numFmtId="164" fontId="19" fillId="2" borderId="0" xfId="0" applyNumberFormat="1" applyFont="1" applyFill="1" applyAlignment="1">
      <alignment vertical="center"/>
    </xf>
    <xf numFmtId="164" fontId="14" fillId="0" borderId="29" xfId="0" quotePrefix="1" applyNumberFormat="1" applyFont="1" applyFill="1" applyBorder="1" applyAlignment="1">
      <alignment horizontal="right" vertical="top"/>
    </xf>
    <xf numFmtId="164" fontId="14" fillId="0" borderId="0" xfId="0" applyNumberFormat="1" applyFont="1" applyFill="1" applyBorder="1" applyAlignment="1">
      <alignment horizontal="center" vertical="top"/>
    </xf>
    <xf numFmtId="167" fontId="14" fillId="0" borderId="0" xfId="0" applyNumberFormat="1" applyFont="1" applyFill="1" applyBorder="1" applyAlignment="1">
      <alignment horizontal="center" vertical="top"/>
    </xf>
    <xf numFmtId="164" fontId="14" fillId="3" borderId="1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164" fontId="14" fillId="3" borderId="18"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168" fontId="16" fillId="2" borderId="0" xfId="0" applyNumberFormat="1" applyFont="1" applyFill="1" applyAlignment="1">
      <alignment horizontal="center" vertical="top"/>
    </xf>
    <xf numFmtId="165" fontId="14" fillId="0" borderId="19" xfId="0" applyNumberFormat="1" applyFont="1" applyFill="1" applyBorder="1" applyAlignment="1">
      <alignment horizontal="center" vertical="top"/>
    </xf>
    <xf numFmtId="165" fontId="14" fillId="0" borderId="3" xfId="0" applyNumberFormat="1" applyFont="1" applyFill="1" applyBorder="1" applyAlignment="1">
      <alignment horizontal="center" vertical="top"/>
    </xf>
    <xf numFmtId="168" fontId="14" fillId="2" borderId="0" xfId="0" applyNumberFormat="1" applyFont="1" applyFill="1" applyAlignment="1">
      <alignment horizontal="center" vertical="top"/>
    </xf>
    <xf numFmtId="9" fontId="16" fillId="2" borderId="0" xfId="3" applyFont="1" applyFill="1" applyAlignment="1">
      <alignment horizontal="center" vertical="center"/>
    </xf>
    <xf numFmtId="9" fontId="14" fillId="0" borderId="14" xfId="3" applyFont="1" applyFill="1" applyBorder="1" applyAlignment="1">
      <alignment horizontal="center" vertical="center"/>
    </xf>
    <xf numFmtId="9" fontId="14" fillId="0" borderId="4" xfId="3" applyFont="1" applyFill="1" applyBorder="1" applyAlignment="1">
      <alignment horizontal="center" vertical="center"/>
    </xf>
    <xf numFmtId="9" fontId="14" fillId="0" borderId="0" xfId="3" applyFont="1" applyFill="1" applyBorder="1" applyAlignment="1">
      <alignment horizontal="center" vertical="center"/>
    </xf>
    <xf numFmtId="9" fontId="14" fillId="2" borderId="0" xfId="3" applyFont="1" applyFill="1" applyAlignment="1">
      <alignment horizontal="center" vertical="center"/>
    </xf>
    <xf numFmtId="164" fontId="14" fillId="0" borderId="31" xfId="0" applyNumberFormat="1" applyFont="1" applyFill="1" applyBorder="1" applyAlignment="1">
      <alignment horizontal="right" vertical="top"/>
    </xf>
    <xf numFmtId="164" fontId="14" fillId="3" borderId="20" xfId="0" applyNumberFormat="1" applyFont="1" applyFill="1" applyBorder="1" applyAlignment="1">
      <alignment horizontal="center" vertical="center" wrapText="1"/>
    </xf>
    <xf numFmtId="9" fontId="14" fillId="3" borderId="20" xfId="3" applyFont="1" applyFill="1" applyBorder="1" applyAlignment="1">
      <alignment horizontal="center" vertical="center" wrapText="1"/>
    </xf>
    <xf numFmtId="164" fontId="14" fillId="0" borderId="28" xfId="0" applyNumberFormat="1" applyFont="1" applyFill="1" applyBorder="1" applyAlignment="1">
      <alignment horizontal="right" vertical="top"/>
    </xf>
    <xf numFmtId="164" fontId="14" fillId="0" borderId="22" xfId="0" applyNumberFormat="1" applyFont="1" applyFill="1" applyBorder="1" applyAlignment="1">
      <alignment vertical="top"/>
    </xf>
    <xf numFmtId="164" fontId="14" fillId="0" borderId="23" xfId="0" applyNumberFormat="1" applyFont="1" applyFill="1" applyBorder="1" applyAlignment="1">
      <alignment vertical="top"/>
    </xf>
    <xf numFmtId="164" fontId="14" fillId="0" borderId="34" xfId="0" quotePrefix="1" applyNumberFormat="1" applyFont="1" applyFill="1" applyBorder="1" applyAlignment="1">
      <alignment horizontal="right" vertical="top"/>
    </xf>
    <xf numFmtId="164" fontId="14" fillId="0" borderId="7" xfId="0" applyNumberFormat="1" applyFont="1" applyFill="1" applyBorder="1" applyAlignment="1">
      <alignment horizontal="right" vertical="top"/>
    </xf>
    <xf numFmtId="9" fontId="14" fillId="0" borderId="7" xfId="3" applyFont="1" applyFill="1" applyBorder="1" applyAlignment="1">
      <alignment horizontal="center" vertical="center"/>
    </xf>
    <xf numFmtId="165" fontId="14" fillId="0" borderId="6" xfId="0" applyNumberFormat="1" applyFont="1" applyFill="1" applyBorder="1" applyAlignment="1">
      <alignment horizontal="center" vertical="top"/>
    </xf>
    <xf numFmtId="164" fontId="14" fillId="0" borderId="5" xfId="0" applyNumberFormat="1" applyFont="1" applyFill="1" applyBorder="1" applyAlignment="1">
      <alignment horizontal="right" vertical="top"/>
    </xf>
    <xf numFmtId="164" fontId="14" fillId="0" borderId="10" xfId="0" applyNumberFormat="1" applyFont="1" applyFill="1" applyBorder="1" applyAlignment="1">
      <alignment horizontal="right" vertical="top"/>
    </xf>
    <xf numFmtId="164" fontId="14" fillId="0" borderId="9" xfId="0" applyNumberFormat="1" applyFont="1" applyFill="1" applyBorder="1" applyAlignment="1">
      <alignment horizontal="right" vertical="top"/>
    </xf>
    <xf numFmtId="164" fontId="14" fillId="0" borderId="0" xfId="3" applyNumberFormat="1" applyFont="1" applyFill="1" applyBorder="1" applyAlignment="1">
      <alignment horizontal="center" vertical="center"/>
    </xf>
    <xf numFmtId="0" fontId="14" fillId="0" borderId="0" xfId="0" applyFont="1"/>
    <xf numFmtId="0" fontId="0" fillId="7" borderId="21" xfId="0" applyFill="1" applyBorder="1"/>
    <xf numFmtId="0" fontId="0" fillId="0" borderId="21" xfId="0" applyBorder="1" applyAlignment="1">
      <alignment horizontal="center"/>
    </xf>
    <xf numFmtId="166" fontId="14" fillId="0" borderId="31" xfId="0" applyNumberFormat="1" applyFont="1" applyFill="1" applyBorder="1" applyAlignment="1">
      <alignment horizontal="right" vertical="top"/>
    </xf>
    <xf numFmtId="164" fontId="14" fillId="3" borderId="12"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166" fontId="14" fillId="0" borderId="30" xfId="0" applyNumberFormat="1" applyFont="1" applyFill="1" applyBorder="1" applyAlignment="1">
      <alignment vertical="top"/>
    </xf>
    <xf numFmtId="166" fontId="14" fillId="0" borderId="35" xfId="0" applyNumberFormat="1" applyFont="1" applyFill="1" applyBorder="1" applyAlignment="1">
      <alignment horizontal="right" vertical="top"/>
    </xf>
    <xf numFmtId="166" fontId="14" fillId="0" borderId="32" xfId="0" applyNumberFormat="1" applyFont="1" applyFill="1" applyBorder="1" applyAlignment="1">
      <alignment horizontal="right" vertical="top"/>
    </xf>
    <xf numFmtId="164" fontId="14" fillId="3" borderId="11" xfId="0" applyNumberFormat="1" applyFont="1" applyFill="1" applyBorder="1" applyAlignment="1">
      <alignment horizontal="center" vertical="center" wrapText="1"/>
    </xf>
    <xf numFmtId="164" fontId="14" fillId="0" borderId="4" xfId="0" applyNumberFormat="1" applyFont="1" applyFill="1" applyBorder="1" applyAlignment="1">
      <alignment horizontal="right" vertical="top"/>
    </xf>
    <xf numFmtId="164" fontId="14" fillId="0" borderId="14" xfId="0" applyNumberFormat="1" applyFont="1" applyFill="1" applyBorder="1" applyAlignment="1">
      <alignment horizontal="right" vertical="top"/>
    </xf>
    <xf numFmtId="164" fontId="14" fillId="0" borderId="33" xfId="0" quotePrefix="1" applyNumberFormat="1" applyFont="1" applyFill="1" applyBorder="1" applyAlignment="1">
      <alignment horizontal="right" vertical="top"/>
    </xf>
    <xf numFmtId="164" fontId="15" fillId="2" borderId="0" xfId="0" applyNumberFormat="1" applyFont="1" applyFill="1" applyBorder="1" applyAlignment="1">
      <alignment vertical="center"/>
    </xf>
    <xf numFmtId="164" fontId="26" fillId="2" borderId="0" xfId="0" applyNumberFormat="1" applyFont="1" applyFill="1" applyBorder="1" applyAlignment="1">
      <alignment vertical="center" wrapText="1"/>
    </xf>
    <xf numFmtId="164" fontId="26" fillId="2" borderId="0" xfId="0" applyNumberFormat="1" applyFont="1" applyFill="1" applyBorder="1" applyAlignment="1">
      <alignment horizontal="center" vertical="center" wrapText="1"/>
    </xf>
    <xf numFmtId="164" fontId="13" fillId="2" borderId="0" xfId="0" applyNumberFormat="1"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center" vertical="center" wrapText="1"/>
    </xf>
    <xf numFmtId="164" fontId="14" fillId="2" borderId="0" xfId="0" applyNumberFormat="1" applyFont="1" applyFill="1" applyBorder="1" applyAlignment="1">
      <alignment vertical="center"/>
    </xf>
    <xf numFmtId="164" fontId="15" fillId="2" borderId="0" xfId="0" applyNumberFormat="1" applyFont="1" applyFill="1" applyBorder="1" applyAlignment="1">
      <alignment horizontal="left" vertical="center"/>
    </xf>
    <xf numFmtId="164" fontId="26" fillId="2" borderId="0" xfId="0" applyNumberFormat="1" applyFont="1" applyFill="1" applyBorder="1" applyAlignment="1">
      <alignment horizontal="left" vertical="center" wrapText="1"/>
    </xf>
    <xf numFmtId="164" fontId="14" fillId="2" borderId="0" xfId="0" applyNumberFormat="1" applyFont="1" applyFill="1" applyBorder="1" applyAlignment="1">
      <alignment horizontal="center" vertical="center"/>
    </xf>
    <xf numFmtId="0" fontId="13" fillId="2" borderId="0" xfId="0" applyFont="1" applyFill="1" applyBorder="1" applyAlignment="1">
      <alignment vertical="center" wrapText="1"/>
    </xf>
    <xf numFmtId="0" fontId="13" fillId="2" borderId="0" xfId="0" applyFont="1" applyFill="1" applyBorder="1" applyAlignment="1">
      <alignment horizontal="center" vertical="center" wrapText="1"/>
    </xf>
    <xf numFmtId="164" fontId="14" fillId="2" borderId="0" xfId="0" applyNumberFormat="1" applyFont="1" applyFill="1" applyAlignment="1">
      <alignment horizontal="center" vertical="center"/>
    </xf>
    <xf numFmtId="164" fontId="27" fillId="2" borderId="0" xfId="0" applyNumberFormat="1" applyFont="1" applyFill="1" applyAlignment="1" applyProtection="1">
      <alignment vertical="center"/>
    </xf>
    <xf numFmtId="164" fontId="14" fillId="2" borderId="10" xfId="0" applyNumberFormat="1" applyFont="1" applyFill="1" applyBorder="1" applyAlignment="1">
      <alignment horizontal="center" vertical="center"/>
    </xf>
    <xf numFmtId="164" fontId="27" fillId="2" borderId="10" xfId="0" applyNumberFormat="1" applyFont="1" applyFill="1" applyBorder="1" applyAlignment="1" applyProtection="1">
      <alignment vertical="center"/>
    </xf>
    <xf numFmtId="164" fontId="26" fillId="2" borderId="10" xfId="0" applyNumberFormat="1" applyFont="1" applyFill="1" applyBorder="1" applyAlignment="1">
      <alignment horizontal="center" vertical="center" wrapText="1"/>
    </xf>
    <xf numFmtId="164" fontId="14" fillId="2" borderId="10" xfId="0" applyNumberFormat="1" applyFont="1" applyFill="1" applyBorder="1" applyAlignment="1">
      <alignment vertical="center"/>
    </xf>
    <xf numFmtId="164" fontId="13" fillId="2" borderId="10" xfId="0" applyNumberFormat="1" applyFont="1" applyFill="1" applyBorder="1" applyAlignment="1">
      <alignment vertical="center" wrapText="1"/>
    </xf>
    <xf numFmtId="0" fontId="13" fillId="2" borderId="10" xfId="0" applyFont="1" applyFill="1" applyBorder="1" applyAlignment="1">
      <alignment vertical="center" wrapText="1"/>
    </xf>
    <xf numFmtId="0" fontId="13" fillId="2" borderId="10" xfId="0" applyFont="1" applyFill="1" applyBorder="1" applyAlignment="1">
      <alignment horizontal="center" vertical="center" wrapText="1"/>
    </xf>
    <xf numFmtId="164" fontId="28" fillId="2" borderId="0" xfId="0" applyNumberFormat="1" applyFont="1" applyFill="1" applyBorder="1" applyAlignment="1">
      <alignment horizontal="left" vertical="center"/>
    </xf>
    <xf numFmtId="164" fontId="14" fillId="2" borderId="0" xfId="0" applyNumberFormat="1" applyFont="1" applyFill="1" applyAlignment="1">
      <alignment horizontal="center" vertical="center" wrapText="1"/>
    </xf>
    <xf numFmtId="164" fontId="14" fillId="2" borderId="0" xfId="0" applyNumberFormat="1" applyFont="1" applyFill="1" applyAlignment="1">
      <alignment vertical="center" wrapText="1"/>
    </xf>
    <xf numFmtId="164" fontId="14" fillId="2" borderId="28" xfId="0" applyNumberFormat="1" applyFont="1" applyFill="1" applyBorder="1" applyAlignment="1">
      <alignment vertical="center" wrapText="1"/>
    </xf>
    <xf numFmtId="164" fontId="28" fillId="2" borderId="0" xfId="0" applyNumberFormat="1" applyFont="1" applyFill="1" applyAlignment="1">
      <alignment horizontal="center" vertical="center"/>
    </xf>
    <xf numFmtId="164" fontId="26" fillId="2" borderId="0" xfId="0" applyNumberFormat="1" applyFont="1" applyFill="1" applyAlignment="1">
      <alignment vertical="center"/>
    </xf>
    <xf numFmtId="164" fontId="14" fillId="2" borderId="0" xfId="0" applyNumberFormat="1" applyFont="1" applyFill="1" applyBorder="1" applyAlignment="1">
      <alignment horizontal="center" vertical="center" wrapText="1"/>
    </xf>
    <xf numFmtId="164" fontId="27" fillId="2" borderId="0" xfId="0" applyNumberFormat="1" applyFont="1" applyFill="1" applyAlignment="1" applyProtection="1">
      <alignment horizontal="center" vertical="center"/>
    </xf>
    <xf numFmtId="164" fontId="14" fillId="2" borderId="0" xfId="0" applyNumberFormat="1" applyFont="1" applyFill="1" applyBorder="1" applyAlignment="1">
      <alignment vertical="center" wrapText="1"/>
    </xf>
    <xf numFmtId="164" fontId="14" fillId="2" borderId="0" xfId="0" applyNumberFormat="1" applyFont="1" applyFill="1" applyBorder="1" applyAlignment="1">
      <alignment horizontal="left" vertical="center"/>
    </xf>
    <xf numFmtId="164" fontId="14" fillId="2" borderId="0" xfId="0" applyNumberFormat="1" applyFont="1" applyFill="1" applyBorder="1" applyAlignment="1">
      <alignment horizontal="right" vertical="center"/>
    </xf>
    <xf numFmtId="164" fontId="14" fillId="0" borderId="26" xfId="0" applyNumberFormat="1" applyFont="1" applyFill="1" applyBorder="1" applyAlignment="1">
      <alignment vertical="center"/>
    </xf>
    <xf numFmtId="164" fontId="14" fillId="0" borderId="24" xfId="0" applyNumberFormat="1" applyFont="1" applyFill="1" applyBorder="1" applyAlignment="1">
      <alignment horizontal="center" vertical="center"/>
    </xf>
    <xf numFmtId="164" fontId="14" fillId="0" borderId="25" xfId="0" applyNumberFormat="1" applyFont="1" applyFill="1" applyBorder="1" applyAlignment="1">
      <alignment vertical="center"/>
    </xf>
    <xf numFmtId="164" fontId="14" fillId="0" borderId="31" xfId="0" applyNumberFormat="1" applyFont="1" applyFill="1" applyBorder="1" applyAlignment="1">
      <alignment horizontal="center" vertical="center"/>
    </xf>
    <xf numFmtId="164" fontId="14" fillId="0" borderId="22" xfId="0" applyNumberFormat="1" applyFont="1" applyFill="1" applyBorder="1" applyAlignment="1">
      <alignment vertical="center"/>
    </xf>
    <xf numFmtId="164" fontId="14" fillId="0" borderId="23" xfId="0" applyNumberFormat="1" applyFont="1" applyFill="1" applyBorder="1" applyAlignment="1">
      <alignment horizontal="center" vertical="center"/>
    </xf>
    <xf numFmtId="164" fontId="14" fillId="2" borderId="0" xfId="0" quotePrefix="1" applyNumberFormat="1" applyFont="1" applyFill="1" applyBorder="1" applyAlignment="1">
      <alignment horizontal="left" vertical="center"/>
    </xf>
    <xf numFmtId="164" fontId="14" fillId="3" borderId="17" xfId="0" applyNumberFormat="1" applyFont="1" applyFill="1" applyBorder="1" applyAlignment="1">
      <alignment horizontal="center" vertical="center"/>
    </xf>
    <xf numFmtId="164" fontId="14" fillId="3" borderId="38"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0" fontId="14" fillId="0" borderId="24" xfId="0" applyFont="1" applyFill="1" applyBorder="1" applyAlignment="1">
      <alignment horizontal="left" vertical="center"/>
    </xf>
    <xf numFmtId="164" fontId="14" fillId="0" borderId="13" xfId="0" applyNumberFormat="1" applyFont="1" applyFill="1" applyBorder="1" applyAlignment="1">
      <alignment horizontal="center" vertical="center"/>
    </xf>
    <xf numFmtId="164" fontId="14" fillId="0" borderId="15" xfId="0" applyNumberFormat="1" applyFont="1" applyFill="1" applyBorder="1" applyAlignment="1">
      <alignment horizontal="right" vertical="center"/>
    </xf>
    <xf numFmtId="0" fontId="14" fillId="0" borderId="25" xfId="0" applyFont="1" applyFill="1" applyBorder="1" applyAlignment="1">
      <alignment horizontal="left" vertical="center"/>
    </xf>
    <xf numFmtId="164" fontId="14" fillId="0" borderId="2" xfId="0" applyNumberFormat="1" applyFont="1" applyFill="1" applyBorder="1" applyAlignment="1">
      <alignment horizontal="center" vertical="center"/>
    </xf>
    <xf numFmtId="164" fontId="14" fillId="0" borderId="8" xfId="0" applyNumberFormat="1" applyFont="1" applyFill="1" applyBorder="1" applyAlignment="1">
      <alignment horizontal="right" vertical="center"/>
    </xf>
    <xf numFmtId="0" fontId="14" fillId="0" borderId="23" xfId="0" applyFont="1" applyFill="1" applyBorder="1" applyAlignment="1">
      <alignment horizontal="left" vertical="center"/>
    </xf>
    <xf numFmtId="164" fontId="14" fillId="0" borderId="5" xfId="0" applyNumberFormat="1" applyFont="1" applyFill="1" applyBorder="1" applyAlignment="1">
      <alignment horizontal="center" vertical="center"/>
    </xf>
    <xf numFmtId="164" fontId="14" fillId="0" borderId="9" xfId="0" applyNumberFormat="1" applyFont="1" applyFill="1" applyBorder="1" applyAlignment="1">
      <alignment horizontal="right" vertical="center"/>
    </xf>
    <xf numFmtId="164" fontId="13" fillId="2" borderId="10" xfId="0" applyNumberFormat="1" applyFont="1" applyFill="1" applyBorder="1" applyAlignment="1">
      <alignment vertical="center"/>
    </xf>
    <xf numFmtId="164" fontId="14" fillId="2" borderId="10" xfId="0" applyNumberFormat="1" applyFont="1" applyFill="1" applyBorder="1" applyAlignment="1">
      <alignment horizontal="center" vertical="center" wrapText="1"/>
    </xf>
    <xf numFmtId="164" fontId="14" fillId="2" borderId="10" xfId="0" applyNumberFormat="1" applyFont="1" applyFill="1" applyBorder="1" applyAlignment="1">
      <alignment vertical="center" wrapText="1"/>
    </xf>
    <xf numFmtId="164" fontId="30" fillId="2" borderId="0" xfId="0" applyNumberFormat="1" applyFont="1" applyFill="1" applyBorder="1" applyAlignment="1" applyProtection="1">
      <alignment vertical="center"/>
    </xf>
    <xf numFmtId="164" fontId="13" fillId="2" borderId="0" xfId="0" applyNumberFormat="1" applyFont="1" applyFill="1" applyBorder="1" applyAlignment="1">
      <alignment vertical="center" wrapText="1"/>
    </xf>
    <xf numFmtId="164" fontId="28" fillId="2" borderId="0" xfId="0" applyNumberFormat="1" applyFont="1" applyFill="1" applyAlignment="1">
      <alignment vertical="center"/>
    </xf>
    <xf numFmtId="164" fontId="31" fillId="2" borderId="0" xfId="0" applyNumberFormat="1" applyFont="1" applyFill="1" applyAlignment="1">
      <alignment vertical="center"/>
    </xf>
    <xf numFmtId="164" fontId="28" fillId="2" borderId="0" xfId="0" quotePrefix="1" applyNumberFormat="1" applyFont="1" applyFill="1" applyAlignment="1">
      <alignment horizontal="center" vertical="center" wrapText="1"/>
    </xf>
    <xf numFmtId="164" fontId="14" fillId="3" borderId="13" xfId="0" applyNumberFormat="1" applyFont="1" applyFill="1" applyBorder="1" applyAlignment="1">
      <alignment horizontal="center" vertical="center"/>
    </xf>
    <xf numFmtId="164" fontId="14" fillId="3" borderId="19" xfId="0" applyNumberFormat="1" applyFont="1" applyFill="1" applyBorder="1" applyAlignment="1">
      <alignment horizontal="center" vertical="center" wrapText="1"/>
    </xf>
    <xf numFmtId="164" fontId="28" fillId="2" borderId="11" xfId="0" applyNumberFormat="1" applyFont="1" applyFill="1" applyBorder="1" applyAlignment="1">
      <alignment vertical="center"/>
    </xf>
    <xf numFmtId="164" fontId="14" fillId="0" borderId="12" xfId="0" applyNumberFormat="1" applyFont="1" applyFill="1" applyBorder="1" applyAlignment="1">
      <alignment vertical="center"/>
    </xf>
    <xf numFmtId="164" fontId="29" fillId="2" borderId="16" xfId="0" applyNumberFormat="1" applyFont="1" applyFill="1" applyBorder="1" applyAlignment="1">
      <alignment horizontal="center" vertical="center" wrapText="1"/>
    </xf>
    <xf numFmtId="164" fontId="14" fillId="0" borderId="24" xfId="0" applyNumberFormat="1" applyFont="1" applyFill="1" applyBorder="1" applyAlignment="1">
      <alignment vertical="center"/>
    </xf>
    <xf numFmtId="164" fontId="14" fillId="0" borderId="28" xfId="0" applyNumberFormat="1" applyFont="1" applyFill="1" applyBorder="1" applyAlignment="1">
      <alignment vertical="center"/>
    </xf>
    <xf numFmtId="164" fontId="14" fillId="0" borderId="0" xfId="0" applyNumberFormat="1" applyFont="1" applyFill="1" applyBorder="1" applyAlignment="1">
      <alignment vertical="center"/>
    </xf>
    <xf numFmtId="164" fontId="14" fillId="0" borderId="25" xfId="0" applyNumberFormat="1" applyFont="1" applyFill="1" applyBorder="1" applyAlignment="1">
      <alignment horizontal="center" vertical="center"/>
    </xf>
    <xf numFmtId="164" fontId="14" fillId="0" borderId="23" xfId="0" applyNumberFormat="1" applyFont="1" applyFill="1" applyBorder="1" applyAlignment="1">
      <alignment vertical="center"/>
    </xf>
    <xf numFmtId="164" fontId="14" fillId="0" borderId="10" xfId="0" applyNumberFormat="1" applyFont="1" applyFill="1" applyBorder="1" applyAlignment="1">
      <alignment vertical="center"/>
    </xf>
    <xf numFmtId="164" fontId="14" fillId="0" borderId="11" xfId="0" applyNumberFormat="1" applyFont="1" applyFill="1" applyBorder="1" applyAlignment="1">
      <alignment vertical="center"/>
    </xf>
    <xf numFmtId="164" fontId="14" fillId="0" borderId="16"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164" fontId="31" fillId="2" borderId="0" xfId="0" applyNumberFormat="1" applyFont="1" applyFill="1" applyBorder="1" applyAlignment="1">
      <alignment vertical="center"/>
    </xf>
    <xf numFmtId="164" fontId="14" fillId="0" borderId="24" xfId="0" applyNumberFormat="1" applyFont="1" applyFill="1" applyBorder="1" applyAlignment="1">
      <alignment vertical="center" wrapText="1"/>
    </xf>
    <xf numFmtId="164" fontId="14" fillId="2" borderId="28" xfId="0" applyNumberFormat="1" applyFont="1" applyFill="1" applyBorder="1" applyAlignment="1">
      <alignment vertical="center"/>
    </xf>
    <xf numFmtId="164" fontId="14" fillId="4" borderId="24" xfId="0" applyNumberFormat="1" applyFont="1" applyFill="1" applyBorder="1" applyAlignment="1">
      <alignment horizontal="center" vertical="center"/>
    </xf>
    <xf numFmtId="164" fontId="14" fillId="0" borderId="25" xfId="0" applyNumberFormat="1" applyFont="1" applyFill="1" applyBorder="1" applyAlignment="1">
      <alignment vertical="center" wrapText="1"/>
    </xf>
    <xf numFmtId="164" fontId="14" fillId="4" borderId="25" xfId="0" applyNumberFormat="1" applyFont="1" applyFill="1" applyBorder="1" applyAlignment="1">
      <alignment horizontal="center" vertical="center"/>
    </xf>
    <xf numFmtId="164" fontId="14" fillId="0" borderId="23" xfId="0" applyNumberFormat="1" applyFont="1" applyFill="1" applyBorder="1" applyAlignment="1">
      <alignment vertical="center" wrapText="1"/>
    </xf>
    <xf numFmtId="164" fontId="14" fillId="4" borderId="23" xfId="0" applyNumberFormat="1" applyFont="1" applyFill="1" applyBorder="1" applyAlignment="1">
      <alignment horizontal="center" vertical="center"/>
    </xf>
    <xf numFmtId="164" fontId="13" fillId="2" borderId="0" xfId="0" applyNumberFormat="1" applyFont="1" applyFill="1" applyBorder="1" applyAlignment="1">
      <alignment vertical="center"/>
    </xf>
    <xf numFmtId="164" fontId="14" fillId="2" borderId="0" xfId="0" applyNumberFormat="1" applyFont="1" applyFill="1" applyBorder="1" applyAlignment="1">
      <alignment horizontal="left" vertical="center" wrapText="1"/>
    </xf>
    <xf numFmtId="164" fontId="28" fillId="2" borderId="10" xfId="0" applyNumberFormat="1" applyFont="1" applyFill="1" applyBorder="1" applyAlignment="1">
      <alignment vertical="center"/>
    </xf>
    <xf numFmtId="164" fontId="28" fillId="2" borderId="0" xfId="0" applyNumberFormat="1" applyFont="1" applyFill="1" applyBorder="1" applyAlignment="1">
      <alignment vertical="center"/>
    </xf>
    <xf numFmtId="164" fontId="14" fillId="3" borderId="24" xfId="0" applyNumberFormat="1" applyFont="1" applyFill="1" applyBorder="1" applyAlignment="1">
      <alignment horizontal="center" vertical="center"/>
    </xf>
    <xf numFmtId="164" fontId="14" fillId="3" borderId="35" xfId="0" applyNumberFormat="1" applyFont="1" applyFill="1" applyBorder="1" applyAlignment="1">
      <alignment horizontal="center" vertical="center"/>
    </xf>
    <xf numFmtId="164" fontId="14" fillId="0" borderId="35" xfId="0" applyNumberFormat="1" applyFont="1" applyFill="1" applyBorder="1" applyAlignment="1">
      <alignment vertical="center"/>
    </xf>
    <xf numFmtId="164" fontId="14" fillId="0" borderId="14" xfId="0" applyNumberFormat="1" applyFont="1" applyFill="1" applyBorder="1" applyAlignment="1">
      <alignment horizontal="right" vertical="center"/>
    </xf>
    <xf numFmtId="164" fontId="14" fillId="0" borderId="31" xfId="0" applyNumberFormat="1" applyFont="1" applyFill="1" applyBorder="1" applyAlignment="1">
      <alignment vertical="center"/>
    </xf>
    <xf numFmtId="164" fontId="14" fillId="0" borderId="4" xfId="0" applyNumberFormat="1" applyFont="1" applyFill="1" applyBorder="1" applyAlignment="1">
      <alignment horizontal="right" vertical="center"/>
    </xf>
    <xf numFmtId="164" fontId="14" fillId="0" borderId="41" xfId="0" applyNumberFormat="1" applyFont="1" applyFill="1" applyBorder="1" applyAlignment="1">
      <alignment horizontal="center" vertical="center" wrapText="1"/>
    </xf>
    <xf numFmtId="164" fontId="14" fillId="0" borderId="42" xfId="0" applyNumberFormat="1" applyFont="1" applyFill="1" applyBorder="1" applyAlignment="1">
      <alignment horizontal="right" vertical="center"/>
    </xf>
    <xf numFmtId="164" fontId="14" fillId="4" borderId="8" xfId="0" applyNumberFormat="1" applyFont="1" applyFill="1" applyBorder="1" applyAlignment="1">
      <alignment horizontal="center" vertical="center" wrapText="1"/>
    </xf>
    <xf numFmtId="164" fontId="14" fillId="4" borderId="43" xfId="0" applyNumberFormat="1" applyFont="1" applyFill="1" applyBorder="1" applyAlignment="1">
      <alignment horizontal="center" vertical="center" wrapText="1"/>
    </xf>
    <xf numFmtId="164" fontId="14" fillId="0" borderId="32" xfId="0" applyNumberFormat="1" applyFont="1" applyFill="1" applyBorder="1" applyAlignment="1">
      <alignment vertical="center"/>
    </xf>
    <xf numFmtId="164" fontId="14" fillId="0" borderId="44" xfId="0" applyNumberFormat="1" applyFont="1" applyFill="1" applyBorder="1" applyAlignment="1">
      <alignment horizontal="center" vertical="center" wrapText="1"/>
    </xf>
    <xf numFmtId="164" fontId="14" fillId="0" borderId="45" xfId="0" applyNumberFormat="1" applyFont="1" applyFill="1" applyBorder="1" applyAlignment="1">
      <alignment horizontal="right" vertical="center"/>
    </xf>
    <xf numFmtId="164" fontId="14" fillId="4" borderId="46" xfId="0" applyNumberFormat="1" applyFont="1" applyFill="1" applyBorder="1" applyAlignment="1">
      <alignment horizontal="center" vertical="center" wrapText="1"/>
    </xf>
    <xf numFmtId="164" fontId="14" fillId="0" borderId="0" xfId="0" applyNumberFormat="1" applyFont="1" applyFill="1" applyBorder="1" applyAlignment="1">
      <alignment horizontal="right" vertical="center"/>
    </xf>
    <xf numFmtId="164" fontId="14" fillId="4" borderId="26" xfId="0" applyNumberFormat="1" applyFont="1" applyFill="1" applyBorder="1" applyAlignment="1">
      <alignment horizontal="center" vertical="center"/>
    </xf>
    <xf numFmtId="164" fontId="14" fillId="0" borderId="9" xfId="0" applyNumberFormat="1" applyFont="1" applyFill="1" applyBorder="1" applyAlignment="1">
      <alignment vertical="center"/>
    </xf>
    <xf numFmtId="164" fontId="14" fillId="4" borderId="22" xfId="0" applyNumberFormat="1" applyFont="1" applyFill="1" applyBorder="1" applyAlignment="1">
      <alignment horizontal="center" vertical="center"/>
    </xf>
    <xf numFmtId="164" fontId="14" fillId="0" borderId="13" xfId="0" applyNumberFormat="1" applyFont="1" applyFill="1" applyBorder="1" applyAlignment="1">
      <alignment vertical="center"/>
    </xf>
    <xf numFmtId="164" fontId="14" fillId="0" borderId="15" xfId="0" applyNumberFormat="1" applyFont="1" applyFill="1" applyBorder="1" applyAlignment="1">
      <alignment vertical="center"/>
    </xf>
    <xf numFmtId="164" fontId="14" fillId="4" borderId="13" xfId="0" applyNumberFormat="1" applyFont="1" applyFill="1" applyBorder="1" applyAlignment="1">
      <alignment horizontal="center" vertical="center"/>
    </xf>
    <xf numFmtId="164" fontId="14" fillId="0" borderId="2" xfId="0" applyNumberFormat="1" applyFont="1" applyFill="1" applyBorder="1" applyAlignment="1">
      <alignment vertical="center"/>
    </xf>
    <xf numFmtId="164" fontId="14" fillId="0" borderId="8" xfId="0" applyNumberFormat="1" applyFont="1" applyFill="1" applyBorder="1" applyAlignment="1">
      <alignment vertical="center"/>
    </xf>
    <xf numFmtId="164" fontId="14" fillId="4" borderId="5" xfId="0" applyNumberFormat="1" applyFont="1" applyFill="1" applyBorder="1" applyAlignment="1">
      <alignment horizontal="center" vertical="center"/>
    </xf>
    <xf numFmtId="164" fontId="14" fillId="0" borderId="35" xfId="0" applyNumberFormat="1" applyFont="1" applyFill="1" applyBorder="1" applyAlignment="1">
      <alignment vertical="center" wrapText="1"/>
    </xf>
    <xf numFmtId="164" fontId="14" fillId="0" borderId="47" xfId="0" applyNumberFormat="1" applyFont="1" applyFill="1" applyBorder="1" applyAlignment="1">
      <alignment vertical="center"/>
    </xf>
    <xf numFmtId="164" fontId="14" fillId="0" borderId="39" xfId="0" applyNumberFormat="1" applyFont="1" applyFill="1" applyBorder="1" applyAlignment="1">
      <alignment vertical="center"/>
    </xf>
    <xf numFmtId="164" fontId="14" fillId="0" borderId="48" xfId="0" applyNumberFormat="1" applyFont="1" applyFill="1" applyBorder="1" applyAlignment="1">
      <alignment vertical="center"/>
    </xf>
    <xf numFmtId="164" fontId="14" fillId="0" borderId="40" xfId="0" applyNumberFormat="1" applyFont="1" applyFill="1" applyBorder="1" applyAlignment="1">
      <alignment vertical="center"/>
    </xf>
    <xf numFmtId="164" fontId="14" fillId="0" borderId="49" xfId="0" applyNumberFormat="1" applyFont="1" applyFill="1" applyBorder="1" applyAlignment="1">
      <alignment vertical="center"/>
    </xf>
    <xf numFmtId="164" fontId="14" fillId="0" borderId="46" xfId="0" applyNumberFormat="1" applyFont="1" applyFill="1" applyBorder="1" applyAlignment="1">
      <alignment vertical="center"/>
    </xf>
    <xf numFmtId="164" fontId="14" fillId="4" borderId="46" xfId="0" applyNumberFormat="1" applyFont="1" applyFill="1" applyBorder="1" applyAlignment="1">
      <alignment horizontal="center" vertical="center"/>
    </xf>
    <xf numFmtId="164" fontId="14" fillId="0" borderId="50" xfId="0" applyNumberFormat="1" applyFont="1" applyFill="1" applyBorder="1" applyAlignment="1">
      <alignment horizontal="center" vertical="center" wrapText="1"/>
    </xf>
    <xf numFmtId="164" fontId="14" fillId="0" borderId="51" xfId="0" applyNumberFormat="1" applyFont="1" applyFill="1" applyBorder="1" applyAlignment="1">
      <alignment vertical="center"/>
    </xf>
    <xf numFmtId="164" fontId="14" fillId="0" borderId="52" xfId="0" applyNumberFormat="1" applyFont="1" applyFill="1" applyBorder="1" applyAlignment="1">
      <alignment vertical="center"/>
    </xf>
    <xf numFmtId="164" fontId="14" fillId="4" borderId="52" xfId="0" applyNumberFormat="1" applyFont="1" applyFill="1" applyBorder="1" applyAlignment="1">
      <alignment horizontal="center" vertical="center"/>
    </xf>
    <xf numFmtId="164" fontId="14" fillId="0" borderId="53" xfId="0" applyNumberFormat="1" applyFont="1" applyFill="1" applyBorder="1" applyAlignment="1">
      <alignment vertical="center" wrapText="1"/>
    </xf>
    <xf numFmtId="164" fontId="14" fillId="0" borderId="54" xfId="0" applyNumberFormat="1" applyFont="1" applyFill="1" applyBorder="1" applyAlignment="1">
      <alignment vertical="center"/>
    </xf>
    <xf numFmtId="164" fontId="14" fillId="0" borderId="55" xfId="0" applyNumberFormat="1" applyFont="1" applyFill="1" applyBorder="1" applyAlignment="1">
      <alignment vertical="center"/>
    </xf>
    <xf numFmtId="164" fontId="14" fillId="4" borderId="55" xfId="0" applyNumberFormat="1" applyFont="1" applyFill="1" applyBorder="1" applyAlignment="1">
      <alignment vertical="center"/>
    </xf>
    <xf numFmtId="164" fontId="14" fillId="0" borderId="57" xfId="0" applyNumberFormat="1" applyFont="1" applyFill="1" applyBorder="1" applyAlignment="1">
      <alignment vertical="center"/>
    </xf>
    <xf numFmtId="164" fontId="14" fillId="0" borderId="58" xfId="0" applyNumberFormat="1" applyFont="1" applyFill="1" applyBorder="1" applyAlignment="1">
      <alignment vertical="center"/>
    </xf>
    <xf numFmtId="164" fontId="14" fillId="0" borderId="30" xfId="0" applyNumberFormat="1" applyFont="1" applyFill="1" applyBorder="1" applyAlignment="1">
      <alignment vertical="center"/>
    </xf>
    <xf numFmtId="164" fontId="14" fillId="0" borderId="3" xfId="0" applyNumberFormat="1" applyFont="1" applyFill="1" applyBorder="1" applyAlignment="1">
      <alignment vertical="center"/>
    </xf>
    <xf numFmtId="164" fontId="14" fillId="0" borderId="59" xfId="0" applyNumberFormat="1" applyFont="1" applyFill="1" applyBorder="1" applyAlignment="1">
      <alignment vertical="center"/>
    </xf>
    <xf numFmtId="164" fontId="14" fillId="0" borderId="60" xfId="0" applyNumberFormat="1" applyFont="1" applyFill="1" applyBorder="1" applyAlignment="1">
      <alignment vertical="center"/>
    </xf>
    <xf numFmtId="164" fontId="14" fillId="0" borderId="34" xfId="0" applyNumberFormat="1" applyFont="1" applyFill="1" applyBorder="1" applyAlignment="1">
      <alignment vertical="center"/>
    </xf>
    <xf numFmtId="164" fontId="14" fillId="4" borderId="9" xfId="0" applyNumberFormat="1" applyFont="1" applyFill="1" applyBorder="1" applyAlignment="1">
      <alignment vertical="center"/>
    </xf>
    <xf numFmtId="164" fontId="14" fillId="0" borderId="53" xfId="0" applyNumberFormat="1" applyFont="1" applyFill="1" applyBorder="1" applyAlignment="1">
      <alignment horizontal="center" vertical="center" wrapText="1"/>
    </xf>
    <xf numFmtId="164" fontId="14" fillId="0" borderId="61" xfId="0" applyNumberFormat="1" applyFont="1" applyFill="1" applyBorder="1" applyAlignment="1">
      <alignment vertical="center"/>
    </xf>
    <xf numFmtId="164" fontId="14" fillId="4" borderId="55" xfId="0" applyNumberFormat="1" applyFont="1" applyFill="1" applyBorder="1" applyAlignment="1">
      <alignment horizontal="center" vertical="center"/>
    </xf>
    <xf numFmtId="164" fontId="14" fillId="0" borderId="23" xfId="0" applyNumberFormat="1" applyFont="1" applyFill="1" applyBorder="1" applyAlignment="1">
      <alignment horizontal="center" vertical="center" wrapText="1"/>
    </xf>
    <xf numFmtId="164" fontId="14" fillId="4" borderId="9" xfId="0" applyNumberFormat="1" applyFont="1" applyFill="1" applyBorder="1" applyAlignment="1">
      <alignment horizontal="center" vertical="center"/>
    </xf>
    <xf numFmtId="164" fontId="14" fillId="4" borderId="31" xfId="0" applyNumberFormat="1" applyFont="1" applyFill="1" applyBorder="1" applyAlignment="1">
      <alignment horizontal="center" vertical="center"/>
    </xf>
    <xf numFmtId="164" fontId="14" fillId="4" borderId="32" xfId="0" applyNumberFormat="1" applyFont="1" applyFill="1" applyBorder="1" applyAlignment="1">
      <alignment horizontal="center" vertical="center"/>
    </xf>
    <xf numFmtId="164" fontId="14" fillId="0" borderId="24" xfId="0" applyNumberFormat="1" applyFont="1" applyFill="1" applyBorder="1" applyAlignment="1">
      <alignment horizontal="center" vertical="center" wrapText="1"/>
    </xf>
    <xf numFmtId="164" fontId="14" fillId="4" borderId="35" xfId="0" applyNumberFormat="1" applyFont="1" applyFill="1" applyBorder="1" applyAlignment="1">
      <alignment horizontal="center" vertical="center"/>
    </xf>
    <xf numFmtId="164" fontId="14" fillId="0" borderId="25" xfId="0" applyNumberFormat="1" applyFont="1" applyFill="1" applyBorder="1" applyAlignment="1">
      <alignment horizontal="center" vertical="center" wrapText="1"/>
    </xf>
    <xf numFmtId="164" fontId="14" fillId="0" borderId="50" xfId="0" applyNumberFormat="1" applyFont="1" applyFill="1" applyBorder="1" applyAlignment="1">
      <alignment vertical="center"/>
    </xf>
    <xf numFmtId="164" fontId="14" fillId="4" borderId="50" xfId="0" applyNumberFormat="1" applyFont="1" applyFill="1" applyBorder="1" applyAlignment="1">
      <alignment horizontal="center" vertical="center"/>
    </xf>
    <xf numFmtId="164" fontId="14" fillId="4" borderId="62" xfId="0" applyNumberFormat="1" applyFont="1" applyFill="1" applyBorder="1" applyAlignment="1">
      <alignment horizontal="center" vertical="center"/>
    </xf>
    <xf numFmtId="164" fontId="14" fillId="0" borderId="17" xfId="0" applyNumberFormat="1" applyFont="1" applyFill="1" applyBorder="1" applyAlignment="1">
      <alignment vertical="center"/>
    </xf>
    <xf numFmtId="164" fontId="14" fillId="0" borderId="12" xfId="0" applyNumberFormat="1" applyFont="1" applyFill="1" applyBorder="1" applyAlignment="1">
      <alignment horizontal="center" vertical="center" wrapText="1"/>
    </xf>
    <xf numFmtId="164" fontId="14" fillId="0" borderId="17" xfId="0" applyNumberFormat="1" applyFont="1" applyFill="1" applyBorder="1" applyAlignment="1">
      <alignment horizontal="center" vertical="center" wrapText="1"/>
    </xf>
    <xf numFmtId="164" fontId="14" fillId="4" borderId="17" xfId="0" applyNumberFormat="1" applyFont="1" applyFill="1" applyBorder="1" applyAlignment="1">
      <alignment horizontal="center" vertical="center"/>
    </xf>
    <xf numFmtId="164" fontId="14" fillId="4" borderId="16" xfId="0" applyNumberFormat="1" applyFont="1" applyFill="1" applyBorder="1" applyAlignment="1">
      <alignment horizontal="center" vertical="center"/>
    </xf>
    <xf numFmtId="164" fontId="14" fillId="0" borderId="63" xfId="0" applyNumberFormat="1" applyFont="1" applyFill="1" applyBorder="1" applyAlignment="1">
      <alignment horizontal="center" vertical="center" wrapText="1"/>
    </xf>
    <xf numFmtId="164" fontId="14" fillId="0" borderId="63" xfId="0" applyNumberFormat="1" applyFont="1" applyFill="1" applyBorder="1" applyAlignment="1">
      <alignment vertical="center"/>
    </xf>
    <xf numFmtId="164" fontId="14" fillId="4" borderId="44" xfId="0" applyNumberFormat="1" applyFont="1" applyFill="1" applyBorder="1" applyAlignment="1">
      <alignment horizontal="center" vertical="center"/>
    </xf>
    <xf numFmtId="164" fontId="14" fillId="0" borderId="56" xfId="0" applyNumberFormat="1" applyFont="1" applyFill="1" applyBorder="1" applyAlignment="1">
      <alignment vertical="center"/>
    </xf>
    <xf numFmtId="164" fontId="14" fillId="4" borderId="56" xfId="0" applyNumberFormat="1" applyFont="1" applyFill="1" applyBorder="1" applyAlignment="1">
      <alignment horizontal="center" vertical="center"/>
    </xf>
    <xf numFmtId="164" fontId="14" fillId="4" borderId="41" xfId="0" applyNumberFormat="1" applyFont="1" applyFill="1" applyBorder="1" applyAlignment="1">
      <alignment horizontal="center" vertical="center"/>
    </xf>
    <xf numFmtId="164" fontId="14" fillId="4" borderId="47" xfId="0" applyNumberFormat="1" applyFont="1" applyFill="1" applyBorder="1" applyAlignment="1">
      <alignment horizontal="center" vertical="center"/>
    </xf>
    <xf numFmtId="164" fontId="14" fillId="4" borderId="39" xfId="0" applyNumberFormat="1" applyFont="1" applyFill="1" applyBorder="1" applyAlignment="1">
      <alignment horizontal="center" vertical="center"/>
    </xf>
    <xf numFmtId="164" fontId="14" fillId="2" borderId="10" xfId="0" applyNumberFormat="1" applyFont="1" applyFill="1" applyBorder="1" applyAlignment="1" applyProtection="1">
      <alignment vertical="center"/>
    </xf>
    <xf numFmtId="164" fontId="26" fillId="2" borderId="10" xfId="0" applyNumberFormat="1" applyFont="1" applyFill="1" applyBorder="1" applyAlignment="1">
      <alignment horizontal="left" vertical="center" wrapText="1"/>
    </xf>
    <xf numFmtId="164" fontId="13" fillId="2" borderId="10" xfId="0" applyNumberFormat="1" applyFont="1" applyFill="1" applyBorder="1" applyAlignment="1">
      <alignment horizontal="center" vertical="center" wrapText="1"/>
    </xf>
    <xf numFmtId="164" fontId="26" fillId="2" borderId="0" xfId="0" applyNumberFormat="1" applyFont="1" applyFill="1" applyAlignment="1" applyProtection="1">
      <alignment vertical="center"/>
    </xf>
    <xf numFmtId="164" fontId="13" fillId="2" borderId="0" xfId="0" applyNumberFormat="1" applyFont="1" applyFill="1" applyAlignment="1">
      <alignment horizontal="center" vertical="center" wrapText="1"/>
    </xf>
    <xf numFmtId="164" fontId="14" fillId="3" borderId="13" xfId="0" applyNumberFormat="1" applyFont="1" applyFill="1" applyBorder="1" applyAlignment="1">
      <alignment horizontal="center" vertical="center" wrapText="1"/>
    </xf>
    <xf numFmtId="164" fontId="14" fillId="3" borderId="29" xfId="0" applyNumberFormat="1" applyFont="1" applyFill="1" applyBorder="1" applyAlignment="1">
      <alignment horizontal="center" vertical="center" wrapText="1"/>
    </xf>
    <xf numFmtId="164" fontId="28" fillId="2" borderId="0" xfId="0" applyNumberFormat="1" applyFont="1" applyFill="1" applyBorder="1" applyAlignment="1">
      <alignment horizontal="center" vertical="center"/>
    </xf>
    <xf numFmtId="164" fontId="26" fillId="2" borderId="0" xfId="0" applyNumberFormat="1" applyFont="1" applyFill="1" applyBorder="1" applyAlignment="1">
      <alignment vertical="center"/>
    </xf>
    <xf numFmtId="164" fontId="31" fillId="2" borderId="0" xfId="0" applyNumberFormat="1" applyFont="1" applyFill="1" applyAlignment="1" applyProtection="1">
      <alignment horizontal="center" vertical="center" wrapText="1"/>
    </xf>
    <xf numFmtId="164" fontId="28" fillId="2" borderId="0" xfId="0" applyNumberFormat="1" applyFont="1" applyFill="1" applyBorder="1" applyAlignment="1">
      <alignment horizontal="center" vertical="center" wrapText="1"/>
    </xf>
    <xf numFmtId="164" fontId="13" fillId="2" borderId="0" xfId="0" applyNumberFormat="1" applyFont="1" applyFill="1" applyAlignment="1">
      <alignment horizontal="center" vertical="center"/>
    </xf>
    <xf numFmtId="164" fontId="14" fillId="0" borderId="28" xfId="0" applyNumberFormat="1" applyFont="1" applyFill="1" applyBorder="1" applyAlignment="1">
      <alignment vertical="center" wrapText="1"/>
    </xf>
    <xf numFmtId="164" fontId="14" fillId="2" borderId="0" xfId="0" applyNumberFormat="1" applyFont="1" applyFill="1" applyBorder="1" applyAlignment="1">
      <alignment horizontal="right" vertical="center" wrapText="1"/>
    </xf>
    <xf numFmtId="164" fontId="13" fillId="2" borderId="0" xfId="0" applyNumberFormat="1" applyFont="1" applyFill="1" applyAlignment="1">
      <alignment vertical="center"/>
    </xf>
    <xf numFmtId="164" fontId="14" fillId="0" borderId="0" xfId="0" applyNumberFormat="1" applyFont="1" applyFill="1" applyBorder="1" applyAlignment="1">
      <alignment vertical="center" wrapText="1"/>
    </xf>
    <xf numFmtId="164" fontId="14" fillId="0" borderId="10" xfId="0" applyNumberFormat="1" applyFont="1" applyFill="1" applyBorder="1" applyAlignment="1">
      <alignment vertical="center" wrapText="1"/>
    </xf>
    <xf numFmtId="164" fontId="13" fillId="2" borderId="10" xfId="0" applyNumberFormat="1" applyFont="1" applyFill="1" applyBorder="1"/>
    <xf numFmtId="164" fontId="14" fillId="2" borderId="10" xfId="0" applyNumberFormat="1" applyFont="1" applyFill="1" applyBorder="1"/>
    <xf numFmtId="164" fontId="14" fillId="2" borderId="10" xfId="0" applyNumberFormat="1" applyFont="1" applyFill="1" applyBorder="1" applyAlignment="1">
      <alignment horizontal="center" wrapText="1"/>
    </xf>
    <xf numFmtId="164" fontId="13" fillId="2" borderId="10" xfId="0" applyNumberFormat="1" applyFont="1" applyFill="1" applyBorder="1" applyAlignment="1">
      <alignment horizontal="center"/>
    </xf>
    <xf numFmtId="164" fontId="13" fillId="2" borderId="0" xfId="0" applyNumberFormat="1" applyFont="1" applyFill="1" applyBorder="1" applyAlignment="1">
      <alignment wrapText="1"/>
    </xf>
    <xf numFmtId="164" fontId="14" fillId="3" borderId="38" xfId="0" applyNumberFormat="1" applyFont="1" applyFill="1" applyBorder="1" applyAlignment="1">
      <alignment horizontal="center" vertical="center"/>
    </xf>
    <xf numFmtId="164" fontId="13" fillId="2" borderId="0" xfId="0" applyNumberFormat="1" applyFont="1" applyFill="1"/>
    <xf numFmtId="164" fontId="14" fillId="4" borderId="24" xfId="0" applyNumberFormat="1" applyFont="1" applyFill="1" applyBorder="1" applyAlignment="1">
      <alignment horizontal="center"/>
    </xf>
    <xf numFmtId="164" fontId="14" fillId="4" borderId="24" xfId="0" applyNumberFormat="1" applyFont="1" applyFill="1" applyBorder="1" applyAlignment="1"/>
    <xf numFmtId="164" fontId="14" fillId="4" borderId="25" xfId="0" applyNumberFormat="1" applyFont="1" applyFill="1" applyBorder="1" applyAlignment="1">
      <alignment horizontal="center"/>
    </xf>
    <xf numFmtId="164" fontId="14" fillId="4" borderId="25" xfId="0" applyNumberFormat="1" applyFont="1" applyFill="1" applyBorder="1" applyAlignment="1"/>
    <xf numFmtId="164" fontId="14" fillId="4" borderId="23" xfId="0" applyNumberFormat="1" applyFont="1" applyFill="1" applyBorder="1" applyAlignment="1">
      <alignment horizontal="center"/>
    </xf>
    <xf numFmtId="164" fontId="14" fillId="4" borderId="23" xfId="0" applyNumberFormat="1" applyFont="1" applyFill="1" applyBorder="1" applyAlignment="1"/>
    <xf numFmtId="164" fontId="14" fillId="2" borderId="0" xfId="0" applyNumberFormat="1" applyFont="1" applyFill="1" applyAlignment="1">
      <alignment wrapText="1"/>
    </xf>
    <xf numFmtId="164" fontId="14" fillId="2" borderId="0" xfId="0" applyNumberFormat="1" applyFont="1" applyFill="1" applyBorder="1" applyAlignment="1">
      <alignment wrapText="1"/>
    </xf>
    <xf numFmtId="164" fontId="13" fillId="2" borderId="0" xfId="0" applyNumberFormat="1" applyFont="1" applyFill="1" applyAlignment="1">
      <alignment wrapText="1"/>
    </xf>
    <xf numFmtId="164" fontId="13" fillId="2" borderId="0" xfId="0" applyNumberFormat="1" applyFont="1" applyFill="1" applyAlignment="1">
      <alignment horizontal="left" wrapText="1"/>
    </xf>
    <xf numFmtId="164" fontId="14" fillId="2" borderId="22" xfId="0" applyNumberFormat="1" applyFont="1" applyFill="1" applyBorder="1" applyAlignment="1">
      <alignment vertical="center" wrapText="1"/>
    </xf>
    <xf numFmtId="164" fontId="14" fillId="4" borderId="23" xfId="0" applyNumberFormat="1" applyFont="1" applyFill="1" applyBorder="1" applyAlignment="1">
      <alignment horizontal="center" vertical="center" wrapText="1"/>
    </xf>
    <xf numFmtId="164" fontId="14" fillId="3" borderId="11" xfId="0" applyNumberFormat="1" applyFont="1" applyFill="1" applyBorder="1" applyAlignment="1">
      <alignment horizontal="center" vertical="center"/>
    </xf>
    <xf numFmtId="164" fontId="14" fillId="0" borderId="26" xfId="0" applyNumberFormat="1" applyFont="1" applyFill="1" applyBorder="1" applyAlignment="1">
      <alignment horizontal="left" vertical="center"/>
    </xf>
    <xf numFmtId="164" fontId="14" fillId="0" borderId="24" xfId="0" applyNumberFormat="1" applyFont="1" applyFill="1" applyBorder="1" applyAlignment="1">
      <alignment horizontal="left" vertical="center"/>
    </xf>
    <xf numFmtId="164" fontId="14" fillId="0" borderId="28" xfId="0" applyNumberFormat="1" applyFont="1" applyFill="1" applyBorder="1" applyAlignment="1">
      <alignment horizontal="center" vertical="center"/>
    </xf>
    <xf numFmtId="164" fontId="14" fillId="0" borderId="19" xfId="0" applyNumberFormat="1" applyFont="1" applyFill="1" applyBorder="1" applyAlignment="1">
      <alignment horizontal="right" vertical="center"/>
    </xf>
    <xf numFmtId="164" fontId="14" fillId="0" borderId="30" xfId="0" applyNumberFormat="1" applyFont="1" applyFill="1" applyBorder="1" applyAlignment="1">
      <alignment horizontal="left" vertical="center"/>
    </xf>
    <xf numFmtId="164" fontId="14" fillId="0" borderId="25" xfId="0" applyNumberFormat="1" applyFont="1" applyFill="1" applyBorder="1" applyAlignment="1">
      <alignment horizontal="left" vertical="center"/>
    </xf>
    <xf numFmtId="164" fontId="14" fillId="0" borderId="3" xfId="0" applyNumberFormat="1" applyFont="1" applyFill="1" applyBorder="1" applyAlignment="1">
      <alignment horizontal="right" vertical="center"/>
    </xf>
    <xf numFmtId="164" fontId="14" fillId="0" borderId="33" xfId="0" applyNumberFormat="1" applyFont="1" applyFill="1" applyBorder="1" applyAlignment="1">
      <alignment horizontal="center" vertical="center"/>
    </xf>
    <xf numFmtId="164" fontId="14" fillId="0" borderId="22" xfId="0" applyNumberFormat="1" applyFont="1" applyFill="1" applyBorder="1" applyAlignment="1">
      <alignment horizontal="left" vertical="center"/>
    </xf>
    <xf numFmtId="164" fontId="14" fillId="0" borderId="23" xfId="0" applyNumberFormat="1" applyFont="1" applyFill="1" applyBorder="1" applyAlignment="1">
      <alignment horizontal="left" vertical="center"/>
    </xf>
    <xf numFmtId="164" fontId="14" fillId="0" borderId="34" xfId="0" applyNumberFormat="1" applyFont="1" applyFill="1" applyBorder="1" applyAlignment="1">
      <alignment horizontal="center" vertical="center"/>
    </xf>
    <xf numFmtId="164" fontId="14" fillId="0" borderId="26" xfId="0" applyNumberFormat="1" applyFont="1" applyFill="1" applyBorder="1" applyAlignment="1"/>
    <xf numFmtId="164" fontId="14" fillId="0" borderId="22" xfId="0" applyNumberFormat="1" applyFont="1" applyFill="1" applyBorder="1" applyAlignment="1"/>
    <xf numFmtId="164" fontId="14" fillId="3" borderId="28" xfId="0" applyNumberFormat="1" applyFont="1" applyFill="1" applyBorder="1" applyAlignment="1">
      <alignment horizontal="center" vertical="center" wrapText="1"/>
    </xf>
    <xf numFmtId="164" fontId="14" fillId="3" borderId="24" xfId="0" applyNumberFormat="1" applyFont="1" applyFill="1" applyBorder="1" applyAlignment="1">
      <alignment horizontal="center" vertical="center" wrapText="1"/>
    </xf>
    <xf numFmtId="164" fontId="14" fillId="0" borderId="64" xfId="0" applyNumberFormat="1" applyFont="1" applyFill="1" applyBorder="1" applyAlignment="1">
      <alignment vertical="center"/>
    </xf>
    <xf numFmtId="164" fontId="14" fillId="0" borderId="43" xfId="0" applyNumberFormat="1" applyFont="1" applyFill="1" applyBorder="1" applyAlignment="1">
      <alignment vertical="center"/>
    </xf>
    <xf numFmtId="164" fontId="14" fillId="0" borderId="65" xfId="0" applyNumberFormat="1" applyFont="1" applyFill="1" applyBorder="1" applyAlignment="1">
      <alignment vertical="center"/>
    </xf>
    <xf numFmtId="164" fontId="28" fillId="2" borderId="0" xfId="0" applyNumberFormat="1" applyFont="1" applyFill="1" applyBorder="1" applyAlignment="1">
      <alignment horizontal="left" vertical="center" wrapText="1"/>
    </xf>
    <xf numFmtId="164" fontId="28" fillId="2" borderId="0" xfId="0" applyNumberFormat="1" applyFont="1" applyFill="1" applyAlignment="1">
      <alignment horizontal="center" vertical="center" wrapText="1"/>
    </xf>
    <xf numFmtId="164" fontId="14" fillId="3" borderId="12" xfId="0" applyNumberFormat="1" applyFont="1" applyFill="1" applyBorder="1" applyAlignment="1">
      <alignment horizontal="center" vertical="center"/>
    </xf>
    <xf numFmtId="164" fontId="14" fillId="2" borderId="23" xfId="0" applyNumberFormat="1" applyFont="1" applyFill="1" applyBorder="1" applyAlignment="1">
      <alignment horizontal="left" vertical="center"/>
    </xf>
    <xf numFmtId="164" fontId="14" fillId="2" borderId="10" xfId="0" applyNumberFormat="1" applyFont="1" applyFill="1" applyBorder="1" applyAlignment="1">
      <alignment horizontal="left" vertical="center"/>
    </xf>
    <xf numFmtId="164" fontId="14" fillId="3" borderId="18" xfId="0" applyNumberFormat="1" applyFont="1" applyFill="1" applyBorder="1" applyAlignment="1">
      <alignment horizontal="center" vertical="center"/>
    </xf>
    <xf numFmtId="164" fontId="14" fillId="3" borderId="38" xfId="26" applyNumberFormat="1" applyFont="1" applyFill="1" applyBorder="1" applyAlignment="1">
      <alignment horizontal="center" vertical="center" wrapText="1"/>
    </xf>
    <xf numFmtId="164" fontId="14" fillId="3" borderId="1" xfId="26" applyNumberFormat="1" applyFont="1" applyFill="1" applyBorder="1" applyAlignment="1">
      <alignment horizontal="center" vertical="center" wrapText="1"/>
    </xf>
    <xf numFmtId="164" fontId="14" fillId="2" borderId="38" xfId="0" applyNumberFormat="1" applyFont="1" applyFill="1" applyBorder="1" applyAlignment="1">
      <alignment horizontal="left" vertical="center"/>
    </xf>
    <xf numFmtId="164" fontId="14" fillId="2" borderId="18" xfId="0" applyNumberFormat="1" applyFont="1" applyFill="1" applyBorder="1" applyAlignment="1">
      <alignment horizontal="left" vertical="center"/>
    </xf>
    <xf numFmtId="164" fontId="14" fillId="0" borderId="11" xfId="26" applyNumberFormat="1" applyFont="1" applyFill="1" applyBorder="1" applyAlignment="1">
      <alignment horizontal="center" vertical="center"/>
    </xf>
    <xf numFmtId="164" fontId="14" fillId="0" borderId="11" xfId="26" applyNumberFormat="1" applyFont="1" applyFill="1" applyBorder="1" applyAlignment="1">
      <alignment horizontal="right" vertical="center"/>
    </xf>
    <xf numFmtId="164" fontId="14" fillId="0" borderId="17" xfId="26" applyNumberFormat="1" applyFont="1" applyFill="1" applyBorder="1" applyAlignment="1">
      <alignment horizontal="right" vertical="center"/>
    </xf>
    <xf numFmtId="164" fontId="14" fillId="2" borderId="0" xfId="0" applyNumberFormat="1" applyFont="1" applyFill="1" applyAlignment="1">
      <alignment horizontal="left" vertical="center" wrapText="1"/>
    </xf>
    <xf numFmtId="164" fontId="14" fillId="2" borderId="0" xfId="0" applyNumberFormat="1" applyFont="1" applyFill="1" applyAlignment="1">
      <alignment horizontal="left" vertical="center"/>
    </xf>
    <xf numFmtId="164" fontId="14" fillId="2" borderId="10" xfId="0" applyNumberFormat="1" applyFont="1" applyFill="1" applyBorder="1" applyAlignment="1">
      <alignment horizontal="left" vertical="center" wrapText="1"/>
    </xf>
    <xf numFmtId="164" fontId="14" fillId="2" borderId="0" xfId="26" applyNumberFormat="1" applyFont="1" applyFill="1" applyBorder="1" applyAlignment="1">
      <alignment horizontal="center" vertical="center"/>
    </xf>
    <xf numFmtId="164" fontId="14" fillId="2" borderId="17" xfId="0" applyNumberFormat="1" applyFont="1" applyFill="1" applyBorder="1" applyAlignment="1">
      <alignment horizontal="left" vertical="center"/>
    </xf>
    <xf numFmtId="164" fontId="14" fillId="2" borderId="12" xfId="0" applyNumberFormat="1" applyFont="1" applyFill="1" applyBorder="1" applyAlignment="1">
      <alignment horizontal="left" vertical="center"/>
    </xf>
    <xf numFmtId="164" fontId="14" fillId="0" borderId="18" xfId="0" applyNumberFormat="1" applyFont="1" applyFill="1" applyBorder="1" applyAlignment="1">
      <alignment horizontal="center" vertical="center"/>
    </xf>
    <xf numFmtId="164" fontId="14" fillId="2" borderId="38" xfId="0" applyNumberFormat="1" applyFont="1" applyFill="1" applyBorder="1" applyAlignment="1">
      <alignment horizontal="right" vertical="center"/>
    </xf>
    <xf numFmtId="164" fontId="14" fillId="2" borderId="1" xfId="0" applyNumberFormat="1" applyFont="1" applyFill="1" applyBorder="1" applyAlignment="1">
      <alignment horizontal="right" vertical="center"/>
    </xf>
    <xf numFmtId="164" fontId="14" fillId="0" borderId="10" xfId="0" applyNumberFormat="1" applyFont="1" applyFill="1" applyBorder="1" applyAlignment="1">
      <alignment horizontal="center" vertical="center"/>
    </xf>
    <xf numFmtId="164" fontId="31" fillId="2" borderId="0" xfId="0" applyNumberFormat="1" applyFont="1" applyFill="1" applyAlignment="1" applyProtection="1">
      <alignment horizontal="center" vertical="center"/>
    </xf>
    <xf numFmtId="164" fontId="14" fillId="0" borderId="28" xfId="0" applyNumberFormat="1" applyFont="1" applyFill="1" applyBorder="1" applyAlignment="1">
      <alignment horizontal="left" vertical="center"/>
    </xf>
    <xf numFmtId="164" fontId="14" fillId="0" borderId="28" xfId="0" applyNumberFormat="1" applyFont="1" applyFill="1" applyBorder="1" applyAlignment="1">
      <alignment horizontal="right" vertical="center"/>
    </xf>
    <xf numFmtId="164" fontId="14" fillId="0" borderId="10" xfId="0" applyNumberFormat="1" applyFont="1" applyFill="1" applyBorder="1" applyAlignment="1">
      <alignment horizontal="left" vertical="center"/>
    </xf>
    <xf numFmtId="164" fontId="14" fillId="0" borderId="32" xfId="0" applyNumberFormat="1" applyFont="1" applyFill="1" applyBorder="1" applyAlignment="1">
      <alignment horizontal="right" vertical="center"/>
    </xf>
    <xf numFmtId="164" fontId="14" fillId="0" borderId="35" xfId="0" applyNumberFormat="1" applyFont="1" applyFill="1" applyBorder="1" applyAlignment="1">
      <alignment horizontal="right" vertical="center"/>
    </xf>
    <xf numFmtId="0" fontId="14" fillId="0" borderId="24" xfId="86" applyFont="1" applyBorder="1"/>
    <xf numFmtId="0" fontId="14" fillId="0" borderId="28" xfId="86" applyFont="1" applyBorder="1"/>
    <xf numFmtId="164" fontId="14" fillId="0" borderId="13" xfId="0" applyNumberFormat="1" applyFont="1" applyFill="1" applyBorder="1" applyAlignment="1">
      <alignment vertical="center" wrapText="1"/>
    </xf>
    <xf numFmtId="164" fontId="14" fillId="0" borderId="15" xfId="0" applyNumberFormat="1" applyFont="1" applyFill="1" applyBorder="1" applyAlignment="1">
      <alignment vertical="center" wrapText="1"/>
    </xf>
    <xf numFmtId="0" fontId="14" fillId="0" borderId="25" xfId="86" applyFont="1" applyBorder="1"/>
    <xf numFmtId="0" fontId="14" fillId="0" borderId="0" xfId="86" applyFont="1" applyBorder="1"/>
    <xf numFmtId="164" fontId="14" fillId="0" borderId="2" xfId="0" applyNumberFormat="1" applyFont="1" applyFill="1" applyBorder="1" applyAlignment="1">
      <alignment vertical="center" wrapText="1"/>
    </xf>
    <xf numFmtId="164" fontId="14" fillId="0" borderId="8" xfId="0" applyNumberFormat="1" applyFont="1" applyFill="1" applyBorder="1" applyAlignment="1">
      <alignment vertical="center" wrapText="1"/>
    </xf>
    <xf numFmtId="0" fontId="14" fillId="0" borderId="23" xfId="86" applyFont="1" applyBorder="1"/>
    <xf numFmtId="0" fontId="14" fillId="0" borderId="10" xfId="86" applyFont="1" applyBorder="1"/>
    <xf numFmtId="164" fontId="14" fillId="0" borderId="5" xfId="0" applyNumberFormat="1" applyFont="1" applyFill="1" applyBorder="1" applyAlignment="1">
      <alignment vertical="center" wrapText="1"/>
    </xf>
    <xf numFmtId="164" fontId="14" fillId="0" borderId="9" xfId="0" applyNumberFormat="1" applyFont="1" applyFill="1" applyBorder="1" applyAlignment="1">
      <alignment vertical="center" wrapText="1"/>
    </xf>
    <xf numFmtId="0" fontId="32" fillId="0" borderId="24" xfId="86" applyFont="1" applyBorder="1"/>
    <xf numFmtId="0" fontId="32" fillId="0" borderId="28" xfId="86" applyFont="1" applyBorder="1"/>
    <xf numFmtId="0" fontId="32" fillId="0" borderId="23" xfId="86" applyFont="1" applyBorder="1"/>
    <xf numFmtId="0" fontId="32" fillId="0" borderId="10" xfId="86" applyFont="1" applyBorder="1"/>
    <xf numFmtId="0" fontId="32" fillId="0" borderId="17" xfId="86" applyFont="1" applyBorder="1" applyAlignment="1">
      <alignment horizontal="left" vertical="center"/>
    </xf>
    <xf numFmtId="0" fontId="32" fillId="0" borderId="12" xfId="86" applyFont="1" applyBorder="1" applyAlignment="1">
      <alignment horizontal="left" vertical="center"/>
    </xf>
    <xf numFmtId="0" fontId="14" fillId="0" borderId="17" xfId="0" applyFont="1" applyFill="1" applyBorder="1" applyAlignment="1">
      <alignment horizontal="center" vertical="center" wrapText="1"/>
    </xf>
    <xf numFmtId="164" fontId="14" fillId="0" borderId="38" xfId="0" applyNumberFormat="1" applyFont="1" applyFill="1" applyBorder="1" applyAlignment="1">
      <alignment vertical="center" wrapText="1"/>
    </xf>
    <xf numFmtId="164" fontId="14" fillId="0" borderId="1" xfId="0" applyNumberFormat="1" applyFont="1" applyFill="1" applyBorder="1" applyAlignment="1">
      <alignment vertical="center" wrapText="1"/>
    </xf>
    <xf numFmtId="0" fontId="14" fillId="0" borderId="3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2" fillId="0" borderId="25" xfId="86" applyFont="1" applyBorder="1"/>
    <xf numFmtId="0" fontId="32" fillId="0" borderId="0" xfId="86" applyFont="1" applyBorder="1"/>
    <xf numFmtId="0" fontId="14" fillId="0" borderId="24" xfId="0" applyFont="1" applyFill="1" applyBorder="1" applyAlignment="1">
      <alignment vertical="center"/>
    </xf>
    <xf numFmtId="0" fontId="14" fillId="0" borderId="28" xfId="0" applyFont="1" applyFill="1" applyBorder="1" applyAlignment="1">
      <alignment vertical="center" wrapText="1"/>
    </xf>
    <xf numFmtId="0" fontId="14" fillId="0" borderId="23" xfId="0" applyFont="1" applyFill="1" applyBorder="1" applyAlignment="1">
      <alignment vertical="center"/>
    </xf>
    <xf numFmtId="0" fontId="14" fillId="0" borderId="10" xfId="0" applyFont="1" applyFill="1" applyBorder="1" applyAlignment="1">
      <alignment vertical="center" wrapText="1"/>
    </xf>
    <xf numFmtId="164" fontId="14" fillId="0" borderId="26" xfId="0" applyNumberFormat="1" applyFont="1" applyFill="1" applyBorder="1" applyAlignment="1">
      <alignment vertical="center" wrapText="1"/>
    </xf>
    <xf numFmtId="0" fontId="14" fillId="0" borderId="25" xfId="0" applyFont="1" applyFill="1" applyBorder="1" applyAlignment="1">
      <alignment vertical="center"/>
    </xf>
    <xf numFmtId="0" fontId="14" fillId="0" borderId="0" xfId="0" applyFont="1" applyFill="1" applyBorder="1" applyAlignment="1">
      <alignment vertical="center" wrapText="1"/>
    </xf>
    <xf numFmtId="164" fontId="14" fillId="0" borderId="30" xfId="0" applyNumberFormat="1" applyFont="1" applyFill="1" applyBorder="1" applyAlignment="1">
      <alignment vertical="center" wrapText="1"/>
    </xf>
    <xf numFmtId="164" fontId="14" fillId="0" borderId="22" xfId="0" applyNumberFormat="1" applyFont="1" applyFill="1" applyBorder="1" applyAlignment="1">
      <alignment vertical="center" wrapText="1"/>
    </xf>
    <xf numFmtId="0" fontId="32" fillId="0" borderId="17" xfId="86" applyFont="1" applyBorder="1" applyAlignment="1">
      <alignment vertical="center"/>
    </xf>
    <xf numFmtId="0" fontId="32" fillId="0" borderId="12" xfId="86" applyFont="1" applyBorder="1" applyAlignment="1">
      <alignment vertical="center"/>
    </xf>
    <xf numFmtId="0" fontId="32" fillId="0" borderId="25" xfId="86" applyFont="1" applyBorder="1" applyAlignment="1">
      <alignment vertical="center"/>
    </xf>
    <xf numFmtId="0" fontId="32" fillId="0" borderId="0" xfId="86" applyFont="1" applyBorder="1" applyAlignment="1">
      <alignment vertical="center"/>
    </xf>
    <xf numFmtId="0" fontId="14" fillId="0" borderId="2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32" fillId="0" borderId="17" xfId="86" applyFont="1" applyBorder="1"/>
    <xf numFmtId="0" fontId="32" fillId="0" borderId="12" xfId="86" applyFont="1" applyBorder="1"/>
    <xf numFmtId="0" fontId="14" fillId="0" borderId="2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9" xfId="0" applyFont="1" applyFill="1" applyBorder="1" applyAlignment="1">
      <alignment horizontal="center" vertical="center" wrapText="1"/>
    </xf>
    <xf numFmtId="164" fontId="14" fillId="2" borderId="10" xfId="0" applyNumberFormat="1" applyFont="1" applyFill="1" applyBorder="1" applyAlignment="1">
      <alignment horizontal="right" vertical="center"/>
    </xf>
    <xf numFmtId="164" fontId="14" fillId="4" borderId="0" xfId="0" applyNumberFormat="1" applyFont="1" applyFill="1" applyBorder="1" applyAlignment="1">
      <alignment vertical="center" wrapText="1"/>
    </xf>
    <xf numFmtId="164" fontId="13" fillId="4" borderId="0" xfId="0" applyNumberFormat="1" applyFont="1" applyFill="1" applyBorder="1"/>
    <xf numFmtId="164" fontId="14" fillId="4" borderId="0" xfId="0" applyNumberFormat="1" applyFont="1" applyFill="1" applyBorder="1" applyAlignment="1">
      <alignment vertical="center"/>
    </xf>
    <xf numFmtId="164" fontId="13" fillId="2" borderId="0" xfId="0" applyNumberFormat="1" applyFont="1" applyFill="1" applyBorder="1"/>
    <xf numFmtId="0" fontId="13" fillId="2" borderId="0" xfId="0" applyFont="1" applyFill="1"/>
    <xf numFmtId="0" fontId="13" fillId="4" borderId="0" xfId="0" applyFont="1" applyFill="1"/>
    <xf numFmtId="164" fontId="13" fillId="2" borderId="0" xfId="0" applyNumberFormat="1" applyFont="1" applyFill="1" applyAlignment="1">
      <alignment horizontal="center"/>
    </xf>
    <xf numFmtId="0" fontId="13" fillId="2" borderId="0" xfId="0" applyFont="1" applyFill="1" applyBorder="1"/>
    <xf numFmtId="0" fontId="13" fillId="4" borderId="0" xfId="0" applyFont="1" applyFill="1" applyBorder="1"/>
    <xf numFmtId="164" fontId="14" fillId="0" borderId="11" xfId="0" applyNumberFormat="1" applyFont="1" applyFill="1" applyBorder="1" applyAlignment="1">
      <alignment vertical="center" wrapText="1"/>
    </xf>
    <xf numFmtId="164" fontId="14" fillId="2" borderId="10" xfId="0" quotePrefix="1" applyNumberFormat="1" applyFont="1" applyFill="1" applyBorder="1" applyAlignment="1">
      <alignment horizontal="left" vertical="center"/>
    </xf>
    <xf numFmtId="0" fontId="13" fillId="2" borderId="0" xfId="0" applyFont="1" applyFill="1" applyAlignment="1"/>
    <xf numFmtId="164" fontId="14" fillId="2" borderId="0" xfId="0" applyNumberFormat="1" applyFont="1" applyFill="1"/>
    <xf numFmtId="164" fontId="14" fillId="2" borderId="0" xfId="0" applyNumberFormat="1" applyFont="1" applyFill="1" applyAlignment="1">
      <alignment horizontal="center"/>
    </xf>
    <xf numFmtId="0" fontId="13" fillId="2" borderId="0" xfId="0" applyFont="1" applyFill="1" applyAlignment="1">
      <alignment horizontal="center"/>
    </xf>
    <xf numFmtId="164" fontId="28" fillId="2" borderId="0" xfId="86" applyNumberFormat="1" applyFont="1" applyFill="1" applyAlignment="1">
      <alignment horizontal="center" vertical="center"/>
    </xf>
    <xf numFmtId="164" fontId="26" fillId="2" borderId="0" xfId="86" applyNumberFormat="1" applyFont="1" applyFill="1" applyAlignment="1">
      <alignment vertical="center"/>
    </xf>
    <xf numFmtId="164" fontId="14" fillId="2" borderId="0" xfId="86" applyNumberFormat="1" applyFont="1" applyFill="1" applyBorder="1" applyAlignment="1">
      <alignment horizontal="center" vertical="center" wrapText="1"/>
    </xf>
    <xf numFmtId="164" fontId="14" fillId="2" borderId="0" xfId="86" applyNumberFormat="1" applyFont="1" applyFill="1" applyAlignment="1">
      <alignment vertical="center"/>
    </xf>
    <xf numFmtId="164" fontId="14" fillId="2" borderId="0" xfId="86" applyNumberFormat="1" applyFont="1" applyFill="1" applyAlignment="1">
      <alignment vertical="center" wrapText="1"/>
    </xf>
    <xf numFmtId="164" fontId="31" fillId="2" borderId="0" xfId="48" applyNumberFormat="1" applyFont="1" applyFill="1" applyAlignment="1" applyProtection="1">
      <alignment horizontal="center" vertical="center" wrapText="1"/>
    </xf>
    <xf numFmtId="0" fontId="3" fillId="4" borderId="0" xfId="86" applyFill="1" applyAlignment="1">
      <alignment horizontal="center"/>
    </xf>
    <xf numFmtId="0" fontId="3" fillId="4" borderId="0" xfId="86" applyFill="1"/>
    <xf numFmtId="164" fontId="14" fillId="2" borderId="0" xfId="86" applyNumberFormat="1" applyFont="1" applyFill="1" applyAlignment="1">
      <alignment horizontal="left" vertical="center" wrapText="1"/>
    </xf>
    <xf numFmtId="164" fontId="14" fillId="2" borderId="0" xfId="86" applyNumberFormat="1" applyFont="1" applyFill="1" applyAlignment="1">
      <alignment horizontal="center" vertical="center" wrapText="1"/>
    </xf>
    <xf numFmtId="164" fontId="14" fillId="3" borderId="24" xfId="86" applyNumberFormat="1" applyFont="1" applyFill="1" applyBorder="1" applyAlignment="1">
      <alignment horizontal="center" vertical="center"/>
    </xf>
    <xf numFmtId="164" fontId="14" fillId="3" borderId="28" xfId="86" applyNumberFormat="1" applyFont="1" applyFill="1" applyBorder="1" applyAlignment="1">
      <alignment horizontal="center" vertical="center" wrapText="1"/>
    </xf>
    <xf numFmtId="164" fontId="14" fillId="3" borderId="13" xfId="86" applyNumberFormat="1" applyFont="1" applyFill="1" applyBorder="1" applyAlignment="1">
      <alignment horizontal="center" vertical="center" wrapText="1"/>
    </xf>
    <xf numFmtId="164" fontId="14" fillId="3" borderId="24" xfId="86" applyNumberFormat="1" applyFont="1" applyFill="1" applyBorder="1" applyAlignment="1">
      <alignment horizontal="center" vertical="center" wrapText="1"/>
    </xf>
    <xf numFmtId="164" fontId="14" fillId="0" borderId="24" xfId="86" applyNumberFormat="1" applyFont="1" applyFill="1" applyBorder="1" applyAlignment="1">
      <alignment horizontal="center"/>
    </xf>
    <xf numFmtId="164" fontId="14" fillId="0" borderId="28" xfId="86" applyNumberFormat="1" applyFont="1" applyFill="1" applyBorder="1" applyAlignment="1"/>
    <xf numFmtId="164" fontId="14" fillId="0" borderId="25" xfId="86" applyNumberFormat="1" applyFont="1" applyFill="1" applyBorder="1" applyAlignment="1">
      <alignment horizontal="center"/>
    </xf>
    <xf numFmtId="164" fontId="14" fillId="0" borderId="0" xfId="86" applyNumberFormat="1" applyFont="1" applyFill="1" applyBorder="1" applyAlignment="1"/>
    <xf numFmtId="164" fontId="14" fillId="0" borderId="23" xfId="86" applyNumberFormat="1" applyFont="1" applyFill="1" applyBorder="1" applyAlignment="1">
      <alignment horizontal="center"/>
    </xf>
    <xf numFmtId="164" fontId="14" fillId="0" borderId="23" xfId="86" applyNumberFormat="1" applyFont="1" applyFill="1" applyBorder="1"/>
    <xf numFmtId="0" fontId="3" fillId="4" borderId="10" xfId="86" applyFill="1" applyBorder="1" applyAlignment="1"/>
    <xf numFmtId="164" fontId="14" fillId="4" borderId="10" xfId="86" applyNumberFormat="1" applyFont="1" applyFill="1" applyBorder="1"/>
    <xf numFmtId="164" fontId="14" fillId="4" borderId="10" xfId="86" applyNumberFormat="1" applyFont="1" applyFill="1" applyBorder="1" applyAlignment="1">
      <alignment horizontal="center"/>
    </xf>
    <xf numFmtId="0" fontId="3" fillId="4" borderId="10" xfId="86" applyFill="1" applyBorder="1"/>
    <xf numFmtId="0" fontId="3" fillId="4" borderId="10" xfId="86" applyFill="1" applyBorder="1" applyAlignment="1">
      <alignment horizontal="center"/>
    </xf>
    <xf numFmtId="0" fontId="13" fillId="4" borderId="0" xfId="0" applyFont="1" applyFill="1" applyAlignment="1"/>
    <xf numFmtId="164" fontId="14" fillId="4" borderId="0" xfId="0" applyNumberFormat="1" applyFont="1" applyFill="1"/>
    <xf numFmtId="164" fontId="14" fillId="4" borderId="0" xfId="0" applyNumberFormat="1" applyFont="1" applyFill="1" applyAlignment="1">
      <alignment horizontal="center"/>
    </xf>
    <xf numFmtId="0" fontId="13" fillId="4" borderId="0" xfId="0" applyFont="1" applyFill="1" applyAlignment="1">
      <alignment horizontal="center"/>
    </xf>
    <xf numFmtId="0" fontId="33" fillId="0" borderId="0" xfId="87" applyFont="1"/>
    <xf numFmtId="0" fontId="34" fillId="0" borderId="0" xfId="87" applyFont="1"/>
    <xf numFmtId="0" fontId="2" fillId="0" borderId="0" xfId="87"/>
    <xf numFmtId="166" fontId="14" fillId="3" borderId="11" xfId="0" applyNumberFormat="1" applyFont="1" applyFill="1" applyBorder="1" applyAlignment="1">
      <alignment horizontal="center" vertical="center"/>
    </xf>
    <xf numFmtId="166" fontId="14" fillId="3" borderId="12" xfId="0" applyNumberFormat="1" applyFont="1" applyFill="1" applyBorder="1" applyAlignment="1">
      <alignment horizontal="center" vertical="center"/>
    </xf>
    <xf numFmtId="166" fontId="14" fillId="3" borderId="16" xfId="0" applyNumberFormat="1" applyFont="1" applyFill="1" applyBorder="1" applyAlignment="1">
      <alignment horizontal="center" vertical="center"/>
    </xf>
    <xf numFmtId="164" fontId="14" fillId="2" borderId="0" xfId="0" applyNumberFormat="1" applyFont="1" applyFill="1" applyAlignment="1">
      <alignment horizontal="left" vertical="center" wrapText="1"/>
    </xf>
    <xf numFmtId="164" fontId="28" fillId="2" borderId="10" xfId="0" applyNumberFormat="1" applyFont="1" applyFill="1" applyBorder="1" applyAlignment="1">
      <alignment horizontal="center" vertical="center"/>
    </xf>
    <xf numFmtId="164" fontId="14" fillId="0" borderId="0" xfId="11" applyNumberFormat="1" applyFont="1" applyFill="1" applyAlignment="1">
      <alignment horizontal="left" vertical="center" wrapText="1"/>
    </xf>
    <xf numFmtId="0" fontId="0" fillId="0" borderId="0" xfId="0" applyFill="1" applyAlignment="1">
      <alignment wrapText="1"/>
    </xf>
    <xf numFmtId="164" fontId="14" fillId="0" borderId="24" xfId="86" applyNumberFormat="1" applyFont="1" applyFill="1" applyBorder="1" applyAlignment="1">
      <alignment horizontal="center" vertical="center"/>
    </xf>
    <xf numFmtId="164" fontId="14" fillId="0" borderId="25" xfId="86" applyNumberFormat="1" applyFont="1" applyFill="1" applyBorder="1" applyAlignment="1">
      <alignment horizontal="center" vertical="center"/>
    </xf>
    <xf numFmtId="164" fontId="14" fillId="0" borderId="23" xfId="86" applyNumberFormat="1"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164" fontId="14" fillId="2" borderId="0" xfId="0" applyNumberFormat="1" applyFont="1" applyFill="1" applyBorder="1" applyAlignment="1">
      <alignment horizontal="left" vertical="center"/>
    </xf>
    <xf numFmtId="164" fontId="14" fillId="2" borderId="0" xfId="26" applyNumberFormat="1" applyFont="1" applyFill="1" applyAlignment="1">
      <alignment horizontal="left" vertical="center" wrapText="1"/>
    </xf>
    <xf numFmtId="0" fontId="14" fillId="0" borderId="9" xfId="0" quotePrefix="1"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164" fontId="14" fillId="2" borderId="0" xfId="0" applyNumberFormat="1" applyFont="1" applyFill="1" applyBorder="1" applyAlignment="1">
      <alignment horizontal="left" vertical="center" wrapText="1"/>
    </xf>
    <xf numFmtId="164" fontId="14" fillId="3" borderId="11" xfId="0" applyNumberFormat="1" applyFont="1" applyFill="1" applyBorder="1" applyAlignment="1">
      <alignment horizontal="center" vertical="center"/>
    </xf>
    <xf numFmtId="164" fontId="14" fillId="3" borderId="16" xfId="0" applyNumberFormat="1" applyFont="1" applyFill="1" applyBorder="1" applyAlignment="1">
      <alignment horizontal="center" vertical="center"/>
    </xf>
    <xf numFmtId="164" fontId="14" fillId="2" borderId="13" xfId="0" applyNumberFormat="1" applyFont="1" applyFill="1" applyBorder="1" applyAlignment="1">
      <alignment horizontal="center" vertical="center"/>
    </xf>
    <xf numFmtId="164" fontId="14" fillId="2" borderId="5" xfId="0" applyNumberFormat="1" applyFont="1" applyFill="1" applyBorder="1" applyAlignment="1">
      <alignment horizontal="center" vertical="center"/>
    </xf>
    <xf numFmtId="164" fontId="14" fillId="2" borderId="15" xfId="0" applyNumberFormat="1" applyFont="1" applyFill="1" applyBorder="1" applyAlignment="1">
      <alignment horizontal="center" vertical="center"/>
    </xf>
    <xf numFmtId="164" fontId="14" fillId="2" borderId="9" xfId="0" applyNumberFormat="1" applyFont="1" applyFill="1" applyBorder="1" applyAlignment="1">
      <alignment horizontal="center" vertical="center"/>
    </xf>
    <xf numFmtId="164" fontId="14" fillId="2" borderId="0" xfId="0" applyNumberFormat="1" applyFont="1" applyFill="1" applyBorder="1" applyAlignment="1">
      <alignment vertical="center" wrapText="1"/>
    </xf>
    <xf numFmtId="164" fontId="14" fillId="0" borderId="2" xfId="0" applyNumberFormat="1" applyFont="1" applyFill="1" applyBorder="1" applyAlignment="1">
      <alignment horizontal="center" vertical="center" wrapText="1"/>
    </xf>
    <xf numFmtId="164" fontId="14" fillId="0" borderId="5" xfId="0" applyNumberFormat="1" applyFont="1" applyFill="1" applyBorder="1" applyAlignment="1">
      <alignment horizontal="center" vertical="center" wrapText="1"/>
    </xf>
    <xf numFmtId="164" fontId="14" fillId="0" borderId="8" xfId="0" applyNumberFormat="1" applyFont="1" applyFill="1" applyBorder="1" applyAlignment="1">
      <alignment horizontal="center" vertical="center"/>
    </xf>
    <xf numFmtId="164" fontId="14" fillId="0" borderId="9" xfId="0" applyNumberFormat="1" applyFont="1" applyFill="1" applyBorder="1" applyAlignment="1">
      <alignment horizontal="center" vertical="center"/>
    </xf>
    <xf numFmtId="164" fontId="14" fillId="3" borderId="11" xfId="26" applyNumberFormat="1" applyFont="1" applyFill="1" applyBorder="1" applyAlignment="1">
      <alignment horizontal="center" vertical="center" wrapText="1"/>
    </xf>
    <xf numFmtId="164" fontId="14" fillId="3" borderId="16" xfId="26" applyNumberFormat="1" applyFont="1" applyFill="1" applyBorder="1" applyAlignment="1">
      <alignment horizontal="center" vertical="center" wrapText="1"/>
    </xf>
    <xf numFmtId="0" fontId="14" fillId="0" borderId="0" xfId="0" applyFont="1" applyAlignment="1">
      <alignment horizontal="left"/>
    </xf>
    <xf numFmtId="164" fontId="14" fillId="0" borderId="56" xfId="0" applyNumberFormat="1" applyFont="1" applyFill="1" applyBorder="1" applyAlignment="1">
      <alignment horizontal="center" vertical="center" wrapText="1"/>
    </xf>
    <xf numFmtId="164" fontId="14" fillId="0" borderId="47" xfId="0" applyNumberFormat="1" applyFont="1" applyFill="1" applyBorder="1" applyAlignment="1">
      <alignment horizontal="center" vertical="center" wrapText="1"/>
    </xf>
    <xf numFmtId="164" fontId="14" fillId="0" borderId="23" xfId="0" applyNumberFormat="1" applyFont="1" applyFill="1" applyBorder="1" applyAlignment="1">
      <alignment horizontal="center" vertical="center" wrapText="1"/>
    </xf>
    <xf numFmtId="0" fontId="14" fillId="0" borderId="0" xfId="0" applyFont="1" applyAlignment="1">
      <alignment horizontal="left" wrapText="1"/>
    </xf>
    <xf numFmtId="164" fontId="14" fillId="2" borderId="0" xfId="0" applyNumberFormat="1" applyFont="1" applyFill="1" applyBorder="1" applyAlignment="1">
      <alignment horizontal="left" wrapText="1"/>
    </xf>
    <xf numFmtId="164" fontId="14" fillId="0" borderId="24" xfId="0" applyNumberFormat="1" applyFont="1" applyFill="1" applyBorder="1" applyAlignment="1">
      <alignment horizontal="center" vertical="center" wrapText="1"/>
    </xf>
    <xf numFmtId="164" fontId="14" fillId="0" borderId="25" xfId="0" applyNumberFormat="1" applyFont="1" applyFill="1" applyBorder="1" applyAlignment="1">
      <alignment horizontal="center" vertical="center" wrapText="1"/>
    </xf>
    <xf numFmtId="164" fontId="14" fillId="0" borderId="24" xfId="0" applyNumberFormat="1" applyFont="1" applyFill="1" applyBorder="1" applyAlignment="1">
      <alignment horizontal="center" vertical="center"/>
    </xf>
    <xf numFmtId="164" fontId="14" fillId="0" borderId="25" xfId="0" applyNumberFormat="1" applyFont="1" applyFill="1" applyBorder="1" applyAlignment="1">
      <alignment horizontal="center" vertical="center"/>
    </xf>
    <xf numFmtId="164" fontId="14" fillId="0" borderId="23" xfId="0" applyNumberFormat="1" applyFont="1" applyFill="1" applyBorder="1" applyAlignment="1">
      <alignment horizontal="center" vertical="center"/>
    </xf>
    <xf numFmtId="164" fontId="14" fillId="2" borderId="0" xfId="0" applyNumberFormat="1" applyFont="1" applyFill="1" applyAlignment="1">
      <alignment horizontal="left" wrapText="1"/>
    </xf>
    <xf numFmtId="164" fontId="14" fillId="2" borderId="0" xfId="0" applyNumberFormat="1" applyFont="1" applyFill="1" applyAlignment="1">
      <alignment horizontal="left" vertical="center"/>
    </xf>
    <xf numFmtId="164" fontId="14" fillId="0" borderId="13" xfId="0" applyNumberFormat="1" applyFont="1" applyFill="1" applyBorder="1" applyAlignment="1">
      <alignment horizontal="center" vertical="center" wrapText="1"/>
    </xf>
    <xf numFmtId="164" fontId="14" fillId="0" borderId="15" xfId="0" applyNumberFormat="1" applyFont="1" applyFill="1" applyBorder="1" applyAlignment="1">
      <alignment horizontal="center" vertical="center"/>
    </xf>
    <xf numFmtId="164" fontId="14" fillId="2" borderId="0" xfId="0" quotePrefix="1" applyNumberFormat="1" applyFont="1" applyFill="1" applyBorder="1" applyAlignment="1">
      <alignment horizontal="left" vertical="center"/>
    </xf>
    <xf numFmtId="164" fontId="14" fillId="4" borderId="56" xfId="0" applyNumberFormat="1" applyFont="1" applyFill="1" applyBorder="1" applyAlignment="1">
      <alignment horizontal="center" vertical="center"/>
    </xf>
    <xf numFmtId="164" fontId="14" fillId="4" borderId="23" xfId="0" applyNumberFormat="1" applyFont="1" applyFill="1" applyBorder="1" applyAlignment="1">
      <alignment horizontal="center" vertical="center"/>
    </xf>
    <xf numFmtId="164" fontId="14" fillId="4" borderId="25" xfId="0" applyNumberFormat="1" applyFont="1" applyFill="1" applyBorder="1" applyAlignment="1">
      <alignment horizontal="center" vertical="center"/>
    </xf>
    <xf numFmtId="164" fontId="14" fillId="4" borderId="24" xfId="0" applyNumberFormat="1" applyFont="1" applyFill="1" applyBorder="1" applyAlignment="1">
      <alignment horizontal="center" vertical="center"/>
    </xf>
    <xf numFmtId="164" fontId="14" fillId="4" borderId="25" xfId="0" applyNumberFormat="1" applyFont="1" applyFill="1" applyBorder="1" applyAlignment="1">
      <alignment horizontal="center" vertical="center" wrapText="1"/>
    </xf>
    <xf numFmtId="164" fontId="14" fillId="4" borderId="23" xfId="0" applyNumberFormat="1" applyFont="1" applyFill="1" applyBorder="1" applyAlignment="1">
      <alignment horizontal="center" vertical="center" wrapText="1"/>
    </xf>
    <xf numFmtId="164" fontId="14" fillId="4" borderId="47" xfId="0" applyNumberFormat="1" applyFont="1" applyFill="1" applyBorder="1" applyAlignment="1">
      <alignment horizontal="center" vertical="center"/>
    </xf>
    <xf numFmtId="164" fontId="14" fillId="4" borderId="13" xfId="0" applyNumberFormat="1" applyFont="1" applyFill="1" applyBorder="1" applyAlignment="1">
      <alignment horizontal="center" vertical="center"/>
    </xf>
    <xf numFmtId="164" fontId="14" fillId="4" borderId="2" xfId="0" applyNumberFormat="1" applyFont="1" applyFill="1" applyBorder="1" applyAlignment="1">
      <alignment horizontal="center" vertical="center"/>
    </xf>
    <xf numFmtId="164" fontId="14" fillId="4" borderId="5" xfId="0" applyNumberFormat="1" applyFont="1" applyFill="1" applyBorder="1" applyAlignment="1">
      <alignment horizontal="center" vertical="center"/>
    </xf>
    <xf numFmtId="164" fontId="14" fillId="4" borderId="43" xfId="0" applyNumberFormat="1" applyFont="1" applyFill="1" applyBorder="1" applyAlignment="1">
      <alignment horizontal="center" vertical="center"/>
    </xf>
    <xf numFmtId="164" fontId="14" fillId="4" borderId="8" xfId="0" applyNumberFormat="1" applyFont="1" applyFill="1" applyBorder="1" applyAlignment="1">
      <alignment horizontal="center" vertical="center"/>
    </xf>
    <xf numFmtId="164" fontId="14" fillId="4" borderId="40" xfId="0" applyNumberFormat="1" applyFont="1" applyFill="1" applyBorder="1" applyAlignment="1">
      <alignment horizontal="center" vertical="center"/>
    </xf>
    <xf numFmtId="164" fontId="14" fillId="4" borderId="15" xfId="0" applyNumberFormat="1" applyFont="1" applyFill="1" applyBorder="1" applyAlignment="1">
      <alignment horizontal="center" vertical="center"/>
    </xf>
    <xf numFmtId="164" fontId="14" fillId="0" borderId="35" xfId="0" applyNumberFormat="1" applyFont="1" applyFill="1" applyBorder="1" applyAlignment="1">
      <alignment horizontal="center" vertical="center" wrapText="1"/>
    </xf>
    <xf numFmtId="164" fontId="14" fillId="0" borderId="31" xfId="0" applyNumberFormat="1" applyFont="1" applyFill="1" applyBorder="1" applyAlignment="1">
      <alignment horizontal="center" vertical="center" wrapText="1"/>
    </xf>
    <xf numFmtId="164" fontId="14" fillId="0" borderId="39" xfId="0" applyNumberFormat="1" applyFont="1" applyFill="1" applyBorder="1" applyAlignment="1">
      <alignment horizontal="center" vertical="center" wrapText="1"/>
    </xf>
    <xf numFmtId="164" fontId="14" fillId="0" borderId="32" xfId="0" applyNumberFormat="1" applyFont="1" applyFill="1" applyBorder="1" applyAlignment="1">
      <alignment horizontal="center" vertical="center" wrapText="1"/>
    </xf>
    <xf numFmtId="164" fontId="14" fillId="4" borderId="15" xfId="0" applyNumberFormat="1" applyFont="1" applyFill="1" applyBorder="1" applyAlignment="1">
      <alignment horizontal="center" vertical="center" wrapText="1"/>
    </xf>
    <xf numFmtId="164" fontId="14" fillId="4" borderId="40" xfId="0" applyNumberFormat="1" applyFont="1" applyFill="1" applyBorder="1" applyAlignment="1">
      <alignment horizontal="center" vertical="center" wrapText="1"/>
    </xf>
    <xf numFmtId="164" fontId="14" fillId="4" borderId="9" xfId="0" applyNumberFormat="1" applyFont="1" applyFill="1" applyBorder="1" applyAlignment="1">
      <alignment horizontal="center" vertical="center"/>
    </xf>
    <xf numFmtId="164" fontId="13" fillId="2" borderId="0" xfId="0" applyNumberFormat="1" applyFont="1" applyFill="1" applyAlignment="1">
      <alignment horizontal="left" wrapText="1"/>
    </xf>
    <xf numFmtId="164" fontId="14" fillId="2" borderId="0" xfId="0" applyNumberFormat="1" applyFont="1" applyFill="1" applyBorder="1" applyAlignment="1">
      <alignment horizontal="center" vertical="center"/>
    </xf>
    <xf numFmtId="0" fontId="1" fillId="0" borderId="0" xfId="87" applyFont="1"/>
  </cellXfs>
  <cellStyles count="155">
    <cellStyle name="20% - Accent1 2" xfId="88"/>
    <cellStyle name="20% - Accent2 2" xfId="89"/>
    <cellStyle name="20% - Accent3 2" xfId="90"/>
    <cellStyle name="20% - Accent4 2" xfId="91"/>
    <cellStyle name="20% - Accent5 2" xfId="92"/>
    <cellStyle name="20% - Accent6 2" xfId="93"/>
    <cellStyle name="40% - Accent1 2" xfId="94"/>
    <cellStyle name="40% - Accent2 2" xfId="95"/>
    <cellStyle name="40% - Accent3 2" xfId="96"/>
    <cellStyle name="40% - Accent4 2" xfId="97"/>
    <cellStyle name="40% - Accent5 2" xfId="98"/>
    <cellStyle name="40% - Accent6 2" xfId="99"/>
    <cellStyle name="60% - Accent1 2" xfId="100"/>
    <cellStyle name="60% - Accent2 2" xfId="101"/>
    <cellStyle name="60% - Accent3 2" xfId="102"/>
    <cellStyle name="60% - Accent4 2" xfId="103"/>
    <cellStyle name="60% - Accent5 2" xfId="104"/>
    <cellStyle name="60% - Accent6 2" xfId="105"/>
    <cellStyle name="Accent1 2" xfId="106"/>
    <cellStyle name="Accent2 2" xfId="107"/>
    <cellStyle name="Accent3 2" xfId="108"/>
    <cellStyle name="Accent4 2" xfId="109"/>
    <cellStyle name="Accent5 2" xfId="110"/>
    <cellStyle name="Accent6 2" xfId="111"/>
    <cellStyle name="ariel" xfId="112"/>
    <cellStyle name="Bad 2" xfId="113"/>
    <cellStyle name="Calculation 2" xfId="114"/>
    <cellStyle name="Check Cell 2" xfId="115"/>
    <cellStyle name="Comma 10" xfId="116"/>
    <cellStyle name="Comma 2" xfId="5"/>
    <cellStyle name="Comma 2 2" xfId="13"/>
    <cellStyle name="Comma 2 2 2" xfId="117"/>
    <cellStyle name="Comma 2 7" xfId="118"/>
    <cellStyle name="Comma 22" xfId="20"/>
    <cellStyle name="Comma 3" xfId="119"/>
    <cellStyle name="Comma 4" xfId="120"/>
    <cellStyle name="Comma 5" xfId="121"/>
    <cellStyle name="Currency 2" xfId="6"/>
    <cellStyle name="Explanatory Text 2" xfId="122"/>
    <cellStyle name="Good 2" xfId="123"/>
    <cellStyle name="Heading 1 2" xfId="124"/>
    <cellStyle name="Heading 2 2" xfId="125"/>
    <cellStyle name="Heading 3 2" xfId="126"/>
    <cellStyle name="Heading 4 2" xfId="127"/>
    <cellStyle name="Hyperlink 2" xfId="15"/>
    <cellStyle name="Hyperlink 2 2" xfId="48"/>
    <cellStyle name="Hyperlink 3" xfId="9"/>
    <cellStyle name="Hyperlink 4" xfId="46"/>
    <cellStyle name="Hyperlink 5" xfId="128"/>
    <cellStyle name="Input 2" xfId="129"/>
    <cellStyle name="Input 7" xfId="22"/>
    <cellStyle name="Linked Cell 2" xfId="130"/>
    <cellStyle name="Neutral 2" xfId="131"/>
    <cellStyle name="Normal" xfId="0" builtinId="0"/>
    <cellStyle name="Normal 10" xfId="17"/>
    <cellStyle name="Normal 10 2" xfId="33"/>
    <cellStyle name="Normal 10 2 2" xfId="70"/>
    <cellStyle name="Normal 10 3" xfId="41"/>
    <cellStyle name="Normal 10 3 2" xfId="78"/>
    <cellStyle name="Normal 10 4" xfId="62"/>
    <cellStyle name="Normal 11" xfId="26"/>
    <cellStyle name="Normal 12" xfId="132"/>
    <cellStyle name="Normal 13" xfId="133"/>
    <cellStyle name="Normal 14" xfId="134"/>
    <cellStyle name="Normal 15" xfId="51"/>
    <cellStyle name="Normal 16" xfId="135"/>
    <cellStyle name="Normal 17" xfId="53"/>
    <cellStyle name="Normal 2" xfId="1"/>
    <cellStyle name="Normal 2 2" xfId="2"/>
    <cellStyle name="Normal 2 2 2" xfId="19"/>
    <cellStyle name="Normal 2 2 2 2" xfId="49"/>
    <cellStyle name="Normal 2 3" xfId="25"/>
    <cellStyle name="Normal 2 3 2" xfId="136"/>
    <cellStyle name="Normal 2 3 3" xfId="137"/>
    <cellStyle name="Normal 2 4" xfId="56"/>
    <cellStyle name="Normal 3" xfId="4"/>
    <cellStyle name="Normal 3 2" xfId="11"/>
    <cellStyle name="Normal 3 3" xfId="57"/>
    <cellStyle name="Normal 3 4" xfId="87"/>
    <cellStyle name="Normal 3 8" xfId="8"/>
    <cellStyle name="Normal 3 8 2" xfId="28"/>
    <cellStyle name="Normal 3 8 2 2" xfId="36"/>
    <cellStyle name="Normal 3 8 2 2 2" xfId="55"/>
    <cellStyle name="Normal 3 8 2 2 2 2" xfId="85"/>
    <cellStyle name="Normal 3 8 2 2 3" xfId="73"/>
    <cellStyle name="Normal 3 8 2 2 4" xfId="86"/>
    <cellStyle name="Normal 3 8 2 3" xfId="44"/>
    <cellStyle name="Normal 3 8 2 3 2" xfId="81"/>
    <cellStyle name="Normal 3 8 2 4" xfId="65"/>
    <cellStyle name="Normal 3 8 3" xfId="29"/>
    <cellStyle name="Normal 3 8 3 2" xfId="66"/>
    <cellStyle name="Normal 3 8 4" xfId="37"/>
    <cellStyle name="Normal 3 8 4 2" xfId="74"/>
    <cellStyle name="Normal 3 8 5" xfId="58"/>
    <cellStyle name="Normal 34" xfId="138"/>
    <cellStyle name="Normal 4" xfId="45"/>
    <cellStyle name="Normal 4 10" xfId="24"/>
    <cellStyle name="Normal 4 10 2" xfId="35"/>
    <cellStyle name="Normal 4 10 2 2" xfId="72"/>
    <cellStyle name="Normal 4 10 3" xfId="43"/>
    <cellStyle name="Normal 4 10 3 2" xfId="80"/>
    <cellStyle name="Normal 4 10 4" xfId="64"/>
    <cellStyle name="Normal 4 2" xfId="12"/>
    <cellStyle name="Normal 4 2 2" xfId="14"/>
    <cellStyle name="Normal 4 2 2 2" xfId="31"/>
    <cellStyle name="Normal 4 2 2 2 2" xfId="68"/>
    <cellStyle name="Normal 4 2 2 3" xfId="39"/>
    <cellStyle name="Normal 4 2 2 3 2" xfId="76"/>
    <cellStyle name="Normal 4 2 2 4" xfId="60"/>
    <cellStyle name="Normal 4 3" xfId="82"/>
    <cellStyle name="Normal 4 7" xfId="139"/>
    <cellStyle name="Normal 4 9" xfId="18"/>
    <cellStyle name="Normal 4 9 2" xfId="34"/>
    <cellStyle name="Normal 4 9 2 2" xfId="71"/>
    <cellStyle name="Normal 4 9 3" xfId="42"/>
    <cellStyle name="Normal 4 9 3 2" xfId="79"/>
    <cellStyle name="Normal 4 9 4" xfId="63"/>
    <cellStyle name="Normal 45" xfId="10"/>
    <cellStyle name="Normal 45 2" xfId="30"/>
    <cellStyle name="Normal 45 2 2" xfId="67"/>
    <cellStyle name="Normal 45 3" xfId="38"/>
    <cellStyle name="Normal 45 3 2" xfId="75"/>
    <cellStyle name="Normal 45 4" xfId="59"/>
    <cellStyle name="Normal 5" xfId="47"/>
    <cellStyle name="Normal 5 2" xfId="83"/>
    <cellStyle name="Normal 5 2 2" xfId="27"/>
    <cellStyle name="Normal 6" xfId="140"/>
    <cellStyle name="Normal 6 2" xfId="141"/>
    <cellStyle name="Normal 7" xfId="52"/>
    <cellStyle name="Normal 7 2" xfId="142"/>
    <cellStyle name="Normal 8" xfId="143"/>
    <cellStyle name="Normal 9" xfId="144"/>
    <cellStyle name="Note 2" xfId="145"/>
    <cellStyle name="Note 7" xfId="23"/>
    <cellStyle name="Output 2" xfId="146"/>
    <cellStyle name="Percent" xfId="3" builtinId="5"/>
    <cellStyle name="Percent 10" xfId="21"/>
    <cellStyle name="Percent 10 2" xfId="54"/>
    <cellStyle name="Percent 2" xfId="7"/>
    <cellStyle name="Percent 2 2" xfId="147"/>
    <cellStyle name="Percent 2 3" xfId="148"/>
    <cellStyle name="Percent 3" xfId="50"/>
    <cellStyle name="Percent 3 2" xfId="84"/>
    <cellStyle name="Percent 4" xfId="16"/>
    <cellStyle name="Percent 4 2" xfId="32"/>
    <cellStyle name="Percent 4 2 2" xfId="69"/>
    <cellStyle name="Percent 4 3" xfId="40"/>
    <cellStyle name="Percent 4 3 2" xfId="77"/>
    <cellStyle name="Percent 4 4" xfId="61"/>
    <cellStyle name="Percent 5" xfId="149"/>
    <cellStyle name="Percent 6" xfId="150"/>
    <cellStyle name="Percent 7" xfId="151"/>
    <cellStyle name="Title 2" xfId="152"/>
    <cellStyle name="Total 2" xfId="153"/>
    <cellStyle name="Warning Text 2" xfId="154"/>
  </cellStyles>
  <dxfs count="1">
    <dxf>
      <fill>
        <patternFill>
          <bgColor indexed="1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1217635"/>
    <xdr:pic>
      <xdr:nvPicPr>
        <xdr:cNvPr id="2" name="Picture 1"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905000" cy="1217635"/>
    <xdr:pic>
      <xdr:nvPicPr>
        <xdr:cNvPr id="3" name="Picture 2"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10</xdr:row>
      <xdr:rowOff>0</xdr:rowOff>
    </xdr:from>
    <xdr:to>
      <xdr:col>12</xdr:col>
      <xdr:colOff>28575</xdr:colOff>
      <xdr:row>16</xdr:row>
      <xdr:rowOff>91109</xdr:rowOff>
    </xdr:to>
    <xdr:sp macro="" textlink="">
      <xdr:nvSpPr>
        <xdr:cNvPr id="4" name="TextBox 3"/>
        <xdr:cNvSpPr txBox="1"/>
      </xdr:nvSpPr>
      <xdr:spPr>
        <a:xfrm>
          <a:off x="314325" y="2009775"/>
          <a:ext cx="6734175" cy="1234109"/>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This workbook is published by Monitor for the purposes of the engagement on the proposals for the National Tariff for 2016/17.</a:t>
          </a:r>
          <a:r>
            <a:rPr lang="en-GB" sz="1200" baseline="0">
              <a:solidFill>
                <a:schemeClr val="dk1"/>
              </a:solidFill>
              <a:effectLst/>
              <a:latin typeface="+mn-lt"/>
              <a:ea typeface="+mn-ea"/>
              <a:cs typeface="+mn-cs"/>
            </a:rPr>
            <a:t>  It provides stakeholders with the latest draft price relativities and a means of providing feedback, please see the guidance page for more details on how to feedback opinion to us.  Please note that these are draft price relativities and not draft prices at absolute level, as they have not been subject to certain adjustments, such as the efficiency factor, ie the final published prices will be different.</a:t>
          </a:r>
          <a:endParaRPr lang="en-GB" sz="12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connect2.monitor-nhsft.gov.uk/workspaces/ted/MonitorDocumentLibrary/Final%20Draft/Annexes/16-17%20APC_OPROC%20model_final_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connect2.monitor-nhsft.gov.uk/workspaces/ted/MonitorDocumentLibrary/Final%20Draft/Annexes/16-17%20BPT%20model_final_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FT2\Rev03\Unified%20Allocations\Data\NewNeed\2003LIS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PAEIG\RPA%204\All%20Key%20Docs\Dispo\Waterfall0708\Data\&#163;50m%20pro%20rata%20to%20PCT%202002_03%20alloc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onnect2.monitor-nhsft.gov.uk/workspaces/ted/MonitorDocumentLibrary/Final%20Draft/Annexes/16-17%20Maternity%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connect2.monitor-nhsft.gov.uk/workspaces/ted/MonitorDocumentLibrary/Final%20Draft/Annexes/16-17%20Other-Mandatory%20model_final_T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hen.cheng\AppData\Local\Microsoft\Windows\Temporary%20Internet%20Files\Content.Outlook\7BP3KV2J\Validation%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APC SQL code"/>
      <sheetName val="OPROC SQL code"/>
      <sheetName val="APC_SQL_prices"/>
      <sheetName val="OPROC_SQL_prices"/>
      <sheetName val="Mandatory_OPROC_SQL_prices"/>
      <sheetName val="APC HRG Eligibility"/>
      <sheetName val="DCEL_Price_after_FCE_to_Spell"/>
      <sheetName val="EBDs"/>
      <sheetName val="HES_Spell_Activities"/>
      <sheetName val="18 and under proportion by HRG"/>
      <sheetName val="Stage.APC_NICE"/>
      <sheetName val="SQL- Trim Combination Output"/>
      <sheetName val="13_14 SSEM"/>
      <sheetName val="NHSE Currency specification"/>
      <sheetName val="Price Adjustments"/>
      <sheetName val="APC &amp; OPROC 15_16 tariff"/>
      <sheetName val="Manual adjustment requests"/>
      <sheetName val="HRG_TFC mapping"/>
      <sheetName val="Final OPATT Prices"/>
      <sheetName val="2016-17 Data Tariff"/>
      <sheetName val="2016-17 DC-EL Split"/>
      <sheetName val="APC Output for BPT"/>
      <sheetName val="STEP BY STEP OP-DC-EL-NE"/>
      <sheetName val="Manual adj for Prices"/>
      <sheetName val="Manual adj for Trim-points"/>
      <sheetName val="QUANTUM RECONCILIATION BY SC"/>
      <sheetName val="STEP BY STEP TRIMPOINT and LSP"/>
      <sheetName val="Long Stay Payments"/>
    </sheetNames>
    <sheetDataSet>
      <sheetData sheetId="0"/>
      <sheetData sheetId="1"/>
      <sheetData sheetId="2">
        <row r="3">
          <cell r="A3" t="str">
            <v>HRG code</v>
          </cell>
          <cell r="B3" t="str">
            <v>HRG name</v>
          </cell>
          <cell r="C3" t="str">
            <v>Outpatient procedure tariff (£)</v>
          </cell>
          <cell r="D3" t="str">
            <v>Combined day case / ordinary elective spell tariff (£)</v>
          </cell>
          <cell r="E3" t="str">
            <v>Day case spell tariff (£)</v>
          </cell>
          <cell r="F3" t="str">
            <v>Ordinary elective spell tariff (£)</v>
          </cell>
          <cell r="G3" t="str">
            <v>Ordinary elective long stay trim point (days)</v>
          </cell>
          <cell r="H3" t="str">
            <v>Non-elective spell tariff (£)</v>
          </cell>
          <cell r="I3" t="str">
            <v>Non-elective long stay trim point (days)</v>
          </cell>
          <cell r="J3" t="str">
            <v>Per day long stay payment (for days exceeding trim point) (£)</v>
          </cell>
          <cell r="K3" t="str">
            <v>Reduced short stay emergency tariff 
applicable?</v>
          </cell>
          <cell r="L3" t="str">
            <v xml:space="preserve">% applied in calculation of reduced short stay emergency tariff </v>
          </cell>
          <cell r="M3" t="str">
            <v>Reduced short stay emergency tariff (£)</v>
          </cell>
          <cell r="N3" t="str">
            <v>HRGs within scope of BPTs?
(if '1' see 'BPTs' sheet)</v>
          </cell>
          <cell r="O3" t="str">
            <v>BPT applies at HRG level , sub-HRG level or other basis?</v>
          </cell>
        </row>
        <row r="4">
          <cell r="A4" t="str">
            <v>AA02C</v>
          </cell>
          <cell r="B4" t="str">
            <v>Intracranial Procedures for Trauma with Diagnosis of Intracranial Injury, with CC Score 10+</v>
          </cell>
          <cell r="C4" t="str">
            <v>-</v>
          </cell>
          <cell r="D4">
            <v>11008.88223383788</v>
          </cell>
          <cell r="E4" t="str">
            <v/>
          </cell>
          <cell r="F4" t="str">
            <v/>
          </cell>
          <cell r="G4">
            <v>85</v>
          </cell>
          <cell r="H4">
            <v>11008.88223383788</v>
          </cell>
          <cell r="I4">
            <v>85</v>
          </cell>
          <cell r="J4">
            <v>206.10144911223531</v>
          </cell>
          <cell r="K4" t="str">
            <v>No</v>
          </cell>
          <cell r="L4" t="str">
            <v>-</v>
          </cell>
          <cell r="M4">
            <v>0</v>
          </cell>
          <cell r="N4" t="str">
            <v/>
          </cell>
          <cell r="O4" t="str">
            <v>-</v>
          </cell>
        </row>
        <row r="5">
          <cell r="A5" t="str">
            <v>AA02D</v>
          </cell>
          <cell r="B5" t="str">
            <v>Intracranial Procedures for Trauma with Diagnosis of Intracranial Injury, with CC Score 6-9</v>
          </cell>
          <cell r="C5" t="str">
            <v>-</v>
          </cell>
          <cell r="D5">
            <v>6545.0227990477069</v>
          </cell>
          <cell r="E5" t="str">
            <v/>
          </cell>
          <cell r="F5" t="str">
            <v/>
          </cell>
          <cell r="G5">
            <v>37</v>
          </cell>
          <cell r="H5">
            <v>6545.0227990477069</v>
          </cell>
          <cell r="I5">
            <v>37</v>
          </cell>
          <cell r="J5">
            <v>206.10144911223531</v>
          </cell>
          <cell r="K5" t="str">
            <v>No</v>
          </cell>
          <cell r="L5" t="str">
            <v>-</v>
          </cell>
          <cell r="M5">
            <v>0</v>
          </cell>
          <cell r="N5" t="str">
            <v/>
          </cell>
          <cell r="O5" t="str">
            <v>-</v>
          </cell>
        </row>
        <row r="6">
          <cell r="A6" t="str">
            <v>AA02E</v>
          </cell>
          <cell r="B6" t="str">
            <v>Intracranial Procedures for Trauma with Diagnosis of Intracranial Injury, with CC Score 3-5</v>
          </cell>
          <cell r="C6" t="str">
            <v>-</v>
          </cell>
          <cell r="D6">
            <v>5040.0502333915529</v>
          </cell>
          <cell r="E6" t="str">
            <v/>
          </cell>
          <cell r="F6" t="str">
            <v/>
          </cell>
          <cell r="G6">
            <v>24</v>
          </cell>
          <cell r="H6">
            <v>5040.0502333915529</v>
          </cell>
          <cell r="I6">
            <v>24</v>
          </cell>
          <cell r="J6">
            <v>206.10144911223531</v>
          </cell>
          <cell r="K6" t="str">
            <v>No</v>
          </cell>
          <cell r="L6" t="str">
            <v>-</v>
          </cell>
          <cell r="M6">
            <v>0</v>
          </cell>
          <cell r="N6" t="str">
            <v/>
          </cell>
          <cell r="O6" t="str">
            <v>-</v>
          </cell>
        </row>
        <row r="7">
          <cell r="A7" t="str">
            <v>AA02F</v>
          </cell>
          <cell r="B7" t="str">
            <v>Intracranial Procedures for Trauma with Diagnosis of Intracranial Injury, with CC Score 0-2</v>
          </cell>
          <cell r="C7" t="str">
            <v>-</v>
          </cell>
          <cell r="D7">
            <v>4116.3079326977022</v>
          </cell>
          <cell r="E7" t="str">
            <v/>
          </cell>
          <cell r="F7" t="str">
            <v/>
          </cell>
          <cell r="G7">
            <v>16</v>
          </cell>
          <cell r="H7">
            <v>4116.3079326977022</v>
          </cell>
          <cell r="I7">
            <v>16</v>
          </cell>
          <cell r="J7">
            <v>206.10144911223531</v>
          </cell>
          <cell r="K7" t="str">
            <v>No</v>
          </cell>
          <cell r="L7" t="str">
            <v>-</v>
          </cell>
          <cell r="M7">
            <v>0</v>
          </cell>
          <cell r="N7" t="str">
            <v/>
          </cell>
          <cell r="O7" t="str">
            <v>-</v>
          </cell>
        </row>
        <row r="8">
          <cell r="A8" t="str">
            <v>AA03C</v>
          </cell>
          <cell r="B8" t="str">
            <v>Intracranial Procedures for Trauma with Diagnosis of Head Injury or Skull Fracture, with CC Score 4+</v>
          </cell>
          <cell r="C8" t="str">
            <v>-</v>
          </cell>
          <cell r="D8">
            <v>6317.9923703220347</v>
          </cell>
          <cell r="E8" t="str">
            <v/>
          </cell>
          <cell r="F8" t="str">
            <v/>
          </cell>
          <cell r="G8">
            <v>35</v>
          </cell>
          <cell r="H8">
            <v>6317.9923703220347</v>
          </cell>
          <cell r="I8">
            <v>35</v>
          </cell>
          <cell r="J8">
            <v>206.10144911223531</v>
          </cell>
          <cell r="K8" t="str">
            <v>No</v>
          </cell>
          <cell r="L8" t="str">
            <v>-</v>
          </cell>
          <cell r="M8">
            <v>0</v>
          </cell>
          <cell r="N8" t="str">
            <v/>
          </cell>
          <cell r="O8" t="str">
            <v>-</v>
          </cell>
        </row>
        <row r="9">
          <cell r="A9" t="str">
            <v>AA03D</v>
          </cell>
          <cell r="B9" t="str">
            <v>Intracranial Procedures for Trauma with Diagnosis of Head Injury or Skull Fracture, with CC Score 0-3</v>
          </cell>
          <cell r="C9" t="str">
            <v>-</v>
          </cell>
          <cell r="D9">
            <v>4268.7459049794224</v>
          </cell>
          <cell r="E9" t="str">
            <v/>
          </cell>
          <cell r="F9" t="str">
            <v/>
          </cell>
          <cell r="G9">
            <v>14</v>
          </cell>
          <cell r="H9">
            <v>4268.7459049794224</v>
          </cell>
          <cell r="I9">
            <v>14</v>
          </cell>
          <cell r="J9">
            <v>206.10144911223531</v>
          </cell>
          <cell r="K9" t="str">
            <v>No</v>
          </cell>
          <cell r="L9" t="str">
            <v>-</v>
          </cell>
          <cell r="M9">
            <v>0</v>
          </cell>
          <cell r="N9" t="str">
            <v/>
          </cell>
          <cell r="O9" t="str">
            <v>-</v>
          </cell>
        </row>
        <row r="10">
          <cell r="A10" t="str">
            <v>AA04C</v>
          </cell>
          <cell r="B10" t="str">
            <v>Major Intracranial Procedures Except Trauma, with Cerebrovascular Accident, Nervous System Infections or Encephalopathy, with CC Score 6+</v>
          </cell>
          <cell r="C10" t="str">
            <v>-</v>
          </cell>
          <cell r="D10">
            <v>15370.944581511854</v>
          </cell>
          <cell r="E10" t="str">
            <v/>
          </cell>
          <cell r="F10" t="str">
            <v/>
          </cell>
          <cell r="G10">
            <v>121</v>
          </cell>
          <cell r="H10">
            <v>17336.490524912595</v>
          </cell>
          <cell r="I10">
            <v>105</v>
          </cell>
          <cell r="J10">
            <v>206.10144911223531</v>
          </cell>
          <cell r="K10" t="str">
            <v>No</v>
          </cell>
          <cell r="L10" t="str">
            <v>-</v>
          </cell>
          <cell r="M10">
            <v>0</v>
          </cell>
          <cell r="N10" t="str">
            <v/>
          </cell>
          <cell r="O10" t="str">
            <v>-</v>
          </cell>
        </row>
        <row r="11">
          <cell r="A11" t="str">
            <v>AA04D</v>
          </cell>
          <cell r="B11" t="str">
            <v>Major Intracranial Procedures Except Trauma, with Cerebrovascular Accident, Nervous System Infections or Encephalopathy, with CC Score 0-5</v>
          </cell>
          <cell r="C11" t="str">
            <v>-</v>
          </cell>
          <cell r="D11">
            <v>7107.5681661022709</v>
          </cell>
          <cell r="E11" t="str">
            <v/>
          </cell>
          <cell r="F11" t="str">
            <v/>
          </cell>
          <cell r="G11">
            <v>18</v>
          </cell>
          <cell r="H11">
            <v>10246.772332527667</v>
          </cell>
          <cell r="I11">
            <v>58</v>
          </cell>
          <cell r="J11">
            <v>206.10144911223531</v>
          </cell>
          <cell r="K11" t="str">
            <v>No</v>
          </cell>
          <cell r="L11" t="str">
            <v>-</v>
          </cell>
          <cell r="M11">
            <v>0</v>
          </cell>
          <cell r="N11" t="str">
            <v/>
          </cell>
          <cell r="O11" t="str">
            <v>-</v>
          </cell>
        </row>
        <row r="12">
          <cell r="A12" t="str">
            <v>AA05C</v>
          </cell>
          <cell r="B12" t="str">
            <v>Major Intracranial Procedures Except Trauma, with Haemorrhagic Cerebrovascular Disorders, with CC Score 4+</v>
          </cell>
          <cell r="C12" t="str">
            <v>-</v>
          </cell>
          <cell r="D12">
            <v>7713.5639895372105</v>
          </cell>
          <cell r="E12" t="str">
            <v/>
          </cell>
          <cell r="F12" t="str">
            <v/>
          </cell>
          <cell r="G12">
            <v>32</v>
          </cell>
          <cell r="H12">
            <v>14698.495363605629</v>
          </cell>
          <cell r="I12">
            <v>94</v>
          </cell>
          <cell r="J12">
            <v>206.10144911223531</v>
          </cell>
          <cell r="K12" t="str">
            <v>No</v>
          </cell>
          <cell r="L12" t="str">
            <v>-</v>
          </cell>
          <cell r="M12">
            <v>0</v>
          </cell>
          <cell r="N12" t="str">
            <v/>
          </cell>
          <cell r="O12" t="str">
            <v>-</v>
          </cell>
        </row>
        <row r="13">
          <cell r="A13" t="str">
            <v>AA05D</v>
          </cell>
          <cell r="B13" t="str">
            <v>Major Intracranial Procedures Except Trauma, with Haemorrhagic Cerebrovascular Disorders, with CC Score 0-3</v>
          </cell>
          <cell r="C13" t="str">
            <v>-</v>
          </cell>
          <cell r="D13">
            <v>4200.4385221887514</v>
          </cell>
          <cell r="E13" t="str">
            <v/>
          </cell>
          <cell r="F13" t="str">
            <v/>
          </cell>
          <cell r="G13">
            <v>9</v>
          </cell>
          <cell r="H13">
            <v>8244.070326546851</v>
          </cell>
          <cell r="I13">
            <v>31</v>
          </cell>
          <cell r="J13">
            <v>206.10144911223531</v>
          </cell>
          <cell r="K13" t="str">
            <v>No</v>
          </cell>
          <cell r="L13" t="str">
            <v>-</v>
          </cell>
          <cell r="M13">
            <v>0</v>
          </cell>
          <cell r="N13" t="str">
            <v/>
          </cell>
          <cell r="O13" t="str">
            <v>-</v>
          </cell>
        </row>
        <row r="14">
          <cell r="A14" t="str">
            <v>AA06C</v>
          </cell>
          <cell r="B14" t="str">
            <v>Major Intracranial Procedures Except Trauma, with Brain Tumours or Cerebral Cysts, with CC Score 9+</v>
          </cell>
          <cell r="C14" t="str">
            <v>-</v>
          </cell>
          <cell r="D14">
            <v>18263.443797390111</v>
          </cell>
          <cell r="E14" t="str">
            <v/>
          </cell>
          <cell r="F14" t="str">
            <v/>
          </cell>
          <cell r="G14">
            <v>117</v>
          </cell>
          <cell r="H14">
            <v>20392.11580350756</v>
          </cell>
          <cell r="I14">
            <v>119</v>
          </cell>
          <cell r="J14">
            <v>206.10144911223531</v>
          </cell>
          <cell r="K14" t="str">
            <v>No</v>
          </cell>
          <cell r="L14" t="str">
            <v>-</v>
          </cell>
          <cell r="M14">
            <v>0</v>
          </cell>
          <cell r="N14" t="str">
            <v/>
          </cell>
          <cell r="O14" t="str">
            <v>-</v>
          </cell>
        </row>
        <row r="15">
          <cell r="A15" t="str">
            <v>AA06D</v>
          </cell>
          <cell r="B15" t="str">
            <v>Major Intracranial Procedures Except Trauma, with Brain Tumours or Cerebral Cysts, with CC Score 6-8</v>
          </cell>
          <cell r="C15" t="str">
            <v>-</v>
          </cell>
          <cell r="D15">
            <v>8982.9267945902848</v>
          </cell>
          <cell r="E15" t="str">
            <v/>
          </cell>
          <cell r="F15" t="str">
            <v/>
          </cell>
          <cell r="G15">
            <v>37</v>
          </cell>
          <cell r="H15">
            <v>12740.816992472206</v>
          </cell>
          <cell r="I15">
            <v>65</v>
          </cell>
          <cell r="J15">
            <v>206.10144911223531</v>
          </cell>
          <cell r="K15" t="str">
            <v>No</v>
          </cell>
          <cell r="L15" t="str">
            <v>-</v>
          </cell>
          <cell r="M15">
            <v>0</v>
          </cell>
          <cell r="N15" t="str">
            <v/>
          </cell>
          <cell r="O15" t="str">
            <v>-</v>
          </cell>
        </row>
        <row r="16">
          <cell r="A16" t="str">
            <v>AA06E</v>
          </cell>
          <cell r="B16" t="str">
            <v>Major Intracranial Procedures Except Trauma, with Brain Tumours or Cerebral Cysts, with CC Score 3-5</v>
          </cell>
          <cell r="C16" t="str">
            <v>-</v>
          </cell>
          <cell r="D16">
            <v>6481.2711447785887</v>
          </cell>
          <cell r="E16" t="str">
            <v/>
          </cell>
          <cell r="F16" t="str">
            <v/>
          </cell>
          <cell r="G16">
            <v>20</v>
          </cell>
          <cell r="H16">
            <v>10917.283950977098</v>
          </cell>
          <cell r="I16">
            <v>38</v>
          </cell>
          <cell r="J16">
            <v>206.10144911223531</v>
          </cell>
          <cell r="K16" t="str">
            <v>No</v>
          </cell>
          <cell r="L16" t="str">
            <v>-</v>
          </cell>
          <cell r="M16">
            <v>0</v>
          </cell>
          <cell r="N16" t="str">
            <v/>
          </cell>
          <cell r="O16" t="str">
            <v>-</v>
          </cell>
        </row>
        <row r="17">
          <cell r="A17" t="str">
            <v>AA06F</v>
          </cell>
          <cell r="B17" t="str">
            <v>Major Intracranial Procedures Except Trauma, with Brain Tumours or Cerebral Cysts, with CC Score 0-2</v>
          </cell>
          <cell r="C17" t="str">
            <v>-</v>
          </cell>
          <cell r="D17">
            <v>5937.5065453600509</v>
          </cell>
          <cell r="E17" t="str">
            <v/>
          </cell>
          <cell r="F17" t="str">
            <v/>
          </cell>
          <cell r="G17">
            <v>12</v>
          </cell>
          <cell r="H17">
            <v>8532.5876482865988</v>
          </cell>
          <cell r="I17">
            <v>24</v>
          </cell>
          <cell r="J17">
            <v>206.10144911223531</v>
          </cell>
          <cell r="K17" t="str">
            <v>No</v>
          </cell>
          <cell r="L17" t="str">
            <v>-</v>
          </cell>
          <cell r="M17">
            <v>0</v>
          </cell>
          <cell r="N17" t="str">
            <v/>
          </cell>
          <cell r="O17" t="str">
            <v>-</v>
          </cell>
        </row>
        <row r="18">
          <cell r="A18" t="str">
            <v>AA07C</v>
          </cell>
          <cell r="B18" t="str">
            <v>Major Intracranial Procedures Except Trauma, with Cerebral Degenerations or Miscellaneous Disorders of Nervous System, with CC Score 2+</v>
          </cell>
          <cell r="C18" t="str">
            <v>-</v>
          </cell>
          <cell r="D18">
            <v>5787.8823091918193</v>
          </cell>
          <cell r="E18" t="str">
            <v/>
          </cell>
          <cell r="F18" t="str">
            <v/>
          </cell>
          <cell r="G18">
            <v>19</v>
          </cell>
          <cell r="H18">
            <v>10090.371872236245</v>
          </cell>
          <cell r="I18">
            <v>48</v>
          </cell>
          <cell r="J18">
            <v>206.10144911223531</v>
          </cell>
          <cell r="K18" t="str">
            <v>No</v>
          </cell>
          <cell r="L18" t="str">
            <v>-</v>
          </cell>
          <cell r="M18">
            <v>0</v>
          </cell>
          <cell r="N18" t="str">
            <v/>
          </cell>
          <cell r="O18" t="str">
            <v>-</v>
          </cell>
        </row>
        <row r="19">
          <cell r="A19" t="str">
            <v>AA07D</v>
          </cell>
          <cell r="B19" t="str">
            <v>Major Intracranial Procedures Except Trauma, with Cerebral Degenerations or Miscellaneous Disorders of Nervous System, with CC Score 0-1</v>
          </cell>
          <cell r="C19" t="str">
            <v>-</v>
          </cell>
          <cell r="D19">
            <v>5223.0731113424417</v>
          </cell>
          <cell r="E19" t="str">
            <v/>
          </cell>
          <cell r="F19" t="str">
            <v/>
          </cell>
          <cell r="G19">
            <v>15</v>
          </cell>
          <cell r="H19">
            <v>5223.0731113424417</v>
          </cell>
          <cell r="I19">
            <v>15</v>
          </cell>
          <cell r="J19">
            <v>206.10144911223531</v>
          </cell>
          <cell r="K19" t="str">
            <v>No</v>
          </cell>
          <cell r="L19" t="str">
            <v>-</v>
          </cell>
          <cell r="M19">
            <v>0</v>
          </cell>
          <cell r="N19" t="str">
            <v/>
          </cell>
          <cell r="O19" t="str">
            <v>-</v>
          </cell>
        </row>
        <row r="20">
          <cell r="A20" t="str">
            <v>AA08C</v>
          </cell>
          <cell r="B20" t="str">
            <v>Major Intracranial Procedures Except Trauma, with Muscular, Balance, Cranial or Peripheral Nerve Disorders, or Epilepsy, with CC Score 2+</v>
          </cell>
          <cell r="C20" t="str">
            <v>-</v>
          </cell>
          <cell r="D20">
            <v>6008.2649853139701</v>
          </cell>
          <cell r="E20" t="str">
            <v/>
          </cell>
          <cell r="F20" t="str">
            <v/>
          </cell>
          <cell r="G20">
            <v>15</v>
          </cell>
          <cell r="H20">
            <v>10540.248367456368</v>
          </cell>
          <cell r="I20">
            <v>56</v>
          </cell>
          <cell r="J20">
            <v>206.10144911223531</v>
          </cell>
          <cell r="K20" t="str">
            <v>No</v>
          </cell>
          <cell r="L20" t="str">
            <v>-</v>
          </cell>
          <cell r="M20">
            <v>0</v>
          </cell>
          <cell r="N20" t="str">
            <v/>
          </cell>
          <cell r="O20" t="str">
            <v>-</v>
          </cell>
        </row>
        <row r="21">
          <cell r="A21" t="str">
            <v>AA08D</v>
          </cell>
          <cell r="B21" t="str">
            <v>Major Intracranial Procedures Except Trauma, with Muscular, Balance, Cranial or Peripheral Nerve Disorders, or Epilepsy, with CC Score 0-1</v>
          </cell>
          <cell r="C21" t="str">
            <v>-</v>
          </cell>
          <cell r="D21">
            <v>5413.2024685803353</v>
          </cell>
          <cell r="E21" t="str">
            <v/>
          </cell>
          <cell r="F21" t="str">
            <v/>
          </cell>
          <cell r="G21">
            <v>10</v>
          </cell>
          <cell r="H21">
            <v>6617.6076041043816</v>
          </cell>
          <cell r="I21">
            <v>34</v>
          </cell>
          <cell r="J21">
            <v>206.10144911223531</v>
          </cell>
          <cell r="K21" t="str">
            <v>No</v>
          </cell>
          <cell r="L21" t="str">
            <v>-</v>
          </cell>
          <cell r="M21">
            <v>0</v>
          </cell>
          <cell r="N21" t="str">
            <v/>
          </cell>
          <cell r="O21" t="str">
            <v>-</v>
          </cell>
        </row>
        <row r="22">
          <cell r="A22" t="str">
            <v>AA09C</v>
          </cell>
          <cell r="B22" t="str">
            <v>Major Intracranial Procedures Except Trauma, with Other Diagnoses, with CC Score 6+</v>
          </cell>
          <cell r="C22" t="str">
            <v>-</v>
          </cell>
          <cell r="D22">
            <v>9841.7328204900787</v>
          </cell>
          <cell r="E22" t="str">
            <v/>
          </cell>
          <cell r="F22" t="str">
            <v/>
          </cell>
          <cell r="G22">
            <v>71</v>
          </cell>
          <cell r="H22">
            <v>14919.031650840292</v>
          </cell>
          <cell r="I22">
            <v>85</v>
          </cell>
          <cell r="J22">
            <v>206.10144911223531</v>
          </cell>
          <cell r="K22" t="str">
            <v>No</v>
          </cell>
          <cell r="L22" t="str">
            <v>-</v>
          </cell>
          <cell r="M22">
            <v>0</v>
          </cell>
          <cell r="N22" t="str">
            <v/>
          </cell>
          <cell r="O22" t="str">
            <v>-</v>
          </cell>
        </row>
        <row r="23">
          <cell r="A23" t="str">
            <v>AA09D</v>
          </cell>
          <cell r="B23" t="str">
            <v>Major Intracranial Procedures Except Trauma, with Other Diagnoses, with CC Score 3-5</v>
          </cell>
          <cell r="C23" t="str">
            <v>-</v>
          </cell>
          <cell r="D23">
            <v>4901.4060390180111</v>
          </cell>
          <cell r="E23" t="str">
            <v/>
          </cell>
          <cell r="F23" t="str">
            <v/>
          </cell>
          <cell r="G23">
            <v>16</v>
          </cell>
          <cell r="H23">
            <v>8992.4615397840735</v>
          </cell>
          <cell r="I23">
            <v>51</v>
          </cell>
          <cell r="J23">
            <v>206.10144911223531</v>
          </cell>
          <cell r="K23" t="str">
            <v>No</v>
          </cell>
          <cell r="L23" t="str">
            <v>-</v>
          </cell>
          <cell r="M23">
            <v>0</v>
          </cell>
          <cell r="N23" t="str">
            <v/>
          </cell>
          <cell r="O23" t="str">
            <v>-</v>
          </cell>
        </row>
        <row r="24">
          <cell r="A24" t="str">
            <v>AA09E</v>
          </cell>
          <cell r="B24" t="str">
            <v>Major Intracranial Procedures Except Trauma, with Other Diagnoses, with CC Score 0-2</v>
          </cell>
          <cell r="C24" t="str">
            <v>-</v>
          </cell>
          <cell r="D24">
            <v>3017.6755181615035</v>
          </cell>
          <cell r="E24" t="str">
            <v/>
          </cell>
          <cell r="F24" t="str">
            <v/>
          </cell>
          <cell r="G24">
            <v>10</v>
          </cell>
          <cell r="H24">
            <v>7182.9227893994521</v>
          </cell>
          <cell r="I24">
            <v>41</v>
          </cell>
          <cell r="J24">
            <v>206.10144911223531</v>
          </cell>
          <cell r="K24" t="str">
            <v>No</v>
          </cell>
          <cell r="L24" t="str">
            <v>-</v>
          </cell>
          <cell r="M24">
            <v>0</v>
          </cell>
          <cell r="N24" t="str">
            <v/>
          </cell>
          <cell r="O24" t="str">
            <v>-</v>
          </cell>
        </row>
        <row r="25">
          <cell r="A25" t="str">
            <v>AA10Z</v>
          </cell>
          <cell r="B25" t="str">
            <v>Intermediate Intracranial Procedures Except Trauma, with Cerebrovascular Accident, Nervous System Infections or Encephalopathy</v>
          </cell>
          <cell r="C25" t="str">
            <v>-</v>
          </cell>
          <cell r="D25">
            <v>10108.590840464482</v>
          </cell>
          <cell r="E25" t="str">
            <v/>
          </cell>
          <cell r="F25" t="str">
            <v/>
          </cell>
          <cell r="G25">
            <v>29</v>
          </cell>
          <cell r="H25">
            <v>15104.343744954147</v>
          </cell>
          <cell r="I25">
            <v>98</v>
          </cell>
          <cell r="J25">
            <v>206.10144911223531</v>
          </cell>
          <cell r="K25" t="str">
            <v>No</v>
          </cell>
          <cell r="L25" t="str">
            <v>-</v>
          </cell>
          <cell r="M25">
            <v>0</v>
          </cell>
          <cell r="N25" t="str">
            <v/>
          </cell>
          <cell r="O25" t="str">
            <v>-</v>
          </cell>
        </row>
        <row r="26">
          <cell r="A26" t="str">
            <v>AA11Z</v>
          </cell>
          <cell r="B26" t="str">
            <v>Intermediate Intracranial Procedures Except Trauma, with Haemorrhagic Cerebrovascular Disorders</v>
          </cell>
          <cell r="C26" t="str">
            <v>-</v>
          </cell>
          <cell r="D26">
            <v>8712.2296642682395</v>
          </cell>
          <cell r="E26" t="str">
            <v/>
          </cell>
          <cell r="F26" t="str">
            <v/>
          </cell>
          <cell r="G26">
            <v>16</v>
          </cell>
          <cell r="H26">
            <v>13464.26865297806</v>
          </cell>
          <cell r="I26">
            <v>106</v>
          </cell>
          <cell r="J26">
            <v>206.10144911223531</v>
          </cell>
          <cell r="K26" t="str">
            <v>No</v>
          </cell>
          <cell r="L26" t="str">
            <v>-</v>
          </cell>
          <cell r="M26">
            <v>0</v>
          </cell>
          <cell r="N26" t="str">
            <v/>
          </cell>
          <cell r="O26" t="str">
            <v>-</v>
          </cell>
        </row>
        <row r="27">
          <cell r="A27" t="str">
            <v>AA12C</v>
          </cell>
          <cell r="B27" t="str">
            <v>Intermediate Intracranial Procedures Except Trauma, with Brain Tumours or Cerebral Cysts, with CC Score 6+</v>
          </cell>
          <cell r="C27" t="str">
            <v>-</v>
          </cell>
          <cell r="D27">
            <v>9521.0113406806522</v>
          </cell>
          <cell r="E27" t="str">
            <v/>
          </cell>
          <cell r="F27" t="str">
            <v/>
          </cell>
          <cell r="G27">
            <v>42</v>
          </cell>
          <cell r="H27">
            <v>11956.346791530861</v>
          </cell>
          <cell r="I27">
            <v>62</v>
          </cell>
          <cell r="J27">
            <v>206.10144911223531</v>
          </cell>
          <cell r="K27" t="str">
            <v>No</v>
          </cell>
          <cell r="L27" t="str">
            <v>-</v>
          </cell>
          <cell r="M27">
            <v>0</v>
          </cell>
          <cell r="N27" t="str">
            <v/>
          </cell>
          <cell r="O27" t="str">
            <v>-</v>
          </cell>
        </row>
        <row r="28">
          <cell r="A28" t="str">
            <v>AA12D</v>
          </cell>
          <cell r="B28" t="str">
            <v>Intermediate Intracranial Procedures Except Trauma, with Brain Tumours or Cerebral Cysts, with CC Score 3-5</v>
          </cell>
          <cell r="C28" t="str">
            <v>-</v>
          </cell>
          <cell r="D28">
            <v>6450.0984290577808</v>
          </cell>
          <cell r="E28" t="str">
            <v/>
          </cell>
          <cell r="F28" t="str">
            <v/>
          </cell>
          <cell r="G28">
            <v>16</v>
          </cell>
          <cell r="H28">
            <v>8400.4626699032615</v>
          </cell>
          <cell r="I28">
            <v>34</v>
          </cell>
          <cell r="J28">
            <v>206.10144911223531</v>
          </cell>
          <cell r="K28" t="str">
            <v>No</v>
          </cell>
          <cell r="L28" t="str">
            <v>-</v>
          </cell>
          <cell r="M28">
            <v>0</v>
          </cell>
          <cell r="N28" t="str">
            <v/>
          </cell>
          <cell r="O28" t="str">
            <v>-</v>
          </cell>
        </row>
        <row r="29">
          <cell r="A29" t="str">
            <v>AA12E</v>
          </cell>
          <cell r="B29" t="str">
            <v>Intermediate Intracranial Procedures Except Trauma, with Brain Tumours or Cerebral Cysts, with CC Score 0-2</v>
          </cell>
          <cell r="C29" t="str">
            <v>-</v>
          </cell>
          <cell r="D29">
            <v>5622.6098172731718</v>
          </cell>
          <cell r="E29" t="str">
            <v/>
          </cell>
          <cell r="F29" t="str">
            <v/>
          </cell>
          <cell r="G29">
            <v>11</v>
          </cell>
          <cell r="H29">
            <v>7261.8011280391247</v>
          </cell>
          <cell r="I29">
            <v>20</v>
          </cell>
          <cell r="J29">
            <v>206.10144911223531</v>
          </cell>
          <cell r="K29" t="str">
            <v>No</v>
          </cell>
          <cell r="L29" t="str">
            <v>-</v>
          </cell>
          <cell r="M29">
            <v>0</v>
          </cell>
          <cell r="N29" t="str">
            <v/>
          </cell>
          <cell r="O29" t="str">
            <v>-</v>
          </cell>
        </row>
        <row r="30">
          <cell r="A30" t="str">
            <v>AA13C</v>
          </cell>
          <cell r="B30" t="str">
            <v>Intermediate Intracranial Procedures Except Trauma, with Cerebral Degenerations or Miscellaneous Disorders of Nervous System with CC Score 3+</v>
          </cell>
          <cell r="C30" t="str">
            <v>-</v>
          </cell>
          <cell r="D30">
            <v>4456.0633366838238</v>
          </cell>
          <cell r="E30" t="str">
            <v/>
          </cell>
          <cell r="F30" t="str">
            <v/>
          </cell>
          <cell r="G30">
            <v>17</v>
          </cell>
          <cell r="H30">
            <v>8191.1594646628118</v>
          </cell>
          <cell r="I30">
            <v>47</v>
          </cell>
          <cell r="J30">
            <v>206.10144911223531</v>
          </cell>
          <cell r="K30" t="str">
            <v>No</v>
          </cell>
          <cell r="L30" t="str">
            <v>-</v>
          </cell>
          <cell r="M30">
            <v>0</v>
          </cell>
          <cell r="N30" t="str">
            <v/>
          </cell>
          <cell r="O30" t="str">
            <v>-</v>
          </cell>
        </row>
        <row r="31">
          <cell r="A31" t="str">
            <v>AA13D</v>
          </cell>
          <cell r="B31" t="str">
            <v>Intermediate Intracranial Procedures Except Trauma, with Cerebral Degenerations or Miscellaneous Disorders of Nervous System with CC Score 0-2</v>
          </cell>
          <cell r="C31" t="str">
            <v>-</v>
          </cell>
          <cell r="D31">
            <v>2603.1137184312333</v>
          </cell>
          <cell r="E31" t="str">
            <v/>
          </cell>
          <cell r="F31" t="str">
            <v/>
          </cell>
          <cell r="G31">
            <v>9</v>
          </cell>
          <cell r="H31">
            <v>4819.8249959245259</v>
          </cell>
          <cell r="I31">
            <v>21</v>
          </cell>
          <cell r="J31">
            <v>206.10144911223531</v>
          </cell>
          <cell r="K31" t="str">
            <v>No</v>
          </cell>
          <cell r="L31" t="str">
            <v>-</v>
          </cell>
          <cell r="M31">
            <v>0</v>
          </cell>
          <cell r="N31" t="str">
            <v/>
          </cell>
          <cell r="O31" t="str">
            <v>-</v>
          </cell>
        </row>
        <row r="32">
          <cell r="A32" t="str">
            <v>AA14Z</v>
          </cell>
          <cell r="B32" t="str">
            <v>Intermediate Intracranial Procedures Except Trauma, with Muscular, Balance, Cranial or Peripheral Nerve Disorders, or Epilepsy</v>
          </cell>
          <cell r="C32" t="str">
            <v>-</v>
          </cell>
          <cell r="D32">
            <v>2604.240750216049</v>
          </cell>
          <cell r="E32" t="str">
            <v/>
          </cell>
          <cell r="F32" t="str">
            <v/>
          </cell>
          <cell r="G32">
            <v>5</v>
          </cell>
          <cell r="H32">
            <v>4368.3198258893553</v>
          </cell>
          <cell r="I32">
            <v>31</v>
          </cell>
          <cell r="J32">
            <v>206.10144911223531</v>
          </cell>
          <cell r="K32" t="str">
            <v>No</v>
          </cell>
          <cell r="L32" t="str">
            <v>-</v>
          </cell>
          <cell r="M32">
            <v>0</v>
          </cell>
          <cell r="N32" t="str">
            <v/>
          </cell>
          <cell r="O32" t="str">
            <v>-</v>
          </cell>
        </row>
        <row r="33">
          <cell r="A33" t="str">
            <v>AA15C</v>
          </cell>
          <cell r="B33" t="str">
            <v>Intermediate Intracranial Procedures Except Trauma, with Other Diagnoses, with CC Score 4+</v>
          </cell>
          <cell r="C33" t="str">
            <v>-</v>
          </cell>
          <cell r="D33">
            <v>3700.9885094545757</v>
          </cell>
          <cell r="E33" t="str">
            <v/>
          </cell>
          <cell r="F33" t="str">
            <v/>
          </cell>
          <cell r="G33">
            <v>19</v>
          </cell>
          <cell r="H33">
            <v>8992.4615397840735</v>
          </cell>
          <cell r="I33">
            <v>51</v>
          </cell>
          <cell r="J33">
            <v>206.10144911223531</v>
          </cell>
          <cell r="K33" t="str">
            <v>No</v>
          </cell>
          <cell r="L33" t="str">
            <v>-</v>
          </cell>
          <cell r="M33">
            <v>0</v>
          </cell>
          <cell r="N33" t="str">
            <v/>
          </cell>
          <cell r="O33" t="str">
            <v>-</v>
          </cell>
        </row>
        <row r="34">
          <cell r="A34" t="str">
            <v>AA15D</v>
          </cell>
          <cell r="B34" t="str">
            <v>Intermediate Intracranial Procedures Except Trauma, with Other Diagnoses, with CC Score 2-3</v>
          </cell>
          <cell r="C34" t="str">
            <v>-</v>
          </cell>
          <cell r="D34">
            <v>2442.2847998084953</v>
          </cell>
          <cell r="E34" t="str">
            <v/>
          </cell>
          <cell r="F34" t="str">
            <v/>
          </cell>
          <cell r="G34">
            <v>10</v>
          </cell>
          <cell r="H34">
            <v>5093.8344857433558</v>
          </cell>
          <cell r="I34">
            <v>30</v>
          </cell>
          <cell r="J34">
            <v>206.10144911223531</v>
          </cell>
          <cell r="K34" t="str">
            <v>No</v>
          </cell>
          <cell r="L34" t="str">
            <v>-</v>
          </cell>
          <cell r="M34">
            <v>0</v>
          </cell>
          <cell r="N34" t="str">
            <v/>
          </cell>
          <cell r="O34" t="str">
            <v>-</v>
          </cell>
        </row>
        <row r="35">
          <cell r="A35" t="str">
            <v>AA15E</v>
          </cell>
          <cell r="B35" t="str">
            <v>Intermediate Intracranial Procedures Except Trauma, with Other Diagnoses, with CC Score 0-1</v>
          </cell>
          <cell r="C35" t="str">
            <v>-</v>
          </cell>
          <cell r="D35">
            <v>2810.4186434830581</v>
          </cell>
          <cell r="E35" t="str">
            <v/>
          </cell>
          <cell r="F35" t="str">
            <v/>
          </cell>
          <cell r="G35">
            <v>10</v>
          </cell>
          <cell r="H35">
            <v>5308.7050318053643</v>
          </cell>
          <cell r="I35">
            <v>31</v>
          </cell>
          <cell r="J35">
            <v>206.10144911223531</v>
          </cell>
          <cell r="K35" t="str">
            <v>No</v>
          </cell>
          <cell r="L35" t="str">
            <v>-</v>
          </cell>
          <cell r="M35">
            <v>0</v>
          </cell>
          <cell r="N35" t="str">
            <v/>
          </cell>
          <cell r="O35" t="str">
            <v>-</v>
          </cell>
        </row>
        <row r="36">
          <cell r="A36" t="str">
            <v>AA16Z</v>
          </cell>
          <cell r="B36" t="str">
            <v>Minor Intracranial Procedures Except Trauma, with Cerebrovascular Accident, Nervous System Infections or Encephalopathy</v>
          </cell>
          <cell r="C36" t="str">
            <v>-</v>
          </cell>
          <cell r="D36">
            <v>7096.5248150298776</v>
          </cell>
          <cell r="E36" t="str">
            <v/>
          </cell>
          <cell r="F36" t="str">
            <v/>
          </cell>
          <cell r="G36">
            <v>21</v>
          </cell>
          <cell r="H36">
            <v>12148.233012505441</v>
          </cell>
          <cell r="I36">
            <v>95</v>
          </cell>
          <cell r="J36">
            <v>206.10144911223531</v>
          </cell>
          <cell r="K36" t="str">
            <v>No</v>
          </cell>
          <cell r="L36" t="str">
            <v>-</v>
          </cell>
          <cell r="M36">
            <v>0</v>
          </cell>
          <cell r="N36" t="str">
            <v/>
          </cell>
          <cell r="O36" t="str">
            <v>-</v>
          </cell>
        </row>
        <row r="37">
          <cell r="A37" t="str">
            <v>AA17C</v>
          </cell>
          <cell r="B37" t="str">
            <v>Minor Intracranial Procedures Except Trauma, with Haemorrhagic Cerebrovascular Disorders, with CC Score 5+</v>
          </cell>
          <cell r="C37" t="str">
            <v>-</v>
          </cell>
          <cell r="D37">
            <v>8590.6746151353855</v>
          </cell>
          <cell r="E37" t="str">
            <v/>
          </cell>
          <cell r="F37" t="str">
            <v/>
          </cell>
          <cell r="G37">
            <v>81</v>
          </cell>
          <cell r="H37">
            <v>8590.6746151353855</v>
          </cell>
          <cell r="I37">
            <v>81</v>
          </cell>
          <cell r="J37">
            <v>206.10144911223531</v>
          </cell>
          <cell r="K37" t="str">
            <v>No</v>
          </cell>
          <cell r="L37" t="str">
            <v>-</v>
          </cell>
          <cell r="M37">
            <v>0</v>
          </cell>
          <cell r="N37" t="str">
            <v/>
          </cell>
          <cell r="O37" t="str">
            <v>-</v>
          </cell>
        </row>
        <row r="38">
          <cell r="A38" t="str">
            <v>AA17D</v>
          </cell>
          <cell r="B38" t="str">
            <v>Minor Intracranial Procedures Except Trauma, with Haemorrhagic Cerebrovascular Disorders, with CC Score 0-4</v>
          </cell>
          <cell r="C38" t="str">
            <v>-</v>
          </cell>
          <cell r="D38">
            <v>5157.0647094610968</v>
          </cell>
          <cell r="E38" t="str">
            <v/>
          </cell>
          <cell r="F38" t="str">
            <v/>
          </cell>
          <cell r="G38">
            <v>9</v>
          </cell>
          <cell r="H38">
            <v>5260.4309664238826</v>
          </cell>
          <cell r="I38">
            <v>51</v>
          </cell>
          <cell r="J38">
            <v>206.10144911223531</v>
          </cell>
          <cell r="K38" t="str">
            <v>No</v>
          </cell>
          <cell r="L38" t="str">
            <v>-</v>
          </cell>
          <cell r="M38">
            <v>0</v>
          </cell>
          <cell r="N38" t="str">
            <v/>
          </cell>
          <cell r="O38" t="str">
            <v>-</v>
          </cell>
        </row>
        <row r="39">
          <cell r="A39" t="str">
            <v>AA18C</v>
          </cell>
          <cell r="B39" t="str">
            <v>Minor Intracranial Procedures Except Trauma, with Brain Tumours or Cerebral Cysts, with CC Score 3+</v>
          </cell>
          <cell r="C39" t="str">
            <v>-</v>
          </cell>
          <cell r="D39">
            <v>5418.0547812104669</v>
          </cell>
          <cell r="E39" t="str">
            <v/>
          </cell>
          <cell r="F39" t="str">
            <v/>
          </cell>
          <cell r="G39">
            <v>15</v>
          </cell>
          <cell r="H39">
            <v>7690.7001812233684</v>
          </cell>
          <cell r="I39">
            <v>46</v>
          </cell>
          <cell r="J39">
            <v>206.10144911223531</v>
          </cell>
          <cell r="K39" t="str">
            <v>No</v>
          </cell>
          <cell r="L39" t="str">
            <v>-</v>
          </cell>
          <cell r="M39">
            <v>0</v>
          </cell>
          <cell r="N39" t="str">
            <v/>
          </cell>
          <cell r="O39" t="str">
            <v>-</v>
          </cell>
        </row>
        <row r="40">
          <cell r="A40" t="str">
            <v>AA18D</v>
          </cell>
          <cell r="B40" t="str">
            <v>Minor Intracranial Procedures Except Trauma, with Brain Tumours or Cerebral Cysts, with CC Score 0-2</v>
          </cell>
          <cell r="C40" t="str">
            <v>-</v>
          </cell>
          <cell r="D40">
            <v>3529.6753708976662</v>
          </cell>
          <cell r="E40" t="str">
            <v/>
          </cell>
          <cell r="F40" t="str">
            <v/>
          </cell>
          <cell r="G40">
            <v>6</v>
          </cell>
          <cell r="H40">
            <v>5476.6227401712422</v>
          </cell>
          <cell r="I40">
            <v>23</v>
          </cell>
          <cell r="J40">
            <v>206.10144911223531</v>
          </cell>
          <cell r="K40" t="str">
            <v>No</v>
          </cell>
          <cell r="L40" t="str">
            <v>-</v>
          </cell>
          <cell r="M40">
            <v>0</v>
          </cell>
          <cell r="N40" t="str">
            <v/>
          </cell>
          <cell r="O40" t="str">
            <v>-</v>
          </cell>
        </row>
        <row r="41">
          <cell r="A41" t="str">
            <v>AA19C</v>
          </cell>
          <cell r="B41" t="str">
            <v>Minor Intracranial Procedures Except Trauma, with Cerebral Degenerations or Miscellaneous Disorders of Nervous System, with CC Score 5+</v>
          </cell>
          <cell r="C41" t="str">
            <v>-</v>
          </cell>
          <cell r="D41">
            <v>2523.9933933230514</v>
          </cell>
          <cell r="E41" t="str">
            <v/>
          </cell>
          <cell r="F41" t="str">
            <v/>
          </cell>
          <cell r="G41">
            <v>13</v>
          </cell>
          <cell r="H41">
            <v>6327.1514639128727</v>
          </cell>
          <cell r="I41">
            <v>33</v>
          </cell>
          <cell r="J41">
            <v>206.10144911223531</v>
          </cell>
          <cell r="K41" t="str">
            <v>No</v>
          </cell>
          <cell r="L41" t="str">
            <v>-</v>
          </cell>
          <cell r="M41">
            <v>0</v>
          </cell>
          <cell r="N41" t="str">
            <v/>
          </cell>
          <cell r="O41" t="str">
            <v>-</v>
          </cell>
        </row>
        <row r="42">
          <cell r="A42" t="str">
            <v>AA19D</v>
          </cell>
          <cell r="B42" t="str">
            <v>Minor Intracranial Procedures Except Trauma, with Cerebral Degenerations or Miscellaneous Disorders of Nervous System, with CC Score 3-4</v>
          </cell>
          <cell r="C42" t="str">
            <v>-</v>
          </cell>
          <cell r="D42">
            <v>2468.2553734241624</v>
          </cell>
          <cell r="E42" t="str">
            <v/>
          </cell>
          <cell r="F42" t="str">
            <v/>
          </cell>
          <cell r="G42">
            <v>10</v>
          </cell>
          <cell r="H42">
            <v>4125.126878263145</v>
          </cell>
          <cell r="I42">
            <v>17</v>
          </cell>
          <cell r="J42">
            <v>206.10144911223531</v>
          </cell>
          <cell r="K42" t="str">
            <v>No</v>
          </cell>
          <cell r="L42" t="str">
            <v>-</v>
          </cell>
          <cell r="M42">
            <v>0</v>
          </cell>
          <cell r="N42" t="str">
            <v/>
          </cell>
          <cell r="O42" t="str">
            <v>-</v>
          </cell>
        </row>
        <row r="43">
          <cell r="A43" t="str">
            <v>AA19E</v>
          </cell>
          <cell r="B43" t="str">
            <v>Minor Intracranial Procedures Except Trauma, with Cerebral Degenerations or Miscellaneous Disorders of Nervous System, with CC Score 0-2</v>
          </cell>
          <cell r="C43" t="str">
            <v>-</v>
          </cell>
          <cell r="D43">
            <v>1668.5255599317359</v>
          </cell>
          <cell r="E43" t="str">
            <v/>
          </cell>
          <cell r="F43" t="str">
            <v/>
          </cell>
          <cell r="G43">
            <v>8</v>
          </cell>
          <cell r="H43">
            <v>3386.5959561036666</v>
          </cell>
          <cell r="I43">
            <v>10</v>
          </cell>
          <cell r="J43">
            <v>206.10144911223531</v>
          </cell>
          <cell r="K43" t="str">
            <v>No</v>
          </cell>
          <cell r="L43" t="str">
            <v>-</v>
          </cell>
          <cell r="M43">
            <v>0</v>
          </cell>
          <cell r="N43" t="str">
            <v/>
          </cell>
          <cell r="O43" t="str">
            <v>-</v>
          </cell>
        </row>
        <row r="44">
          <cell r="A44" t="str">
            <v>AA20C</v>
          </cell>
          <cell r="B44" t="str">
            <v>Minor Intracranial Procedures Except Trauma, with Muscular, Balance, Cranial or Peripheral Nerve Disorders, or Epilepsy, with CC Score 2+</v>
          </cell>
          <cell r="C44" t="str">
            <v>-</v>
          </cell>
          <cell r="D44">
            <v>1540.0501305983657</v>
          </cell>
          <cell r="E44" t="str">
            <v/>
          </cell>
          <cell r="F44" t="str">
            <v/>
          </cell>
          <cell r="G44">
            <v>5</v>
          </cell>
          <cell r="H44">
            <v>4372.2219542365938</v>
          </cell>
          <cell r="I44">
            <v>29</v>
          </cell>
          <cell r="J44">
            <v>206.10144911223531</v>
          </cell>
          <cell r="K44" t="str">
            <v>No</v>
          </cell>
          <cell r="L44" t="str">
            <v>-</v>
          </cell>
          <cell r="M44">
            <v>0</v>
          </cell>
          <cell r="N44" t="str">
            <v/>
          </cell>
          <cell r="O44" t="str">
            <v>-</v>
          </cell>
        </row>
        <row r="45">
          <cell r="A45" t="str">
            <v>AA20D</v>
          </cell>
          <cell r="B45" t="str">
            <v>Minor Intracranial Procedures Except Trauma, with Muscular, Balance, Cranial or Peripheral Nerve Disorders, or Epilepsy, with CC Score 0-1</v>
          </cell>
          <cell r="C45" t="str">
            <v>-</v>
          </cell>
          <cell r="D45">
            <v>1540.0501305983657</v>
          </cell>
          <cell r="E45" t="str">
            <v/>
          </cell>
          <cell r="F45" t="str">
            <v/>
          </cell>
          <cell r="G45">
            <v>5</v>
          </cell>
          <cell r="H45">
            <v>1660.2761454868003</v>
          </cell>
          <cell r="I45">
            <v>9</v>
          </cell>
          <cell r="J45">
            <v>206.10144911223531</v>
          </cell>
          <cell r="K45" t="str">
            <v>No</v>
          </cell>
          <cell r="L45" t="str">
            <v>-</v>
          </cell>
          <cell r="M45">
            <v>0</v>
          </cell>
          <cell r="N45" t="str">
            <v/>
          </cell>
          <cell r="O45" t="str">
            <v>-</v>
          </cell>
        </row>
        <row r="46">
          <cell r="A46" t="str">
            <v>AA21C</v>
          </cell>
          <cell r="B46" t="str">
            <v>Minor Intracranial Procedures Except Trauma, with Other Diagnoses, with CC Score 8+</v>
          </cell>
          <cell r="C46" t="str">
            <v>-</v>
          </cell>
          <cell r="D46">
            <v>3822.6308824056628</v>
          </cell>
          <cell r="E46" t="str">
            <v/>
          </cell>
          <cell r="F46" t="str">
            <v/>
          </cell>
          <cell r="G46">
            <v>18</v>
          </cell>
          <cell r="H46">
            <v>10952.661936784722</v>
          </cell>
          <cell r="I46">
            <v>93</v>
          </cell>
          <cell r="J46">
            <v>206.10144911223531</v>
          </cell>
          <cell r="K46" t="str">
            <v>No</v>
          </cell>
          <cell r="L46" t="str">
            <v>-</v>
          </cell>
          <cell r="M46">
            <v>0</v>
          </cell>
          <cell r="N46" t="str">
            <v/>
          </cell>
          <cell r="O46" t="str">
            <v>-</v>
          </cell>
        </row>
        <row r="47">
          <cell r="A47" t="str">
            <v>AA21D</v>
          </cell>
          <cell r="B47" t="str">
            <v>Minor Intracranial Procedures Except Trauma, with Other Diagnoses, with CC Score 5-7</v>
          </cell>
          <cell r="C47" t="str">
            <v>-</v>
          </cell>
          <cell r="D47">
            <v>1573.2683241536583</v>
          </cell>
          <cell r="E47" t="str">
            <v/>
          </cell>
          <cell r="F47" t="str">
            <v/>
          </cell>
          <cell r="G47">
            <v>5</v>
          </cell>
          <cell r="H47">
            <v>6656.9973316262685</v>
          </cell>
          <cell r="I47">
            <v>49</v>
          </cell>
          <cell r="J47">
            <v>206.10144911223531</v>
          </cell>
          <cell r="K47" t="str">
            <v>No</v>
          </cell>
          <cell r="L47" t="str">
            <v>-</v>
          </cell>
          <cell r="M47">
            <v>0</v>
          </cell>
          <cell r="N47" t="str">
            <v/>
          </cell>
          <cell r="O47" t="str">
            <v>-</v>
          </cell>
        </row>
        <row r="48">
          <cell r="A48" t="str">
            <v>AA21E</v>
          </cell>
          <cell r="B48" t="str">
            <v>Minor Intracranial Procedures Except Trauma, with Other Diagnoses, with CC Score 3-4</v>
          </cell>
          <cell r="C48" t="str">
            <v>-</v>
          </cell>
          <cell r="D48">
            <v>1403.2283254368983</v>
          </cell>
          <cell r="E48" t="str">
            <v/>
          </cell>
          <cell r="F48" t="str">
            <v/>
          </cell>
          <cell r="G48">
            <v>5</v>
          </cell>
          <cell r="H48">
            <v>4824.8849457487104</v>
          </cell>
          <cell r="I48">
            <v>26</v>
          </cell>
          <cell r="J48">
            <v>206.10144911223531</v>
          </cell>
          <cell r="K48" t="str">
            <v>No</v>
          </cell>
          <cell r="L48" t="str">
            <v>-</v>
          </cell>
          <cell r="M48">
            <v>0</v>
          </cell>
          <cell r="N48" t="str">
            <v/>
          </cell>
          <cell r="O48" t="str">
            <v>-</v>
          </cell>
        </row>
        <row r="49">
          <cell r="A49" t="str">
            <v>AA21F</v>
          </cell>
          <cell r="B49" t="str">
            <v>Minor Intracranial Procedures Except Trauma, with Other Diagnoses, with CC Score 1-2</v>
          </cell>
          <cell r="C49" t="str">
            <v>-</v>
          </cell>
          <cell r="D49">
            <v>1009.4448112172794</v>
          </cell>
          <cell r="E49" t="str">
            <v/>
          </cell>
          <cell r="F49" t="str">
            <v/>
          </cell>
          <cell r="G49">
            <v>5</v>
          </cell>
          <cell r="H49">
            <v>3846.163248523857</v>
          </cell>
          <cell r="I49">
            <v>20</v>
          </cell>
          <cell r="J49">
            <v>206.10144911223531</v>
          </cell>
          <cell r="K49" t="str">
            <v>No</v>
          </cell>
          <cell r="L49" t="str">
            <v>-</v>
          </cell>
          <cell r="M49">
            <v>0</v>
          </cell>
          <cell r="N49" t="str">
            <v/>
          </cell>
          <cell r="O49" t="str">
            <v>-</v>
          </cell>
        </row>
        <row r="50">
          <cell r="A50" t="str">
            <v>AA21G</v>
          </cell>
          <cell r="B50" t="str">
            <v>Minor Intracranial Procedures Except Trauma, with Other Diagnoses, with CC Score 0</v>
          </cell>
          <cell r="C50">
            <v>147.47356678688539</v>
          </cell>
          <cell r="D50">
            <v>682.04450147362832</v>
          </cell>
          <cell r="E50" t="str">
            <v/>
          </cell>
          <cell r="F50" t="str">
            <v/>
          </cell>
          <cell r="G50">
            <v>5</v>
          </cell>
          <cell r="H50">
            <v>2951.5272622453335</v>
          </cell>
          <cell r="I50">
            <v>15</v>
          </cell>
          <cell r="J50">
            <v>206.10144911223531</v>
          </cell>
          <cell r="K50" t="str">
            <v>No</v>
          </cell>
          <cell r="L50" t="str">
            <v>-</v>
          </cell>
          <cell r="M50">
            <v>0</v>
          </cell>
          <cell r="N50" t="str">
            <v/>
          </cell>
          <cell r="O50" t="str">
            <v>-</v>
          </cell>
        </row>
        <row r="51">
          <cell r="A51" t="str">
            <v>AA22C</v>
          </cell>
          <cell r="B51" t="str">
            <v>Cerebrovascular Accident, Nervous System Infections or Encephalopathy, with CC Score 14+</v>
          </cell>
          <cell r="C51" t="str">
            <v>-</v>
          </cell>
          <cell r="D51">
            <v>9782.8081222831734</v>
          </cell>
          <cell r="E51" t="str">
            <v/>
          </cell>
          <cell r="F51" t="str">
            <v/>
          </cell>
          <cell r="G51">
            <v>100</v>
          </cell>
          <cell r="H51">
            <v>9782.8081222831734</v>
          </cell>
          <cell r="I51">
            <v>100</v>
          </cell>
          <cell r="J51">
            <v>206.10144911223531</v>
          </cell>
          <cell r="K51" t="str">
            <v>Yes</v>
          </cell>
          <cell r="L51">
            <v>0.30000000000000004</v>
          </cell>
          <cell r="M51">
            <v>2934.8424366849526</v>
          </cell>
          <cell r="N51" t="str">
            <v/>
          </cell>
          <cell r="O51" t="str">
            <v>-</v>
          </cell>
        </row>
        <row r="52">
          <cell r="A52" t="str">
            <v>AA22D</v>
          </cell>
          <cell r="B52" t="str">
            <v>Cerebrovascular Accident, Nervous System Infections or Encephalopathy, with CC Score 11-13</v>
          </cell>
          <cell r="C52" t="str">
            <v>-</v>
          </cell>
          <cell r="D52">
            <v>6145.2344448883405</v>
          </cell>
          <cell r="E52" t="str">
            <v/>
          </cell>
          <cell r="F52" t="str">
            <v/>
          </cell>
          <cell r="G52">
            <v>128</v>
          </cell>
          <cell r="H52">
            <v>6004.9504996422729</v>
          </cell>
          <cell r="I52">
            <v>65</v>
          </cell>
          <cell r="J52">
            <v>206.10144911223531</v>
          </cell>
          <cell r="K52" t="str">
            <v>Yes</v>
          </cell>
          <cell r="L52">
            <v>0.30000000000000004</v>
          </cell>
          <cell r="M52">
            <v>1801.4851498926821</v>
          </cell>
          <cell r="N52" t="str">
            <v/>
          </cell>
          <cell r="O52" t="str">
            <v>-</v>
          </cell>
        </row>
        <row r="53">
          <cell r="A53" t="str">
            <v>AA22E</v>
          </cell>
          <cell r="B53" t="str">
            <v>Cerebrovascular Accident, Nervous System Infections or Encephalopathy, with CC Score 8-10</v>
          </cell>
          <cell r="C53" t="str">
            <v>-</v>
          </cell>
          <cell r="D53">
            <v>2229.8874815331606</v>
          </cell>
          <cell r="E53" t="str">
            <v/>
          </cell>
          <cell r="F53" t="str">
            <v/>
          </cell>
          <cell r="G53">
            <v>20</v>
          </cell>
          <cell r="H53">
            <v>4571.0641295429396</v>
          </cell>
          <cell r="I53">
            <v>46</v>
          </cell>
          <cell r="J53">
            <v>206.10144911223531</v>
          </cell>
          <cell r="K53" t="str">
            <v>Yes</v>
          </cell>
          <cell r="L53">
            <v>0.30000000000000004</v>
          </cell>
          <cell r="M53">
            <v>1371.319238862882</v>
          </cell>
          <cell r="N53" t="str">
            <v/>
          </cell>
          <cell r="O53" t="str">
            <v>-</v>
          </cell>
        </row>
        <row r="54">
          <cell r="A54" t="str">
            <v>AA22F</v>
          </cell>
          <cell r="B54" t="str">
            <v>Cerebrovascular Accident, Nervous System Infections or Encephalopathy, with CC Score 5-7</v>
          </cell>
          <cell r="C54" t="str">
            <v>-</v>
          </cell>
          <cell r="D54">
            <v>1794.4154034520452</v>
          </cell>
          <cell r="E54" t="str">
            <v/>
          </cell>
          <cell r="F54" t="str">
            <v/>
          </cell>
          <cell r="G54">
            <v>17</v>
          </cell>
          <cell r="H54">
            <v>3319.90161655056</v>
          </cell>
          <cell r="I54">
            <v>27</v>
          </cell>
          <cell r="J54">
            <v>206.10144911223531</v>
          </cell>
          <cell r="K54" t="str">
            <v>Yes</v>
          </cell>
          <cell r="L54">
            <v>0.30000000000000004</v>
          </cell>
          <cell r="M54">
            <v>995.97048496516811</v>
          </cell>
          <cell r="N54" t="str">
            <v/>
          </cell>
          <cell r="O54" t="str">
            <v>-</v>
          </cell>
        </row>
        <row r="55">
          <cell r="A55" t="str">
            <v>AA22G</v>
          </cell>
          <cell r="B55" t="str">
            <v>Cerebrovascular Accident, Nervous System Infections or Encephalopathy, with CC Score 0-4</v>
          </cell>
          <cell r="C55" t="str">
            <v>-</v>
          </cell>
          <cell r="D55">
            <v>514.07274308748867</v>
          </cell>
          <cell r="E55" t="str">
            <v/>
          </cell>
          <cell r="F55" t="str">
            <v/>
          </cell>
          <cell r="G55">
            <v>5</v>
          </cell>
          <cell r="H55">
            <v>2491.3974648860058</v>
          </cell>
          <cell r="I55">
            <v>16</v>
          </cell>
          <cell r="J55">
            <v>206.10144911223531</v>
          </cell>
          <cell r="K55" t="str">
            <v>Yes</v>
          </cell>
          <cell r="L55">
            <v>0.30000000000000004</v>
          </cell>
          <cell r="M55">
            <v>747.41923946580187</v>
          </cell>
          <cell r="N55" t="str">
            <v/>
          </cell>
          <cell r="O55" t="str">
            <v>-</v>
          </cell>
        </row>
        <row r="56">
          <cell r="A56" t="str">
            <v>AA23C</v>
          </cell>
          <cell r="B56" t="str">
            <v>Haemorrhagic Cerebrovascular Disorders with CC Score 14+</v>
          </cell>
          <cell r="C56" t="str">
            <v>-</v>
          </cell>
          <cell r="D56">
            <v>10523.81852834977</v>
          </cell>
          <cell r="E56" t="str">
            <v/>
          </cell>
          <cell r="F56" t="str">
            <v/>
          </cell>
          <cell r="G56">
            <v>121</v>
          </cell>
          <cell r="H56">
            <v>10523.81852834977</v>
          </cell>
          <cell r="I56">
            <v>121</v>
          </cell>
          <cell r="J56">
            <v>206.10144911223531</v>
          </cell>
          <cell r="K56" t="str">
            <v>Yes</v>
          </cell>
          <cell r="L56">
            <v>0.30000000000000004</v>
          </cell>
          <cell r="M56">
            <v>3157.1455585049312</v>
          </cell>
          <cell r="N56" t="str">
            <v/>
          </cell>
          <cell r="O56" t="str">
            <v>-</v>
          </cell>
        </row>
        <row r="57">
          <cell r="A57" t="str">
            <v>AA23D</v>
          </cell>
          <cell r="B57" t="str">
            <v>Haemorrhagic Cerebrovascular Disorders with CC Score 10-13</v>
          </cell>
          <cell r="C57" t="str">
            <v>-</v>
          </cell>
          <cell r="D57">
            <v>6028.5011953047924</v>
          </cell>
          <cell r="E57" t="str">
            <v/>
          </cell>
          <cell r="F57" t="str">
            <v/>
          </cell>
          <cell r="G57">
            <v>67</v>
          </cell>
          <cell r="H57">
            <v>6028.5011953047924</v>
          </cell>
          <cell r="I57">
            <v>67</v>
          </cell>
          <cell r="J57">
            <v>206.10144911223531</v>
          </cell>
          <cell r="K57" t="str">
            <v>Yes</v>
          </cell>
          <cell r="L57">
            <v>0.30000000000000004</v>
          </cell>
          <cell r="M57">
            <v>1808.550358591438</v>
          </cell>
          <cell r="N57" t="str">
            <v/>
          </cell>
          <cell r="O57" t="str">
            <v>-</v>
          </cell>
        </row>
        <row r="58">
          <cell r="A58" t="str">
            <v>AA23E</v>
          </cell>
          <cell r="B58" t="str">
            <v>Haemorrhagic Cerebrovascular Disorders with CC Score 6-9</v>
          </cell>
          <cell r="C58" t="str">
            <v>-</v>
          </cell>
          <cell r="D58">
            <v>3860.7877997352139</v>
          </cell>
          <cell r="E58" t="str">
            <v/>
          </cell>
          <cell r="F58" t="str">
            <v/>
          </cell>
          <cell r="G58">
            <v>37</v>
          </cell>
          <cell r="H58">
            <v>3860.7877997352139</v>
          </cell>
          <cell r="I58">
            <v>37</v>
          </cell>
          <cell r="J58">
            <v>206.10144911223531</v>
          </cell>
          <cell r="K58" t="str">
            <v>Yes</v>
          </cell>
          <cell r="L58">
            <v>0.30000000000000004</v>
          </cell>
          <cell r="M58">
            <v>1158.2363399205644</v>
          </cell>
          <cell r="N58" t="str">
            <v/>
          </cell>
          <cell r="O58" t="str">
            <v>-</v>
          </cell>
        </row>
        <row r="59">
          <cell r="A59" t="str">
            <v>AA23F</v>
          </cell>
          <cell r="B59" t="str">
            <v>Haemorrhagic Cerebrovascular Disorders with CC Score 3-5</v>
          </cell>
          <cell r="C59" t="str">
            <v>-</v>
          </cell>
          <cell r="D59">
            <v>2833.6218051102383</v>
          </cell>
          <cell r="E59" t="str">
            <v/>
          </cell>
          <cell r="F59" t="str">
            <v/>
          </cell>
          <cell r="G59">
            <v>19</v>
          </cell>
          <cell r="H59">
            <v>2833.6218051102383</v>
          </cell>
          <cell r="I59">
            <v>19</v>
          </cell>
          <cell r="J59">
            <v>206.10144911223531</v>
          </cell>
          <cell r="K59" t="str">
            <v>Yes</v>
          </cell>
          <cell r="L59">
            <v>0.30000000000000004</v>
          </cell>
          <cell r="M59">
            <v>850.08654153307157</v>
          </cell>
          <cell r="N59" t="str">
            <v/>
          </cell>
          <cell r="O59" t="str">
            <v>-</v>
          </cell>
        </row>
        <row r="60">
          <cell r="A60" t="str">
            <v>AA23G</v>
          </cell>
          <cell r="B60" t="str">
            <v>Haemorrhagic Cerebrovascular Disorders with CC Score 0-2</v>
          </cell>
          <cell r="C60" t="str">
            <v>-</v>
          </cell>
          <cell r="D60">
            <v>2001.2887245929726</v>
          </cell>
          <cell r="E60" t="str">
            <v/>
          </cell>
          <cell r="F60" t="str">
            <v/>
          </cell>
          <cell r="G60">
            <v>10</v>
          </cell>
          <cell r="H60">
            <v>2001.2887245929726</v>
          </cell>
          <cell r="I60">
            <v>10</v>
          </cell>
          <cell r="J60">
            <v>206.10144911223531</v>
          </cell>
          <cell r="K60" t="str">
            <v>Yes</v>
          </cell>
          <cell r="L60">
            <v>0.4</v>
          </cell>
          <cell r="M60">
            <v>800.51548983718908</v>
          </cell>
          <cell r="N60" t="str">
            <v/>
          </cell>
          <cell r="O60" t="str">
            <v>-</v>
          </cell>
        </row>
        <row r="61">
          <cell r="A61" t="str">
            <v>AA24C</v>
          </cell>
          <cell r="B61" t="str">
            <v>Brain Tumours or Cerebral Cysts, with CC Score 11+</v>
          </cell>
          <cell r="C61" t="str">
            <v>-</v>
          </cell>
          <cell r="D61">
            <v>6744.7938935678549</v>
          </cell>
          <cell r="E61" t="str">
            <v/>
          </cell>
          <cell r="F61" t="str">
            <v/>
          </cell>
          <cell r="G61">
            <v>69</v>
          </cell>
          <cell r="H61">
            <v>6744.7938935678549</v>
          </cell>
          <cell r="I61">
            <v>69</v>
          </cell>
          <cell r="J61">
            <v>206.10144911223531</v>
          </cell>
          <cell r="K61" t="str">
            <v>Yes</v>
          </cell>
          <cell r="L61">
            <v>0.30000000000000004</v>
          </cell>
          <cell r="M61">
            <v>2023.4381680703568</v>
          </cell>
          <cell r="N61" t="str">
            <v/>
          </cell>
          <cell r="O61" t="str">
            <v>-</v>
          </cell>
        </row>
        <row r="62">
          <cell r="A62" t="str">
            <v>AA24D</v>
          </cell>
          <cell r="B62" t="str">
            <v>Brain Tumours or Cerebral Cysts, with CC Score 8-10</v>
          </cell>
          <cell r="C62" t="str">
            <v>-</v>
          </cell>
          <cell r="D62">
            <v>4572.1865034943803</v>
          </cell>
          <cell r="E62" t="str">
            <v/>
          </cell>
          <cell r="F62" t="str">
            <v/>
          </cell>
          <cell r="G62">
            <v>44</v>
          </cell>
          <cell r="H62">
            <v>4572.1865034943803</v>
          </cell>
          <cell r="I62">
            <v>44</v>
          </cell>
          <cell r="J62">
            <v>206.10144911223531</v>
          </cell>
          <cell r="K62" t="str">
            <v>Yes</v>
          </cell>
          <cell r="L62">
            <v>0.30000000000000004</v>
          </cell>
          <cell r="M62">
            <v>1371.6559510483144</v>
          </cell>
          <cell r="N62" t="str">
            <v/>
          </cell>
          <cell r="O62" t="str">
            <v>-</v>
          </cell>
        </row>
        <row r="63">
          <cell r="A63" t="str">
            <v>AA24E</v>
          </cell>
          <cell r="B63" t="str">
            <v>Brain Tumours or Cerebral Cysts, with CC Score 6-7</v>
          </cell>
          <cell r="C63" t="str">
            <v>-</v>
          </cell>
          <cell r="D63">
            <v>2648.4645438725424</v>
          </cell>
          <cell r="E63" t="str">
            <v/>
          </cell>
          <cell r="F63" t="str">
            <v/>
          </cell>
          <cell r="G63">
            <v>28</v>
          </cell>
          <cell r="H63">
            <v>3608.0828894097663</v>
          </cell>
          <cell r="I63">
            <v>34</v>
          </cell>
          <cell r="J63">
            <v>206.10144911223531</v>
          </cell>
          <cell r="K63" t="str">
            <v>Yes</v>
          </cell>
          <cell r="L63">
            <v>0.30000000000000004</v>
          </cell>
          <cell r="M63">
            <v>1082.42486682293</v>
          </cell>
          <cell r="N63" t="str">
            <v/>
          </cell>
          <cell r="O63" t="str">
            <v>-</v>
          </cell>
        </row>
        <row r="64">
          <cell r="A64" t="str">
            <v>AA24F</v>
          </cell>
          <cell r="B64" t="str">
            <v>Brain Tumours or Cerebral Cysts, with CC Score 4-5</v>
          </cell>
          <cell r="C64" t="str">
            <v>-</v>
          </cell>
          <cell r="D64">
            <v>1330.6643435641513</v>
          </cell>
          <cell r="E64" t="str">
            <v/>
          </cell>
          <cell r="F64" t="str">
            <v/>
          </cell>
          <cell r="G64">
            <v>10</v>
          </cell>
          <cell r="H64">
            <v>2982.7978248083323</v>
          </cell>
          <cell r="I64">
            <v>27</v>
          </cell>
          <cell r="J64">
            <v>206.10144911223531</v>
          </cell>
          <cell r="K64" t="str">
            <v>Yes</v>
          </cell>
          <cell r="L64">
            <v>0.30000000000000004</v>
          </cell>
          <cell r="M64">
            <v>894.83934744249984</v>
          </cell>
          <cell r="N64" t="str">
            <v/>
          </cell>
          <cell r="O64" t="str">
            <v>-</v>
          </cell>
        </row>
        <row r="65">
          <cell r="A65" t="str">
            <v>AA24G</v>
          </cell>
          <cell r="B65" t="str">
            <v>Brain Tumours or Cerebral Cysts, with CC Score 2-3</v>
          </cell>
          <cell r="C65" t="str">
            <v>-</v>
          </cell>
          <cell r="D65">
            <v>727.70025366108757</v>
          </cell>
          <cell r="E65" t="str">
            <v/>
          </cell>
          <cell r="F65" t="str">
            <v/>
          </cell>
          <cell r="G65">
            <v>5</v>
          </cell>
          <cell r="H65">
            <v>2468.7870504371435</v>
          </cell>
          <cell r="I65">
            <v>19</v>
          </cell>
          <cell r="J65">
            <v>206.10144911223531</v>
          </cell>
          <cell r="K65" t="str">
            <v>Yes</v>
          </cell>
          <cell r="L65">
            <v>0.30000000000000004</v>
          </cell>
          <cell r="M65">
            <v>740.63611513114313</v>
          </cell>
          <cell r="N65" t="str">
            <v/>
          </cell>
          <cell r="O65" t="str">
            <v>-</v>
          </cell>
        </row>
        <row r="66">
          <cell r="A66" t="str">
            <v>AA24H</v>
          </cell>
          <cell r="B66" t="str">
            <v>Brain Tumours or Cerebral Cysts, with CC Score 0-1</v>
          </cell>
          <cell r="C66" t="str">
            <v>-</v>
          </cell>
          <cell r="D66">
            <v>512.32092080776283</v>
          </cell>
          <cell r="E66" t="str">
            <v/>
          </cell>
          <cell r="F66" t="str">
            <v/>
          </cell>
          <cell r="G66">
            <v>5</v>
          </cell>
          <cell r="H66">
            <v>1825.0211929798525</v>
          </cell>
          <cell r="I66">
            <v>11</v>
          </cell>
          <cell r="J66">
            <v>206.10144911223531</v>
          </cell>
          <cell r="K66" t="str">
            <v>Yes</v>
          </cell>
          <cell r="L66">
            <v>0.4</v>
          </cell>
          <cell r="M66">
            <v>730.00847719194098</v>
          </cell>
          <cell r="N66" t="str">
            <v/>
          </cell>
          <cell r="O66" t="str">
            <v>-</v>
          </cell>
        </row>
        <row r="67">
          <cell r="A67" t="str">
            <v>AA25C</v>
          </cell>
          <cell r="B67" t="str">
            <v>Cerebral Degenerations or Miscellaneous Disorders of Nervous System, with CC Score 14+</v>
          </cell>
          <cell r="C67" t="str">
            <v>-</v>
          </cell>
          <cell r="D67">
            <v>5996.5795029267347</v>
          </cell>
          <cell r="E67" t="str">
            <v/>
          </cell>
          <cell r="F67" t="str">
            <v/>
          </cell>
          <cell r="G67">
            <v>80</v>
          </cell>
          <cell r="H67">
            <v>7892.8856485718643</v>
          </cell>
          <cell r="I67">
            <v>107</v>
          </cell>
          <cell r="J67">
            <v>206.10144911223531</v>
          </cell>
          <cell r="K67" t="str">
            <v>Yes</v>
          </cell>
          <cell r="L67">
            <v>0.30000000000000004</v>
          </cell>
          <cell r="M67">
            <v>2367.8656945715597</v>
          </cell>
          <cell r="N67" t="str">
            <v/>
          </cell>
          <cell r="O67" t="str">
            <v>-</v>
          </cell>
        </row>
        <row r="68">
          <cell r="A68" t="str">
            <v>AA25D</v>
          </cell>
          <cell r="B68" t="str">
            <v>Cerebral Degenerations or Miscellaneous Disorders of Nervous System, with CC Score 11-13</v>
          </cell>
          <cell r="C68" t="str">
            <v>-</v>
          </cell>
          <cell r="D68">
            <v>4908.7381815550161</v>
          </cell>
          <cell r="E68" t="str">
            <v/>
          </cell>
          <cell r="F68" t="str">
            <v/>
          </cell>
          <cell r="G68">
            <v>59</v>
          </cell>
          <cell r="H68">
            <v>4908.7381815550161</v>
          </cell>
          <cell r="I68">
            <v>59</v>
          </cell>
          <cell r="J68">
            <v>206.10144911223531</v>
          </cell>
          <cell r="K68" t="str">
            <v>Yes</v>
          </cell>
          <cell r="L68">
            <v>0.30000000000000004</v>
          </cell>
          <cell r="M68">
            <v>1472.6214544665052</v>
          </cell>
          <cell r="N68" t="str">
            <v/>
          </cell>
          <cell r="O68" t="str">
            <v>-</v>
          </cell>
        </row>
        <row r="69">
          <cell r="A69" t="str">
            <v>AA25E</v>
          </cell>
          <cell r="B69" t="str">
            <v>Cerebral Degenerations or Miscellaneous Disorders of Nervous System, with CC Score 8-10</v>
          </cell>
          <cell r="C69" t="str">
            <v>-</v>
          </cell>
          <cell r="D69">
            <v>3134.6908627012635</v>
          </cell>
          <cell r="E69" t="str">
            <v/>
          </cell>
          <cell r="F69" t="str">
            <v/>
          </cell>
          <cell r="G69">
            <v>28</v>
          </cell>
          <cell r="H69">
            <v>3545.9645779400166</v>
          </cell>
          <cell r="I69">
            <v>37</v>
          </cell>
          <cell r="J69">
            <v>206.10144911223531</v>
          </cell>
          <cell r="K69" t="str">
            <v>Yes</v>
          </cell>
          <cell r="L69">
            <v>0.30000000000000004</v>
          </cell>
          <cell r="M69">
            <v>1063.7893733820051</v>
          </cell>
          <cell r="N69" t="str">
            <v/>
          </cell>
          <cell r="O69" t="str">
            <v>-</v>
          </cell>
        </row>
        <row r="70">
          <cell r="A70" t="str">
            <v>AA25F</v>
          </cell>
          <cell r="B70" t="str">
            <v>Cerebral Degenerations or Miscellaneous Disorders of Nervous System, with CC Score 5-7</v>
          </cell>
          <cell r="C70" t="str">
            <v>-</v>
          </cell>
          <cell r="D70">
            <v>1849.3724016922242</v>
          </cell>
          <cell r="E70" t="str">
            <v/>
          </cell>
          <cell r="F70" t="str">
            <v/>
          </cell>
          <cell r="G70">
            <v>10</v>
          </cell>
          <cell r="H70">
            <v>2457.0207150480455</v>
          </cell>
          <cell r="I70">
            <v>19</v>
          </cell>
          <cell r="J70">
            <v>206.10144911223531</v>
          </cell>
          <cell r="K70" t="str">
            <v>Yes</v>
          </cell>
          <cell r="L70">
            <v>0.30000000000000004</v>
          </cell>
          <cell r="M70">
            <v>737.10621451441375</v>
          </cell>
          <cell r="N70" t="str">
            <v/>
          </cell>
          <cell r="O70" t="str">
            <v>-</v>
          </cell>
        </row>
        <row r="71">
          <cell r="A71" t="str">
            <v>AA25G</v>
          </cell>
          <cell r="B71" t="str">
            <v>Cerebral Degenerations or Miscellaneous Disorders of Nervous System, with CC Score 0-4</v>
          </cell>
          <cell r="C71" t="str">
            <v>-</v>
          </cell>
          <cell r="D71">
            <v>583.38215785322586</v>
          </cell>
          <cell r="E71" t="str">
            <v/>
          </cell>
          <cell r="F71" t="str">
            <v/>
          </cell>
          <cell r="G71">
            <v>5</v>
          </cell>
          <cell r="H71">
            <v>1495.8543573595548</v>
          </cell>
          <cell r="I71">
            <v>8</v>
          </cell>
          <cell r="J71">
            <v>206.10144911223531</v>
          </cell>
          <cell r="K71" t="str">
            <v>Yes</v>
          </cell>
          <cell r="L71">
            <v>0.4</v>
          </cell>
          <cell r="M71">
            <v>598.34174294382194</v>
          </cell>
          <cell r="N71" t="str">
            <v/>
          </cell>
          <cell r="O71" t="str">
            <v>-</v>
          </cell>
        </row>
        <row r="72">
          <cell r="A72" t="str">
            <v>AA26C</v>
          </cell>
          <cell r="B72" t="str">
            <v>Muscular, Balance, Cranial or Peripheral Nerve Disorders, Epilepsy or Head Injury, with CC Score 15+</v>
          </cell>
          <cell r="C72" t="str">
            <v>-</v>
          </cell>
          <cell r="D72">
            <v>8082.9169941788114</v>
          </cell>
          <cell r="E72" t="str">
            <v/>
          </cell>
          <cell r="F72" t="str">
            <v/>
          </cell>
          <cell r="G72">
            <v>102</v>
          </cell>
          <cell r="H72">
            <v>8082.9169941788114</v>
          </cell>
          <cell r="I72">
            <v>102</v>
          </cell>
          <cell r="J72">
            <v>206.10144911223531</v>
          </cell>
          <cell r="K72" t="str">
            <v>No</v>
          </cell>
          <cell r="L72" t="str">
            <v>-</v>
          </cell>
          <cell r="M72">
            <v>0</v>
          </cell>
          <cell r="N72" t="str">
            <v/>
          </cell>
          <cell r="O72" t="str">
            <v>-</v>
          </cell>
        </row>
        <row r="73">
          <cell r="A73" t="str">
            <v>AA26D</v>
          </cell>
          <cell r="B73" t="str">
            <v>Muscular, Balance, Cranial or Peripheral Nerve Disorders, Epilepsy or Head Injury, with CC Score 12-14</v>
          </cell>
          <cell r="C73" t="str">
            <v>-</v>
          </cell>
          <cell r="D73">
            <v>4508.2931054240635</v>
          </cell>
          <cell r="E73" t="str">
            <v/>
          </cell>
          <cell r="F73" t="str">
            <v/>
          </cell>
          <cell r="G73">
            <v>60</v>
          </cell>
          <cell r="H73">
            <v>4508.2931054240635</v>
          </cell>
          <cell r="I73">
            <v>60</v>
          </cell>
          <cell r="J73">
            <v>206.10144911223531</v>
          </cell>
          <cell r="K73" t="str">
            <v>No</v>
          </cell>
          <cell r="L73" t="str">
            <v>-</v>
          </cell>
          <cell r="M73">
            <v>0</v>
          </cell>
          <cell r="N73" t="str">
            <v/>
          </cell>
          <cell r="O73" t="str">
            <v>-</v>
          </cell>
        </row>
        <row r="74">
          <cell r="A74" t="str">
            <v>AA26E</v>
          </cell>
          <cell r="B74" t="str">
            <v>Muscular, Balance, Cranial or Peripheral Nerve Disorders, Epilepsy or Head Injury, with CC Score 9-11</v>
          </cell>
          <cell r="C74" t="str">
            <v>-</v>
          </cell>
          <cell r="D74">
            <v>2148.7121361800137</v>
          </cell>
          <cell r="E74" t="str">
            <v/>
          </cell>
          <cell r="F74" t="str">
            <v/>
          </cell>
          <cell r="G74">
            <v>25</v>
          </cell>
          <cell r="H74">
            <v>2731.9388915575769</v>
          </cell>
          <cell r="I74">
            <v>32</v>
          </cell>
          <cell r="J74">
            <v>206.10144911223531</v>
          </cell>
          <cell r="K74" t="str">
            <v>No</v>
          </cell>
          <cell r="L74" t="str">
            <v>-</v>
          </cell>
          <cell r="M74">
            <v>0</v>
          </cell>
          <cell r="N74" t="str">
            <v/>
          </cell>
          <cell r="O74" t="str">
            <v>-</v>
          </cell>
        </row>
        <row r="75">
          <cell r="A75" t="str">
            <v>AA26F</v>
          </cell>
          <cell r="B75" t="str">
            <v>Muscular, Balance, Cranial or Peripheral Nerve Disorders, Epilepsy or Head Injury, with CC Score 6-8</v>
          </cell>
          <cell r="C75" t="str">
            <v>-</v>
          </cell>
          <cell r="D75">
            <v>1187.3965653156702</v>
          </cell>
          <cell r="E75" t="str">
            <v/>
          </cell>
          <cell r="F75" t="str">
            <v/>
          </cell>
          <cell r="G75">
            <v>8</v>
          </cell>
          <cell r="H75">
            <v>1703.5058536064687</v>
          </cell>
          <cell r="I75">
            <v>19</v>
          </cell>
          <cell r="J75">
            <v>206.10144911223531</v>
          </cell>
          <cell r="K75" t="str">
            <v>No</v>
          </cell>
          <cell r="L75" t="str">
            <v>-</v>
          </cell>
          <cell r="M75">
            <v>0</v>
          </cell>
          <cell r="N75">
            <v>1</v>
          </cell>
          <cell r="O75" t="str">
            <v>sub-HRG</v>
          </cell>
        </row>
        <row r="76">
          <cell r="A76" t="str">
            <v>AA26G</v>
          </cell>
          <cell r="B76" t="str">
            <v>Muscular, Balance, Cranial or Peripheral Nerve Disorders, Epilepsy or Head Injury, with CC Score 3-5</v>
          </cell>
          <cell r="C76" t="str">
            <v>-</v>
          </cell>
          <cell r="D76">
            <v>566.12226904498584</v>
          </cell>
          <cell r="E76" t="str">
            <v/>
          </cell>
          <cell r="F76" t="str">
            <v/>
          </cell>
          <cell r="G76">
            <v>5</v>
          </cell>
          <cell r="H76">
            <v>1020.4144853327281</v>
          </cell>
          <cell r="I76">
            <v>8</v>
          </cell>
          <cell r="J76">
            <v>206.10144911223531</v>
          </cell>
          <cell r="K76" t="str">
            <v>No</v>
          </cell>
          <cell r="L76" t="str">
            <v>-</v>
          </cell>
          <cell r="M76">
            <v>0</v>
          </cell>
          <cell r="N76">
            <v>1</v>
          </cell>
          <cell r="O76" t="str">
            <v>sub-HRG</v>
          </cell>
        </row>
        <row r="77">
          <cell r="A77" t="str">
            <v>AA26H</v>
          </cell>
          <cell r="B77" t="str">
            <v>Muscular, Balance, Cranial or Peripheral Nerve Disorders, Epilepsy or Head Injury, with CC Score 0-2</v>
          </cell>
          <cell r="C77" t="str">
            <v>-</v>
          </cell>
          <cell r="D77">
            <v>442.42827227629891</v>
          </cell>
          <cell r="E77" t="str">
            <v/>
          </cell>
          <cell r="F77" t="str">
            <v/>
          </cell>
          <cell r="G77">
            <v>5</v>
          </cell>
          <cell r="H77">
            <v>640.53259854731709</v>
          </cell>
          <cell r="I77">
            <v>5</v>
          </cell>
          <cell r="J77">
            <v>206.10144911223531</v>
          </cell>
          <cell r="K77" t="str">
            <v>No</v>
          </cell>
          <cell r="L77" t="str">
            <v>-</v>
          </cell>
          <cell r="M77">
            <v>0</v>
          </cell>
          <cell r="N77">
            <v>1</v>
          </cell>
          <cell r="O77" t="str">
            <v>sub-HRG</v>
          </cell>
        </row>
        <row r="78">
          <cell r="A78" t="str">
            <v>AA27Z</v>
          </cell>
          <cell r="B78" t="str">
            <v>Medical Care of Patients with Alzheimer's Disease</v>
          </cell>
          <cell r="C78" t="str">
            <v>-</v>
          </cell>
          <cell r="D78">
            <v>5252.7605146757478</v>
          </cell>
          <cell r="E78" t="str">
            <v/>
          </cell>
          <cell r="F78" t="str">
            <v/>
          </cell>
          <cell r="G78">
            <v>63</v>
          </cell>
          <cell r="H78">
            <v>5252.7605146757478</v>
          </cell>
          <cell r="I78">
            <v>63</v>
          </cell>
          <cell r="J78">
            <v>206.10144911223531</v>
          </cell>
          <cell r="K78" t="str">
            <v>Yes</v>
          </cell>
          <cell r="L78">
            <v>0.30000000000000004</v>
          </cell>
          <cell r="M78">
            <v>1575.8281544027245</v>
          </cell>
          <cell r="N78" t="str">
            <v/>
          </cell>
          <cell r="O78" t="str">
            <v>-</v>
          </cell>
        </row>
        <row r="79">
          <cell r="A79" t="str">
            <v>AA28C</v>
          </cell>
          <cell r="B79" t="str">
            <v>Motor Neuron Disease with CC Score 8+</v>
          </cell>
          <cell r="C79" t="str">
            <v>-</v>
          </cell>
          <cell r="D79">
            <v>5072.5183531690291</v>
          </cell>
          <cell r="E79" t="str">
            <v/>
          </cell>
          <cell r="F79" t="str">
            <v/>
          </cell>
          <cell r="G79">
            <v>47</v>
          </cell>
          <cell r="H79">
            <v>7278.1430516628134</v>
          </cell>
          <cell r="I79">
            <v>68</v>
          </cell>
          <cell r="J79">
            <v>206.10144911223531</v>
          </cell>
          <cell r="K79" t="str">
            <v>Yes</v>
          </cell>
          <cell r="L79">
            <v>0.30000000000000004</v>
          </cell>
          <cell r="M79">
            <v>2183.4429154988443</v>
          </cell>
          <cell r="N79" t="str">
            <v/>
          </cell>
          <cell r="O79" t="str">
            <v>-</v>
          </cell>
        </row>
        <row r="80">
          <cell r="A80" t="str">
            <v>AA28D</v>
          </cell>
          <cell r="B80" t="str">
            <v>Motor Neuron Disease with CC Score 5-7</v>
          </cell>
          <cell r="C80" t="str">
            <v>-</v>
          </cell>
          <cell r="D80">
            <v>2205.2293170978637</v>
          </cell>
          <cell r="E80" t="str">
            <v/>
          </cell>
          <cell r="F80" t="str">
            <v/>
          </cell>
          <cell r="G80">
            <v>18</v>
          </cell>
          <cell r="H80">
            <v>4214.2858285559005</v>
          </cell>
          <cell r="I80">
            <v>43</v>
          </cell>
          <cell r="J80">
            <v>206.10144911223531</v>
          </cell>
          <cell r="K80" t="str">
            <v>Yes</v>
          </cell>
          <cell r="L80">
            <v>0.30000000000000004</v>
          </cell>
          <cell r="M80">
            <v>1264.2857485667703</v>
          </cell>
          <cell r="N80" t="str">
            <v/>
          </cell>
          <cell r="O80" t="str">
            <v>-</v>
          </cell>
        </row>
        <row r="81">
          <cell r="A81" t="str">
            <v>AA28E</v>
          </cell>
          <cell r="B81" t="str">
            <v>Motor Neuron Disease with CC Score 2-4</v>
          </cell>
          <cell r="C81" t="str">
            <v>-</v>
          </cell>
          <cell r="D81">
            <v>1483.0446785956944</v>
          </cell>
          <cell r="E81" t="str">
            <v/>
          </cell>
          <cell r="F81" t="str">
            <v/>
          </cell>
          <cell r="G81">
            <v>10</v>
          </cell>
          <cell r="H81">
            <v>3546.7903238457538</v>
          </cell>
          <cell r="I81">
            <v>28</v>
          </cell>
          <cell r="J81">
            <v>206.10144911223531</v>
          </cell>
          <cell r="K81" t="str">
            <v>Yes</v>
          </cell>
          <cell r="L81">
            <v>0.30000000000000004</v>
          </cell>
          <cell r="M81">
            <v>1064.0370971537263</v>
          </cell>
          <cell r="N81" t="str">
            <v/>
          </cell>
          <cell r="O81" t="str">
            <v>-</v>
          </cell>
        </row>
        <row r="82">
          <cell r="A82" t="str">
            <v>AA28F</v>
          </cell>
          <cell r="B82" t="str">
            <v>Motor Neuron Disease with CC Score 0-1</v>
          </cell>
          <cell r="C82" t="str">
            <v>-</v>
          </cell>
          <cell r="D82">
            <v>1040.980578704676</v>
          </cell>
          <cell r="E82" t="str">
            <v/>
          </cell>
          <cell r="F82" t="str">
            <v/>
          </cell>
          <cell r="G82">
            <v>8</v>
          </cell>
          <cell r="H82">
            <v>2774.8592044229413</v>
          </cell>
          <cell r="I82">
            <v>18</v>
          </cell>
          <cell r="J82">
            <v>206.10144911223531</v>
          </cell>
          <cell r="K82" t="str">
            <v>Yes</v>
          </cell>
          <cell r="L82">
            <v>0.30000000000000004</v>
          </cell>
          <cell r="M82">
            <v>832.45776132688252</v>
          </cell>
          <cell r="N82" t="str">
            <v/>
          </cell>
          <cell r="O82" t="str">
            <v>-</v>
          </cell>
        </row>
        <row r="83">
          <cell r="A83" t="str">
            <v>AA29C</v>
          </cell>
          <cell r="B83" t="str">
            <v>Transient Ischaemic Attack with CC Score 11+</v>
          </cell>
          <cell r="C83" t="str">
            <v>-</v>
          </cell>
          <cell r="D83">
            <v>2067.7311091122524</v>
          </cell>
          <cell r="E83" t="str">
            <v/>
          </cell>
          <cell r="F83" t="str">
            <v/>
          </cell>
          <cell r="G83">
            <v>30</v>
          </cell>
          <cell r="H83">
            <v>3662.1750818762025</v>
          </cell>
          <cell r="I83">
            <v>36</v>
          </cell>
          <cell r="J83">
            <v>206.10144911223531</v>
          </cell>
          <cell r="K83" t="str">
            <v>Yes</v>
          </cell>
          <cell r="L83">
            <v>0.30000000000000004</v>
          </cell>
          <cell r="M83">
            <v>1098.6525245628609</v>
          </cell>
          <cell r="N83" t="str">
            <v/>
          </cell>
          <cell r="O83" t="str">
            <v>-</v>
          </cell>
        </row>
        <row r="84">
          <cell r="A84" t="str">
            <v>AA29D</v>
          </cell>
          <cell r="B84" t="str">
            <v>Transient Ischaemic Attack with CC Score 8-10</v>
          </cell>
          <cell r="C84" t="str">
            <v>-</v>
          </cell>
          <cell r="D84">
            <v>959.87986705039418</v>
          </cell>
          <cell r="E84" t="str">
            <v/>
          </cell>
          <cell r="F84" t="str">
            <v/>
          </cell>
          <cell r="G84">
            <v>8</v>
          </cell>
          <cell r="H84">
            <v>1982.8675191762788</v>
          </cell>
          <cell r="I84">
            <v>11</v>
          </cell>
          <cell r="J84">
            <v>206.10144911223531</v>
          </cell>
          <cell r="K84" t="str">
            <v>Yes</v>
          </cell>
          <cell r="L84">
            <v>0.30000000000000004</v>
          </cell>
          <cell r="M84">
            <v>594.86025575288375</v>
          </cell>
          <cell r="N84" t="str">
            <v/>
          </cell>
          <cell r="O84" t="str">
            <v>-</v>
          </cell>
        </row>
        <row r="85">
          <cell r="A85" t="str">
            <v>AA29E</v>
          </cell>
          <cell r="B85" t="str">
            <v>Transient Ischaemic Attack with CC Score 5-7</v>
          </cell>
          <cell r="C85" t="str">
            <v>-</v>
          </cell>
          <cell r="D85">
            <v>451.20212408248653</v>
          </cell>
          <cell r="E85" t="str">
            <v/>
          </cell>
          <cell r="F85" t="str">
            <v/>
          </cell>
          <cell r="G85">
            <v>5</v>
          </cell>
          <cell r="H85">
            <v>1356.7255981055437</v>
          </cell>
          <cell r="I85">
            <v>6</v>
          </cell>
          <cell r="J85">
            <v>206.10144911223531</v>
          </cell>
          <cell r="K85" t="str">
            <v>Yes</v>
          </cell>
          <cell r="L85">
            <v>0.4</v>
          </cell>
          <cell r="M85">
            <v>542.69023924221744</v>
          </cell>
          <cell r="N85" t="str">
            <v/>
          </cell>
          <cell r="O85" t="str">
            <v>-</v>
          </cell>
        </row>
        <row r="86">
          <cell r="A86" t="str">
            <v>AA29F</v>
          </cell>
          <cell r="B86" t="str">
            <v>Transient Ischaemic Attack with CC Score 0-4</v>
          </cell>
          <cell r="C86" t="str">
            <v>-</v>
          </cell>
          <cell r="D86">
            <v>364.67770373619373</v>
          </cell>
          <cell r="E86" t="str">
            <v/>
          </cell>
          <cell r="F86" t="str">
            <v/>
          </cell>
          <cell r="G86">
            <v>5</v>
          </cell>
          <cell r="H86">
            <v>874.46647380260742</v>
          </cell>
          <cell r="I86">
            <v>5</v>
          </cell>
          <cell r="J86">
            <v>206.10144911223531</v>
          </cell>
          <cell r="K86" t="str">
            <v>Yes</v>
          </cell>
          <cell r="L86">
            <v>0.65</v>
          </cell>
          <cell r="M86">
            <v>568.40320797169488</v>
          </cell>
          <cell r="N86" t="str">
            <v/>
          </cell>
          <cell r="O86" t="str">
            <v>-</v>
          </cell>
        </row>
        <row r="87">
          <cell r="A87" t="str">
            <v>AA30C</v>
          </cell>
          <cell r="B87" t="str">
            <v>Medical Care of Patients with Multiple Sclerosis, with CC Score 8+</v>
          </cell>
          <cell r="C87" t="str">
            <v>-</v>
          </cell>
          <cell r="D87">
            <v>3881.1017716434158</v>
          </cell>
          <cell r="E87" t="str">
            <v/>
          </cell>
          <cell r="F87" t="str">
            <v/>
          </cell>
          <cell r="G87">
            <v>58</v>
          </cell>
          <cell r="H87">
            <v>7545.1616648347635</v>
          </cell>
          <cell r="I87">
            <v>104</v>
          </cell>
          <cell r="J87">
            <v>206.10144911223531</v>
          </cell>
          <cell r="K87" t="str">
            <v>Yes</v>
          </cell>
          <cell r="L87">
            <v>0.30000000000000004</v>
          </cell>
          <cell r="M87">
            <v>2263.5484994504295</v>
          </cell>
          <cell r="N87" t="str">
            <v/>
          </cell>
          <cell r="O87" t="str">
            <v>-</v>
          </cell>
        </row>
        <row r="88">
          <cell r="A88" t="str">
            <v>AA30D</v>
          </cell>
          <cell r="B88" t="str">
            <v>Medical Care of Patients with Multiple Sclerosis, with CC Score 5-7</v>
          </cell>
          <cell r="C88" t="str">
            <v>-</v>
          </cell>
          <cell r="D88">
            <v>2081.8863515133389</v>
          </cell>
          <cell r="E88" t="str">
            <v/>
          </cell>
          <cell r="F88" t="str">
            <v/>
          </cell>
          <cell r="G88">
            <v>35</v>
          </cell>
          <cell r="H88">
            <v>3895.0675145304185</v>
          </cell>
          <cell r="I88">
            <v>39</v>
          </cell>
          <cell r="J88">
            <v>206.10144911223531</v>
          </cell>
          <cell r="K88" t="str">
            <v>Yes</v>
          </cell>
          <cell r="L88">
            <v>0.30000000000000004</v>
          </cell>
          <cell r="M88">
            <v>1168.5202543591258</v>
          </cell>
          <cell r="N88" t="str">
            <v/>
          </cell>
          <cell r="O88" t="str">
            <v>-</v>
          </cell>
        </row>
        <row r="89">
          <cell r="A89" t="str">
            <v>AA30E</v>
          </cell>
          <cell r="B89" t="str">
            <v>Medical Care of Patients with Multiple Sclerosis, with CC Score 2-4</v>
          </cell>
          <cell r="C89" t="str">
            <v>-</v>
          </cell>
          <cell r="D89">
            <v>494.97220415645705</v>
          </cell>
          <cell r="E89" t="str">
            <v/>
          </cell>
          <cell r="F89" t="str">
            <v/>
          </cell>
          <cell r="G89">
            <v>5</v>
          </cell>
          <cell r="H89">
            <v>2927.1211749187187</v>
          </cell>
          <cell r="I89">
            <v>22</v>
          </cell>
          <cell r="J89">
            <v>206.10144911223531</v>
          </cell>
          <cell r="K89" t="str">
            <v>Yes</v>
          </cell>
          <cell r="L89">
            <v>0.30000000000000004</v>
          </cell>
          <cell r="M89">
            <v>878.13635247561569</v>
          </cell>
          <cell r="N89" t="str">
            <v/>
          </cell>
          <cell r="O89" t="str">
            <v>-</v>
          </cell>
        </row>
        <row r="90">
          <cell r="A90" t="str">
            <v>AA30F</v>
          </cell>
          <cell r="B90" t="str">
            <v>Medical Care of Patients with Multiple Sclerosis, with CC Score 0-1</v>
          </cell>
          <cell r="C90" t="str">
            <v>-</v>
          </cell>
          <cell r="D90">
            <v>317.6523004839251</v>
          </cell>
          <cell r="E90" t="str">
            <v/>
          </cell>
          <cell r="F90" t="str">
            <v/>
          </cell>
          <cell r="G90">
            <v>5</v>
          </cell>
          <cell r="H90">
            <v>1885.0326770930844</v>
          </cell>
          <cell r="I90">
            <v>13</v>
          </cell>
          <cell r="J90">
            <v>206.10144911223531</v>
          </cell>
          <cell r="K90" t="str">
            <v>Yes</v>
          </cell>
          <cell r="L90">
            <v>0.4</v>
          </cell>
          <cell r="M90">
            <v>754.01307083723384</v>
          </cell>
          <cell r="N90" t="str">
            <v/>
          </cell>
          <cell r="O90" t="str">
            <v>-</v>
          </cell>
        </row>
        <row r="91">
          <cell r="A91" t="str">
            <v>AA31C</v>
          </cell>
          <cell r="B91" t="str">
            <v>Headache, Migraine or Cerebrospinal Fluid Leak, with CC Score 11+</v>
          </cell>
          <cell r="C91" t="str">
            <v>-</v>
          </cell>
          <cell r="D91">
            <v>1370.5640797309577</v>
          </cell>
          <cell r="E91" t="str">
            <v/>
          </cell>
          <cell r="F91" t="str">
            <v/>
          </cell>
          <cell r="G91">
            <v>43</v>
          </cell>
          <cell r="H91">
            <v>1922.1518241787055</v>
          </cell>
          <cell r="I91">
            <v>19</v>
          </cell>
          <cell r="J91">
            <v>206.10144911223531</v>
          </cell>
          <cell r="K91" t="str">
            <v>No</v>
          </cell>
          <cell r="L91" t="str">
            <v>-</v>
          </cell>
          <cell r="M91">
            <v>0</v>
          </cell>
          <cell r="N91" t="str">
            <v/>
          </cell>
          <cell r="O91" t="str">
            <v>-</v>
          </cell>
        </row>
        <row r="92">
          <cell r="A92" t="str">
            <v>AA31D</v>
          </cell>
          <cell r="B92" t="str">
            <v>Headache, Migraine or Cerebrospinal Fluid Leak, with CC Score 7-10</v>
          </cell>
          <cell r="C92" t="str">
            <v>-</v>
          </cell>
          <cell r="D92">
            <v>960.36592152846799</v>
          </cell>
          <cell r="E92" t="str">
            <v/>
          </cell>
          <cell r="F92" t="str">
            <v/>
          </cell>
          <cell r="G92">
            <v>8</v>
          </cell>
          <cell r="H92">
            <v>1110.3733113418134</v>
          </cell>
          <cell r="I92">
            <v>10</v>
          </cell>
          <cell r="J92">
            <v>206.10144911223531</v>
          </cell>
          <cell r="K92" t="str">
            <v>No</v>
          </cell>
          <cell r="L92" t="str">
            <v>-</v>
          </cell>
          <cell r="M92">
            <v>0</v>
          </cell>
          <cell r="N92">
            <v>1</v>
          </cell>
          <cell r="O92" t="str">
            <v xml:space="preserve">HRG </v>
          </cell>
        </row>
        <row r="93">
          <cell r="A93" t="str">
            <v>AA31E</v>
          </cell>
          <cell r="B93" t="str">
            <v>Headache, Migraine or Cerebrospinal Fluid Leak, with CC Score 0-6</v>
          </cell>
          <cell r="C93" t="str">
            <v>-</v>
          </cell>
          <cell r="D93">
            <v>375.5292674136299</v>
          </cell>
          <cell r="E93" t="str">
            <v/>
          </cell>
          <cell r="F93" t="str">
            <v/>
          </cell>
          <cell r="G93">
            <v>5</v>
          </cell>
          <cell r="H93">
            <v>621.42302372316033</v>
          </cell>
          <cell r="I93">
            <v>5</v>
          </cell>
          <cell r="J93">
            <v>206.10144911223531</v>
          </cell>
          <cell r="K93" t="str">
            <v>No</v>
          </cell>
          <cell r="L93" t="str">
            <v>-</v>
          </cell>
          <cell r="M93">
            <v>0</v>
          </cell>
          <cell r="N93">
            <v>1</v>
          </cell>
          <cell r="O93" t="str">
            <v xml:space="preserve">HRG </v>
          </cell>
        </row>
        <row r="94">
          <cell r="A94" t="str">
            <v>AA32Z</v>
          </cell>
          <cell r="B94" t="str">
            <v>Neuropsychology Tests</v>
          </cell>
          <cell r="C94">
            <v>273.78372494561853</v>
          </cell>
          <cell r="D94">
            <v>388.19509556564532</v>
          </cell>
          <cell r="E94" t="str">
            <v/>
          </cell>
          <cell r="F94" t="str">
            <v/>
          </cell>
          <cell r="G94">
            <v>5</v>
          </cell>
          <cell r="H94">
            <v>448.94561333560102</v>
          </cell>
          <cell r="I94">
            <v>5</v>
          </cell>
          <cell r="J94">
            <v>206.10144911223531</v>
          </cell>
          <cell r="K94" t="str">
            <v>No</v>
          </cell>
          <cell r="L94" t="str">
            <v>-</v>
          </cell>
          <cell r="M94">
            <v>0</v>
          </cell>
          <cell r="N94" t="str">
            <v/>
          </cell>
          <cell r="O94" t="str">
            <v>-</v>
          </cell>
        </row>
        <row r="95">
          <cell r="A95" t="str">
            <v>AA33C</v>
          </cell>
          <cell r="B95" t="str">
            <v>Conventional EEG, EMG or Nerve Conduction Studies, 19 years and over</v>
          </cell>
          <cell r="C95">
            <v>153.61594938957037</v>
          </cell>
          <cell r="D95">
            <v>153.61594938957037</v>
          </cell>
          <cell r="E95" t="str">
            <v/>
          </cell>
          <cell r="F95" t="str">
            <v/>
          </cell>
          <cell r="G95">
            <v>5</v>
          </cell>
          <cell r="H95">
            <v>153.61594938957037</v>
          </cell>
          <cell r="I95">
            <v>5</v>
          </cell>
          <cell r="J95">
            <v>206.10144911223531</v>
          </cell>
          <cell r="K95" t="str">
            <v>No</v>
          </cell>
          <cell r="L95" t="str">
            <v>-</v>
          </cell>
          <cell r="M95">
            <v>0</v>
          </cell>
          <cell r="N95" t="str">
            <v/>
          </cell>
          <cell r="O95" t="str">
            <v>-</v>
          </cell>
        </row>
        <row r="96">
          <cell r="A96" t="str">
            <v>AA33D</v>
          </cell>
          <cell r="B96" t="str">
            <v>Conventional EEG, EMG or Nerve Conduction Studies, 18 years and under</v>
          </cell>
          <cell r="C96">
            <v>333.18425951838657</v>
          </cell>
          <cell r="D96">
            <v>333.18425951838657</v>
          </cell>
          <cell r="E96" t="str">
            <v/>
          </cell>
          <cell r="F96" t="str">
            <v/>
          </cell>
          <cell r="G96">
            <v>5</v>
          </cell>
          <cell r="H96">
            <v>333.18425951838657</v>
          </cell>
          <cell r="I96">
            <v>5</v>
          </cell>
          <cell r="J96">
            <v>206.10144911223531</v>
          </cell>
          <cell r="K96" t="str">
            <v>No</v>
          </cell>
          <cell r="L96" t="str">
            <v>-</v>
          </cell>
          <cell r="M96">
            <v>0</v>
          </cell>
          <cell r="N96" t="str">
            <v/>
          </cell>
          <cell r="O96" t="str">
            <v>-</v>
          </cell>
        </row>
        <row r="97">
          <cell r="A97" t="str">
            <v>AA35A</v>
          </cell>
          <cell r="B97" t="str">
            <v>Stroke with CC Score 16+</v>
          </cell>
          <cell r="C97" t="str">
            <v>-</v>
          </cell>
          <cell r="D97">
            <v>12585.370291765899</v>
          </cell>
          <cell r="E97" t="str">
            <v/>
          </cell>
          <cell r="F97" t="str">
            <v/>
          </cell>
          <cell r="G97">
            <v>135</v>
          </cell>
          <cell r="H97">
            <v>12585.370291765899</v>
          </cell>
          <cell r="I97">
            <v>135</v>
          </cell>
          <cell r="J97">
            <v>206.10144911223531</v>
          </cell>
          <cell r="K97" t="str">
            <v>Yes</v>
          </cell>
          <cell r="L97">
            <v>0.30000000000000004</v>
          </cell>
          <cell r="M97">
            <v>3775.6110875297704</v>
          </cell>
          <cell r="N97">
            <v>1</v>
          </cell>
          <cell r="O97" t="str">
            <v>HRG</v>
          </cell>
        </row>
        <row r="98">
          <cell r="A98" t="str">
            <v>AA35B</v>
          </cell>
          <cell r="B98" t="str">
            <v>Stroke with CC Score 13-15</v>
          </cell>
          <cell r="C98" t="str">
            <v>-</v>
          </cell>
          <cell r="D98">
            <v>8728.3086140847554</v>
          </cell>
          <cell r="E98" t="str">
            <v/>
          </cell>
          <cell r="F98" t="str">
            <v/>
          </cell>
          <cell r="G98">
            <v>102</v>
          </cell>
          <cell r="H98">
            <v>8728.3086140847554</v>
          </cell>
          <cell r="I98">
            <v>102</v>
          </cell>
          <cell r="J98">
            <v>206.10144911223531</v>
          </cell>
          <cell r="K98" t="str">
            <v>Yes</v>
          </cell>
          <cell r="L98">
            <v>0.30000000000000004</v>
          </cell>
          <cell r="M98">
            <v>2618.492584225427</v>
          </cell>
          <cell r="N98">
            <v>1</v>
          </cell>
          <cell r="O98" t="str">
            <v>HRG</v>
          </cell>
        </row>
        <row r="99">
          <cell r="A99" t="str">
            <v>AA35C</v>
          </cell>
          <cell r="B99" t="str">
            <v>Stroke with CC Score 10-12</v>
          </cell>
          <cell r="C99" t="str">
            <v>-</v>
          </cell>
          <cell r="D99">
            <v>6586.0164575551998</v>
          </cell>
          <cell r="E99" t="str">
            <v/>
          </cell>
          <cell r="F99" t="str">
            <v/>
          </cell>
          <cell r="G99">
            <v>78</v>
          </cell>
          <cell r="H99">
            <v>6586.0164575551998</v>
          </cell>
          <cell r="I99">
            <v>78</v>
          </cell>
          <cell r="J99">
            <v>206.10144911223531</v>
          </cell>
          <cell r="K99" t="str">
            <v>Yes</v>
          </cell>
          <cell r="L99">
            <v>0.30000000000000004</v>
          </cell>
          <cell r="M99">
            <v>1975.8049372665603</v>
          </cell>
          <cell r="N99">
            <v>1</v>
          </cell>
          <cell r="O99" t="str">
            <v>HRG</v>
          </cell>
        </row>
        <row r="100">
          <cell r="A100" t="str">
            <v>AA35D</v>
          </cell>
          <cell r="B100" t="str">
            <v>Stroke with CC Score 7-9</v>
          </cell>
          <cell r="C100" t="str">
            <v>-</v>
          </cell>
          <cell r="D100">
            <v>4584.4661469190096</v>
          </cell>
          <cell r="E100" t="str">
            <v/>
          </cell>
          <cell r="F100" t="str">
            <v/>
          </cell>
          <cell r="G100">
            <v>49</v>
          </cell>
          <cell r="H100">
            <v>4584.4661469190096</v>
          </cell>
          <cell r="I100">
            <v>49</v>
          </cell>
          <cell r="J100">
            <v>206.10144911223531</v>
          </cell>
          <cell r="K100" t="str">
            <v>Yes</v>
          </cell>
          <cell r="L100">
            <v>0.30000000000000004</v>
          </cell>
          <cell r="M100">
            <v>1375.339844075703</v>
          </cell>
          <cell r="N100">
            <v>1</v>
          </cell>
          <cell r="O100" t="str">
            <v>HRG</v>
          </cell>
        </row>
        <row r="101">
          <cell r="A101" t="str">
            <v>AA35E</v>
          </cell>
          <cell r="B101" t="str">
            <v>Stroke with CC Score 4-6</v>
          </cell>
          <cell r="C101" t="str">
            <v>-</v>
          </cell>
          <cell r="D101">
            <v>3206.4480358058499</v>
          </cell>
          <cell r="E101" t="str">
            <v/>
          </cell>
          <cell r="F101" t="str">
            <v/>
          </cell>
          <cell r="G101">
            <v>27</v>
          </cell>
          <cell r="H101">
            <v>3206.4480358058499</v>
          </cell>
          <cell r="I101">
            <v>27</v>
          </cell>
          <cell r="J101">
            <v>206.10144911223531</v>
          </cell>
          <cell r="K101" t="str">
            <v>Yes</v>
          </cell>
          <cell r="L101">
            <v>0.30000000000000004</v>
          </cell>
          <cell r="M101">
            <v>961.93441074175507</v>
          </cell>
          <cell r="N101">
            <v>1</v>
          </cell>
          <cell r="O101" t="str">
            <v>HRG</v>
          </cell>
        </row>
        <row r="102">
          <cell r="A102" t="str">
            <v>AA35F</v>
          </cell>
          <cell r="B102" t="str">
            <v>Stroke with CC Score 0-3</v>
          </cell>
          <cell r="C102" t="str">
            <v>-</v>
          </cell>
          <cell r="D102">
            <v>2347.8364691057659</v>
          </cell>
          <cell r="E102" t="str">
            <v/>
          </cell>
          <cell r="F102" t="str">
            <v/>
          </cell>
          <cell r="G102">
            <v>14</v>
          </cell>
          <cell r="H102">
            <v>2347.8364691057659</v>
          </cell>
          <cell r="I102">
            <v>14</v>
          </cell>
          <cell r="J102">
            <v>206.10144911223531</v>
          </cell>
          <cell r="K102" t="str">
            <v>Yes</v>
          </cell>
          <cell r="L102">
            <v>0.30000000000000004</v>
          </cell>
          <cell r="M102">
            <v>704.35094073172991</v>
          </cell>
          <cell r="N102">
            <v>1</v>
          </cell>
          <cell r="O102" t="str">
            <v>HRG</v>
          </cell>
        </row>
        <row r="103">
          <cell r="A103" t="str">
            <v>AA36Z</v>
          </cell>
          <cell r="B103" t="str">
            <v>Major Intracranial Procedures Except Trauma, with Stroke</v>
          </cell>
          <cell r="C103" t="str">
            <v>-</v>
          </cell>
          <cell r="D103">
            <v>11527.407300954417</v>
          </cell>
          <cell r="E103" t="str">
            <v/>
          </cell>
          <cell r="F103" t="str">
            <v/>
          </cell>
          <cell r="G103">
            <v>72</v>
          </cell>
          <cell r="H103">
            <v>11527.407300954417</v>
          </cell>
          <cell r="I103">
            <v>72</v>
          </cell>
          <cell r="J103">
            <v>206.10144911223531</v>
          </cell>
          <cell r="K103" t="str">
            <v>No</v>
          </cell>
          <cell r="L103" t="str">
            <v>-</v>
          </cell>
          <cell r="M103">
            <v>0</v>
          </cell>
          <cell r="N103" t="str">
            <v/>
          </cell>
          <cell r="O103" t="str">
            <v>-</v>
          </cell>
        </row>
        <row r="104">
          <cell r="A104" t="str">
            <v>AA37Z</v>
          </cell>
          <cell r="B104" t="str">
            <v>Intermediate Intracranial Procedures Except Trauma, with Stroke</v>
          </cell>
          <cell r="C104" t="str">
            <v>-</v>
          </cell>
          <cell r="D104">
            <v>8497.0041450488188</v>
          </cell>
          <cell r="E104" t="str">
            <v/>
          </cell>
          <cell r="F104" t="str">
            <v/>
          </cell>
          <cell r="G104">
            <v>104</v>
          </cell>
          <cell r="H104">
            <v>9443.0545686787318</v>
          </cell>
          <cell r="I104">
            <v>74</v>
          </cell>
          <cell r="J104">
            <v>206.10144911223531</v>
          </cell>
          <cell r="K104" t="str">
            <v>No</v>
          </cell>
          <cell r="L104" t="str">
            <v>-</v>
          </cell>
          <cell r="M104">
            <v>0</v>
          </cell>
          <cell r="N104" t="str">
            <v/>
          </cell>
          <cell r="O104" t="str">
            <v>-</v>
          </cell>
        </row>
        <row r="105">
          <cell r="A105" t="str">
            <v>AA38Z</v>
          </cell>
          <cell r="B105" t="str">
            <v>Minor Intracranial Procedures Except Trauma, with Stroke</v>
          </cell>
          <cell r="C105" t="str">
            <v>-</v>
          </cell>
          <cell r="D105">
            <v>3246.795308239266</v>
          </cell>
          <cell r="E105" t="str">
            <v/>
          </cell>
          <cell r="F105" t="str">
            <v/>
          </cell>
          <cell r="G105">
            <v>13</v>
          </cell>
          <cell r="H105">
            <v>7352.5988025149836</v>
          </cell>
          <cell r="I105">
            <v>64</v>
          </cell>
          <cell r="J105">
            <v>206.10144911223531</v>
          </cell>
          <cell r="K105" t="str">
            <v>No</v>
          </cell>
          <cell r="L105" t="str">
            <v>-</v>
          </cell>
          <cell r="M105">
            <v>0</v>
          </cell>
          <cell r="N105" t="str">
            <v/>
          </cell>
          <cell r="O105" t="str">
            <v>-</v>
          </cell>
        </row>
        <row r="106">
          <cell r="A106" t="str">
            <v>AA39Z</v>
          </cell>
          <cell r="B106" t="str">
            <v>Long Term EEG Monitoring</v>
          </cell>
          <cell r="C106" t="str">
            <v>-</v>
          </cell>
          <cell r="D106">
            <v>406.29216583987517</v>
          </cell>
          <cell r="E106" t="str">
            <v/>
          </cell>
          <cell r="F106" t="str">
            <v/>
          </cell>
          <cell r="G106">
            <v>5</v>
          </cell>
          <cell r="H106">
            <v>2029.2392653192669</v>
          </cell>
          <cell r="I106">
            <v>29</v>
          </cell>
          <cell r="J106">
            <v>206.10144911223531</v>
          </cell>
          <cell r="K106" t="str">
            <v>No</v>
          </cell>
          <cell r="L106" t="str">
            <v>-</v>
          </cell>
          <cell r="M106">
            <v>0</v>
          </cell>
          <cell r="N106" t="str">
            <v/>
          </cell>
          <cell r="O106" t="str">
            <v>-</v>
          </cell>
        </row>
        <row r="107">
          <cell r="A107" t="str">
            <v>AA40Z</v>
          </cell>
          <cell r="B107" t="str">
            <v>Complex Long Term EEG Monitoring</v>
          </cell>
          <cell r="C107">
            <v>207.07497059636367</v>
          </cell>
          <cell r="D107">
            <v>2341.0127770373597</v>
          </cell>
          <cell r="E107" t="str">
            <v/>
          </cell>
          <cell r="F107" t="str">
            <v/>
          </cell>
          <cell r="G107">
            <v>11</v>
          </cell>
          <cell r="H107">
            <v>2341.0127770373597</v>
          </cell>
          <cell r="I107">
            <v>11</v>
          </cell>
          <cell r="J107">
            <v>206.10144911223531</v>
          </cell>
          <cell r="K107" t="str">
            <v>No</v>
          </cell>
          <cell r="L107" t="str">
            <v>-</v>
          </cell>
          <cell r="M107">
            <v>0</v>
          </cell>
          <cell r="N107" t="str">
            <v/>
          </cell>
          <cell r="O107" t="str">
            <v>-</v>
          </cell>
        </row>
        <row r="108">
          <cell r="A108" t="str">
            <v>AA41Z</v>
          </cell>
          <cell r="B108" t="str">
            <v>Sleep Studies</v>
          </cell>
          <cell r="C108" t="str">
            <v>-</v>
          </cell>
          <cell r="D108">
            <v>362.96354787659919</v>
          </cell>
          <cell r="E108" t="str">
            <v/>
          </cell>
          <cell r="F108" t="str">
            <v/>
          </cell>
          <cell r="G108">
            <v>5</v>
          </cell>
          <cell r="H108">
            <v>3743.6067238657824</v>
          </cell>
          <cell r="I108">
            <v>41</v>
          </cell>
          <cell r="J108">
            <v>206.10144911223531</v>
          </cell>
          <cell r="K108" t="str">
            <v>No</v>
          </cell>
          <cell r="L108" t="str">
            <v>-</v>
          </cell>
          <cell r="M108">
            <v>0</v>
          </cell>
          <cell r="N108" t="str">
            <v/>
          </cell>
          <cell r="O108" t="str">
            <v>-</v>
          </cell>
        </row>
        <row r="109">
          <cell r="A109" t="str">
            <v>AA42Z</v>
          </cell>
          <cell r="B109" t="str">
            <v>Complex Sleep Studies</v>
          </cell>
          <cell r="C109">
            <v>153.88407149374063</v>
          </cell>
          <cell r="D109">
            <v>508.10111666898513</v>
          </cell>
          <cell r="E109" t="str">
            <v/>
          </cell>
          <cell r="F109" t="str">
            <v/>
          </cell>
          <cell r="G109">
            <v>5</v>
          </cell>
          <cell r="H109">
            <v>4924.0556453033059</v>
          </cell>
          <cell r="I109">
            <v>45</v>
          </cell>
          <cell r="J109">
            <v>206.10144911223531</v>
          </cell>
          <cell r="K109" t="str">
            <v>No</v>
          </cell>
          <cell r="L109" t="str">
            <v>-</v>
          </cell>
          <cell r="M109">
            <v>0</v>
          </cell>
          <cell r="N109" t="str">
            <v/>
          </cell>
          <cell r="O109" t="str">
            <v>-</v>
          </cell>
        </row>
        <row r="110">
          <cell r="A110" t="str">
            <v>AB02Z</v>
          </cell>
          <cell r="B110" t="str">
            <v>Complex Major Pain Procedures</v>
          </cell>
          <cell r="C110" t="str">
            <v>-</v>
          </cell>
          <cell r="D110">
            <v>773.40733994392042</v>
          </cell>
          <cell r="E110" t="str">
            <v/>
          </cell>
          <cell r="F110" t="str">
            <v/>
          </cell>
          <cell r="G110">
            <v>5</v>
          </cell>
          <cell r="H110">
            <v>4284.5386699547416</v>
          </cell>
          <cell r="I110">
            <v>44</v>
          </cell>
          <cell r="J110">
            <v>206.10144911223531</v>
          </cell>
          <cell r="K110" t="str">
            <v>No</v>
          </cell>
          <cell r="L110" t="str">
            <v>-</v>
          </cell>
          <cell r="M110">
            <v>0</v>
          </cell>
          <cell r="N110" t="str">
            <v/>
          </cell>
          <cell r="O110" t="str">
            <v>-</v>
          </cell>
        </row>
        <row r="111">
          <cell r="A111" t="str">
            <v>AB03Z</v>
          </cell>
          <cell r="B111" t="str">
            <v>Complex Pain Procedures</v>
          </cell>
          <cell r="C111">
            <v>107.71834992923174</v>
          </cell>
          <cell r="D111">
            <v>719.66142943409147</v>
          </cell>
          <cell r="E111" t="str">
            <v/>
          </cell>
          <cell r="F111" t="str">
            <v/>
          </cell>
          <cell r="G111">
            <v>5</v>
          </cell>
          <cell r="H111">
            <v>4284.5386699547416</v>
          </cell>
          <cell r="I111">
            <v>44</v>
          </cell>
          <cell r="J111">
            <v>206.10144911223531</v>
          </cell>
          <cell r="K111" t="str">
            <v>No</v>
          </cell>
          <cell r="L111" t="str">
            <v>-</v>
          </cell>
          <cell r="M111">
            <v>0</v>
          </cell>
          <cell r="N111" t="str">
            <v/>
          </cell>
          <cell r="O111" t="str">
            <v>-</v>
          </cell>
        </row>
        <row r="112">
          <cell r="A112" t="str">
            <v>AB04Z</v>
          </cell>
          <cell r="B112" t="str">
            <v>Major Pain Procedures</v>
          </cell>
          <cell r="C112">
            <v>91.86238029886816</v>
          </cell>
          <cell r="D112">
            <v>581.69068828592219</v>
          </cell>
          <cell r="E112" t="str">
            <v/>
          </cell>
          <cell r="F112" t="str">
            <v/>
          </cell>
          <cell r="G112">
            <v>5</v>
          </cell>
          <cell r="H112">
            <v>2310.9241551690479</v>
          </cell>
          <cell r="I112">
            <v>19</v>
          </cell>
          <cell r="J112">
            <v>206.10144911223531</v>
          </cell>
          <cell r="K112" t="str">
            <v>No</v>
          </cell>
          <cell r="L112" t="str">
            <v>-</v>
          </cell>
          <cell r="M112">
            <v>0</v>
          </cell>
          <cell r="N112" t="str">
            <v/>
          </cell>
          <cell r="O112" t="str">
            <v>-</v>
          </cell>
        </row>
        <row r="113">
          <cell r="A113" t="str">
            <v>AB05Z</v>
          </cell>
          <cell r="B113" t="str">
            <v>Intermediate Pain Procedures</v>
          </cell>
          <cell r="C113">
            <v>119.41706229967849</v>
          </cell>
          <cell r="D113">
            <v>517.26977715531143</v>
          </cell>
          <cell r="E113" t="str">
            <v/>
          </cell>
          <cell r="F113" t="str">
            <v/>
          </cell>
          <cell r="G113">
            <v>5</v>
          </cell>
          <cell r="H113">
            <v>2310.9241551690479</v>
          </cell>
          <cell r="I113">
            <v>19</v>
          </cell>
          <cell r="J113">
            <v>206.10144911223531</v>
          </cell>
          <cell r="K113" t="str">
            <v>No</v>
          </cell>
          <cell r="L113" t="str">
            <v>-</v>
          </cell>
          <cell r="M113">
            <v>0</v>
          </cell>
          <cell r="N113" t="str">
            <v/>
          </cell>
          <cell r="O113" t="str">
            <v>-</v>
          </cell>
        </row>
        <row r="114">
          <cell r="A114" t="str">
            <v>AB06Z</v>
          </cell>
          <cell r="B114" t="str">
            <v>Minor Pain Procedures</v>
          </cell>
          <cell r="C114">
            <v>89.93835164952587</v>
          </cell>
          <cell r="D114">
            <v>351.6062276739126</v>
          </cell>
          <cell r="E114" t="str">
            <v/>
          </cell>
          <cell r="F114" t="str">
            <v/>
          </cell>
          <cell r="G114">
            <v>5</v>
          </cell>
          <cell r="H114">
            <v>2310.9241551690479</v>
          </cell>
          <cell r="I114">
            <v>19</v>
          </cell>
          <cell r="J114">
            <v>206.10144911223531</v>
          </cell>
          <cell r="K114" t="str">
            <v>No</v>
          </cell>
          <cell r="L114" t="str">
            <v>-</v>
          </cell>
          <cell r="M114">
            <v>0</v>
          </cell>
          <cell r="N114" t="str">
            <v/>
          </cell>
          <cell r="O114" t="str">
            <v>-</v>
          </cell>
        </row>
        <row r="115">
          <cell r="A115" t="str">
            <v>AB07Z</v>
          </cell>
          <cell r="B115" t="str">
            <v>Insertion of Neurostimulator or Intrathecal Drug Delivery Device</v>
          </cell>
          <cell r="C115">
            <v>208.20876755269387</v>
          </cell>
          <cell r="D115">
            <v>4067.6268014566485</v>
          </cell>
          <cell r="E115" t="str">
            <v/>
          </cell>
          <cell r="F115" t="str">
            <v/>
          </cell>
          <cell r="G115">
            <v>5</v>
          </cell>
          <cell r="H115">
            <v>6586.623324097206</v>
          </cell>
          <cell r="I115">
            <v>34</v>
          </cell>
          <cell r="J115">
            <v>206.10144911223531</v>
          </cell>
          <cell r="K115" t="str">
            <v>No</v>
          </cell>
          <cell r="L115" t="str">
            <v>-</v>
          </cell>
          <cell r="M115">
            <v>0</v>
          </cell>
          <cell r="N115" t="str">
            <v/>
          </cell>
          <cell r="O115" t="str">
            <v>-</v>
          </cell>
        </row>
        <row r="116">
          <cell r="A116" t="str">
            <v>AB08Z</v>
          </cell>
          <cell r="B116" t="str">
            <v>Pain Radiofrequency Treatments</v>
          </cell>
          <cell r="C116" t="str">
            <v>-</v>
          </cell>
          <cell r="D116">
            <v>719.66142943409147</v>
          </cell>
          <cell r="E116" t="str">
            <v/>
          </cell>
          <cell r="F116" t="str">
            <v/>
          </cell>
          <cell r="G116">
            <v>5</v>
          </cell>
          <cell r="H116">
            <v>4284.5386699547416</v>
          </cell>
          <cell r="I116">
            <v>44</v>
          </cell>
          <cell r="J116">
            <v>206.10144911223531</v>
          </cell>
          <cell r="K116" t="str">
            <v>No</v>
          </cell>
          <cell r="L116" t="str">
            <v>-</v>
          </cell>
          <cell r="M116">
            <v>0</v>
          </cell>
          <cell r="N116" t="str">
            <v/>
          </cell>
          <cell r="O116" t="str">
            <v>-</v>
          </cell>
        </row>
        <row r="117">
          <cell r="A117" t="str">
            <v>AB09Z</v>
          </cell>
          <cell r="B117" t="str">
            <v>Other Specified Pain Procedures</v>
          </cell>
          <cell r="C117">
            <v>64.575374547925207</v>
          </cell>
          <cell r="D117">
            <v>466.86513113101739</v>
          </cell>
          <cell r="E117" t="str">
            <v/>
          </cell>
          <cell r="F117" t="str">
            <v/>
          </cell>
          <cell r="G117">
            <v>5</v>
          </cell>
          <cell r="H117">
            <v>2151.7068016468975</v>
          </cell>
          <cell r="I117">
            <v>19</v>
          </cell>
          <cell r="J117">
            <v>206.10144911223531</v>
          </cell>
          <cell r="K117" t="str">
            <v>No</v>
          </cell>
          <cell r="L117" t="str">
            <v>-</v>
          </cell>
          <cell r="M117">
            <v>0</v>
          </cell>
          <cell r="N117" t="str">
            <v/>
          </cell>
          <cell r="O117" t="str">
            <v>-</v>
          </cell>
        </row>
        <row r="118">
          <cell r="A118" t="str">
            <v>AB10Z</v>
          </cell>
          <cell r="B118" t="str">
            <v>Unspecified Pain Procedures</v>
          </cell>
          <cell r="C118" t="str">
            <v>-</v>
          </cell>
          <cell r="D118">
            <v>412.44199937238272</v>
          </cell>
          <cell r="E118" t="str">
            <v/>
          </cell>
          <cell r="F118" t="str">
            <v/>
          </cell>
          <cell r="G118">
            <v>5</v>
          </cell>
          <cell r="H118">
            <v>1032.9871430553771</v>
          </cell>
          <cell r="I118">
            <v>33</v>
          </cell>
          <cell r="J118">
            <v>206.10144911223531</v>
          </cell>
          <cell r="K118" t="str">
            <v>No</v>
          </cell>
          <cell r="L118" t="str">
            <v>-</v>
          </cell>
          <cell r="M118">
            <v>0</v>
          </cell>
          <cell r="N118" t="str">
            <v/>
          </cell>
          <cell r="O118" t="str">
            <v>-</v>
          </cell>
        </row>
        <row r="119">
          <cell r="A119" t="str">
            <v>AB11Z</v>
          </cell>
          <cell r="B119" t="str">
            <v>Cognitive Behavioural Therapy</v>
          </cell>
          <cell r="C119" t="str">
            <v>-</v>
          </cell>
          <cell r="D119">
            <v>154.03888017016408</v>
          </cell>
          <cell r="E119" t="str">
            <v/>
          </cell>
          <cell r="F119" t="str">
            <v/>
          </cell>
          <cell r="G119">
            <v>5</v>
          </cell>
          <cell r="H119">
            <v>154.03888017016408</v>
          </cell>
          <cell r="I119">
            <v>5</v>
          </cell>
          <cell r="J119">
            <v>206.10144911223531</v>
          </cell>
          <cell r="K119" t="str">
            <v>No</v>
          </cell>
          <cell r="L119" t="str">
            <v>-</v>
          </cell>
          <cell r="M119">
            <v>0</v>
          </cell>
          <cell r="N119" t="str">
            <v/>
          </cell>
          <cell r="O119" t="str">
            <v>-</v>
          </cell>
        </row>
        <row r="120">
          <cell r="A120" t="str">
            <v>BZ01A</v>
          </cell>
          <cell r="B120" t="str">
            <v>Enhanced Cataract Surgery with CC Score 2+</v>
          </cell>
          <cell r="C120" t="str">
            <v>-</v>
          </cell>
          <cell r="D120">
            <v>979.35534825343507</v>
          </cell>
          <cell r="E120" t="str">
            <v/>
          </cell>
          <cell r="F120" t="str">
            <v/>
          </cell>
          <cell r="G120">
            <v>5</v>
          </cell>
          <cell r="H120">
            <v>1743.8978998123825</v>
          </cell>
          <cell r="I120">
            <v>29</v>
          </cell>
          <cell r="J120">
            <v>238.44867057322756</v>
          </cell>
          <cell r="K120" t="str">
            <v>No</v>
          </cell>
          <cell r="L120" t="str">
            <v>-</v>
          </cell>
          <cell r="M120">
            <v>0</v>
          </cell>
          <cell r="N120" t="str">
            <v/>
          </cell>
          <cell r="O120" t="str">
            <v>-</v>
          </cell>
        </row>
        <row r="121">
          <cell r="A121" t="str">
            <v>BZ01B</v>
          </cell>
          <cell r="B121" t="str">
            <v>Enhanced Cataract Surgery with CC Score 0-1</v>
          </cell>
          <cell r="C121" t="str">
            <v>-</v>
          </cell>
          <cell r="D121">
            <v>910.25755982150622</v>
          </cell>
          <cell r="E121" t="str">
            <v/>
          </cell>
          <cell r="F121" t="str">
            <v/>
          </cell>
          <cell r="G121">
            <v>5</v>
          </cell>
          <cell r="H121">
            <v>1683.9085239761619</v>
          </cell>
          <cell r="I121">
            <v>8</v>
          </cell>
          <cell r="J121">
            <v>238.44867057322756</v>
          </cell>
          <cell r="K121" t="str">
            <v>No</v>
          </cell>
          <cell r="L121" t="str">
            <v>-</v>
          </cell>
          <cell r="M121">
            <v>0</v>
          </cell>
          <cell r="N121" t="str">
            <v/>
          </cell>
          <cell r="O121" t="str">
            <v>-</v>
          </cell>
        </row>
        <row r="122">
          <cell r="A122" t="str">
            <v>BZ02A</v>
          </cell>
          <cell r="B122" t="str">
            <v>Phacoemulsification Cataract Extraction and Lens Implant, with CC Score 5+</v>
          </cell>
          <cell r="C122" t="str">
            <v>-</v>
          </cell>
          <cell r="D122">
            <v>766.04976347583306</v>
          </cell>
          <cell r="E122" t="str">
            <v/>
          </cell>
          <cell r="F122" t="str">
            <v/>
          </cell>
          <cell r="G122">
            <v>5</v>
          </cell>
          <cell r="H122">
            <v>4880.2918817684167</v>
          </cell>
          <cell r="I122">
            <v>140</v>
          </cell>
          <cell r="J122">
            <v>238.44867057322756</v>
          </cell>
          <cell r="K122" t="str">
            <v>No</v>
          </cell>
          <cell r="L122" t="str">
            <v>-</v>
          </cell>
          <cell r="M122">
            <v>0</v>
          </cell>
          <cell r="N122" t="str">
            <v/>
          </cell>
          <cell r="O122" t="str">
            <v>-</v>
          </cell>
        </row>
        <row r="123">
          <cell r="A123" t="str">
            <v>BZ02B</v>
          </cell>
          <cell r="B123" t="str">
            <v>Phacoemulsification Cataract Extraction and Lens Implant, with CC Score 2-4</v>
          </cell>
          <cell r="C123" t="str">
            <v>-</v>
          </cell>
          <cell r="D123">
            <v>723.68315334222211</v>
          </cell>
          <cell r="E123" t="str">
            <v/>
          </cell>
          <cell r="F123" t="str">
            <v/>
          </cell>
          <cell r="G123">
            <v>5</v>
          </cell>
          <cell r="H123">
            <v>3305.1347661691457</v>
          </cell>
          <cell r="I123">
            <v>38</v>
          </cell>
          <cell r="J123">
            <v>238.44867057322756</v>
          </cell>
          <cell r="K123" t="str">
            <v>No</v>
          </cell>
          <cell r="L123" t="str">
            <v>-</v>
          </cell>
          <cell r="M123">
            <v>0</v>
          </cell>
          <cell r="N123" t="str">
            <v/>
          </cell>
          <cell r="O123" t="str">
            <v>-</v>
          </cell>
        </row>
        <row r="124">
          <cell r="A124" t="str">
            <v>BZ02C</v>
          </cell>
          <cell r="B124" t="str">
            <v>Phacoemulsification Cataract Extraction and Lens Implant, with CC Score 0-1</v>
          </cell>
          <cell r="C124" t="str">
            <v>-</v>
          </cell>
          <cell r="D124">
            <v>706.75188578302925</v>
          </cell>
          <cell r="E124" t="str">
            <v/>
          </cell>
          <cell r="F124" t="str">
            <v/>
          </cell>
          <cell r="G124">
            <v>5</v>
          </cell>
          <cell r="H124">
            <v>1115.4387262864566</v>
          </cell>
          <cell r="I124">
            <v>5</v>
          </cell>
          <cell r="J124">
            <v>238.44867057322756</v>
          </cell>
          <cell r="K124" t="str">
            <v>No</v>
          </cell>
          <cell r="L124" t="str">
            <v>-</v>
          </cell>
          <cell r="M124">
            <v>0</v>
          </cell>
          <cell r="N124" t="str">
            <v/>
          </cell>
          <cell r="O124" t="str">
            <v>-</v>
          </cell>
        </row>
        <row r="125">
          <cell r="A125" t="str">
            <v>BZ03A</v>
          </cell>
          <cell r="B125" t="str">
            <v>Non-Phacoemulsification Cataract Surgery with CC Score 1+</v>
          </cell>
          <cell r="C125" t="str">
            <v>-</v>
          </cell>
          <cell r="D125">
            <v>998.41221902343614</v>
          </cell>
          <cell r="E125" t="str">
            <v/>
          </cell>
          <cell r="F125" t="str">
            <v/>
          </cell>
          <cell r="G125">
            <v>5</v>
          </cell>
          <cell r="H125">
            <v>1387.5319876412259</v>
          </cell>
          <cell r="I125">
            <v>5</v>
          </cell>
          <cell r="J125">
            <v>238.44867057322756</v>
          </cell>
          <cell r="K125" t="str">
            <v>No</v>
          </cell>
          <cell r="L125" t="str">
            <v>-</v>
          </cell>
          <cell r="M125">
            <v>0</v>
          </cell>
          <cell r="N125" t="str">
            <v/>
          </cell>
          <cell r="O125" t="str">
            <v>-</v>
          </cell>
        </row>
        <row r="126">
          <cell r="A126" t="str">
            <v>BZ03B</v>
          </cell>
          <cell r="B126" t="str">
            <v>Non-Phacoemulsification Cataract Surgery with CC Score 0</v>
          </cell>
          <cell r="C126">
            <v>105.14163470168158</v>
          </cell>
          <cell r="D126">
            <v>998.41221902343614</v>
          </cell>
          <cell r="E126" t="str">
            <v/>
          </cell>
          <cell r="F126" t="str">
            <v/>
          </cell>
          <cell r="G126">
            <v>5</v>
          </cell>
          <cell r="H126">
            <v>1387.5319876412259</v>
          </cell>
          <cell r="I126">
            <v>5</v>
          </cell>
          <cell r="J126">
            <v>238.44867057322756</v>
          </cell>
          <cell r="K126" t="str">
            <v>No</v>
          </cell>
          <cell r="L126" t="str">
            <v>-</v>
          </cell>
          <cell r="M126">
            <v>0</v>
          </cell>
          <cell r="N126" t="str">
            <v/>
          </cell>
          <cell r="O126" t="str">
            <v>-</v>
          </cell>
        </row>
        <row r="127">
          <cell r="A127" t="str">
            <v>BZ04A</v>
          </cell>
          <cell r="B127" t="str">
            <v>Lens Capsulotomy with CC Score 1+</v>
          </cell>
          <cell r="C127" t="str">
            <v>-</v>
          </cell>
          <cell r="D127">
            <v>223.10498661514484</v>
          </cell>
          <cell r="E127" t="str">
            <v/>
          </cell>
          <cell r="F127" t="str">
            <v/>
          </cell>
          <cell r="G127">
            <v>5</v>
          </cell>
          <cell r="H127">
            <v>817.97642748926751</v>
          </cell>
          <cell r="I127">
            <v>5</v>
          </cell>
          <cell r="J127">
            <v>238.44867057322756</v>
          </cell>
          <cell r="K127" t="str">
            <v>No</v>
          </cell>
          <cell r="L127" t="str">
            <v>-</v>
          </cell>
          <cell r="M127">
            <v>0</v>
          </cell>
          <cell r="N127" t="str">
            <v/>
          </cell>
          <cell r="O127" t="str">
            <v>-</v>
          </cell>
        </row>
        <row r="128">
          <cell r="A128" t="str">
            <v>BZ04B</v>
          </cell>
          <cell r="B128" t="str">
            <v>Lens Capsulotomy with CC Score 0</v>
          </cell>
          <cell r="C128">
            <v>103.35130326780276</v>
          </cell>
          <cell r="D128">
            <v>205.95086842360192</v>
          </cell>
          <cell r="E128" t="str">
            <v/>
          </cell>
          <cell r="F128" t="str">
            <v/>
          </cell>
          <cell r="G128">
            <v>5</v>
          </cell>
          <cell r="H128">
            <v>751.6334346669064</v>
          </cell>
          <cell r="I128">
            <v>5</v>
          </cell>
          <cell r="J128">
            <v>238.44867057322756</v>
          </cell>
          <cell r="K128" t="str">
            <v>No</v>
          </cell>
          <cell r="L128" t="str">
            <v>-</v>
          </cell>
          <cell r="M128">
            <v>0</v>
          </cell>
          <cell r="N128" t="str">
            <v/>
          </cell>
          <cell r="O128" t="str">
            <v>-</v>
          </cell>
        </row>
        <row r="129">
          <cell r="A129" t="str">
            <v>BZ05A</v>
          </cell>
          <cell r="B129" t="str">
            <v>Major Oculoplastics Procedures with CC Score 1+</v>
          </cell>
          <cell r="C129" t="str">
            <v>-</v>
          </cell>
          <cell r="D129">
            <v>1264.9249794731347</v>
          </cell>
          <cell r="E129" t="str">
            <v/>
          </cell>
          <cell r="F129" t="str">
            <v/>
          </cell>
          <cell r="G129">
            <v>5</v>
          </cell>
          <cell r="H129">
            <v>2526.6265425729962</v>
          </cell>
          <cell r="I129">
            <v>55</v>
          </cell>
          <cell r="J129">
            <v>238.44867057322756</v>
          </cell>
          <cell r="K129" t="str">
            <v>No</v>
          </cell>
          <cell r="L129" t="str">
            <v>-</v>
          </cell>
          <cell r="M129">
            <v>0</v>
          </cell>
          <cell r="N129" t="str">
            <v/>
          </cell>
          <cell r="O129" t="str">
            <v>-</v>
          </cell>
        </row>
        <row r="130">
          <cell r="A130" t="str">
            <v>BZ05B</v>
          </cell>
          <cell r="B130" t="str">
            <v>Major Oculoplastics Procedures with CC Score 0</v>
          </cell>
          <cell r="C130" t="str">
            <v>-</v>
          </cell>
          <cell r="D130">
            <v>1191.5424459546114</v>
          </cell>
          <cell r="E130" t="str">
            <v/>
          </cell>
          <cell r="F130" t="str">
            <v/>
          </cell>
          <cell r="G130">
            <v>5</v>
          </cell>
          <cell r="H130">
            <v>1427.1086365992089</v>
          </cell>
          <cell r="I130">
            <v>5</v>
          </cell>
          <cell r="J130">
            <v>238.44867057322756</v>
          </cell>
          <cell r="K130" t="str">
            <v>No</v>
          </cell>
          <cell r="L130" t="str">
            <v>-</v>
          </cell>
          <cell r="M130">
            <v>0</v>
          </cell>
          <cell r="N130" t="str">
            <v/>
          </cell>
          <cell r="O130" t="str">
            <v>-</v>
          </cell>
        </row>
        <row r="131">
          <cell r="A131" t="str">
            <v>BZ06B</v>
          </cell>
          <cell r="B131" t="str">
            <v>Intermediate Oculoplastics Procedures, 18 years and under</v>
          </cell>
          <cell r="C131" t="str">
            <v>-</v>
          </cell>
          <cell r="D131">
            <v>1105.9620951579268</v>
          </cell>
          <cell r="E131" t="str">
            <v/>
          </cell>
          <cell r="F131" t="str">
            <v/>
          </cell>
          <cell r="G131">
            <v>5</v>
          </cell>
          <cell r="H131">
            <v>1263.6888421256351</v>
          </cell>
          <cell r="I131">
            <v>8</v>
          </cell>
          <cell r="J131">
            <v>261.54910518645312</v>
          </cell>
          <cell r="K131" t="str">
            <v>No</v>
          </cell>
          <cell r="L131" t="str">
            <v>-</v>
          </cell>
          <cell r="M131">
            <v>0</v>
          </cell>
          <cell r="N131" t="str">
            <v/>
          </cell>
          <cell r="O131" t="str">
            <v>-</v>
          </cell>
        </row>
        <row r="132">
          <cell r="A132" t="str">
            <v>BZ06C</v>
          </cell>
          <cell r="B132" t="str">
            <v>Intermediate Oculoplastics Procedures, 19 years and over, with CC Score 2+</v>
          </cell>
          <cell r="C132" t="str">
            <v>-</v>
          </cell>
          <cell r="D132">
            <v>975.00276564732394</v>
          </cell>
          <cell r="E132" t="str">
            <v/>
          </cell>
          <cell r="F132" t="str">
            <v/>
          </cell>
          <cell r="G132">
            <v>5</v>
          </cell>
          <cell r="H132">
            <v>975.00276564732394</v>
          </cell>
          <cell r="I132">
            <v>5</v>
          </cell>
          <cell r="J132">
            <v>238.44867057322756</v>
          </cell>
          <cell r="K132" t="str">
            <v>No</v>
          </cell>
          <cell r="L132" t="str">
            <v>-</v>
          </cell>
          <cell r="M132">
            <v>0</v>
          </cell>
          <cell r="N132" t="str">
            <v/>
          </cell>
          <cell r="O132" t="str">
            <v>-</v>
          </cell>
        </row>
        <row r="133">
          <cell r="A133" t="str">
            <v>BZ06D</v>
          </cell>
          <cell r="B133" t="str">
            <v>Intermediate Oculoplastics Procedures, 19 years and over, with CC Score 0-1</v>
          </cell>
          <cell r="C133">
            <v>117.31681436765641</v>
          </cell>
          <cell r="D133">
            <v>821.95206595093327</v>
          </cell>
          <cell r="E133" t="str">
            <v/>
          </cell>
          <cell r="F133" t="str">
            <v/>
          </cell>
          <cell r="G133">
            <v>5</v>
          </cell>
          <cell r="H133">
            <v>1181.9198755843338</v>
          </cell>
          <cell r="I133">
            <v>5</v>
          </cell>
          <cell r="J133">
            <v>238.44867057322756</v>
          </cell>
          <cell r="K133" t="str">
            <v>No</v>
          </cell>
          <cell r="L133" t="str">
            <v>-</v>
          </cell>
          <cell r="M133">
            <v>0</v>
          </cell>
          <cell r="N133" t="str">
            <v/>
          </cell>
          <cell r="O133" t="str">
            <v>-</v>
          </cell>
        </row>
        <row r="134">
          <cell r="A134" t="str">
            <v>BZ07B</v>
          </cell>
          <cell r="B134" t="str">
            <v>Minor Oculoplastics Procedures, 18 years and under</v>
          </cell>
          <cell r="C134" t="str">
            <v>-</v>
          </cell>
          <cell r="D134">
            <v>836.01488736350859</v>
          </cell>
          <cell r="E134" t="str">
            <v/>
          </cell>
          <cell r="F134" t="str">
            <v/>
          </cell>
          <cell r="G134">
            <v>5</v>
          </cell>
          <cell r="H134">
            <v>968.74755936934935</v>
          </cell>
          <cell r="I134">
            <v>5</v>
          </cell>
          <cell r="J134">
            <v>261.54910518645312</v>
          </cell>
          <cell r="K134" t="str">
            <v>No</v>
          </cell>
          <cell r="L134" t="str">
            <v>-</v>
          </cell>
          <cell r="M134">
            <v>0</v>
          </cell>
          <cell r="N134" t="str">
            <v/>
          </cell>
          <cell r="O134" t="str">
            <v>-</v>
          </cell>
        </row>
        <row r="135">
          <cell r="A135" t="str">
            <v>BZ07C</v>
          </cell>
          <cell r="B135" t="str">
            <v>Minor Oculoplastics Procedures, 19 years and over, with CC Score 3+</v>
          </cell>
          <cell r="C135" t="str">
            <v>-</v>
          </cell>
          <cell r="D135">
            <v>742.2338620338578</v>
          </cell>
          <cell r="E135" t="str">
            <v/>
          </cell>
          <cell r="F135" t="str">
            <v/>
          </cell>
          <cell r="G135">
            <v>5</v>
          </cell>
          <cell r="H135">
            <v>4095.1864654439355</v>
          </cell>
          <cell r="I135">
            <v>41</v>
          </cell>
          <cell r="J135">
            <v>238.44867057322756</v>
          </cell>
          <cell r="K135" t="str">
            <v>No</v>
          </cell>
          <cell r="L135" t="str">
            <v>-</v>
          </cell>
          <cell r="M135">
            <v>0</v>
          </cell>
          <cell r="N135" t="str">
            <v/>
          </cell>
          <cell r="O135" t="str">
            <v>-</v>
          </cell>
        </row>
        <row r="136">
          <cell r="A136" t="str">
            <v>BZ07D</v>
          </cell>
          <cell r="B136" t="str">
            <v>Minor Oculoplastics Procedures, 19 years and over, with CC Score 1-2</v>
          </cell>
          <cell r="C136" t="str">
            <v>-</v>
          </cell>
          <cell r="D136">
            <v>672.24206108837416</v>
          </cell>
          <cell r="E136" t="str">
            <v/>
          </cell>
          <cell r="F136" t="str">
            <v/>
          </cell>
          <cell r="G136">
            <v>5</v>
          </cell>
          <cell r="H136">
            <v>1007.3820314985235</v>
          </cell>
          <cell r="I136">
            <v>5</v>
          </cell>
          <cell r="J136">
            <v>238.44867057322756</v>
          </cell>
          <cell r="K136" t="str">
            <v>No</v>
          </cell>
          <cell r="L136" t="str">
            <v>-</v>
          </cell>
          <cell r="M136">
            <v>0</v>
          </cell>
          <cell r="N136" t="str">
            <v/>
          </cell>
          <cell r="O136" t="str">
            <v>-</v>
          </cell>
        </row>
        <row r="137">
          <cell r="A137" t="str">
            <v>BZ07E</v>
          </cell>
          <cell r="B137" t="str">
            <v>Minor Oculoplastics Procedures, 19 years and over, with CC Score 0</v>
          </cell>
          <cell r="C137">
            <v>107.33367840112611</v>
          </cell>
          <cell r="D137">
            <v>573.78293482192521</v>
          </cell>
          <cell r="E137" t="str">
            <v/>
          </cell>
          <cell r="F137" t="str">
            <v/>
          </cell>
          <cell r="G137">
            <v>5</v>
          </cell>
          <cell r="H137">
            <v>712.34652354518153</v>
          </cell>
          <cell r="I137">
            <v>5</v>
          </cell>
          <cell r="J137">
            <v>238.44867057322756</v>
          </cell>
          <cell r="K137" t="str">
            <v>No</v>
          </cell>
          <cell r="L137" t="str">
            <v>-</v>
          </cell>
          <cell r="M137">
            <v>0</v>
          </cell>
          <cell r="N137" t="str">
            <v/>
          </cell>
          <cell r="O137" t="str">
            <v>-</v>
          </cell>
        </row>
        <row r="138">
          <cell r="A138" t="str">
            <v>BZ08B</v>
          </cell>
          <cell r="B138" t="str">
            <v>Major Orbits or Lacrimal Procedures, 18 years and under</v>
          </cell>
          <cell r="C138" t="str">
            <v>-</v>
          </cell>
          <cell r="D138">
            <v>1360.5901067154139</v>
          </cell>
          <cell r="E138" t="str">
            <v/>
          </cell>
          <cell r="F138" t="str">
            <v/>
          </cell>
          <cell r="G138">
            <v>5</v>
          </cell>
          <cell r="H138">
            <v>3454.8749264494586</v>
          </cell>
          <cell r="I138">
            <v>12</v>
          </cell>
          <cell r="J138">
            <v>261.54910518645312</v>
          </cell>
          <cell r="K138" t="str">
            <v>No</v>
          </cell>
          <cell r="L138" t="str">
            <v>-</v>
          </cell>
          <cell r="M138">
            <v>0</v>
          </cell>
          <cell r="N138" t="str">
            <v/>
          </cell>
          <cell r="O138" t="str">
            <v>-</v>
          </cell>
        </row>
        <row r="139">
          <cell r="A139" t="str">
            <v>BZ08C</v>
          </cell>
          <cell r="B139" t="str">
            <v>Major Orbits or Lacrimal Procedures, 19 years and over, with CC Score 1+</v>
          </cell>
          <cell r="C139" t="str">
            <v>-</v>
          </cell>
          <cell r="D139">
            <v>2229.262828101625</v>
          </cell>
          <cell r="E139" t="str">
            <v/>
          </cell>
          <cell r="F139" t="str">
            <v/>
          </cell>
          <cell r="G139">
            <v>5</v>
          </cell>
          <cell r="H139">
            <v>3981.3717511335958</v>
          </cell>
          <cell r="I139">
            <v>16</v>
          </cell>
          <cell r="J139">
            <v>238.44867057322756</v>
          </cell>
          <cell r="K139" t="str">
            <v>No</v>
          </cell>
          <cell r="L139" t="str">
            <v>-</v>
          </cell>
          <cell r="M139">
            <v>0</v>
          </cell>
          <cell r="N139" t="str">
            <v/>
          </cell>
          <cell r="O139" t="str">
            <v>-</v>
          </cell>
        </row>
        <row r="140">
          <cell r="A140" t="str">
            <v>BZ08D</v>
          </cell>
          <cell r="B140" t="str">
            <v>Major Orbits or Lacrimal Procedures, 19 years and over, with CC Score 0</v>
          </cell>
          <cell r="C140" t="str">
            <v>-</v>
          </cell>
          <cell r="D140">
            <v>2030.6782917126945</v>
          </cell>
          <cell r="E140" t="str">
            <v/>
          </cell>
          <cell r="F140" t="str">
            <v/>
          </cell>
          <cell r="G140">
            <v>5</v>
          </cell>
          <cell r="H140">
            <v>2670.7208391729318</v>
          </cell>
          <cell r="I140">
            <v>9</v>
          </cell>
          <cell r="J140">
            <v>238.44867057322756</v>
          </cell>
          <cell r="K140" t="str">
            <v>No</v>
          </cell>
          <cell r="L140" t="str">
            <v>-</v>
          </cell>
          <cell r="M140">
            <v>0</v>
          </cell>
          <cell r="N140" t="str">
            <v/>
          </cell>
          <cell r="O140" t="str">
            <v>-</v>
          </cell>
        </row>
        <row r="141">
          <cell r="A141" t="str">
            <v>BZ09B</v>
          </cell>
          <cell r="B141" t="str">
            <v>Intermediate Orbits or Lacrimal Procedures, 18 years and under</v>
          </cell>
          <cell r="C141" t="str">
            <v>-</v>
          </cell>
          <cell r="D141">
            <v>1485.2644545037642</v>
          </cell>
          <cell r="E141" t="str">
            <v/>
          </cell>
          <cell r="F141" t="str">
            <v/>
          </cell>
          <cell r="G141">
            <v>5</v>
          </cell>
          <cell r="H141">
            <v>1976.1938095076184</v>
          </cell>
          <cell r="I141">
            <v>8</v>
          </cell>
          <cell r="J141">
            <v>261.54910518645312</v>
          </cell>
          <cell r="K141" t="str">
            <v>No</v>
          </cell>
          <cell r="L141" t="str">
            <v>-</v>
          </cell>
          <cell r="M141">
            <v>0</v>
          </cell>
          <cell r="N141" t="str">
            <v/>
          </cell>
          <cell r="O141" t="str">
            <v>-</v>
          </cell>
        </row>
        <row r="142">
          <cell r="A142" t="str">
            <v>BZ09C</v>
          </cell>
          <cell r="B142" t="str">
            <v>Intermediate Orbits or Lacrimal Procedures, 19 years and over, with CC Score 2+</v>
          </cell>
          <cell r="C142" t="str">
            <v>-</v>
          </cell>
          <cell r="D142">
            <v>1412.4643745907983</v>
          </cell>
          <cell r="E142" t="str">
            <v/>
          </cell>
          <cell r="F142" t="str">
            <v/>
          </cell>
          <cell r="G142">
            <v>5</v>
          </cell>
          <cell r="H142">
            <v>4318.6818020276442</v>
          </cell>
          <cell r="I142">
            <v>38</v>
          </cell>
          <cell r="J142">
            <v>238.44867057322756</v>
          </cell>
          <cell r="K142" t="str">
            <v>No</v>
          </cell>
          <cell r="L142" t="str">
            <v>-</v>
          </cell>
          <cell r="M142">
            <v>0</v>
          </cell>
          <cell r="N142" t="str">
            <v/>
          </cell>
          <cell r="O142" t="str">
            <v>-</v>
          </cell>
        </row>
        <row r="143">
          <cell r="A143" t="str">
            <v>BZ09D</v>
          </cell>
          <cell r="B143" t="str">
            <v>Intermediate Orbits or Lacrimal Procedures, 19 years and over, with CC Score 0-1</v>
          </cell>
          <cell r="C143">
            <v>133.8092681115501</v>
          </cell>
          <cell r="D143">
            <v>1352.8551494149856</v>
          </cell>
          <cell r="E143" t="str">
            <v/>
          </cell>
          <cell r="F143" t="str">
            <v/>
          </cell>
          <cell r="G143">
            <v>5</v>
          </cell>
          <cell r="H143">
            <v>2241.3136467011482</v>
          </cell>
          <cell r="I143">
            <v>10</v>
          </cell>
          <cell r="J143">
            <v>238.44867057322756</v>
          </cell>
          <cell r="K143" t="str">
            <v>No</v>
          </cell>
          <cell r="L143" t="str">
            <v>-</v>
          </cell>
          <cell r="M143">
            <v>0</v>
          </cell>
          <cell r="N143">
            <v>1</v>
          </cell>
          <cell r="O143" t="str">
            <v>sub-HRG</v>
          </cell>
        </row>
        <row r="144">
          <cell r="A144" t="str">
            <v>BZ10B</v>
          </cell>
          <cell r="B144" t="str">
            <v>Minor Orbits or Lacrimal Procedures, 18 years and under</v>
          </cell>
          <cell r="C144" t="str">
            <v>-</v>
          </cell>
          <cell r="D144">
            <v>790.62996340641803</v>
          </cell>
          <cell r="E144" t="str">
            <v/>
          </cell>
          <cell r="F144" t="str">
            <v/>
          </cell>
          <cell r="G144">
            <v>5</v>
          </cell>
          <cell r="H144">
            <v>1212.7476414824246</v>
          </cell>
          <cell r="I144">
            <v>10</v>
          </cell>
          <cell r="J144">
            <v>261.54910518645312</v>
          </cell>
          <cell r="K144" t="str">
            <v>No</v>
          </cell>
          <cell r="L144" t="str">
            <v>-</v>
          </cell>
          <cell r="M144">
            <v>0</v>
          </cell>
          <cell r="N144" t="str">
            <v/>
          </cell>
          <cell r="O144" t="str">
            <v>-</v>
          </cell>
        </row>
        <row r="145">
          <cell r="A145" t="str">
            <v>BZ10C</v>
          </cell>
          <cell r="B145" t="str">
            <v>Minor Orbits or Lacrimal Procedures, 19 years and over, with CC Score 2+</v>
          </cell>
          <cell r="C145" t="str">
            <v>-</v>
          </cell>
          <cell r="D145">
            <v>526.39098089459117</v>
          </cell>
          <cell r="E145" t="str">
            <v/>
          </cell>
          <cell r="F145" t="str">
            <v/>
          </cell>
          <cell r="G145">
            <v>5</v>
          </cell>
          <cell r="H145">
            <v>2005.0655613206741</v>
          </cell>
          <cell r="I145">
            <v>11</v>
          </cell>
          <cell r="J145">
            <v>238.44867057322756</v>
          </cell>
          <cell r="K145" t="str">
            <v>No</v>
          </cell>
          <cell r="L145" t="str">
            <v>-</v>
          </cell>
          <cell r="M145">
            <v>0</v>
          </cell>
          <cell r="N145" t="str">
            <v/>
          </cell>
          <cell r="O145" t="str">
            <v>-</v>
          </cell>
        </row>
        <row r="146">
          <cell r="A146" t="str">
            <v>BZ10D</v>
          </cell>
          <cell r="B146" t="str">
            <v>Minor Orbits or Lacrimal Procedures, 19 years and over, with CC Score 0-1</v>
          </cell>
          <cell r="C146">
            <v>94.404960118279192</v>
          </cell>
          <cell r="D146">
            <v>526.39098089459117</v>
          </cell>
          <cell r="E146" t="str">
            <v/>
          </cell>
          <cell r="F146" t="str">
            <v/>
          </cell>
          <cell r="G146">
            <v>5</v>
          </cell>
          <cell r="H146">
            <v>1048.4819017805978</v>
          </cell>
          <cell r="I146">
            <v>5</v>
          </cell>
          <cell r="J146">
            <v>238.44867057322756</v>
          </cell>
          <cell r="K146" t="str">
            <v>No</v>
          </cell>
          <cell r="L146" t="str">
            <v>-</v>
          </cell>
          <cell r="M146">
            <v>0</v>
          </cell>
          <cell r="N146" t="str">
            <v/>
          </cell>
          <cell r="O146" t="str">
            <v>-</v>
          </cell>
        </row>
        <row r="147">
          <cell r="A147" t="str">
            <v>BZ11A</v>
          </cell>
          <cell r="B147" t="str">
            <v>Major Cornea or Sclera Procedures, with CC Score 1+</v>
          </cell>
          <cell r="C147" t="str">
            <v>-</v>
          </cell>
          <cell r="D147">
            <v>1134.0575640728894</v>
          </cell>
          <cell r="E147" t="str">
            <v/>
          </cell>
          <cell r="F147" t="str">
            <v/>
          </cell>
          <cell r="G147">
            <v>5</v>
          </cell>
          <cell r="H147">
            <v>2846.3583619509054</v>
          </cell>
          <cell r="I147">
            <v>15</v>
          </cell>
          <cell r="J147">
            <v>238.44867057322756</v>
          </cell>
          <cell r="K147" t="str">
            <v>No</v>
          </cell>
          <cell r="L147" t="str">
            <v>-</v>
          </cell>
          <cell r="M147">
            <v>0</v>
          </cell>
          <cell r="N147" t="str">
            <v/>
          </cell>
          <cell r="O147" t="str">
            <v>-</v>
          </cell>
        </row>
        <row r="148">
          <cell r="A148" t="str">
            <v>BZ11B</v>
          </cell>
          <cell r="B148" t="str">
            <v>Major Cornea or Sclera Procedures, with CC Score 0</v>
          </cell>
          <cell r="C148" t="str">
            <v>-</v>
          </cell>
          <cell r="D148">
            <v>1134.0575640728894</v>
          </cell>
          <cell r="E148" t="str">
            <v/>
          </cell>
          <cell r="F148" t="str">
            <v/>
          </cell>
          <cell r="G148">
            <v>5</v>
          </cell>
          <cell r="H148">
            <v>1866.9787814676931</v>
          </cell>
          <cell r="I148">
            <v>18</v>
          </cell>
          <cell r="J148">
            <v>238.44867057322756</v>
          </cell>
          <cell r="K148" t="str">
            <v>No</v>
          </cell>
          <cell r="L148" t="str">
            <v>-</v>
          </cell>
          <cell r="M148">
            <v>0</v>
          </cell>
          <cell r="N148" t="str">
            <v/>
          </cell>
          <cell r="O148" t="str">
            <v>-</v>
          </cell>
        </row>
        <row r="149">
          <cell r="A149" t="str">
            <v>BZ12A</v>
          </cell>
          <cell r="B149" t="str">
            <v>Intermediate Cornea or Sclera Procedures, with CC Score 1+</v>
          </cell>
          <cell r="C149" t="str">
            <v>-</v>
          </cell>
          <cell r="D149">
            <v>1639.7825838056574</v>
          </cell>
          <cell r="E149" t="str">
            <v/>
          </cell>
          <cell r="F149" t="str">
            <v/>
          </cell>
          <cell r="G149">
            <v>5</v>
          </cell>
          <cell r="H149">
            <v>2896.9839090277487</v>
          </cell>
          <cell r="I149">
            <v>18</v>
          </cell>
          <cell r="J149">
            <v>238.44867057322756</v>
          </cell>
          <cell r="K149" t="str">
            <v>No</v>
          </cell>
          <cell r="L149" t="str">
            <v>-</v>
          </cell>
          <cell r="M149">
            <v>0</v>
          </cell>
          <cell r="N149" t="str">
            <v/>
          </cell>
          <cell r="O149" t="str">
            <v>-</v>
          </cell>
        </row>
        <row r="150">
          <cell r="A150" t="str">
            <v>BZ12B</v>
          </cell>
          <cell r="B150" t="str">
            <v>Intermediate Cornea or Sclera Procedures, with CC Score 0</v>
          </cell>
          <cell r="C150" t="str">
            <v>-</v>
          </cell>
          <cell r="D150">
            <v>1375.9558771923346</v>
          </cell>
          <cell r="E150" t="str">
            <v/>
          </cell>
          <cell r="F150" t="str">
            <v/>
          </cell>
          <cell r="G150">
            <v>5</v>
          </cell>
          <cell r="H150">
            <v>2052.4905398700871</v>
          </cell>
          <cell r="I150">
            <v>8</v>
          </cell>
          <cell r="J150">
            <v>238.44867057322756</v>
          </cell>
          <cell r="K150" t="str">
            <v>No</v>
          </cell>
          <cell r="L150" t="str">
            <v>-</v>
          </cell>
          <cell r="M150">
            <v>0</v>
          </cell>
          <cell r="N150" t="str">
            <v/>
          </cell>
          <cell r="O150" t="str">
            <v>-</v>
          </cell>
        </row>
        <row r="151">
          <cell r="A151" t="str">
            <v>BZ13A</v>
          </cell>
          <cell r="B151" t="str">
            <v>Minor Cornea or Sclera Procedures, with CC Score 1+</v>
          </cell>
          <cell r="C151" t="str">
            <v>-</v>
          </cell>
          <cell r="D151">
            <v>948.7110268203046</v>
          </cell>
          <cell r="E151" t="str">
            <v/>
          </cell>
          <cell r="F151" t="str">
            <v/>
          </cell>
          <cell r="G151">
            <v>5</v>
          </cell>
          <cell r="H151">
            <v>2664.4725791799215</v>
          </cell>
          <cell r="I151">
            <v>18</v>
          </cell>
          <cell r="J151">
            <v>238.44867057322756</v>
          </cell>
          <cell r="K151" t="str">
            <v>No</v>
          </cell>
          <cell r="L151" t="str">
            <v>-</v>
          </cell>
          <cell r="M151">
            <v>0</v>
          </cell>
          <cell r="N151" t="str">
            <v/>
          </cell>
          <cell r="O151" t="str">
            <v>-</v>
          </cell>
        </row>
        <row r="152">
          <cell r="A152" t="str">
            <v>BZ13B</v>
          </cell>
          <cell r="B152" t="str">
            <v>Minor Cornea or Sclera Procedures, with CC Score 0</v>
          </cell>
          <cell r="C152">
            <v>102.5425770735305</v>
          </cell>
          <cell r="D152">
            <v>910.08485469013112</v>
          </cell>
          <cell r="E152" t="str">
            <v/>
          </cell>
          <cell r="F152" t="str">
            <v/>
          </cell>
          <cell r="G152">
            <v>5</v>
          </cell>
          <cell r="H152">
            <v>1756.8962799005883</v>
          </cell>
          <cell r="I152">
            <v>10</v>
          </cell>
          <cell r="J152">
            <v>238.44867057322756</v>
          </cell>
          <cell r="K152" t="str">
            <v>No</v>
          </cell>
          <cell r="L152" t="str">
            <v>-</v>
          </cell>
          <cell r="M152">
            <v>0</v>
          </cell>
          <cell r="N152" t="str">
            <v/>
          </cell>
          <cell r="O152" t="str">
            <v>-</v>
          </cell>
        </row>
        <row r="153">
          <cell r="A153" t="str">
            <v>BZ14A</v>
          </cell>
          <cell r="B153" t="str">
            <v>Major Ocular Motility Procedures, 19 years and over</v>
          </cell>
          <cell r="C153" t="str">
            <v>-</v>
          </cell>
          <cell r="D153">
            <v>1298.715390324234</v>
          </cell>
          <cell r="E153" t="str">
            <v/>
          </cell>
          <cell r="F153" t="str">
            <v/>
          </cell>
          <cell r="G153">
            <v>5</v>
          </cell>
          <cell r="H153">
            <v>1298.715390324234</v>
          </cell>
          <cell r="I153">
            <v>5</v>
          </cell>
          <cell r="J153">
            <v>238.44867057322756</v>
          </cell>
          <cell r="K153" t="str">
            <v>No</v>
          </cell>
          <cell r="L153" t="str">
            <v>-</v>
          </cell>
          <cell r="M153">
            <v>0</v>
          </cell>
          <cell r="N153" t="str">
            <v/>
          </cell>
          <cell r="O153" t="str">
            <v>-</v>
          </cell>
        </row>
        <row r="154">
          <cell r="A154" t="str">
            <v>BZ14B</v>
          </cell>
          <cell r="B154" t="str">
            <v>Major Ocular Motility Procedures, 18 years and under</v>
          </cell>
          <cell r="C154" t="str">
            <v>-</v>
          </cell>
          <cell r="D154">
            <v>1304.7616964767981</v>
          </cell>
          <cell r="E154" t="str">
            <v/>
          </cell>
          <cell r="F154" t="str">
            <v/>
          </cell>
          <cell r="G154">
            <v>5</v>
          </cell>
          <cell r="H154">
            <v>1304.7616964767981</v>
          </cell>
          <cell r="I154">
            <v>5</v>
          </cell>
          <cell r="J154">
            <v>261.54910518645312</v>
          </cell>
          <cell r="K154" t="str">
            <v>No</v>
          </cell>
          <cell r="L154" t="str">
            <v>-</v>
          </cell>
          <cell r="M154">
            <v>0</v>
          </cell>
          <cell r="N154" t="str">
            <v/>
          </cell>
          <cell r="O154" t="str">
            <v>-</v>
          </cell>
        </row>
        <row r="155">
          <cell r="A155" t="str">
            <v>BZ15B</v>
          </cell>
          <cell r="B155" t="str">
            <v>Intermediate Ocular Motility Procedures, 18 years and under</v>
          </cell>
          <cell r="C155" t="str">
            <v>-</v>
          </cell>
          <cell r="D155">
            <v>1323.5508612031906</v>
          </cell>
          <cell r="E155" t="str">
            <v/>
          </cell>
          <cell r="F155" t="str">
            <v/>
          </cell>
          <cell r="G155">
            <v>5</v>
          </cell>
          <cell r="H155">
            <v>1317.0925783269738</v>
          </cell>
          <cell r="I155">
            <v>7</v>
          </cell>
          <cell r="J155">
            <v>261.54910518645312</v>
          </cell>
          <cell r="K155" t="str">
            <v>No</v>
          </cell>
          <cell r="L155" t="str">
            <v>-</v>
          </cell>
          <cell r="M155">
            <v>0</v>
          </cell>
          <cell r="N155" t="str">
            <v/>
          </cell>
          <cell r="O155" t="str">
            <v>-</v>
          </cell>
        </row>
        <row r="156">
          <cell r="A156" t="str">
            <v>BZ15C</v>
          </cell>
          <cell r="B156" t="str">
            <v>Intermediate Ocular Motility Procedures, 19 years and over, with CC Score 1+</v>
          </cell>
          <cell r="C156" t="str">
            <v>-</v>
          </cell>
          <cell r="D156">
            <v>1172.4521319350285</v>
          </cell>
          <cell r="E156" t="str">
            <v/>
          </cell>
          <cell r="F156" t="str">
            <v/>
          </cell>
          <cell r="G156">
            <v>5</v>
          </cell>
          <cell r="H156">
            <v>1172.4521319350285</v>
          </cell>
          <cell r="I156">
            <v>5</v>
          </cell>
          <cell r="J156">
            <v>238.44867057322756</v>
          </cell>
          <cell r="K156" t="str">
            <v>No</v>
          </cell>
          <cell r="L156" t="str">
            <v>-</v>
          </cell>
          <cell r="M156">
            <v>0</v>
          </cell>
          <cell r="N156" t="str">
            <v/>
          </cell>
          <cell r="O156" t="str">
            <v>-</v>
          </cell>
        </row>
        <row r="157">
          <cell r="A157" t="str">
            <v>BZ15D</v>
          </cell>
          <cell r="B157" t="str">
            <v>Intermediate Ocular Motility Procedures, 19 years and over, with CC Score 0</v>
          </cell>
          <cell r="C157">
            <v>104.72272027286526</v>
          </cell>
          <cell r="D157">
            <v>1150.8960917479553</v>
          </cell>
          <cell r="E157" t="str">
            <v/>
          </cell>
          <cell r="F157" t="str">
            <v/>
          </cell>
          <cell r="G157">
            <v>5</v>
          </cell>
          <cell r="H157">
            <v>1150.8960917479553</v>
          </cell>
          <cell r="I157">
            <v>5</v>
          </cell>
          <cell r="J157">
            <v>238.44867057322756</v>
          </cell>
          <cell r="K157" t="str">
            <v>No</v>
          </cell>
          <cell r="L157" t="str">
            <v>-</v>
          </cell>
          <cell r="M157">
            <v>0</v>
          </cell>
          <cell r="N157" t="str">
            <v/>
          </cell>
          <cell r="O157" t="str">
            <v>-</v>
          </cell>
        </row>
        <row r="158">
          <cell r="A158" t="str">
            <v>BZ16A</v>
          </cell>
          <cell r="B158" t="str">
            <v>Minor Ocular Motility Procedures, 19 years and over</v>
          </cell>
          <cell r="C158">
            <v>124.08458776715946</v>
          </cell>
          <cell r="D158">
            <v>1070.7877523465811</v>
          </cell>
          <cell r="E158" t="str">
            <v/>
          </cell>
          <cell r="F158" t="str">
            <v/>
          </cell>
          <cell r="G158">
            <v>5</v>
          </cell>
          <cell r="H158">
            <v>1070.7877523465811</v>
          </cell>
          <cell r="I158">
            <v>5</v>
          </cell>
          <cell r="J158">
            <v>238.44867057322756</v>
          </cell>
          <cell r="K158" t="str">
            <v>No</v>
          </cell>
          <cell r="L158" t="str">
            <v>-</v>
          </cell>
          <cell r="M158">
            <v>0</v>
          </cell>
          <cell r="N158" t="str">
            <v/>
          </cell>
          <cell r="O158" t="str">
            <v>-</v>
          </cell>
        </row>
        <row r="159">
          <cell r="A159" t="str">
            <v>BZ16B</v>
          </cell>
          <cell r="B159" t="str">
            <v>Minor Ocular Motility Procedures, 18 years and under</v>
          </cell>
          <cell r="C159" t="str">
            <v>-</v>
          </cell>
          <cell r="D159">
            <v>1130.764925598234</v>
          </cell>
          <cell r="E159" t="str">
            <v/>
          </cell>
          <cell r="F159" t="str">
            <v/>
          </cell>
          <cell r="G159">
            <v>5</v>
          </cell>
          <cell r="H159">
            <v>1130.764925598234</v>
          </cell>
          <cell r="I159">
            <v>5</v>
          </cell>
          <cell r="J159">
            <v>261.54910518645312</v>
          </cell>
          <cell r="K159" t="str">
            <v>No</v>
          </cell>
          <cell r="L159" t="str">
            <v>-</v>
          </cell>
          <cell r="M159">
            <v>0</v>
          </cell>
          <cell r="N159" t="str">
            <v/>
          </cell>
          <cell r="O159" t="str">
            <v>-</v>
          </cell>
        </row>
        <row r="160">
          <cell r="A160" t="str">
            <v>BZ17A</v>
          </cell>
          <cell r="B160" t="str">
            <v>Major Glaucoma Procedures with CC Score 1+</v>
          </cell>
          <cell r="C160" t="str">
            <v>-</v>
          </cell>
          <cell r="D160">
            <v>1347.3387131506372</v>
          </cell>
          <cell r="E160" t="str">
            <v/>
          </cell>
          <cell r="F160" t="str">
            <v/>
          </cell>
          <cell r="G160">
            <v>5</v>
          </cell>
          <cell r="H160">
            <v>1523.1244963830782</v>
          </cell>
          <cell r="I160">
            <v>8</v>
          </cell>
          <cell r="J160">
            <v>238.44867057322756</v>
          </cell>
          <cell r="K160" t="str">
            <v>No</v>
          </cell>
          <cell r="L160" t="str">
            <v>-</v>
          </cell>
          <cell r="M160">
            <v>0</v>
          </cell>
          <cell r="N160" t="str">
            <v/>
          </cell>
          <cell r="O160" t="str">
            <v>-</v>
          </cell>
        </row>
        <row r="161">
          <cell r="A161" t="str">
            <v>BZ17B</v>
          </cell>
          <cell r="B161" t="str">
            <v>Major Glaucoma Procedures with CC Score 0</v>
          </cell>
          <cell r="C161">
            <v>135.9490606295397</v>
          </cell>
          <cell r="D161">
            <v>1347.3387131506372</v>
          </cell>
          <cell r="E161" t="str">
            <v/>
          </cell>
          <cell r="F161" t="str">
            <v/>
          </cell>
          <cell r="G161">
            <v>5</v>
          </cell>
          <cell r="H161">
            <v>1071.063763548495</v>
          </cell>
          <cell r="I161">
            <v>5</v>
          </cell>
          <cell r="J161">
            <v>238.44867057322756</v>
          </cell>
          <cell r="K161" t="str">
            <v>No</v>
          </cell>
          <cell r="L161" t="str">
            <v>-</v>
          </cell>
          <cell r="M161">
            <v>0</v>
          </cell>
          <cell r="N161" t="str">
            <v/>
          </cell>
          <cell r="O161" t="str">
            <v>-</v>
          </cell>
        </row>
        <row r="162">
          <cell r="A162" t="str">
            <v>BZ18A</v>
          </cell>
          <cell r="B162" t="str">
            <v>Intermediate Glaucoma Procedures with CC Score 1+</v>
          </cell>
          <cell r="C162" t="str">
            <v>-</v>
          </cell>
          <cell r="D162">
            <v>1005.2211083554635</v>
          </cell>
          <cell r="E162" t="str">
            <v/>
          </cell>
          <cell r="F162" t="str">
            <v/>
          </cell>
          <cell r="G162">
            <v>5</v>
          </cell>
          <cell r="H162">
            <v>1829.3298304228883</v>
          </cell>
          <cell r="I162">
            <v>15</v>
          </cell>
          <cell r="J162">
            <v>238.44867057322756</v>
          </cell>
          <cell r="K162" t="str">
            <v>No</v>
          </cell>
          <cell r="L162" t="str">
            <v>-</v>
          </cell>
          <cell r="M162">
            <v>0</v>
          </cell>
          <cell r="N162" t="str">
            <v/>
          </cell>
          <cell r="O162" t="str">
            <v>-</v>
          </cell>
        </row>
        <row r="163">
          <cell r="A163" t="str">
            <v>BZ18B</v>
          </cell>
          <cell r="B163" t="str">
            <v>Intermediate Glaucoma Procedures with CC Score 0</v>
          </cell>
          <cell r="C163">
            <v>101.87125048801538</v>
          </cell>
          <cell r="D163">
            <v>1005.2211083554635</v>
          </cell>
          <cell r="E163" t="str">
            <v/>
          </cell>
          <cell r="F163" t="str">
            <v/>
          </cell>
          <cell r="G163">
            <v>5</v>
          </cell>
          <cell r="H163">
            <v>1097.140240546317</v>
          </cell>
          <cell r="I163">
            <v>5</v>
          </cell>
          <cell r="J163">
            <v>238.44867057322756</v>
          </cell>
          <cell r="K163" t="str">
            <v>No</v>
          </cell>
          <cell r="L163" t="str">
            <v>-</v>
          </cell>
          <cell r="M163">
            <v>0</v>
          </cell>
          <cell r="N163" t="str">
            <v/>
          </cell>
          <cell r="O163" t="str">
            <v>-</v>
          </cell>
        </row>
        <row r="164">
          <cell r="A164" t="str">
            <v>BZ19A</v>
          </cell>
          <cell r="B164" t="str">
            <v>Minor Glaucoma Procedures with CC Score 1+</v>
          </cell>
          <cell r="C164" t="str">
            <v>-</v>
          </cell>
          <cell r="D164">
            <v>452.16731868150811</v>
          </cell>
          <cell r="E164" t="str">
            <v/>
          </cell>
          <cell r="F164" t="str">
            <v/>
          </cell>
          <cell r="G164">
            <v>5</v>
          </cell>
          <cell r="H164">
            <v>1446.2877685532139</v>
          </cell>
          <cell r="I164">
            <v>8</v>
          </cell>
          <cell r="J164">
            <v>238.44867057322756</v>
          </cell>
          <cell r="K164" t="str">
            <v>No</v>
          </cell>
          <cell r="L164" t="str">
            <v>-</v>
          </cell>
          <cell r="M164">
            <v>0</v>
          </cell>
          <cell r="N164" t="str">
            <v/>
          </cell>
          <cell r="O164" t="str">
            <v>-</v>
          </cell>
        </row>
        <row r="165">
          <cell r="A165" t="str">
            <v>BZ19B</v>
          </cell>
          <cell r="B165" t="str">
            <v>Minor Glaucoma Procedures with CC Score 0</v>
          </cell>
          <cell r="C165">
            <v>100.37249901442685</v>
          </cell>
          <cell r="D165">
            <v>322.58257901492323</v>
          </cell>
          <cell r="E165" t="str">
            <v/>
          </cell>
          <cell r="F165" t="str">
            <v/>
          </cell>
          <cell r="G165">
            <v>5</v>
          </cell>
          <cell r="H165">
            <v>1038.5506878190934</v>
          </cell>
          <cell r="I165">
            <v>5</v>
          </cell>
          <cell r="J165">
            <v>238.44867057322756</v>
          </cell>
          <cell r="K165" t="str">
            <v>No</v>
          </cell>
          <cell r="L165" t="str">
            <v>-</v>
          </cell>
          <cell r="M165">
            <v>0</v>
          </cell>
          <cell r="N165" t="str">
            <v/>
          </cell>
          <cell r="O165" t="str">
            <v>-</v>
          </cell>
        </row>
        <row r="166">
          <cell r="A166" t="str">
            <v>BZ20A</v>
          </cell>
          <cell r="B166" t="str">
            <v>Complex Vitreous Retinal Procedures with CC Score 1+</v>
          </cell>
          <cell r="C166" t="str">
            <v>-</v>
          </cell>
          <cell r="D166">
            <v>1560.0270719728378</v>
          </cell>
          <cell r="E166" t="str">
            <v/>
          </cell>
          <cell r="F166" t="str">
            <v/>
          </cell>
          <cell r="G166">
            <v>5</v>
          </cell>
          <cell r="H166">
            <v>2042.9662890933002</v>
          </cell>
          <cell r="I166">
            <v>5</v>
          </cell>
          <cell r="J166">
            <v>238.44867057322756</v>
          </cell>
          <cell r="K166" t="str">
            <v>No</v>
          </cell>
          <cell r="L166" t="str">
            <v>-</v>
          </cell>
          <cell r="M166">
            <v>0</v>
          </cell>
          <cell r="N166" t="str">
            <v/>
          </cell>
          <cell r="O166" t="str">
            <v>-</v>
          </cell>
        </row>
        <row r="167">
          <cell r="A167" t="str">
            <v>BZ20B</v>
          </cell>
          <cell r="B167" t="str">
            <v>Complex Vitreous Retinal Procedures with CC Score 0</v>
          </cell>
          <cell r="C167" t="str">
            <v>-</v>
          </cell>
          <cell r="D167">
            <v>1544.4712672392743</v>
          </cell>
          <cell r="E167" t="str">
            <v/>
          </cell>
          <cell r="F167" t="str">
            <v/>
          </cell>
          <cell r="G167">
            <v>5</v>
          </cell>
          <cell r="H167">
            <v>1760.437500033858</v>
          </cell>
          <cell r="I167">
            <v>5</v>
          </cell>
          <cell r="J167">
            <v>238.44867057322756</v>
          </cell>
          <cell r="K167" t="str">
            <v>No</v>
          </cell>
          <cell r="L167" t="str">
            <v>-</v>
          </cell>
          <cell r="M167">
            <v>0</v>
          </cell>
          <cell r="N167" t="str">
            <v/>
          </cell>
          <cell r="O167" t="str">
            <v>-</v>
          </cell>
        </row>
        <row r="168">
          <cell r="A168" t="str">
            <v>BZ21A</v>
          </cell>
          <cell r="B168" t="str">
            <v>Major Vitreous Retinal Procedures with CC Score 3+</v>
          </cell>
          <cell r="C168" t="str">
            <v>-</v>
          </cell>
          <cell r="D168">
            <v>1408.1245916252594</v>
          </cell>
          <cell r="E168" t="str">
            <v/>
          </cell>
          <cell r="F168" t="str">
            <v/>
          </cell>
          <cell r="G168">
            <v>5</v>
          </cell>
          <cell r="H168">
            <v>1773.4884203597242</v>
          </cell>
          <cell r="I168">
            <v>5</v>
          </cell>
          <cell r="J168">
            <v>238.44867057322756</v>
          </cell>
          <cell r="K168" t="str">
            <v>No</v>
          </cell>
          <cell r="L168" t="str">
            <v>-</v>
          </cell>
          <cell r="M168">
            <v>0</v>
          </cell>
          <cell r="N168" t="str">
            <v/>
          </cell>
          <cell r="O168" t="str">
            <v>-</v>
          </cell>
        </row>
        <row r="169">
          <cell r="A169" t="str">
            <v>BZ21B</v>
          </cell>
          <cell r="B169" t="str">
            <v>Major Vitreous Retinal Procedures with CC Score 1-2</v>
          </cell>
          <cell r="C169" t="str">
            <v>-</v>
          </cell>
          <cell r="D169">
            <v>1302.4334470132778</v>
          </cell>
          <cell r="E169" t="str">
            <v/>
          </cell>
          <cell r="F169" t="str">
            <v/>
          </cell>
          <cell r="G169">
            <v>5</v>
          </cell>
          <cell r="H169">
            <v>1390.6183549285822</v>
          </cell>
          <cell r="I169">
            <v>5</v>
          </cell>
          <cell r="J169">
            <v>238.44867057322756</v>
          </cell>
          <cell r="K169" t="str">
            <v>No</v>
          </cell>
          <cell r="L169" t="str">
            <v>-</v>
          </cell>
          <cell r="M169">
            <v>0</v>
          </cell>
          <cell r="N169" t="str">
            <v/>
          </cell>
          <cell r="O169" t="str">
            <v>-</v>
          </cell>
        </row>
        <row r="170">
          <cell r="A170" t="str">
            <v>BZ21C</v>
          </cell>
          <cell r="B170" t="str">
            <v>Major Vitreous Retinal Procedures with CC Score 0</v>
          </cell>
          <cell r="C170">
            <v>125.79848926832355</v>
          </cell>
          <cell r="D170">
            <v>1302.4334470132778</v>
          </cell>
          <cell r="E170" t="str">
            <v/>
          </cell>
          <cell r="F170" t="str">
            <v/>
          </cell>
          <cell r="G170">
            <v>5</v>
          </cell>
          <cell r="H170">
            <v>1347.5671178204107</v>
          </cell>
          <cell r="I170">
            <v>5</v>
          </cell>
          <cell r="J170">
            <v>238.44867057322756</v>
          </cell>
          <cell r="K170" t="str">
            <v>No</v>
          </cell>
          <cell r="L170" t="str">
            <v>-</v>
          </cell>
          <cell r="M170">
            <v>0</v>
          </cell>
          <cell r="N170" t="str">
            <v/>
          </cell>
          <cell r="O170" t="str">
            <v>-</v>
          </cell>
        </row>
        <row r="171">
          <cell r="A171" t="str">
            <v>BZ22A</v>
          </cell>
          <cell r="B171" t="str">
            <v>Intermediate Vitreous Retinal Procedures with CC Score 2+</v>
          </cell>
          <cell r="C171" t="str">
            <v>-</v>
          </cell>
          <cell r="D171">
            <v>933.05700405195671</v>
          </cell>
          <cell r="E171" t="str">
            <v/>
          </cell>
          <cell r="F171" t="str">
            <v/>
          </cell>
          <cell r="G171">
            <v>5</v>
          </cell>
          <cell r="H171">
            <v>2472.382331907801</v>
          </cell>
          <cell r="I171">
            <v>18</v>
          </cell>
          <cell r="J171">
            <v>238.44867057322756</v>
          </cell>
          <cell r="K171" t="str">
            <v>No</v>
          </cell>
          <cell r="L171" t="str">
            <v>-</v>
          </cell>
          <cell r="M171">
            <v>0</v>
          </cell>
          <cell r="N171" t="str">
            <v/>
          </cell>
          <cell r="O171" t="str">
            <v>-</v>
          </cell>
        </row>
        <row r="172">
          <cell r="A172" t="str">
            <v>BZ22B</v>
          </cell>
          <cell r="B172" t="str">
            <v>Intermediate Vitreous Retinal Procedures with CC Score 0-1</v>
          </cell>
          <cell r="C172">
            <v>97.601363887114374</v>
          </cell>
          <cell r="D172">
            <v>933.05700405195671</v>
          </cell>
          <cell r="E172" t="str">
            <v/>
          </cell>
          <cell r="F172" t="str">
            <v/>
          </cell>
          <cell r="G172">
            <v>5</v>
          </cell>
          <cell r="H172">
            <v>1677.3431566762304</v>
          </cell>
          <cell r="I172">
            <v>5</v>
          </cell>
          <cell r="J172">
            <v>238.44867057322756</v>
          </cell>
          <cell r="K172" t="str">
            <v>No</v>
          </cell>
          <cell r="L172" t="str">
            <v>-</v>
          </cell>
          <cell r="M172">
            <v>0</v>
          </cell>
          <cell r="N172" t="str">
            <v/>
          </cell>
          <cell r="O172" t="str">
            <v>-</v>
          </cell>
        </row>
        <row r="173">
          <cell r="A173" t="str">
            <v>BZ23Z</v>
          </cell>
          <cell r="B173" t="str">
            <v>Minor Vitreous Retinal Procedures</v>
          </cell>
          <cell r="C173">
            <v>92.687202397892136</v>
          </cell>
          <cell r="D173">
            <v>302.6953039009486</v>
          </cell>
          <cell r="E173" t="str">
            <v/>
          </cell>
          <cell r="F173" t="str">
            <v/>
          </cell>
          <cell r="G173">
            <v>5</v>
          </cell>
          <cell r="H173">
            <v>765.96810543370793</v>
          </cell>
          <cell r="I173">
            <v>5</v>
          </cell>
          <cell r="J173">
            <v>238.44867057322756</v>
          </cell>
          <cell r="K173" t="str">
            <v>No</v>
          </cell>
          <cell r="L173" t="str">
            <v>-</v>
          </cell>
          <cell r="M173">
            <v>0</v>
          </cell>
          <cell r="N173" t="str">
            <v/>
          </cell>
          <cell r="O173" t="str">
            <v>-</v>
          </cell>
        </row>
        <row r="174">
          <cell r="A174" t="str">
            <v>BZ24D</v>
          </cell>
          <cell r="B174" t="str">
            <v>Non-Surgical Ophthalmology with Interventions</v>
          </cell>
          <cell r="C174" t="str">
            <v>-</v>
          </cell>
          <cell r="D174">
            <v>2531.2563595489696</v>
          </cell>
          <cell r="E174" t="str">
            <v/>
          </cell>
          <cell r="F174" t="str">
            <v/>
          </cell>
          <cell r="G174">
            <v>15</v>
          </cell>
          <cell r="H174">
            <v>2921.9226175231715</v>
          </cell>
          <cell r="I174">
            <v>21</v>
          </cell>
          <cell r="J174">
            <v>238.44867057322756</v>
          </cell>
          <cell r="K174" t="str">
            <v>Yes</v>
          </cell>
          <cell r="L174">
            <v>0.30000000000000004</v>
          </cell>
          <cell r="M174">
            <v>876.57678525695155</v>
          </cell>
          <cell r="N174" t="str">
            <v/>
          </cell>
          <cell r="O174" t="str">
            <v>-</v>
          </cell>
        </row>
        <row r="175">
          <cell r="A175" t="str">
            <v>BZ24E</v>
          </cell>
          <cell r="B175" t="str">
            <v>Non-Surgical Ophthalmology without Interventions, with CC Score 5+</v>
          </cell>
          <cell r="C175" t="str">
            <v>-</v>
          </cell>
          <cell r="D175">
            <v>1100.5187133238558</v>
          </cell>
          <cell r="E175" t="str">
            <v/>
          </cell>
          <cell r="F175" t="str">
            <v/>
          </cell>
          <cell r="G175">
            <v>21</v>
          </cell>
          <cell r="H175">
            <v>2661.5664084403502</v>
          </cell>
          <cell r="I175">
            <v>24</v>
          </cell>
          <cell r="J175">
            <v>238.44867057322756</v>
          </cell>
          <cell r="K175" t="str">
            <v>Yes</v>
          </cell>
          <cell r="L175">
            <v>0.30000000000000004</v>
          </cell>
          <cell r="M175">
            <v>798.46992253210522</v>
          </cell>
          <cell r="N175" t="str">
            <v/>
          </cell>
          <cell r="O175" t="str">
            <v>-</v>
          </cell>
        </row>
        <row r="176">
          <cell r="A176" t="str">
            <v>BZ24F</v>
          </cell>
          <cell r="B176" t="str">
            <v>Non-Surgical Ophthalmology without Interventions, with CC Score 2-4</v>
          </cell>
          <cell r="C176" t="str">
            <v>-</v>
          </cell>
          <cell r="D176">
            <v>395.18005091696193</v>
          </cell>
          <cell r="E176" t="str">
            <v/>
          </cell>
          <cell r="F176" t="str">
            <v/>
          </cell>
          <cell r="G176">
            <v>5</v>
          </cell>
          <cell r="H176">
            <v>1673.4229131270117</v>
          </cell>
          <cell r="I176">
            <v>13</v>
          </cell>
          <cell r="J176">
            <v>238.44867057322756</v>
          </cell>
          <cell r="K176" t="str">
            <v>Yes</v>
          </cell>
          <cell r="L176">
            <v>0.4</v>
          </cell>
          <cell r="M176">
            <v>669.36916525080471</v>
          </cell>
          <cell r="N176" t="str">
            <v/>
          </cell>
          <cell r="O176" t="str">
            <v>-</v>
          </cell>
        </row>
        <row r="177">
          <cell r="A177" t="str">
            <v>BZ24G</v>
          </cell>
          <cell r="B177" t="str">
            <v>Non-Surgical Ophthalmology without Interventions, with CC Score 0-1</v>
          </cell>
          <cell r="C177" t="str">
            <v>-</v>
          </cell>
          <cell r="D177">
            <v>359.87281732773084</v>
          </cell>
          <cell r="E177" t="str">
            <v/>
          </cell>
          <cell r="F177" t="str">
            <v/>
          </cell>
          <cell r="G177">
            <v>5</v>
          </cell>
          <cell r="H177">
            <v>892.03150053232014</v>
          </cell>
          <cell r="I177">
            <v>5</v>
          </cell>
          <cell r="J177">
            <v>238.44867057322756</v>
          </cell>
          <cell r="K177" t="str">
            <v>Yes</v>
          </cell>
          <cell r="L177">
            <v>0.65</v>
          </cell>
          <cell r="M177">
            <v>579.82047534600815</v>
          </cell>
          <cell r="N177" t="str">
            <v/>
          </cell>
          <cell r="O177" t="str">
            <v>-</v>
          </cell>
        </row>
        <row r="178">
          <cell r="A178" t="str">
            <v>CA01Z</v>
          </cell>
          <cell r="B178" t="str">
            <v>Complex Neck Procedures</v>
          </cell>
          <cell r="C178" t="str">
            <v>-</v>
          </cell>
          <cell r="D178">
            <v>10261.155949281167</v>
          </cell>
          <cell r="E178" t="str">
            <v/>
          </cell>
          <cell r="F178" t="str">
            <v/>
          </cell>
          <cell r="G178">
            <v>32</v>
          </cell>
          <cell r="H178">
            <v>16701.475633944159</v>
          </cell>
          <cell r="I178">
            <v>173</v>
          </cell>
          <cell r="J178">
            <v>221.39491200467239</v>
          </cell>
          <cell r="K178" t="str">
            <v>No</v>
          </cell>
          <cell r="L178" t="str">
            <v>-</v>
          </cell>
          <cell r="M178">
            <v>0</v>
          </cell>
          <cell r="N178" t="str">
            <v/>
          </cell>
          <cell r="O178" t="str">
            <v>-</v>
          </cell>
        </row>
        <row r="179">
          <cell r="A179" t="str">
            <v>CA02A</v>
          </cell>
          <cell r="B179" t="str">
            <v>Very Major Neck Procedures with CC Score 2+</v>
          </cell>
          <cell r="C179" t="str">
            <v>-</v>
          </cell>
          <cell r="D179">
            <v>6258.668822607402</v>
          </cell>
          <cell r="E179" t="str">
            <v/>
          </cell>
          <cell r="F179" t="str">
            <v/>
          </cell>
          <cell r="G179">
            <v>13</v>
          </cell>
          <cell r="H179">
            <v>6600.3250720887854</v>
          </cell>
          <cell r="I179">
            <v>61</v>
          </cell>
          <cell r="J179">
            <v>221.39491200467239</v>
          </cell>
          <cell r="K179" t="str">
            <v>No</v>
          </cell>
          <cell r="L179" t="str">
            <v>-</v>
          </cell>
          <cell r="M179">
            <v>0</v>
          </cell>
          <cell r="N179" t="str">
            <v/>
          </cell>
          <cell r="O179" t="str">
            <v>-</v>
          </cell>
        </row>
        <row r="180">
          <cell r="A180" t="str">
            <v>CA02B</v>
          </cell>
          <cell r="B180" t="str">
            <v>Very Major Neck Procedures with CC Score 0-1</v>
          </cell>
          <cell r="C180" t="str">
            <v>-</v>
          </cell>
          <cell r="D180">
            <v>4979.1362048460733</v>
          </cell>
          <cell r="E180" t="str">
            <v/>
          </cell>
          <cell r="F180" t="str">
            <v/>
          </cell>
          <cell r="G180">
            <v>10</v>
          </cell>
          <cell r="H180">
            <v>6959.4756269961199</v>
          </cell>
          <cell r="I180">
            <v>12</v>
          </cell>
          <cell r="J180">
            <v>221.39491200467239</v>
          </cell>
          <cell r="K180" t="str">
            <v>No</v>
          </cell>
          <cell r="L180" t="str">
            <v>-</v>
          </cell>
          <cell r="M180">
            <v>0</v>
          </cell>
          <cell r="N180" t="str">
            <v/>
          </cell>
          <cell r="O180" t="str">
            <v>-</v>
          </cell>
        </row>
        <row r="181">
          <cell r="A181" t="str">
            <v>CA03A</v>
          </cell>
          <cell r="B181" t="str">
            <v>Major Neck Procedures with CC Score 2+</v>
          </cell>
          <cell r="C181" t="str">
            <v>-</v>
          </cell>
          <cell r="D181">
            <v>3783.5773778844209</v>
          </cell>
          <cell r="E181" t="str">
            <v/>
          </cell>
          <cell r="F181" t="str">
            <v/>
          </cell>
          <cell r="G181">
            <v>9</v>
          </cell>
          <cell r="H181">
            <v>5709.8924384067541</v>
          </cell>
          <cell r="I181">
            <v>58</v>
          </cell>
          <cell r="J181">
            <v>221.39491200467239</v>
          </cell>
          <cell r="K181" t="str">
            <v>No</v>
          </cell>
          <cell r="L181" t="str">
            <v>-</v>
          </cell>
          <cell r="M181">
            <v>0</v>
          </cell>
          <cell r="N181" t="str">
            <v/>
          </cell>
          <cell r="O181" t="str">
            <v>-</v>
          </cell>
        </row>
        <row r="182">
          <cell r="A182" t="str">
            <v>CA03B</v>
          </cell>
          <cell r="B182" t="str">
            <v>Major Neck Procedures with CC Score 0-1</v>
          </cell>
          <cell r="C182" t="str">
            <v>-</v>
          </cell>
          <cell r="D182">
            <v>2911.8522828705482</v>
          </cell>
          <cell r="E182" t="str">
            <v/>
          </cell>
          <cell r="F182" t="str">
            <v/>
          </cell>
          <cell r="G182">
            <v>5</v>
          </cell>
          <cell r="H182">
            <v>2911.8522828705482</v>
          </cell>
          <cell r="I182">
            <v>5</v>
          </cell>
          <cell r="J182">
            <v>221.39491200467239</v>
          </cell>
          <cell r="K182" t="str">
            <v>No</v>
          </cell>
          <cell r="L182" t="str">
            <v>-</v>
          </cell>
          <cell r="M182">
            <v>0</v>
          </cell>
          <cell r="N182" t="str">
            <v/>
          </cell>
          <cell r="O182" t="str">
            <v>-</v>
          </cell>
        </row>
        <row r="183">
          <cell r="A183" t="str">
            <v>CA04A</v>
          </cell>
          <cell r="B183" t="str">
            <v>Intermediate Neck Procedures, 19 years and over</v>
          </cell>
          <cell r="C183" t="str">
            <v>-</v>
          </cell>
          <cell r="D183">
            <v>1844.8189869153982</v>
          </cell>
          <cell r="E183" t="str">
            <v/>
          </cell>
          <cell r="F183" t="str">
            <v/>
          </cell>
          <cell r="G183">
            <v>5</v>
          </cell>
          <cell r="H183">
            <v>5709.8924384067541</v>
          </cell>
          <cell r="I183">
            <v>58</v>
          </cell>
          <cell r="J183">
            <v>221.39491200467239</v>
          </cell>
          <cell r="K183" t="str">
            <v>No</v>
          </cell>
          <cell r="L183" t="str">
            <v>-</v>
          </cell>
          <cell r="M183">
            <v>0</v>
          </cell>
          <cell r="N183" t="str">
            <v/>
          </cell>
          <cell r="O183" t="str">
            <v>-</v>
          </cell>
        </row>
        <row r="184">
          <cell r="A184" t="str">
            <v>CA04B</v>
          </cell>
          <cell r="B184" t="str">
            <v>Intermediate Neck Procedures, 18 years and under</v>
          </cell>
          <cell r="C184" t="str">
            <v>-</v>
          </cell>
          <cell r="D184">
            <v>1815.2254608580595</v>
          </cell>
          <cell r="E184" t="str">
            <v/>
          </cell>
          <cell r="F184" t="str">
            <v/>
          </cell>
          <cell r="G184">
            <v>5</v>
          </cell>
          <cell r="H184">
            <v>2911.8522828705482</v>
          </cell>
          <cell r="I184">
            <v>5</v>
          </cell>
          <cell r="J184">
            <v>341.77574745253725</v>
          </cell>
          <cell r="K184" t="str">
            <v>No</v>
          </cell>
          <cell r="L184" t="str">
            <v>-</v>
          </cell>
          <cell r="M184">
            <v>0</v>
          </cell>
          <cell r="N184" t="str">
            <v/>
          </cell>
          <cell r="O184" t="str">
            <v>-</v>
          </cell>
        </row>
        <row r="185">
          <cell r="A185" t="str">
            <v>CA05A</v>
          </cell>
          <cell r="B185" t="str">
            <v>Minor Neck Procedures, 19 years and over</v>
          </cell>
          <cell r="C185">
            <v>130.64679884385976</v>
          </cell>
          <cell r="D185">
            <v>992.22868782918124</v>
          </cell>
          <cell r="E185" t="str">
            <v/>
          </cell>
          <cell r="F185" t="str">
            <v/>
          </cell>
          <cell r="G185">
            <v>5</v>
          </cell>
          <cell r="H185">
            <v>947.18759277452602</v>
          </cell>
          <cell r="I185">
            <v>5</v>
          </cell>
          <cell r="J185">
            <v>221.39491200467239</v>
          </cell>
          <cell r="K185" t="str">
            <v>No</v>
          </cell>
          <cell r="L185" t="str">
            <v>-</v>
          </cell>
          <cell r="M185">
            <v>0</v>
          </cell>
          <cell r="N185">
            <v>1</v>
          </cell>
          <cell r="O185" t="str">
            <v>sub-HRG</v>
          </cell>
        </row>
        <row r="186">
          <cell r="A186" t="str">
            <v>CA05B</v>
          </cell>
          <cell r="B186" t="str">
            <v>Minor Neck Procedures, 18 years and under</v>
          </cell>
          <cell r="C186" t="str">
            <v>-</v>
          </cell>
          <cell r="D186">
            <v>1222.9162181038025</v>
          </cell>
          <cell r="E186" t="str">
            <v/>
          </cell>
          <cell r="F186" t="str">
            <v/>
          </cell>
          <cell r="G186">
            <v>5</v>
          </cell>
          <cell r="H186">
            <v>1374.023144506044</v>
          </cell>
          <cell r="I186">
            <v>5</v>
          </cell>
          <cell r="J186">
            <v>341.77574745253725</v>
          </cell>
          <cell r="K186" t="str">
            <v>No</v>
          </cell>
          <cell r="L186" t="str">
            <v>-</v>
          </cell>
          <cell r="M186">
            <v>0</v>
          </cell>
          <cell r="N186" t="str">
            <v/>
          </cell>
          <cell r="O186" t="str">
            <v>-</v>
          </cell>
        </row>
        <row r="187">
          <cell r="A187" t="str">
            <v>CA10A</v>
          </cell>
          <cell r="B187" t="str">
            <v>Septorhinoplasty, 19 years and over</v>
          </cell>
          <cell r="C187" t="str">
            <v>-</v>
          </cell>
          <cell r="D187">
            <v>2009.7100955918843</v>
          </cell>
          <cell r="E187" t="str">
            <v/>
          </cell>
          <cell r="F187" t="str">
            <v/>
          </cell>
          <cell r="G187">
            <v>5</v>
          </cell>
          <cell r="H187">
            <v>2009.7100955918843</v>
          </cell>
          <cell r="I187">
            <v>5</v>
          </cell>
          <cell r="J187">
            <v>221.39491200467239</v>
          </cell>
          <cell r="K187" t="str">
            <v>No</v>
          </cell>
          <cell r="L187" t="str">
            <v>-</v>
          </cell>
          <cell r="M187">
            <v>0</v>
          </cell>
          <cell r="N187" t="str">
            <v/>
          </cell>
          <cell r="O187" t="str">
            <v>-</v>
          </cell>
        </row>
        <row r="188">
          <cell r="A188" t="str">
            <v>CA10B</v>
          </cell>
          <cell r="B188" t="str">
            <v>Septorhinoplasty, 18 years and under</v>
          </cell>
          <cell r="C188" t="str">
            <v>-</v>
          </cell>
          <cell r="D188">
            <v>2093.1181298286715</v>
          </cell>
          <cell r="E188" t="str">
            <v/>
          </cell>
          <cell r="F188" t="str">
            <v/>
          </cell>
          <cell r="G188">
            <v>5</v>
          </cell>
          <cell r="H188">
            <v>2093.1181298286715</v>
          </cell>
          <cell r="I188">
            <v>5</v>
          </cell>
          <cell r="J188">
            <v>341.77574745253725</v>
          </cell>
          <cell r="K188" t="str">
            <v>No</v>
          </cell>
          <cell r="L188" t="str">
            <v>-</v>
          </cell>
          <cell r="M188">
            <v>0</v>
          </cell>
          <cell r="N188" t="str">
            <v/>
          </cell>
          <cell r="O188" t="str">
            <v>-</v>
          </cell>
        </row>
        <row r="189">
          <cell r="A189" t="str">
            <v>CA11A</v>
          </cell>
          <cell r="B189" t="str">
            <v>Septoplasty, 19 years and over</v>
          </cell>
          <cell r="C189" t="str">
            <v>-</v>
          </cell>
          <cell r="D189">
            <v>1163.7139781930687</v>
          </cell>
          <cell r="E189" t="str">
            <v/>
          </cell>
          <cell r="F189" t="str">
            <v/>
          </cell>
          <cell r="G189">
            <v>5</v>
          </cell>
          <cell r="H189">
            <v>2437.6142919221675</v>
          </cell>
          <cell r="I189">
            <v>14</v>
          </cell>
          <cell r="J189">
            <v>221.39491200467239</v>
          </cell>
          <cell r="K189" t="str">
            <v>No</v>
          </cell>
          <cell r="L189" t="str">
            <v>-</v>
          </cell>
          <cell r="M189">
            <v>0</v>
          </cell>
          <cell r="N189">
            <v>1</v>
          </cell>
          <cell r="O189" t="str">
            <v>HRG</v>
          </cell>
        </row>
        <row r="190">
          <cell r="A190" t="str">
            <v>CA11B</v>
          </cell>
          <cell r="B190" t="str">
            <v>Septoplasty, 18 years and under</v>
          </cell>
          <cell r="C190" t="str">
            <v>-</v>
          </cell>
          <cell r="D190">
            <v>1231.7851733476998</v>
          </cell>
          <cell r="E190" t="str">
            <v/>
          </cell>
          <cell r="F190" t="str">
            <v/>
          </cell>
          <cell r="G190">
            <v>5</v>
          </cell>
          <cell r="H190">
            <v>2437.6142919221675</v>
          </cell>
          <cell r="I190">
            <v>14</v>
          </cell>
          <cell r="J190">
            <v>341.77574745253725</v>
          </cell>
          <cell r="K190" t="str">
            <v>No</v>
          </cell>
          <cell r="L190" t="str">
            <v>-</v>
          </cell>
          <cell r="M190">
            <v>0</v>
          </cell>
          <cell r="N190" t="str">
            <v/>
          </cell>
          <cell r="O190" t="str">
            <v>-</v>
          </cell>
        </row>
        <row r="191">
          <cell r="A191" t="str">
            <v>CA12Z</v>
          </cell>
          <cell r="B191" t="str">
            <v>Major Treatment of Epistaxis</v>
          </cell>
          <cell r="C191" t="str">
            <v>-</v>
          </cell>
          <cell r="D191">
            <v>1372.1918821187812</v>
          </cell>
          <cell r="E191" t="str">
            <v/>
          </cell>
          <cell r="F191" t="str">
            <v/>
          </cell>
          <cell r="G191">
            <v>5</v>
          </cell>
          <cell r="H191">
            <v>746.36441526604085</v>
          </cell>
          <cell r="I191">
            <v>5</v>
          </cell>
          <cell r="J191">
            <v>221.39491200467239</v>
          </cell>
          <cell r="K191" t="str">
            <v>No</v>
          </cell>
          <cell r="L191" t="str">
            <v>-</v>
          </cell>
          <cell r="M191">
            <v>0</v>
          </cell>
          <cell r="N191" t="str">
            <v/>
          </cell>
          <cell r="O191" t="str">
            <v>-</v>
          </cell>
        </row>
        <row r="192">
          <cell r="A192" t="str">
            <v>CA13A</v>
          </cell>
          <cell r="B192" t="str">
            <v>Minor Treatment of Epistaxis, 19 years and over</v>
          </cell>
          <cell r="C192">
            <v>94.09906080044631</v>
          </cell>
          <cell r="D192">
            <v>590.12849529647042</v>
          </cell>
          <cell r="E192" t="str">
            <v/>
          </cell>
          <cell r="F192" t="str">
            <v/>
          </cell>
          <cell r="G192">
            <v>5</v>
          </cell>
          <cell r="H192">
            <v>590.12849529647042</v>
          </cell>
          <cell r="I192">
            <v>5</v>
          </cell>
          <cell r="J192">
            <v>221.39491200467239</v>
          </cell>
          <cell r="K192" t="str">
            <v>No</v>
          </cell>
          <cell r="L192" t="str">
            <v>-</v>
          </cell>
          <cell r="M192">
            <v>0</v>
          </cell>
          <cell r="N192" t="str">
            <v/>
          </cell>
          <cell r="O192" t="str">
            <v>-</v>
          </cell>
        </row>
        <row r="193">
          <cell r="A193" t="str">
            <v>CA13B</v>
          </cell>
          <cell r="B193" t="str">
            <v>Minor Treatment of Epistaxis, 18 years and under</v>
          </cell>
          <cell r="C193">
            <v>95.289809778918652</v>
          </cell>
          <cell r="D193">
            <v>728.63118133234775</v>
          </cell>
          <cell r="E193" t="str">
            <v/>
          </cell>
          <cell r="F193" t="str">
            <v/>
          </cell>
          <cell r="G193">
            <v>5</v>
          </cell>
          <cell r="H193">
            <v>728.63118133234775</v>
          </cell>
          <cell r="I193">
            <v>5</v>
          </cell>
          <cell r="J193">
            <v>341.77574745253725</v>
          </cell>
          <cell r="K193" t="str">
            <v>No</v>
          </cell>
          <cell r="L193" t="str">
            <v>-</v>
          </cell>
          <cell r="M193">
            <v>0</v>
          </cell>
          <cell r="N193" t="str">
            <v/>
          </cell>
          <cell r="O193" t="str">
            <v>-</v>
          </cell>
        </row>
        <row r="194">
          <cell r="A194" t="str">
            <v>CA14Z</v>
          </cell>
          <cell r="B194" t="str">
            <v>Nasal Polypectomy</v>
          </cell>
          <cell r="C194" t="str">
            <v>-</v>
          </cell>
          <cell r="D194">
            <v>1203.3972318517606</v>
          </cell>
          <cell r="E194" t="str">
            <v/>
          </cell>
          <cell r="F194" t="str">
            <v/>
          </cell>
          <cell r="G194">
            <v>5</v>
          </cell>
          <cell r="H194">
            <v>1546.678185009918</v>
          </cell>
          <cell r="I194">
            <v>16</v>
          </cell>
          <cell r="J194">
            <v>221.39491200467239</v>
          </cell>
          <cell r="K194" t="str">
            <v>No</v>
          </cell>
          <cell r="L194" t="str">
            <v>-</v>
          </cell>
          <cell r="M194">
            <v>0</v>
          </cell>
          <cell r="N194">
            <v>1</v>
          </cell>
          <cell r="O194" t="str">
            <v>HRG</v>
          </cell>
        </row>
        <row r="195">
          <cell r="A195" t="str">
            <v>CA15Z</v>
          </cell>
          <cell r="B195" t="str">
            <v>Excision or Biopsy, of Lesion of Internal Nose</v>
          </cell>
          <cell r="C195" t="str">
            <v>-</v>
          </cell>
          <cell r="D195">
            <v>777.01700926366721</v>
          </cell>
          <cell r="E195" t="str">
            <v/>
          </cell>
          <cell r="F195" t="str">
            <v/>
          </cell>
          <cell r="G195">
            <v>5</v>
          </cell>
          <cell r="H195">
            <v>688.93401648347901</v>
          </cell>
          <cell r="I195">
            <v>5</v>
          </cell>
          <cell r="J195">
            <v>221.39491200467239</v>
          </cell>
          <cell r="K195" t="str">
            <v>No</v>
          </cell>
          <cell r="L195" t="str">
            <v>-</v>
          </cell>
          <cell r="M195">
            <v>0</v>
          </cell>
          <cell r="N195" t="str">
            <v/>
          </cell>
          <cell r="O195" t="str">
            <v>-</v>
          </cell>
        </row>
        <row r="196">
          <cell r="A196" t="str">
            <v>CA16Z</v>
          </cell>
          <cell r="B196" t="str">
            <v>Excision or Biopsy, of Lesion of External Nose</v>
          </cell>
          <cell r="C196">
            <v>163.63432682500866</v>
          </cell>
          <cell r="D196">
            <v>510.51726911845969</v>
          </cell>
          <cell r="E196" t="str">
            <v/>
          </cell>
          <cell r="F196" t="str">
            <v/>
          </cell>
          <cell r="G196">
            <v>5</v>
          </cell>
          <cell r="H196">
            <v>646.16754379661199</v>
          </cell>
          <cell r="I196">
            <v>5</v>
          </cell>
          <cell r="J196">
            <v>221.39491200467239</v>
          </cell>
          <cell r="K196" t="str">
            <v>No</v>
          </cell>
          <cell r="L196" t="str">
            <v>-</v>
          </cell>
          <cell r="M196">
            <v>0</v>
          </cell>
          <cell r="N196" t="str">
            <v/>
          </cell>
          <cell r="O196" t="str">
            <v>-</v>
          </cell>
        </row>
        <row r="197">
          <cell r="A197" t="str">
            <v>CA20Z</v>
          </cell>
          <cell r="B197" t="str">
            <v>Complex Nose Procedures</v>
          </cell>
          <cell r="C197" t="str">
            <v>-</v>
          </cell>
          <cell r="D197">
            <v>1557.8842780123739</v>
          </cell>
          <cell r="E197" t="str">
            <v/>
          </cell>
          <cell r="F197" t="str">
            <v/>
          </cell>
          <cell r="G197">
            <v>5</v>
          </cell>
          <cell r="H197">
            <v>3078.9694358936013</v>
          </cell>
          <cell r="I197">
            <v>16</v>
          </cell>
          <cell r="J197">
            <v>221.39491200467239</v>
          </cell>
          <cell r="K197" t="str">
            <v>No</v>
          </cell>
          <cell r="L197" t="str">
            <v>-</v>
          </cell>
          <cell r="M197">
            <v>0</v>
          </cell>
          <cell r="N197" t="str">
            <v/>
          </cell>
          <cell r="O197" t="str">
            <v>-</v>
          </cell>
        </row>
        <row r="198">
          <cell r="A198" t="str">
            <v>CA21Z</v>
          </cell>
          <cell r="B198" t="str">
            <v>Very Major Nose Procedures</v>
          </cell>
          <cell r="C198" t="str">
            <v>-</v>
          </cell>
          <cell r="D198">
            <v>1519.1404155180958</v>
          </cell>
          <cell r="E198" t="str">
            <v/>
          </cell>
          <cell r="F198" t="str">
            <v/>
          </cell>
          <cell r="G198">
            <v>5</v>
          </cell>
          <cell r="H198">
            <v>3078.9694358936013</v>
          </cell>
          <cell r="I198">
            <v>16</v>
          </cell>
          <cell r="J198">
            <v>221.39491200467239</v>
          </cell>
          <cell r="K198" t="str">
            <v>No</v>
          </cell>
          <cell r="L198" t="str">
            <v>-</v>
          </cell>
          <cell r="M198">
            <v>0</v>
          </cell>
          <cell r="N198" t="str">
            <v/>
          </cell>
          <cell r="O198" t="str">
            <v>-</v>
          </cell>
        </row>
        <row r="199">
          <cell r="A199" t="str">
            <v>CA22Z</v>
          </cell>
          <cell r="B199" t="str">
            <v>Major Nose Procedures</v>
          </cell>
          <cell r="C199" t="str">
            <v>-</v>
          </cell>
          <cell r="D199">
            <v>1396.016652853041</v>
          </cell>
          <cell r="E199" t="str">
            <v/>
          </cell>
          <cell r="F199" t="str">
            <v/>
          </cell>
          <cell r="G199">
            <v>5</v>
          </cell>
          <cell r="H199">
            <v>1079.6290243790172</v>
          </cell>
          <cell r="I199">
            <v>9</v>
          </cell>
          <cell r="J199">
            <v>221.39491200467239</v>
          </cell>
          <cell r="K199" t="str">
            <v>No</v>
          </cell>
          <cell r="L199" t="str">
            <v>-</v>
          </cell>
          <cell r="M199">
            <v>0</v>
          </cell>
          <cell r="N199" t="str">
            <v/>
          </cell>
          <cell r="O199" t="str">
            <v>-</v>
          </cell>
        </row>
        <row r="200">
          <cell r="A200" t="str">
            <v>CA23Z</v>
          </cell>
          <cell r="B200" t="str">
            <v>Intermediate Nose Procedures</v>
          </cell>
          <cell r="C200" t="str">
            <v>-</v>
          </cell>
          <cell r="D200">
            <v>1079.6290243790172</v>
          </cell>
          <cell r="E200" t="str">
            <v/>
          </cell>
          <cell r="F200" t="str">
            <v/>
          </cell>
          <cell r="G200">
            <v>5</v>
          </cell>
          <cell r="H200">
            <v>1079.6290243790172</v>
          </cell>
          <cell r="I200">
            <v>9</v>
          </cell>
          <cell r="J200">
            <v>221.39491200467239</v>
          </cell>
          <cell r="K200" t="str">
            <v>No</v>
          </cell>
          <cell r="L200" t="str">
            <v>-</v>
          </cell>
          <cell r="M200">
            <v>0</v>
          </cell>
          <cell r="N200" t="str">
            <v/>
          </cell>
          <cell r="O200" t="str">
            <v>-</v>
          </cell>
        </row>
        <row r="201">
          <cell r="A201" t="str">
            <v>CA24A</v>
          </cell>
          <cell r="B201" t="str">
            <v>Minor Nose Procedures, 19 years and over</v>
          </cell>
          <cell r="C201">
            <v>109.58833075902079</v>
          </cell>
          <cell r="D201">
            <v>803.5320054020292</v>
          </cell>
          <cell r="E201" t="str">
            <v/>
          </cell>
          <cell r="F201" t="str">
            <v/>
          </cell>
          <cell r="G201">
            <v>5</v>
          </cell>
          <cell r="H201">
            <v>836.40212125899791</v>
          </cell>
          <cell r="I201">
            <v>5</v>
          </cell>
          <cell r="J201">
            <v>221.39491200467239</v>
          </cell>
          <cell r="K201" t="str">
            <v>No</v>
          </cell>
          <cell r="L201" t="str">
            <v>-</v>
          </cell>
          <cell r="M201">
            <v>0</v>
          </cell>
          <cell r="N201" t="str">
            <v/>
          </cell>
          <cell r="O201" t="str">
            <v>-</v>
          </cell>
        </row>
        <row r="202">
          <cell r="A202" t="str">
            <v>CA24B</v>
          </cell>
          <cell r="B202" t="str">
            <v>Minor Nose Procedures, 18 years and under</v>
          </cell>
          <cell r="C202">
            <v>90.102313003657102</v>
          </cell>
          <cell r="D202">
            <v>806.9336896714193</v>
          </cell>
          <cell r="E202" t="str">
            <v/>
          </cell>
          <cell r="F202" t="str">
            <v/>
          </cell>
          <cell r="G202">
            <v>5</v>
          </cell>
          <cell r="H202">
            <v>872.02556844937772</v>
          </cell>
          <cell r="I202">
            <v>5</v>
          </cell>
          <cell r="J202">
            <v>341.77574745253725</v>
          </cell>
          <cell r="K202" t="str">
            <v>No</v>
          </cell>
          <cell r="L202" t="str">
            <v>-</v>
          </cell>
          <cell r="M202">
            <v>0</v>
          </cell>
          <cell r="N202" t="str">
            <v/>
          </cell>
          <cell r="O202" t="str">
            <v>-</v>
          </cell>
        </row>
        <row r="203">
          <cell r="A203" t="str">
            <v>CA25A</v>
          </cell>
          <cell r="B203" t="str">
            <v>Minimal Nose Procedures, 19 years and over</v>
          </cell>
          <cell r="C203">
            <v>97.488039607083024</v>
          </cell>
          <cell r="D203">
            <v>654.6399990031058</v>
          </cell>
          <cell r="E203" t="str">
            <v/>
          </cell>
          <cell r="F203" t="str">
            <v/>
          </cell>
          <cell r="G203">
            <v>5</v>
          </cell>
          <cell r="H203">
            <v>654.6399990031058</v>
          </cell>
          <cell r="I203">
            <v>5</v>
          </cell>
          <cell r="J203">
            <v>221.39491200467239</v>
          </cell>
          <cell r="K203" t="str">
            <v>No</v>
          </cell>
          <cell r="L203" t="str">
            <v>-</v>
          </cell>
          <cell r="M203">
            <v>0</v>
          </cell>
          <cell r="N203" t="str">
            <v/>
          </cell>
          <cell r="O203" t="str">
            <v>-</v>
          </cell>
        </row>
        <row r="204">
          <cell r="A204" t="str">
            <v>CA25B</v>
          </cell>
          <cell r="B204" t="str">
            <v>Minimal Nose Procedures, 18 years and under</v>
          </cell>
          <cell r="C204">
            <v>85.975945362412574</v>
          </cell>
          <cell r="D204">
            <v>672.76258652901265</v>
          </cell>
          <cell r="E204" t="str">
            <v/>
          </cell>
          <cell r="F204" t="str">
            <v/>
          </cell>
          <cell r="G204">
            <v>5</v>
          </cell>
          <cell r="H204">
            <v>654.6399990031058</v>
          </cell>
          <cell r="I204">
            <v>5</v>
          </cell>
          <cell r="J204">
            <v>341.77574745253725</v>
          </cell>
          <cell r="K204" t="str">
            <v>No</v>
          </cell>
          <cell r="L204" t="str">
            <v>-</v>
          </cell>
          <cell r="M204">
            <v>0</v>
          </cell>
          <cell r="N204" t="str">
            <v/>
          </cell>
          <cell r="O204" t="str">
            <v>-</v>
          </cell>
        </row>
        <row r="205">
          <cell r="A205" t="str">
            <v>CA26Z</v>
          </cell>
          <cell r="B205" t="str">
            <v>Complex Sinus Procedures</v>
          </cell>
          <cell r="C205" t="str">
            <v>-</v>
          </cell>
          <cell r="D205">
            <v>2189.0153471189565</v>
          </cell>
          <cell r="E205" t="str">
            <v/>
          </cell>
          <cell r="F205" t="str">
            <v/>
          </cell>
          <cell r="G205">
            <v>5</v>
          </cell>
          <cell r="H205">
            <v>3918.7891012270247</v>
          </cell>
          <cell r="I205">
            <v>18</v>
          </cell>
          <cell r="J205">
            <v>221.39491200467239</v>
          </cell>
          <cell r="K205" t="str">
            <v>No</v>
          </cell>
          <cell r="L205" t="str">
            <v>-</v>
          </cell>
          <cell r="M205">
            <v>0</v>
          </cell>
          <cell r="N205" t="str">
            <v/>
          </cell>
          <cell r="O205" t="str">
            <v>-</v>
          </cell>
        </row>
        <row r="206">
          <cell r="A206" t="str">
            <v>CA27Z</v>
          </cell>
          <cell r="B206" t="str">
            <v>Major Sinus Procedures</v>
          </cell>
          <cell r="C206" t="str">
            <v>-</v>
          </cell>
          <cell r="D206">
            <v>1588.4295951892132</v>
          </cell>
          <cell r="E206" t="str">
            <v/>
          </cell>
          <cell r="F206" t="str">
            <v/>
          </cell>
          <cell r="G206">
            <v>5</v>
          </cell>
          <cell r="H206">
            <v>3918.7891012270247</v>
          </cell>
          <cell r="I206">
            <v>18</v>
          </cell>
          <cell r="J206">
            <v>221.39491200467239</v>
          </cell>
          <cell r="K206" t="str">
            <v>No</v>
          </cell>
          <cell r="L206" t="str">
            <v>-</v>
          </cell>
          <cell r="M206">
            <v>0</v>
          </cell>
          <cell r="N206" t="str">
            <v/>
          </cell>
          <cell r="O206" t="str">
            <v>-</v>
          </cell>
        </row>
        <row r="207">
          <cell r="A207" t="str">
            <v>CA28Z</v>
          </cell>
          <cell r="B207" t="str">
            <v>Intermediate Sinus Procedures</v>
          </cell>
          <cell r="C207" t="str">
            <v>-</v>
          </cell>
          <cell r="D207">
            <v>1435.0376664252369</v>
          </cell>
          <cell r="E207" t="str">
            <v/>
          </cell>
          <cell r="F207" t="str">
            <v/>
          </cell>
          <cell r="G207">
            <v>5</v>
          </cell>
          <cell r="H207">
            <v>3918.7891012270247</v>
          </cell>
          <cell r="I207">
            <v>18</v>
          </cell>
          <cell r="J207">
            <v>221.39491200467239</v>
          </cell>
          <cell r="K207" t="str">
            <v>No</v>
          </cell>
          <cell r="L207" t="str">
            <v>-</v>
          </cell>
          <cell r="M207">
            <v>0</v>
          </cell>
          <cell r="N207">
            <v>1</v>
          </cell>
          <cell r="O207" t="str">
            <v>sub-HRG</v>
          </cell>
        </row>
        <row r="208">
          <cell r="A208" t="str">
            <v>CA29Z</v>
          </cell>
          <cell r="B208" t="str">
            <v>Minor Sinus Procedures</v>
          </cell>
          <cell r="C208">
            <v>129.71736304781618</v>
          </cell>
          <cell r="D208">
            <v>1184.4581222880029</v>
          </cell>
          <cell r="E208" t="str">
            <v/>
          </cell>
          <cell r="F208" t="str">
            <v/>
          </cell>
          <cell r="G208">
            <v>5</v>
          </cell>
          <cell r="H208">
            <v>2628.356108852131</v>
          </cell>
          <cell r="I208">
            <v>19</v>
          </cell>
          <cell r="J208">
            <v>221.39491200467239</v>
          </cell>
          <cell r="K208" t="str">
            <v>No</v>
          </cell>
          <cell r="L208" t="str">
            <v>-</v>
          </cell>
          <cell r="M208">
            <v>0</v>
          </cell>
          <cell r="N208" t="str">
            <v/>
          </cell>
          <cell r="O208" t="str">
            <v>-</v>
          </cell>
        </row>
        <row r="209">
          <cell r="A209" t="str">
            <v>CA30A</v>
          </cell>
          <cell r="B209" t="str">
            <v>Radical or Revisional, Mastoid Procedures, 19 years and over</v>
          </cell>
          <cell r="C209" t="str">
            <v>-</v>
          </cell>
          <cell r="D209">
            <v>2661.8228216610041</v>
          </cell>
          <cell r="E209" t="str">
            <v/>
          </cell>
          <cell r="F209" t="str">
            <v/>
          </cell>
          <cell r="G209">
            <v>5</v>
          </cell>
          <cell r="H209">
            <v>3670.2965183568617</v>
          </cell>
          <cell r="I209">
            <v>37</v>
          </cell>
          <cell r="J209">
            <v>221.39491200467239</v>
          </cell>
          <cell r="K209" t="str">
            <v>No</v>
          </cell>
          <cell r="L209" t="str">
            <v>-</v>
          </cell>
          <cell r="M209">
            <v>0</v>
          </cell>
          <cell r="N209" t="str">
            <v/>
          </cell>
          <cell r="O209" t="str">
            <v>-</v>
          </cell>
        </row>
        <row r="210">
          <cell r="A210" t="str">
            <v>CA30B</v>
          </cell>
          <cell r="B210" t="str">
            <v>Radical or Revisional, Mastoid Procedures, 18 years and under</v>
          </cell>
          <cell r="C210" t="str">
            <v>-</v>
          </cell>
          <cell r="D210">
            <v>2734.535195449866</v>
          </cell>
          <cell r="E210" t="str">
            <v/>
          </cell>
          <cell r="F210" t="str">
            <v/>
          </cell>
          <cell r="G210">
            <v>5</v>
          </cell>
          <cell r="H210">
            <v>4225.4206100981883</v>
          </cell>
          <cell r="I210">
            <v>17</v>
          </cell>
          <cell r="J210">
            <v>341.77574745253725</v>
          </cell>
          <cell r="K210" t="str">
            <v>No</v>
          </cell>
          <cell r="L210" t="str">
            <v>-</v>
          </cell>
          <cell r="M210">
            <v>0</v>
          </cell>
          <cell r="N210" t="str">
            <v/>
          </cell>
          <cell r="O210" t="str">
            <v>-</v>
          </cell>
        </row>
        <row r="211">
          <cell r="A211" t="str">
            <v>CA31Z</v>
          </cell>
          <cell r="B211" t="str">
            <v>Simple or Cortical, Mastoid Procedures</v>
          </cell>
          <cell r="C211" t="str">
            <v>-</v>
          </cell>
          <cell r="D211">
            <v>2249.0245075605517</v>
          </cell>
          <cell r="E211" t="str">
            <v/>
          </cell>
          <cell r="F211" t="str">
            <v/>
          </cell>
          <cell r="G211">
            <v>5</v>
          </cell>
          <cell r="H211">
            <v>4276.5921832767499</v>
          </cell>
          <cell r="I211">
            <v>26</v>
          </cell>
          <cell r="J211">
            <v>221.39491200467239</v>
          </cell>
          <cell r="K211" t="str">
            <v>No</v>
          </cell>
          <cell r="L211" t="str">
            <v>-</v>
          </cell>
          <cell r="M211">
            <v>0</v>
          </cell>
          <cell r="N211" t="str">
            <v/>
          </cell>
          <cell r="O211" t="str">
            <v>-</v>
          </cell>
        </row>
        <row r="212">
          <cell r="A212" t="str">
            <v>CA32A</v>
          </cell>
          <cell r="B212" t="str">
            <v>Tympanoplasty, 19 years and over</v>
          </cell>
          <cell r="C212" t="str">
            <v>-</v>
          </cell>
          <cell r="D212">
            <v>1718.7332614458255</v>
          </cell>
          <cell r="E212" t="str">
            <v/>
          </cell>
          <cell r="F212" t="str">
            <v/>
          </cell>
          <cell r="G212">
            <v>5</v>
          </cell>
          <cell r="H212">
            <v>2219.6271536626627</v>
          </cell>
          <cell r="I212">
            <v>13</v>
          </cell>
          <cell r="J212">
            <v>221.39491200467239</v>
          </cell>
          <cell r="K212" t="str">
            <v>No</v>
          </cell>
          <cell r="L212" t="str">
            <v>-</v>
          </cell>
          <cell r="M212">
            <v>0</v>
          </cell>
          <cell r="N212">
            <v>1</v>
          </cell>
          <cell r="O212" t="str">
            <v>HRG</v>
          </cell>
        </row>
        <row r="213">
          <cell r="A213" t="str">
            <v>CA32B</v>
          </cell>
          <cell r="B213" t="str">
            <v>Tympanoplasty, 18 years and under</v>
          </cell>
          <cell r="C213" t="str">
            <v>-</v>
          </cell>
          <cell r="D213">
            <v>1718.7332614458255</v>
          </cell>
          <cell r="E213" t="str">
            <v/>
          </cell>
          <cell r="F213" t="str">
            <v/>
          </cell>
          <cell r="G213">
            <v>5</v>
          </cell>
          <cell r="H213">
            <v>2219.6271536626627</v>
          </cell>
          <cell r="I213">
            <v>13</v>
          </cell>
          <cell r="J213">
            <v>341.77574745253725</v>
          </cell>
          <cell r="K213" t="str">
            <v>No</v>
          </cell>
          <cell r="L213" t="str">
            <v>-</v>
          </cell>
          <cell r="M213">
            <v>0</v>
          </cell>
          <cell r="N213" t="str">
            <v/>
          </cell>
          <cell r="O213" t="str">
            <v>-</v>
          </cell>
        </row>
        <row r="214">
          <cell r="A214" t="str">
            <v>CA33Z</v>
          </cell>
          <cell r="B214" t="str">
            <v>Pinnaplasty</v>
          </cell>
          <cell r="C214" t="str">
            <v>-</v>
          </cell>
          <cell r="D214">
            <v>1550.611511355449</v>
          </cell>
          <cell r="E214" t="str">
            <v/>
          </cell>
          <cell r="F214" t="str">
            <v/>
          </cell>
          <cell r="G214">
            <v>5</v>
          </cell>
          <cell r="H214">
            <v>1233.597390447193</v>
          </cell>
          <cell r="I214">
            <v>5</v>
          </cell>
          <cell r="J214">
            <v>221.39491200467239</v>
          </cell>
          <cell r="K214" t="str">
            <v>No</v>
          </cell>
          <cell r="L214" t="str">
            <v>-</v>
          </cell>
          <cell r="M214">
            <v>0</v>
          </cell>
          <cell r="N214" t="str">
            <v/>
          </cell>
          <cell r="O214" t="str">
            <v>-</v>
          </cell>
        </row>
        <row r="215">
          <cell r="A215" t="str">
            <v>CA34A</v>
          </cell>
          <cell r="B215" t="str">
            <v>Excision or Biopsy, of Lesion of External Ear, 19 years and over</v>
          </cell>
          <cell r="C215">
            <v>120.77640901552509</v>
          </cell>
          <cell r="D215">
            <v>575.29175338200002</v>
          </cell>
          <cell r="E215" t="str">
            <v/>
          </cell>
          <cell r="F215" t="str">
            <v/>
          </cell>
          <cell r="G215">
            <v>5</v>
          </cell>
          <cell r="H215">
            <v>635.60247782981185</v>
          </cell>
          <cell r="I215">
            <v>5</v>
          </cell>
          <cell r="J215">
            <v>221.39491200467239</v>
          </cell>
          <cell r="K215" t="str">
            <v>No</v>
          </cell>
          <cell r="L215" t="str">
            <v>-</v>
          </cell>
          <cell r="M215">
            <v>0</v>
          </cell>
          <cell r="N215" t="str">
            <v/>
          </cell>
          <cell r="O215" t="str">
            <v>-</v>
          </cell>
        </row>
        <row r="216">
          <cell r="A216" t="str">
            <v>CA34B</v>
          </cell>
          <cell r="B216" t="str">
            <v>Excision or Biopsy, of Lesion of External Ear, 18 years and under</v>
          </cell>
          <cell r="C216">
            <v>90.984354932174995</v>
          </cell>
          <cell r="D216">
            <v>821.15609129945346</v>
          </cell>
          <cell r="E216" t="str">
            <v/>
          </cell>
          <cell r="F216" t="str">
            <v/>
          </cell>
          <cell r="G216">
            <v>5</v>
          </cell>
          <cell r="H216">
            <v>877.19224471332757</v>
          </cell>
          <cell r="I216">
            <v>5</v>
          </cell>
          <cell r="J216">
            <v>341.77574745253725</v>
          </cell>
          <cell r="K216" t="str">
            <v>No</v>
          </cell>
          <cell r="L216" t="str">
            <v>-</v>
          </cell>
          <cell r="M216">
            <v>0</v>
          </cell>
          <cell r="N216" t="str">
            <v/>
          </cell>
          <cell r="O216" t="str">
            <v>-</v>
          </cell>
        </row>
        <row r="217">
          <cell r="A217" t="str">
            <v>CA35A</v>
          </cell>
          <cell r="B217" t="str">
            <v>Insertion of Grommets, 19 years and over</v>
          </cell>
          <cell r="C217">
            <v>102.2644263992751</v>
          </cell>
          <cell r="D217">
            <v>646.53900442735244</v>
          </cell>
          <cell r="E217" t="str">
            <v/>
          </cell>
          <cell r="F217" t="str">
            <v/>
          </cell>
          <cell r="G217">
            <v>5</v>
          </cell>
          <cell r="H217">
            <v>806.56884609136864</v>
          </cell>
          <cell r="I217">
            <v>5</v>
          </cell>
          <cell r="J217">
            <v>221.39491200467239</v>
          </cell>
          <cell r="K217" t="str">
            <v>No</v>
          </cell>
          <cell r="L217" t="str">
            <v>-</v>
          </cell>
          <cell r="M217">
            <v>0</v>
          </cell>
          <cell r="N217" t="str">
            <v/>
          </cell>
          <cell r="O217" t="str">
            <v>-</v>
          </cell>
        </row>
        <row r="218">
          <cell r="A218" t="str">
            <v>CA35B</v>
          </cell>
          <cell r="B218" t="str">
            <v>Insertion of Grommets, between 2 and 18 years</v>
          </cell>
          <cell r="C218">
            <v>99.591514923059023</v>
          </cell>
          <cell r="D218">
            <v>680.01470961384587</v>
          </cell>
          <cell r="E218" t="str">
            <v/>
          </cell>
          <cell r="F218" t="str">
            <v/>
          </cell>
          <cell r="G218">
            <v>5</v>
          </cell>
          <cell r="H218">
            <v>872.43169422959727</v>
          </cell>
          <cell r="I218">
            <v>5</v>
          </cell>
          <cell r="J218">
            <v>341.77574745253725</v>
          </cell>
          <cell r="K218" t="str">
            <v>No</v>
          </cell>
          <cell r="L218" t="str">
            <v>-</v>
          </cell>
          <cell r="M218">
            <v>0</v>
          </cell>
          <cell r="N218" t="str">
            <v/>
          </cell>
          <cell r="O218" t="str">
            <v>-</v>
          </cell>
        </row>
        <row r="219">
          <cell r="A219" t="str">
            <v>CA35C</v>
          </cell>
          <cell r="B219" t="str">
            <v>Insertion of Grommets, 1 year and under</v>
          </cell>
          <cell r="C219" t="str">
            <v>-</v>
          </cell>
          <cell r="D219">
            <v>727.76767652842079</v>
          </cell>
          <cell r="E219" t="str">
            <v/>
          </cell>
          <cell r="F219" t="str">
            <v/>
          </cell>
          <cell r="G219">
            <v>5</v>
          </cell>
          <cell r="H219">
            <v>727.76767652842079</v>
          </cell>
          <cell r="I219">
            <v>5</v>
          </cell>
          <cell r="J219">
            <v>341.77574745253725</v>
          </cell>
          <cell r="K219" t="str">
            <v>No</v>
          </cell>
          <cell r="L219" t="str">
            <v>-</v>
          </cell>
          <cell r="M219">
            <v>0</v>
          </cell>
          <cell r="N219" t="str">
            <v/>
          </cell>
          <cell r="O219" t="str">
            <v>-</v>
          </cell>
        </row>
        <row r="220">
          <cell r="A220" t="str">
            <v>CA36A</v>
          </cell>
          <cell r="B220" t="str">
            <v>Clearance of External Auditory Canal, 19 years and over</v>
          </cell>
          <cell r="C220">
            <v>90.083215347687485</v>
          </cell>
          <cell r="D220">
            <v>683.66063199114183</v>
          </cell>
          <cell r="E220" t="str">
            <v/>
          </cell>
          <cell r="F220" t="str">
            <v/>
          </cell>
          <cell r="G220">
            <v>5</v>
          </cell>
          <cell r="H220">
            <v>318.89950487352121</v>
          </cell>
          <cell r="I220">
            <v>5</v>
          </cell>
          <cell r="J220">
            <v>221.39491200467239</v>
          </cell>
          <cell r="K220" t="str">
            <v>No</v>
          </cell>
          <cell r="L220" t="str">
            <v>-</v>
          </cell>
          <cell r="M220">
            <v>0</v>
          </cell>
          <cell r="N220" t="str">
            <v/>
          </cell>
          <cell r="O220" t="str">
            <v>-</v>
          </cell>
        </row>
        <row r="221">
          <cell r="A221" t="str">
            <v>CA36B</v>
          </cell>
          <cell r="B221" t="str">
            <v>Clearance of External Auditory Canal, 18 years and under</v>
          </cell>
          <cell r="C221">
            <v>90.581267994255739</v>
          </cell>
          <cell r="D221">
            <v>631.52762167017431</v>
          </cell>
          <cell r="E221" t="str">
            <v/>
          </cell>
          <cell r="F221" t="str">
            <v/>
          </cell>
          <cell r="G221">
            <v>5</v>
          </cell>
          <cell r="H221">
            <v>517.30894512260988</v>
          </cell>
          <cell r="I221">
            <v>5</v>
          </cell>
          <cell r="J221">
            <v>341.77574745253725</v>
          </cell>
          <cell r="K221" t="str">
            <v>No</v>
          </cell>
          <cell r="L221" t="str">
            <v>-</v>
          </cell>
          <cell r="M221">
            <v>0</v>
          </cell>
          <cell r="N221" t="str">
            <v/>
          </cell>
          <cell r="O221" t="str">
            <v>-</v>
          </cell>
        </row>
        <row r="222">
          <cell r="A222" t="str">
            <v>CA37A</v>
          </cell>
          <cell r="B222" t="str">
            <v>Audiometry or Hearing Assessment, 19 years and over</v>
          </cell>
          <cell r="C222">
            <v>61.930083396614741</v>
          </cell>
          <cell r="D222">
            <v>277.0264804888883</v>
          </cell>
          <cell r="E222" t="str">
            <v/>
          </cell>
          <cell r="F222" t="str">
            <v/>
          </cell>
          <cell r="G222">
            <v>5</v>
          </cell>
          <cell r="H222">
            <v>277.0264804888883</v>
          </cell>
          <cell r="I222">
            <v>5</v>
          </cell>
          <cell r="J222">
            <v>221.39491200467239</v>
          </cell>
          <cell r="K222" t="str">
            <v>No</v>
          </cell>
          <cell r="L222" t="str">
            <v>-</v>
          </cell>
          <cell r="M222">
            <v>0</v>
          </cell>
          <cell r="N222" t="str">
            <v/>
          </cell>
          <cell r="O222" t="str">
            <v>-</v>
          </cell>
        </row>
        <row r="223">
          <cell r="A223" t="str">
            <v>CA37B</v>
          </cell>
          <cell r="B223" t="str">
            <v>Audiometry or Hearing Assessment, between 5 and 18 years</v>
          </cell>
          <cell r="C223">
            <v>64.380406136926396</v>
          </cell>
          <cell r="D223">
            <v>277.0264804888883</v>
          </cell>
          <cell r="E223" t="str">
            <v/>
          </cell>
          <cell r="F223" t="str">
            <v/>
          </cell>
          <cell r="G223">
            <v>5</v>
          </cell>
          <cell r="H223">
            <v>277.0264804888883</v>
          </cell>
          <cell r="I223">
            <v>5</v>
          </cell>
          <cell r="J223">
            <v>341.77574745253725</v>
          </cell>
          <cell r="K223" t="str">
            <v>No</v>
          </cell>
          <cell r="L223" t="str">
            <v>-</v>
          </cell>
          <cell r="M223">
            <v>0</v>
          </cell>
          <cell r="N223" t="str">
            <v/>
          </cell>
          <cell r="O223" t="str">
            <v>-</v>
          </cell>
        </row>
        <row r="224">
          <cell r="A224" t="str">
            <v>CA37C</v>
          </cell>
          <cell r="B224" t="str">
            <v>Audiometry or Hearing Assessment, 4 years and under</v>
          </cell>
          <cell r="C224">
            <v>71.979625583031748</v>
          </cell>
          <cell r="D224">
            <v>277.0264804888883</v>
          </cell>
          <cell r="E224" t="str">
            <v/>
          </cell>
          <cell r="F224" t="str">
            <v/>
          </cell>
          <cell r="G224">
            <v>5</v>
          </cell>
          <cell r="H224">
            <v>277.0264804888883</v>
          </cell>
          <cell r="I224">
            <v>5</v>
          </cell>
          <cell r="J224">
            <v>341.77574745253725</v>
          </cell>
          <cell r="K224" t="str">
            <v>No</v>
          </cell>
          <cell r="L224" t="str">
            <v>-</v>
          </cell>
          <cell r="M224">
            <v>0</v>
          </cell>
          <cell r="N224" t="str">
            <v/>
          </cell>
          <cell r="O224" t="str">
            <v>-</v>
          </cell>
        </row>
        <row r="225">
          <cell r="A225" t="str">
            <v>CA38A</v>
          </cell>
          <cell r="B225" t="str">
            <v>Evoked Potential Recording, 19 years and over</v>
          </cell>
          <cell r="C225">
            <v>141.65420915703828</v>
          </cell>
          <cell r="D225">
            <v>248.71050490052895</v>
          </cell>
          <cell r="E225" t="str">
            <v/>
          </cell>
          <cell r="F225" t="str">
            <v/>
          </cell>
          <cell r="G225">
            <v>5</v>
          </cell>
          <cell r="H225">
            <v>458.35948106725698</v>
          </cell>
          <cell r="I225">
            <v>15</v>
          </cell>
          <cell r="J225">
            <v>221.39491200467239</v>
          </cell>
          <cell r="K225" t="str">
            <v>No</v>
          </cell>
          <cell r="L225" t="str">
            <v>-</v>
          </cell>
          <cell r="M225">
            <v>0</v>
          </cell>
          <cell r="N225" t="str">
            <v/>
          </cell>
          <cell r="O225" t="str">
            <v>-</v>
          </cell>
        </row>
        <row r="226">
          <cell r="A226" t="str">
            <v>CA38B</v>
          </cell>
          <cell r="B226" t="str">
            <v>Evoked Potential Recording, 18 years and under</v>
          </cell>
          <cell r="C226">
            <v>104.50788819359241</v>
          </cell>
          <cell r="D226">
            <v>787.6347080503956</v>
          </cell>
          <cell r="E226" t="str">
            <v/>
          </cell>
          <cell r="F226" t="str">
            <v/>
          </cell>
          <cell r="G226">
            <v>5</v>
          </cell>
          <cell r="H226">
            <v>787.6347080503956</v>
          </cell>
          <cell r="I226">
            <v>5</v>
          </cell>
          <cell r="J226">
            <v>341.77574745253725</v>
          </cell>
          <cell r="K226" t="str">
            <v>No</v>
          </cell>
          <cell r="L226" t="str">
            <v>-</v>
          </cell>
          <cell r="M226">
            <v>0</v>
          </cell>
          <cell r="N226" t="str">
            <v/>
          </cell>
          <cell r="O226" t="str">
            <v>-</v>
          </cell>
        </row>
        <row r="227">
          <cell r="A227" t="str">
            <v>CA39Z</v>
          </cell>
          <cell r="B227" t="str">
            <v>Fixture for Bone Anchored Hearing Aids</v>
          </cell>
          <cell r="C227">
            <v>102.15059028318258</v>
          </cell>
          <cell r="D227">
            <v>2094.2903378894316</v>
          </cell>
          <cell r="E227" t="str">
            <v/>
          </cell>
          <cell r="F227" t="str">
            <v/>
          </cell>
          <cell r="G227">
            <v>5</v>
          </cell>
          <cell r="H227">
            <v>2094.2903378894316</v>
          </cell>
          <cell r="I227">
            <v>5</v>
          </cell>
          <cell r="J227">
            <v>221.39491200467239</v>
          </cell>
          <cell r="K227" t="str">
            <v>No</v>
          </cell>
          <cell r="L227" t="str">
            <v>-</v>
          </cell>
          <cell r="M227">
            <v>0</v>
          </cell>
          <cell r="N227" t="str">
            <v/>
          </cell>
          <cell r="O227" t="str">
            <v>-</v>
          </cell>
        </row>
        <row r="228">
          <cell r="A228" t="str">
            <v>CA41Z</v>
          </cell>
          <cell r="B228" t="str">
            <v>Bilateral Cochlear Implants</v>
          </cell>
          <cell r="C228" t="str">
            <v>-</v>
          </cell>
          <cell r="D228">
            <v>13424.450477145634</v>
          </cell>
          <cell r="E228" t="str">
            <v/>
          </cell>
          <cell r="F228" t="str">
            <v/>
          </cell>
          <cell r="G228">
            <v>5</v>
          </cell>
          <cell r="H228">
            <v>13424.450477145634</v>
          </cell>
          <cell r="I228">
            <v>5</v>
          </cell>
          <cell r="J228">
            <v>221.39491200467239</v>
          </cell>
          <cell r="K228" t="str">
            <v>No</v>
          </cell>
          <cell r="L228" t="str">
            <v>-</v>
          </cell>
          <cell r="M228">
            <v>0</v>
          </cell>
          <cell r="N228" t="str">
            <v/>
          </cell>
          <cell r="O228" t="str">
            <v>-</v>
          </cell>
        </row>
        <row r="229">
          <cell r="A229" t="str">
            <v>CA42Z</v>
          </cell>
          <cell r="B229" t="str">
            <v>Unilateral Cochlear Implant</v>
          </cell>
          <cell r="C229" t="str">
            <v>-</v>
          </cell>
          <cell r="D229">
            <v>8601.6512003512271</v>
          </cell>
          <cell r="E229" t="str">
            <v/>
          </cell>
          <cell r="F229" t="str">
            <v/>
          </cell>
          <cell r="G229">
            <v>5</v>
          </cell>
          <cell r="H229">
            <v>8601.6512003512271</v>
          </cell>
          <cell r="I229">
            <v>5</v>
          </cell>
          <cell r="J229">
            <v>221.39491200467239</v>
          </cell>
          <cell r="K229" t="str">
            <v>No</v>
          </cell>
          <cell r="L229" t="str">
            <v>-</v>
          </cell>
          <cell r="M229">
            <v>0</v>
          </cell>
          <cell r="N229" t="str">
            <v/>
          </cell>
          <cell r="O229" t="str">
            <v>-</v>
          </cell>
        </row>
        <row r="230">
          <cell r="A230" t="str">
            <v>CA43Z</v>
          </cell>
          <cell r="B230" t="str">
            <v>Balance Assessment</v>
          </cell>
          <cell r="C230">
            <v>95.078178079826728</v>
          </cell>
          <cell r="D230">
            <v>73.938438691227276</v>
          </cell>
          <cell r="E230" t="str">
            <v/>
          </cell>
          <cell r="F230" t="str">
            <v/>
          </cell>
          <cell r="G230">
            <v>5</v>
          </cell>
          <cell r="H230">
            <v>163.14379289164842</v>
          </cell>
          <cell r="I230">
            <v>5</v>
          </cell>
          <cell r="J230">
            <v>221.39491200467239</v>
          </cell>
          <cell r="K230" t="str">
            <v>No</v>
          </cell>
          <cell r="L230" t="str">
            <v>-</v>
          </cell>
          <cell r="M230">
            <v>0</v>
          </cell>
          <cell r="N230" t="str">
            <v/>
          </cell>
          <cell r="O230" t="str">
            <v>-</v>
          </cell>
        </row>
        <row r="231">
          <cell r="A231" t="str">
            <v>CA50Z</v>
          </cell>
          <cell r="B231" t="str">
            <v>Complex Ear Procedures</v>
          </cell>
          <cell r="C231" t="str">
            <v>-</v>
          </cell>
          <cell r="D231">
            <v>2792.2505082570492</v>
          </cell>
          <cell r="E231" t="str">
            <v/>
          </cell>
          <cell r="F231" t="str">
            <v/>
          </cell>
          <cell r="G231">
            <v>5</v>
          </cell>
          <cell r="H231">
            <v>4623.941251476489</v>
          </cell>
          <cell r="I231">
            <v>60</v>
          </cell>
          <cell r="J231">
            <v>221.39491200467239</v>
          </cell>
          <cell r="K231" t="str">
            <v>No</v>
          </cell>
          <cell r="L231" t="str">
            <v>-</v>
          </cell>
          <cell r="M231">
            <v>0</v>
          </cell>
          <cell r="N231" t="str">
            <v/>
          </cell>
          <cell r="O231" t="str">
            <v>-</v>
          </cell>
        </row>
        <row r="232">
          <cell r="A232" t="str">
            <v>CA51A</v>
          </cell>
          <cell r="B232" t="str">
            <v>Very Major Ear Procedures, 19 years and over</v>
          </cell>
          <cell r="C232" t="str">
            <v>-</v>
          </cell>
          <cell r="D232">
            <v>2210.3667595247862</v>
          </cell>
          <cell r="E232" t="str">
            <v/>
          </cell>
          <cell r="F232" t="str">
            <v/>
          </cell>
          <cell r="G232">
            <v>5</v>
          </cell>
          <cell r="H232">
            <v>2210.3667595247862</v>
          </cell>
          <cell r="I232">
            <v>5</v>
          </cell>
          <cell r="J232">
            <v>221.39491200467239</v>
          </cell>
          <cell r="K232" t="str">
            <v>No</v>
          </cell>
          <cell r="L232" t="str">
            <v>-</v>
          </cell>
          <cell r="M232">
            <v>0</v>
          </cell>
          <cell r="N232" t="str">
            <v/>
          </cell>
          <cell r="O232" t="str">
            <v>-</v>
          </cell>
        </row>
        <row r="233">
          <cell r="A233" t="str">
            <v>CA51B</v>
          </cell>
          <cell r="B233" t="str">
            <v>Very Major Ear Procedures, 18 years and under</v>
          </cell>
          <cell r="C233" t="str">
            <v>-</v>
          </cell>
          <cell r="D233">
            <v>2210.3667595247862</v>
          </cell>
          <cell r="E233" t="str">
            <v/>
          </cell>
          <cell r="F233" t="str">
            <v/>
          </cell>
          <cell r="G233">
            <v>5</v>
          </cell>
          <cell r="H233">
            <v>2210.3667595247862</v>
          </cell>
          <cell r="I233">
            <v>5</v>
          </cell>
          <cell r="J233">
            <v>341.77574745253725</v>
          </cell>
          <cell r="K233" t="str">
            <v>No</v>
          </cell>
          <cell r="L233" t="str">
            <v>-</v>
          </cell>
          <cell r="M233">
            <v>0</v>
          </cell>
          <cell r="N233" t="str">
            <v/>
          </cell>
          <cell r="O233" t="str">
            <v>-</v>
          </cell>
        </row>
        <row r="234">
          <cell r="A234" t="str">
            <v>CA52A</v>
          </cell>
          <cell r="B234" t="str">
            <v>Major Ear Procedures, 19 years and over</v>
          </cell>
          <cell r="C234" t="str">
            <v>-</v>
          </cell>
          <cell r="D234">
            <v>1550.3355389866288</v>
          </cell>
          <cell r="E234" t="str">
            <v/>
          </cell>
          <cell r="F234" t="str">
            <v/>
          </cell>
          <cell r="G234">
            <v>5</v>
          </cell>
          <cell r="H234">
            <v>1550.3355389866288</v>
          </cell>
          <cell r="I234">
            <v>5</v>
          </cell>
          <cell r="J234">
            <v>221.39491200467239</v>
          </cell>
          <cell r="K234" t="str">
            <v>No</v>
          </cell>
          <cell r="L234" t="str">
            <v>-</v>
          </cell>
          <cell r="M234">
            <v>0</v>
          </cell>
          <cell r="N234" t="str">
            <v/>
          </cell>
          <cell r="O234" t="str">
            <v>-</v>
          </cell>
        </row>
        <row r="235">
          <cell r="A235" t="str">
            <v>CA52B</v>
          </cell>
          <cell r="B235" t="str">
            <v>Major Ear Procedures, 18 years and under</v>
          </cell>
          <cell r="C235" t="str">
            <v>-</v>
          </cell>
          <cell r="D235">
            <v>1347.8554363851522</v>
          </cell>
          <cell r="E235" t="str">
            <v/>
          </cell>
          <cell r="F235" t="str">
            <v/>
          </cell>
          <cell r="G235">
            <v>5</v>
          </cell>
          <cell r="H235">
            <v>1348.8442667585834</v>
          </cell>
          <cell r="I235">
            <v>6</v>
          </cell>
          <cell r="J235">
            <v>341.77574745253725</v>
          </cell>
          <cell r="K235" t="str">
            <v>No</v>
          </cell>
          <cell r="L235" t="str">
            <v>-</v>
          </cell>
          <cell r="M235">
            <v>0</v>
          </cell>
          <cell r="N235" t="str">
            <v/>
          </cell>
          <cell r="O235" t="str">
            <v>-</v>
          </cell>
        </row>
        <row r="236">
          <cell r="A236" t="str">
            <v>CA53A</v>
          </cell>
          <cell r="B236" t="str">
            <v>Intermediate Ear Procedures, 19 years and over</v>
          </cell>
          <cell r="C236">
            <v>41.287992537108856</v>
          </cell>
          <cell r="D236">
            <v>887.90355224986024</v>
          </cell>
          <cell r="E236" t="str">
            <v/>
          </cell>
          <cell r="F236" t="str">
            <v/>
          </cell>
          <cell r="G236">
            <v>5</v>
          </cell>
          <cell r="H236">
            <v>3017.0784452738189</v>
          </cell>
          <cell r="I236">
            <v>27</v>
          </cell>
          <cell r="J236">
            <v>221.39491200467239</v>
          </cell>
          <cell r="K236" t="str">
            <v>No</v>
          </cell>
          <cell r="L236" t="str">
            <v>-</v>
          </cell>
          <cell r="M236">
            <v>0</v>
          </cell>
          <cell r="N236" t="str">
            <v/>
          </cell>
          <cell r="O236" t="str">
            <v>-</v>
          </cell>
        </row>
        <row r="237">
          <cell r="A237" t="str">
            <v>CA53B</v>
          </cell>
          <cell r="B237" t="str">
            <v>Intermediate Ear Procedures, 18 years and under</v>
          </cell>
          <cell r="C237" t="str">
            <v>-</v>
          </cell>
          <cell r="D237">
            <v>942.13178298528874</v>
          </cell>
          <cell r="E237" t="str">
            <v/>
          </cell>
          <cell r="F237" t="str">
            <v/>
          </cell>
          <cell r="G237">
            <v>5</v>
          </cell>
          <cell r="H237">
            <v>2146.3980913836613</v>
          </cell>
          <cell r="I237">
            <v>9</v>
          </cell>
          <cell r="J237">
            <v>341.77574745253725</v>
          </cell>
          <cell r="K237" t="str">
            <v>No</v>
          </cell>
          <cell r="L237" t="str">
            <v>-</v>
          </cell>
          <cell r="M237">
            <v>0</v>
          </cell>
          <cell r="N237" t="str">
            <v/>
          </cell>
          <cell r="O237" t="str">
            <v>-</v>
          </cell>
        </row>
        <row r="238">
          <cell r="A238" t="str">
            <v>CA54A</v>
          </cell>
          <cell r="B238" t="str">
            <v>Minor Ear Procedures, 19 years and over</v>
          </cell>
          <cell r="C238">
            <v>92.077446563558368</v>
          </cell>
          <cell r="D238">
            <v>717.66925600212437</v>
          </cell>
          <cell r="E238" t="str">
            <v/>
          </cell>
          <cell r="F238" t="str">
            <v/>
          </cell>
          <cell r="G238">
            <v>5</v>
          </cell>
          <cell r="H238">
            <v>717.66925600212437</v>
          </cell>
          <cell r="I238">
            <v>5</v>
          </cell>
          <cell r="J238">
            <v>221.39491200467239</v>
          </cell>
          <cell r="K238" t="str">
            <v>No</v>
          </cell>
          <cell r="L238" t="str">
            <v>-</v>
          </cell>
          <cell r="M238">
            <v>0</v>
          </cell>
          <cell r="N238" t="str">
            <v/>
          </cell>
          <cell r="O238" t="str">
            <v>-</v>
          </cell>
        </row>
        <row r="239">
          <cell r="A239" t="str">
            <v>CA54B</v>
          </cell>
          <cell r="B239" t="str">
            <v>Minor Ear Procedures, 18 years and under</v>
          </cell>
          <cell r="C239">
            <v>89.814726003226255</v>
          </cell>
          <cell r="D239">
            <v>722.22863610848322</v>
          </cell>
          <cell r="E239" t="str">
            <v/>
          </cell>
          <cell r="F239" t="str">
            <v/>
          </cell>
          <cell r="G239">
            <v>5</v>
          </cell>
          <cell r="H239">
            <v>755.57796287556971</v>
          </cell>
          <cell r="I239">
            <v>5</v>
          </cell>
          <cell r="J239">
            <v>341.77574745253725</v>
          </cell>
          <cell r="K239" t="str">
            <v>No</v>
          </cell>
          <cell r="L239" t="str">
            <v>-</v>
          </cell>
          <cell r="M239">
            <v>0</v>
          </cell>
          <cell r="N239" t="str">
            <v/>
          </cell>
          <cell r="O239" t="str">
            <v>-</v>
          </cell>
        </row>
        <row r="240">
          <cell r="A240" t="str">
            <v>CA55A</v>
          </cell>
          <cell r="B240" t="str">
            <v>Minimal Ear Procedures, 19 years and over</v>
          </cell>
          <cell r="C240">
            <v>85.847586404249242</v>
          </cell>
          <cell r="D240">
            <v>709.30977271667325</v>
          </cell>
          <cell r="E240" t="str">
            <v/>
          </cell>
          <cell r="F240" t="str">
            <v/>
          </cell>
          <cell r="G240">
            <v>5</v>
          </cell>
          <cell r="H240">
            <v>709.30977271667325</v>
          </cell>
          <cell r="I240">
            <v>5</v>
          </cell>
          <cell r="J240">
            <v>221.39491200467239</v>
          </cell>
          <cell r="K240" t="str">
            <v>No</v>
          </cell>
          <cell r="L240" t="str">
            <v>-</v>
          </cell>
          <cell r="M240">
            <v>0</v>
          </cell>
          <cell r="N240" t="str">
            <v/>
          </cell>
          <cell r="O240" t="str">
            <v>-</v>
          </cell>
        </row>
        <row r="241">
          <cell r="A241" t="str">
            <v>CA55B</v>
          </cell>
          <cell r="B241" t="str">
            <v>Minimal Ear Procedures, 18 years and under</v>
          </cell>
          <cell r="C241">
            <v>93.823437917399531</v>
          </cell>
          <cell r="D241">
            <v>656.55490839620063</v>
          </cell>
          <cell r="E241" t="str">
            <v/>
          </cell>
          <cell r="F241" t="str">
            <v/>
          </cell>
          <cell r="G241">
            <v>5</v>
          </cell>
          <cell r="H241">
            <v>656.55490839620063</v>
          </cell>
          <cell r="I241">
            <v>5</v>
          </cell>
          <cell r="J241">
            <v>341.77574745253725</v>
          </cell>
          <cell r="K241" t="str">
            <v>No</v>
          </cell>
          <cell r="L241" t="str">
            <v>-</v>
          </cell>
          <cell r="M241">
            <v>0</v>
          </cell>
          <cell r="N241" t="str">
            <v/>
          </cell>
          <cell r="O241" t="str">
            <v>-</v>
          </cell>
        </row>
        <row r="242">
          <cell r="A242" t="str">
            <v>CA60A</v>
          </cell>
          <cell r="B242" t="str">
            <v>Tonsillectomy, 19 years and over</v>
          </cell>
          <cell r="C242" t="str">
            <v>-</v>
          </cell>
          <cell r="D242">
            <v>1120.0802504367448</v>
          </cell>
          <cell r="E242" t="str">
            <v/>
          </cell>
          <cell r="F242" t="str">
            <v/>
          </cell>
          <cell r="G242">
            <v>5</v>
          </cell>
          <cell r="H242">
            <v>1962.1720229493326</v>
          </cell>
          <cell r="I242">
            <v>11</v>
          </cell>
          <cell r="J242">
            <v>221.39491200467239</v>
          </cell>
          <cell r="K242" t="str">
            <v>No</v>
          </cell>
          <cell r="L242" t="str">
            <v>-</v>
          </cell>
          <cell r="M242">
            <v>0</v>
          </cell>
          <cell r="N242">
            <v>1</v>
          </cell>
          <cell r="O242" t="str">
            <v>HRG</v>
          </cell>
        </row>
        <row r="243">
          <cell r="A243" t="str">
            <v>CA60B</v>
          </cell>
          <cell r="B243" t="str">
            <v>Tonsillectomy, 18 years and under</v>
          </cell>
          <cell r="C243" t="str">
            <v>-</v>
          </cell>
          <cell r="D243">
            <v>1055.5844384315524</v>
          </cell>
          <cell r="E243" t="str">
            <v/>
          </cell>
          <cell r="F243" t="str">
            <v/>
          </cell>
          <cell r="G243">
            <v>5</v>
          </cell>
          <cell r="H243">
            <v>1693.4043028814194</v>
          </cell>
          <cell r="I243">
            <v>6</v>
          </cell>
          <cell r="J243">
            <v>341.77574745253725</v>
          </cell>
          <cell r="K243" t="str">
            <v>No</v>
          </cell>
          <cell r="L243" t="str">
            <v>-</v>
          </cell>
          <cell r="M243">
            <v>0</v>
          </cell>
          <cell r="N243">
            <v>1</v>
          </cell>
          <cell r="O243" t="str">
            <v>HRG</v>
          </cell>
        </row>
        <row r="244">
          <cell r="A244" t="str">
            <v>CA61Z</v>
          </cell>
          <cell r="B244" t="str">
            <v>Adenotonsillectomy</v>
          </cell>
          <cell r="C244" t="str">
            <v>-</v>
          </cell>
          <cell r="D244">
            <v>1183.1732676362726</v>
          </cell>
          <cell r="E244" t="str">
            <v/>
          </cell>
          <cell r="F244" t="str">
            <v/>
          </cell>
          <cell r="G244">
            <v>5</v>
          </cell>
          <cell r="H244">
            <v>2119.393376813905</v>
          </cell>
          <cell r="I244">
            <v>9</v>
          </cell>
          <cell r="J244">
            <v>221.39491200467239</v>
          </cell>
          <cell r="K244" t="str">
            <v>No</v>
          </cell>
          <cell r="L244" t="str">
            <v>-</v>
          </cell>
          <cell r="M244">
            <v>0</v>
          </cell>
          <cell r="N244">
            <v>1</v>
          </cell>
          <cell r="O244" t="str">
            <v>HRG</v>
          </cell>
        </row>
        <row r="245">
          <cell r="A245" t="str">
            <v>CA62Z</v>
          </cell>
          <cell r="B245" t="str">
            <v>Adenoidectomy</v>
          </cell>
          <cell r="C245" t="str">
            <v>-</v>
          </cell>
          <cell r="D245">
            <v>921.9946193683503</v>
          </cell>
          <cell r="E245" t="str">
            <v/>
          </cell>
          <cell r="F245" t="str">
            <v/>
          </cell>
          <cell r="G245">
            <v>5</v>
          </cell>
          <cell r="H245">
            <v>921.9946193683503</v>
          </cell>
          <cell r="I245">
            <v>5</v>
          </cell>
          <cell r="J245">
            <v>221.39491200467239</v>
          </cell>
          <cell r="K245" t="str">
            <v>No</v>
          </cell>
          <cell r="L245" t="str">
            <v>-</v>
          </cell>
          <cell r="M245">
            <v>0</v>
          </cell>
          <cell r="N245" t="str">
            <v/>
          </cell>
          <cell r="O245" t="str">
            <v>-</v>
          </cell>
        </row>
        <row r="246">
          <cell r="A246" t="str">
            <v>CA63Z</v>
          </cell>
          <cell r="B246" t="str">
            <v>Tracheostomy</v>
          </cell>
          <cell r="C246" t="str">
            <v>-</v>
          </cell>
          <cell r="D246">
            <v>2269.4947790783463</v>
          </cell>
          <cell r="E246" t="str">
            <v/>
          </cell>
          <cell r="F246" t="str">
            <v/>
          </cell>
          <cell r="G246">
            <v>5</v>
          </cell>
          <cell r="H246">
            <v>3389.8829890669758</v>
          </cell>
          <cell r="I246">
            <v>54</v>
          </cell>
          <cell r="J246">
            <v>221.39491200467239</v>
          </cell>
          <cell r="K246" t="str">
            <v>No</v>
          </cell>
          <cell r="L246" t="str">
            <v>-</v>
          </cell>
          <cell r="M246">
            <v>0</v>
          </cell>
          <cell r="N246" t="str">
            <v/>
          </cell>
          <cell r="O246" t="str">
            <v>-</v>
          </cell>
        </row>
        <row r="247">
          <cell r="A247" t="str">
            <v>CA64Z</v>
          </cell>
          <cell r="B247" t="str">
            <v>Uvulopalatoplasty or Uvulopalatopharyngoplasty</v>
          </cell>
          <cell r="C247" t="str">
            <v>-</v>
          </cell>
          <cell r="D247">
            <v>1134.4906195554493</v>
          </cell>
          <cell r="E247" t="str">
            <v/>
          </cell>
          <cell r="F247" t="str">
            <v/>
          </cell>
          <cell r="G247">
            <v>5</v>
          </cell>
          <cell r="H247">
            <v>1134.4906195554493</v>
          </cell>
          <cell r="I247">
            <v>5</v>
          </cell>
          <cell r="J247">
            <v>221.39491200467239</v>
          </cell>
          <cell r="K247" t="str">
            <v>No</v>
          </cell>
          <cell r="L247" t="str">
            <v>-</v>
          </cell>
          <cell r="M247">
            <v>0</v>
          </cell>
          <cell r="N247" t="str">
            <v/>
          </cell>
          <cell r="O247" t="str">
            <v>-</v>
          </cell>
        </row>
        <row r="248">
          <cell r="A248" t="str">
            <v>CA65Z</v>
          </cell>
          <cell r="B248" t="str">
            <v>Frenotomy or Frenectomy</v>
          </cell>
          <cell r="C248">
            <v>125.49950948675009</v>
          </cell>
          <cell r="D248">
            <v>547.36940075466418</v>
          </cell>
          <cell r="E248" t="str">
            <v/>
          </cell>
          <cell r="F248" t="str">
            <v/>
          </cell>
          <cell r="G248">
            <v>5</v>
          </cell>
          <cell r="H248">
            <v>547.36940075466418</v>
          </cell>
          <cell r="I248">
            <v>5</v>
          </cell>
          <cell r="J248">
            <v>221.39491200467239</v>
          </cell>
          <cell r="K248" t="str">
            <v>No</v>
          </cell>
          <cell r="L248" t="str">
            <v>-</v>
          </cell>
          <cell r="M248">
            <v>0</v>
          </cell>
          <cell r="N248" t="str">
            <v/>
          </cell>
          <cell r="O248" t="str">
            <v>-</v>
          </cell>
        </row>
        <row r="249">
          <cell r="A249" t="str">
            <v>CA66A</v>
          </cell>
          <cell r="B249" t="str">
            <v>Excision or Biopsy, of Lesion of Mouth, 19 years and over</v>
          </cell>
          <cell r="C249">
            <v>145.42183017445115</v>
          </cell>
          <cell r="D249">
            <v>469.23101205453793</v>
          </cell>
          <cell r="E249" t="str">
            <v/>
          </cell>
          <cell r="F249" t="str">
            <v/>
          </cell>
          <cell r="G249">
            <v>5</v>
          </cell>
          <cell r="H249">
            <v>726.76538107426745</v>
          </cell>
          <cell r="I249">
            <v>5</v>
          </cell>
          <cell r="J249">
            <v>221.39491200467239</v>
          </cell>
          <cell r="K249" t="str">
            <v>No</v>
          </cell>
          <cell r="L249" t="str">
            <v>-</v>
          </cell>
          <cell r="M249">
            <v>0</v>
          </cell>
          <cell r="N249" t="str">
            <v/>
          </cell>
          <cell r="O249" t="str">
            <v>-</v>
          </cell>
        </row>
        <row r="250">
          <cell r="A250" t="str">
            <v>CA66B</v>
          </cell>
          <cell r="B250" t="str">
            <v>Excision or Biopsy, of Lesion of Mouth, 18 years and under</v>
          </cell>
          <cell r="C250">
            <v>134.17173661197566</v>
          </cell>
          <cell r="D250">
            <v>637.21227240257633</v>
          </cell>
          <cell r="E250" t="str">
            <v/>
          </cell>
          <cell r="F250" t="str">
            <v/>
          </cell>
          <cell r="G250">
            <v>5</v>
          </cell>
          <cell r="H250">
            <v>833.75002862424924</v>
          </cell>
          <cell r="I250">
            <v>5</v>
          </cell>
          <cell r="J250">
            <v>341.77574745253725</v>
          </cell>
          <cell r="K250" t="str">
            <v>No</v>
          </cell>
          <cell r="L250" t="str">
            <v>-</v>
          </cell>
          <cell r="M250">
            <v>0</v>
          </cell>
          <cell r="N250" t="str">
            <v/>
          </cell>
          <cell r="O250" t="str">
            <v>-</v>
          </cell>
        </row>
        <row r="251">
          <cell r="A251" t="str">
            <v>CA67A</v>
          </cell>
          <cell r="B251" t="str">
            <v>Complex Therapeutic Endoscopic, Larynx or Pharynx Procedures, with CC Score 2+</v>
          </cell>
          <cell r="C251" t="str">
            <v>-</v>
          </cell>
          <cell r="D251">
            <v>1405.2796419512038</v>
          </cell>
          <cell r="E251" t="str">
            <v/>
          </cell>
          <cell r="F251" t="str">
            <v/>
          </cell>
          <cell r="G251">
            <v>5</v>
          </cell>
          <cell r="H251">
            <v>6089.4668170537552</v>
          </cell>
          <cell r="I251">
            <v>66</v>
          </cell>
          <cell r="J251">
            <v>221.39491200467239</v>
          </cell>
          <cell r="K251" t="str">
            <v>No</v>
          </cell>
          <cell r="L251" t="str">
            <v>-</v>
          </cell>
          <cell r="M251">
            <v>0</v>
          </cell>
          <cell r="N251" t="str">
            <v/>
          </cell>
          <cell r="O251" t="str">
            <v>-</v>
          </cell>
        </row>
        <row r="252">
          <cell r="A252" t="str">
            <v>CA67B</v>
          </cell>
          <cell r="B252" t="str">
            <v>Complex Therapeutic Endoscopic, Larynx or Pharynx Procedures, with CC Score 0-1</v>
          </cell>
          <cell r="C252" t="str">
            <v>-</v>
          </cell>
          <cell r="D252">
            <v>1219.9662602126134</v>
          </cell>
          <cell r="E252" t="str">
            <v/>
          </cell>
          <cell r="F252" t="str">
            <v/>
          </cell>
          <cell r="G252">
            <v>5</v>
          </cell>
          <cell r="H252">
            <v>2353.0102922088909</v>
          </cell>
          <cell r="I252">
            <v>16</v>
          </cell>
          <cell r="J252">
            <v>221.39491200467239</v>
          </cell>
          <cell r="K252" t="str">
            <v>No</v>
          </cell>
          <cell r="L252" t="str">
            <v>-</v>
          </cell>
          <cell r="M252">
            <v>0</v>
          </cell>
          <cell r="N252" t="str">
            <v/>
          </cell>
          <cell r="O252" t="str">
            <v>-</v>
          </cell>
        </row>
        <row r="253">
          <cell r="A253" t="str">
            <v>CA68A</v>
          </cell>
          <cell r="B253" t="str">
            <v>Therapeutic Endoscopic, Larynx or Pharynx Procedures, 19 years and over</v>
          </cell>
          <cell r="C253" t="str">
            <v>-</v>
          </cell>
          <cell r="D253">
            <v>1078.8544423475387</v>
          </cell>
          <cell r="E253" t="str">
            <v/>
          </cell>
          <cell r="F253" t="str">
            <v/>
          </cell>
          <cell r="G253">
            <v>5</v>
          </cell>
          <cell r="H253">
            <v>2510.2109688733963</v>
          </cell>
          <cell r="I253">
            <v>19</v>
          </cell>
          <cell r="J253">
            <v>221.39491200467239</v>
          </cell>
          <cell r="K253" t="str">
            <v>No</v>
          </cell>
          <cell r="L253" t="str">
            <v>-</v>
          </cell>
          <cell r="M253">
            <v>0</v>
          </cell>
          <cell r="N253" t="str">
            <v/>
          </cell>
          <cell r="O253" t="str">
            <v>-</v>
          </cell>
        </row>
        <row r="254">
          <cell r="A254" t="str">
            <v>CA68B</v>
          </cell>
          <cell r="B254" t="str">
            <v>Therapeutic Endoscopic, Larynx or Pharynx Procedures, 18 years and under</v>
          </cell>
          <cell r="C254" t="str">
            <v>-</v>
          </cell>
          <cell r="D254">
            <v>1302.7564922493145</v>
          </cell>
          <cell r="E254" t="str">
            <v/>
          </cell>
          <cell r="F254" t="str">
            <v/>
          </cell>
          <cell r="G254">
            <v>5</v>
          </cell>
          <cell r="H254">
            <v>3956.0279775905706</v>
          </cell>
          <cell r="I254">
            <v>24</v>
          </cell>
          <cell r="J254">
            <v>341.77574745253725</v>
          </cell>
          <cell r="K254" t="str">
            <v>No</v>
          </cell>
          <cell r="L254" t="str">
            <v>-</v>
          </cell>
          <cell r="M254">
            <v>0</v>
          </cell>
          <cell r="N254" t="str">
            <v/>
          </cell>
          <cell r="O254" t="str">
            <v>-</v>
          </cell>
        </row>
        <row r="255">
          <cell r="A255" t="str">
            <v>CA69A</v>
          </cell>
          <cell r="B255" t="str">
            <v>Diagnostic, Laryngoscopy or Pharyngoscopy, 19 years and over</v>
          </cell>
          <cell r="C255">
            <v>101.49799145236875</v>
          </cell>
          <cell r="D255">
            <v>826.2884128060781</v>
          </cell>
          <cell r="E255" t="str">
            <v/>
          </cell>
          <cell r="F255" t="str">
            <v/>
          </cell>
          <cell r="G255">
            <v>5</v>
          </cell>
          <cell r="H255">
            <v>826.2884128060781</v>
          </cell>
          <cell r="I255">
            <v>5</v>
          </cell>
          <cell r="J255">
            <v>221.39491200467239</v>
          </cell>
          <cell r="K255" t="str">
            <v>No</v>
          </cell>
          <cell r="L255" t="str">
            <v>-</v>
          </cell>
          <cell r="M255">
            <v>0</v>
          </cell>
          <cell r="N255" t="str">
            <v/>
          </cell>
          <cell r="O255" t="str">
            <v>-</v>
          </cell>
        </row>
        <row r="256">
          <cell r="A256" t="str">
            <v>CA69B</v>
          </cell>
          <cell r="B256" t="str">
            <v>Diagnostic, Laryngoscopy or Pharyngoscopy, between 2 and 18 years</v>
          </cell>
          <cell r="C256">
            <v>98.251308830899461</v>
          </cell>
          <cell r="D256">
            <v>851.79112704401075</v>
          </cell>
          <cell r="E256" t="str">
            <v/>
          </cell>
          <cell r="F256" t="str">
            <v/>
          </cell>
          <cell r="G256">
            <v>5</v>
          </cell>
          <cell r="H256">
            <v>886.06162205386806</v>
          </cell>
          <cell r="I256">
            <v>5</v>
          </cell>
          <cell r="J256">
            <v>341.77574745253725</v>
          </cell>
          <cell r="K256" t="str">
            <v>No</v>
          </cell>
          <cell r="L256" t="str">
            <v>-</v>
          </cell>
          <cell r="M256">
            <v>0</v>
          </cell>
          <cell r="N256" t="str">
            <v/>
          </cell>
          <cell r="O256" t="str">
            <v>-</v>
          </cell>
        </row>
        <row r="257">
          <cell r="A257" t="str">
            <v>CA69C</v>
          </cell>
          <cell r="B257" t="str">
            <v>Diagnostic, Laryngoscopy or Pharyngoscopy, 1 year and under</v>
          </cell>
          <cell r="C257" t="str">
            <v>-</v>
          </cell>
          <cell r="D257">
            <v>894.35049394882276</v>
          </cell>
          <cell r="E257" t="str">
            <v/>
          </cell>
          <cell r="F257" t="str">
            <v/>
          </cell>
          <cell r="G257">
            <v>5</v>
          </cell>
          <cell r="H257">
            <v>1702.8985782157756</v>
          </cell>
          <cell r="I257">
            <v>5</v>
          </cell>
          <cell r="J257">
            <v>341.77574745253725</v>
          </cell>
          <cell r="K257" t="str">
            <v>No</v>
          </cell>
          <cell r="L257" t="str">
            <v>-</v>
          </cell>
          <cell r="M257">
            <v>0</v>
          </cell>
          <cell r="N257" t="str">
            <v/>
          </cell>
          <cell r="O257" t="str">
            <v>-</v>
          </cell>
        </row>
        <row r="258">
          <cell r="A258" t="str">
            <v>CA70Z</v>
          </cell>
          <cell r="B258" t="str">
            <v>Diagnostic Examination of Upper Respiratory Tract and Upper Gastrointestinal Tract</v>
          </cell>
          <cell r="C258" t="str">
            <v>-</v>
          </cell>
          <cell r="D258">
            <v>887.79537956723686</v>
          </cell>
          <cell r="E258" t="str">
            <v/>
          </cell>
          <cell r="F258" t="str">
            <v/>
          </cell>
          <cell r="G258">
            <v>5</v>
          </cell>
          <cell r="H258">
            <v>1535.6387946800423</v>
          </cell>
          <cell r="I258">
            <v>5</v>
          </cell>
          <cell r="J258">
            <v>221.39491200467239</v>
          </cell>
          <cell r="K258" t="str">
            <v>No</v>
          </cell>
          <cell r="L258" t="str">
            <v>-</v>
          </cell>
          <cell r="M258">
            <v>0</v>
          </cell>
          <cell r="N258" t="str">
            <v/>
          </cell>
          <cell r="O258" t="str">
            <v>-</v>
          </cell>
        </row>
        <row r="259">
          <cell r="A259" t="str">
            <v>CA71A</v>
          </cell>
          <cell r="B259" t="str">
            <v>Diagnostic Nasopharyngoscopy, 19 years and over</v>
          </cell>
          <cell r="C259">
            <v>107.35164148451699</v>
          </cell>
          <cell r="D259">
            <v>636.77465526418166</v>
          </cell>
          <cell r="E259" t="str">
            <v/>
          </cell>
          <cell r="F259" t="str">
            <v/>
          </cell>
          <cell r="G259">
            <v>5</v>
          </cell>
          <cell r="H259">
            <v>636.77465526418166</v>
          </cell>
          <cell r="I259">
            <v>5</v>
          </cell>
          <cell r="J259">
            <v>221.39491200467239</v>
          </cell>
          <cell r="K259" t="str">
            <v>No</v>
          </cell>
          <cell r="L259" t="str">
            <v>-</v>
          </cell>
          <cell r="M259">
            <v>0</v>
          </cell>
          <cell r="N259" t="str">
            <v/>
          </cell>
          <cell r="O259" t="str">
            <v>-</v>
          </cell>
        </row>
        <row r="260">
          <cell r="A260" t="str">
            <v>CA71B</v>
          </cell>
          <cell r="B260" t="str">
            <v>Diagnostic Nasopharyngoscopy, 18 years and under</v>
          </cell>
          <cell r="C260">
            <v>101.02356575129873</v>
          </cell>
          <cell r="D260">
            <v>727.33664030846569</v>
          </cell>
          <cell r="E260" t="str">
            <v/>
          </cell>
          <cell r="F260" t="str">
            <v/>
          </cell>
          <cell r="G260">
            <v>5</v>
          </cell>
          <cell r="H260">
            <v>727.33664030846569</v>
          </cell>
          <cell r="I260">
            <v>5</v>
          </cell>
          <cell r="J260">
            <v>341.77574745253725</v>
          </cell>
          <cell r="K260" t="str">
            <v>No</v>
          </cell>
          <cell r="L260" t="str">
            <v>-</v>
          </cell>
          <cell r="M260">
            <v>0</v>
          </cell>
          <cell r="N260" t="str">
            <v/>
          </cell>
          <cell r="O260" t="str">
            <v>-</v>
          </cell>
        </row>
        <row r="261">
          <cell r="A261" t="str">
            <v>CA80A</v>
          </cell>
          <cell r="B261" t="str">
            <v>Very Complex, Mouth or Throat Procedures, with CC Score 5+</v>
          </cell>
          <cell r="C261" t="str">
            <v>-</v>
          </cell>
          <cell r="D261">
            <v>16641.114832022991</v>
          </cell>
          <cell r="E261" t="str">
            <v/>
          </cell>
          <cell r="F261" t="str">
            <v/>
          </cell>
          <cell r="G261">
            <v>56</v>
          </cell>
          <cell r="H261">
            <v>24826.400026806292</v>
          </cell>
          <cell r="I261">
            <v>137</v>
          </cell>
          <cell r="J261">
            <v>221.39491200467239</v>
          </cell>
          <cell r="K261" t="str">
            <v>No</v>
          </cell>
          <cell r="L261" t="str">
            <v>-</v>
          </cell>
          <cell r="M261">
            <v>0</v>
          </cell>
          <cell r="N261" t="str">
            <v/>
          </cell>
          <cell r="O261" t="str">
            <v>-</v>
          </cell>
        </row>
        <row r="262">
          <cell r="A262" t="str">
            <v>CA80B</v>
          </cell>
          <cell r="B262" t="str">
            <v>Very Complex, Mouth or Throat Procedures, with CC Score 2-4</v>
          </cell>
          <cell r="C262" t="str">
            <v>-</v>
          </cell>
          <cell r="D262">
            <v>11109.81760989668</v>
          </cell>
          <cell r="E262" t="str">
            <v/>
          </cell>
          <cell r="F262" t="str">
            <v/>
          </cell>
          <cell r="G262">
            <v>34</v>
          </cell>
          <cell r="H262">
            <v>12657.441789882729</v>
          </cell>
          <cell r="I262">
            <v>79</v>
          </cell>
          <cell r="J262">
            <v>221.39491200467239</v>
          </cell>
          <cell r="K262" t="str">
            <v>No</v>
          </cell>
          <cell r="L262" t="str">
            <v>-</v>
          </cell>
          <cell r="M262">
            <v>0</v>
          </cell>
          <cell r="N262" t="str">
            <v/>
          </cell>
          <cell r="O262" t="str">
            <v>-</v>
          </cell>
        </row>
        <row r="263">
          <cell r="A263" t="str">
            <v>CA80C</v>
          </cell>
          <cell r="B263" t="str">
            <v>Very Complex, Mouth or Throat Procedures, with CC Score 0-1</v>
          </cell>
          <cell r="C263" t="str">
            <v>-</v>
          </cell>
          <cell r="D263">
            <v>7925.9326987307095</v>
          </cell>
          <cell r="E263" t="str">
            <v/>
          </cell>
          <cell r="F263" t="str">
            <v/>
          </cell>
          <cell r="G263">
            <v>34</v>
          </cell>
          <cell r="H263">
            <v>10168.091919623919</v>
          </cell>
          <cell r="I263">
            <v>53</v>
          </cell>
          <cell r="J263">
            <v>221.39491200467239</v>
          </cell>
          <cell r="K263" t="str">
            <v>No</v>
          </cell>
          <cell r="L263" t="str">
            <v>-</v>
          </cell>
          <cell r="M263">
            <v>0</v>
          </cell>
          <cell r="N263" t="str">
            <v/>
          </cell>
          <cell r="O263" t="str">
            <v>-</v>
          </cell>
        </row>
        <row r="264">
          <cell r="A264" t="str">
            <v>CA81A</v>
          </cell>
          <cell r="B264" t="str">
            <v>Complex, Mouth or Throat Procedures, 19 years and over, with CC Score 2+</v>
          </cell>
          <cell r="C264" t="str">
            <v>-</v>
          </cell>
          <cell r="D264">
            <v>4185.1833706617381</v>
          </cell>
          <cell r="E264" t="str">
            <v/>
          </cell>
          <cell r="F264" t="str">
            <v/>
          </cell>
          <cell r="G264">
            <v>21</v>
          </cell>
          <cell r="H264">
            <v>9106.4819815845985</v>
          </cell>
          <cell r="I264">
            <v>94</v>
          </cell>
          <cell r="J264">
            <v>221.39491200467239</v>
          </cell>
          <cell r="K264" t="str">
            <v>No</v>
          </cell>
          <cell r="L264" t="str">
            <v>-</v>
          </cell>
          <cell r="M264">
            <v>0</v>
          </cell>
          <cell r="N264" t="str">
            <v/>
          </cell>
          <cell r="O264" t="str">
            <v>-</v>
          </cell>
        </row>
        <row r="265">
          <cell r="A265" t="str">
            <v>CA81B</v>
          </cell>
          <cell r="B265" t="str">
            <v>Complex, Mouth or Throat Procedures, 19 years and over, with CC Score 0-1</v>
          </cell>
          <cell r="C265" t="str">
            <v>-</v>
          </cell>
          <cell r="D265">
            <v>2017.7775159444914</v>
          </cell>
          <cell r="E265" t="str">
            <v/>
          </cell>
          <cell r="F265" t="str">
            <v/>
          </cell>
          <cell r="G265">
            <v>5</v>
          </cell>
          <cell r="H265">
            <v>2787.1094777982385</v>
          </cell>
          <cell r="I265">
            <v>27</v>
          </cell>
          <cell r="J265">
            <v>221.39491200467239</v>
          </cell>
          <cell r="K265" t="str">
            <v>No</v>
          </cell>
          <cell r="L265" t="str">
            <v>-</v>
          </cell>
          <cell r="M265">
            <v>0</v>
          </cell>
          <cell r="N265" t="str">
            <v/>
          </cell>
          <cell r="O265" t="str">
            <v>-</v>
          </cell>
        </row>
        <row r="266">
          <cell r="A266" t="str">
            <v>CA81C</v>
          </cell>
          <cell r="B266" t="str">
            <v>Complex, Mouth or Throat Procedures, between 2 and 18 years</v>
          </cell>
          <cell r="C266" t="str">
            <v>-</v>
          </cell>
          <cell r="D266">
            <v>4084.3837888294088</v>
          </cell>
          <cell r="E266" t="str">
            <v/>
          </cell>
          <cell r="F266" t="str">
            <v/>
          </cell>
          <cell r="G266">
            <v>6</v>
          </cell>
          <cell r="H266">
            <v>3444.2294092132543</v>
          </cell>
          <cell r="I266">
            <v>18</v>
          </cell>
          <cell r="J266">
            <v>341.77574745253725</v>
          </cell>
          <cell r="K266" t="str">
            <v>No</v>
          </cell>
          <cell r="L266" t="str">
            <v>-</v>
          </cell>
          <cell r="M266">
            <v>0</v>
          </cell>
          <cell r="N266" t="str">
            <v/>
          </cell>
          <cell r="O266" t="str">
            <v>-</v>
          </cell>
        </row>
        <row r="267">
          <cell r="A267" t="str">
            <v>CA81D</v>
          </cell>
          <cell r="B267" t="str">
            <v>Complex, Mouth or Throat Procedures, 1 year and under</v>
          </cell>
          <cell r="C267" t="str">
            <v>-</v>
          </cell>
          <cell r="D267">
            <v>4440.9989905425082</v>
          </cell>
          <cell r="E267" t="str">
            <v/>
          </cell>
          <cell r="F267" t="str">
            <v/>
          </cell>
          <cell r="G267">
            <v>6</v>
          </cell>
          <cell r="H267">
            <v>8790.6152113072985</v>
          </cell>
          <cell r="I267">
            <v>114</v>
          </cell>
          <cell r="J267">
            <v>341.77574745253725</v>
          </cell>
          <cell r="K267" t="str">
            <v>No</v>
          </cell>
          <cell r="L267" t="str">
            <v>-</v>
          </cell>
          <cell r="M267">
            <v>0</v>
          </cell>
          <cell r="N267" t="str">
            <v/>
          </cell>
          <cell r="O267" t="str">
            <v>-</v>
          </cell>
        </row>
        <row r="268">
          <cell r="A268" t="str">
            <v>CA82A</v>
          </cell>
          <cell r="B268" t="str">
            <v>Very Major, Mouth or Throat Procedures, 19 years and over, with CC Score 2+</v>
          </cell>
          <cell r="C268" t="str">
            <v>-</v>
          </cell>
          <cell r="D268">
            <v>2065.2619552929664</v>
          </cell>
          <cell r="E268" t="str">
            <v/>
          </cell>
          <cell r="F268" t="str">
            <v/>
          </cell>
          <cell r="G268">
            <v>5</v>
          </cell>
          <cell r="H268">
            <v>7682.1563431799968</v>
          </cell>
          <cell r="I268">
            <v>65</v>
          </cell>
          <cell r="J268">
            <v>221.39491200467239</v>
          </cell>
          <cell r="K268" t="str">
            <v>No</v>
          </cell>
          <cell r="L268" t="str">
            <v>-</v>
          </cell>
          <cell r="M268">
            <v>0</v>
          </cell>
          <cell r="N268" t="str">
            <v/>
          </cell>
          <cell r="O268" t="str">
            <v>-</v>
          </cell>
        </row>
        <row r="269">
          <cell r="A269" t="str">
            <v>CA82B</v>
          </cell>
          <cell r="B269" t="str">
            <v>Very Major, Mouth or Throat Procedures, 19 years and over, with CC Score 0-1</v>
          </cell>
          <cell r="C269" t="str">
            <v>-</v>
          </cell>
          <cell r="D269">
            <v>1686.9419169910868</v>
          </cell>
          <cell r="E269" t="str">
            <v/>
          </cell>
          <cell r="F269" t="str">
            <v/>
          </cell>
          <cell r="G269">
            <v>5</v>
          </cell>
          <cell r="H269">
            <v>2720.3078988871002</v>
          </cell>
          <cell r="I269">
            <v>15</v>
          </cell>
          <cell r="J269">
            <v>221.39491200467239</v>
          </cell>
          <cell r="K269" t="str">
            <v>No</v>
          </cell>
          <cell r="L269" t="str">
            <v>-</v>
          </cell>
          <cell r="M269">
            <v>0</v>
          </cell>
          <cell r="N269" t="str">
            <v/>
          </cell>
          <cell r="O269" t="str">
            <v>-</v>
          </cell>
        </row>
        <row r="270">
          <cell r="A270" t="str">
            <v>CA82C</v>
          </cell>
          <cell r="B270" t="str">
            <v>Very Major, Mouth or Throat Procedures, between 2 and 18 years</v>
          </cell>
          <cell r="C270" t="str">
            <v>-</v>
          </cell>
          <cell r="D270">
            <v>3077.5390732454216</v>
          </cell>
          <cell r="E270" t="str">
            <v/>
          </cell>
          <cell r="F270" t="str">
            <v/>
          </cell>
          <cell r="G270">
            <v>5</v>
          </cell>
          <cell r="H270">
            <v>2483.6972804619199</v>
          </cell>
          <cell r="I270">
            <v>11</v>
          </cell>
          <cell r="J270">
            <v>341.77574745253725</v>
          </cell>
          <cell r="K270" t="str">
            <v>No</v>
          </cell>
          <cell r="L270" t="str">
            <v>-</v>
          </cell>
          <cell r="M270">
            <v>0</v>
          </cell>
          <cell r="N270" t="str">
            <v/>
          </cell>
          <cell r="O270" t="str">
            <v>-</v>
          </cell>
        </row>
        <row r="271">
          <cell r="A271" t="str">
            <v>CA82D</v>
          </cell>
          <cell r="B271" t="str">
            <v>Very Major, Mouth or Throat Procedures, 1 year and under</v>
          </cell>
          <cell r="C271" t="str">
            <v>-</v>
          </cell>
          <cell r="D271">
            <v>3712.7740651600284</v>
          </cell>
          <cell r="E271" t="str">
            <v/>
          </cell>
          <cell r="F271" t="str">
            <v/>
          </cell>
          <cell r="G271">
            <v>5</v>
          </cell>
          <cell r="H271">
            <v>3297.7597152359108</v>
          </cell>
          <cell r="I271">
            <v>20</v>
          </cell>
          <cell r="J271">
            <v>341.77574745253725</v>
          </cell>
          <cell r="K271" t="str">
            <v>No</v>
          </cell>
          <cell r="L271" t="str">
            <v>-</v>
          </cell>
          <cell r="M271">
            <v>0</v>
          </cell>
          <cell r="N271" t="str">
            <v/>
          </cell>
          <cell r="O271" t="str">
            <v>-</v>
          </cell>
        </row>
        <row r="272">
          <cell r="A272" t="str">
            <v>CA83A</v>
          </cell>
          <cell r="B272" t="str">
            <v>Major, Mouth or Throat Procedures, 19 years and over, with CC Score 2+</v>
          </cell>
          <cell r="C272" t="str">
            <v>-</v>
          </cell>
          <cell r="D272">
            <v>1665.2438452096155</v>
          </cell>
          <cell r="E272" t="str">
            <v/>
          </cell>
          <cell r="F272" t="str">
            <v/>
          </cell>
          <cell r="G272">
            <v>5</v>
          </cell>
          <cell r="H272">
            <v>2939.8714486235231</v>
          </cell>
          <cell r="I272">
            <v>17</v>
          </cell>
          <cell r="J272">
            <v>221.39491200467239</v>
          </cell>
          <cell r="K272" t="str">
            <v>No</v>
          </cell>
          <cell r="L272" t="str">
            <v>-</v>
          </cell>
          <cell r="M272">
            <v>0</v>
          </cell>
          <cell r="N272" t="str">
            <v/>
          </cell>
          <cell r="O272" t="str">
            <v>-</v>
          </cell>
        </row>
        <row r="273">
          <cell r="A273" t="str">
            <v>CA83B</v>
          </cell>
          <cell r="B273" t="str">
            <v>Major, Mouth or Throat Procedures, 19 years and over, with CC Score 0-1</v>
          </cell>
          <cell r="C273" t="str">
            <v>-</v>
          </cell>
          <cell r="D273">
            <v>1518.0001480261892</v>
          </cell>
          <cell r="E273" t="str">
            <v/>
          </cell>
          <cell r="F273" t="str">
            <v/>
          </cell>
          <cell r="G273">
            <v>5</v>
          </cell>
          <cell r="H273">
            <v>1518.0001480261892</v>
          </cell>
          <cell r="I273">
            <v>5</v>
          </cell>
          <cell r="J273">
            <v>221.39491200467239</v>
          </cell>
          <cell r="K273" t="str">
            <v>No</v>
          </cell>
          <cell r="L273" t="str">
            <v>-</v>
          </cell>
          <cell r="M273">
            <v>0</v>
          </cell>
          <cell r="N273" t="str">
            <v/>
          </cell>
          <cell r="O273" t="str">
            <v>-</v>
          </cell>
        </row>
        <row r="274">
          <cell r="A274" t="str">
            <v>CA83C</v>
          </cell>
          <cell r="B274" t="str">
            <v>Major, Mouth or Throat Procedures, 18 years and under</v>
          </cell>
          <cell r="C274" t="str">
            <v>-</v>
          </cell>
          <cell r="D274">
            <v>1600.3482408285547</v>
          </cell>
          <cell r="E274" t="str">
            <v/>
          </cell>
          <cell r="F274" t="str">
            <v/>
          </cell>
          <cell r="G274">
            <v>5</v>
          </cell>
          <cell r="H274">
            <v>1600.3482408285547</v>
          </cell>
          <cell r="I274">
            <v>5</v>
          </cell>
          <cell r="J274">
            <v>341.77574745253725</v>
          </cell>
          <cell r="K274" t="str">
            <v>No</v>
          </cell>
          <cell r="L274" t="str">
            <v>-</v>
          </cell>
          <cell r="M274">
            <v>0</v>
          </cell>
          <cell r="N274" t="str">
            <v/>
          </cell>
          <cell r="O274" t="str">
            <v>-</v>
          </cell>
        </row>
        <row r="275">
          <cell r="A275" t="str">
            <v>CA84A</v>
          </cell>
          <cell r="B275" t="str">
            <v>Intermediate, Mouth or Throat Procedures, 19 years and over, with CC Score 2+</v>
          </cell>
          <cell r="C275" t="str">
            <v>-</v>
          </cell>
          <cell r="D275">
            <v>1092.4010292783662</v>
          </cell>
          <cell r="E275" t="str">
            <v/>
          </cell>
          <cell r="F275" t="str">
            <v/>
          </cell>
          <cell r="G275">
            <v>5</v>
          </cell>
          <cell r="H275">
            <v>2616.6663357358543</v>
          </cell>
          <cell r="I275">
            <v>22</v>
          </cell>
          <cell r="J275">
            <v>221.39491200467239</v>
          </cell>
          <cell r="K275" t="str">
            <v>No</v>
          </cell>
          <cell r="L275" t="str">
            <v>-</v>
          </cell>
          <cell r="M275">
            <v>0</v>
          </cell>
          <cell r="N275" t="str">
            <v/>
          </cell>
          <cell r="O275" t="str">
            <v>-</v>
          </cell>
        </row>
        <row r="276">
          <cell r="A276" t="str">
            <v>CA84B</v>
          </cell>
          <cell r="B276" t="str">
            <v>Intermediate, Mouth or Throat Procedures, 19 years and over, with CC Score 0-1</v>
          </cell>
          <cell r="C276">
            <v>132.65338704712633</v>
          </cell>
          <cell r="D276">
            <v>807.74191605054159</v>
          </cell>
          <cell r="E276" t="str">
            <v/>
          </cell>
          <cell r="F276" t="str">
            <v/>
          </cell>
          <cell r="G276">
            <v>5</v>
          </cell>
          <cell r="H276">
            <v>1320.210443298</v>
          </cell>
          <cell r="I276">
            <v>6</v>
          </cell>
          <cell r="J276">
            <v>221.39491200467239</v>
          </cell>
          <cell r="K276" t="str">
            <v>No</v>
          </cell>
          <cell r="L276" t="str">
            <v>-</v>
          </cell>
          <cell r="M276">
            <v>0</v>
          </cell>
          <cell r="N276" t="str">
            <v/>
          </cell>
          <cell r="O276" t="str">
            <v>-</v>
          </cell>
        </row>
        <row r="277">
          <cell r="A277" t="str">
            <v>CA84C</v>
          </cell>
          <cell r="B277" t="str">
            <v>Intermediate, Mouth or Throat Procedures, 18 years and under</v>
          </cell>
          <cell r="C277">
            <v>103.35145163380199</v>
          </cell>
          <cell r="D277">
            <v>1101.814137262465</v>
          </cell>
          <cell r="E277" t="str">
            <v/>
          </cell>
          <cell r="F277" t="str">
            <v/>
          </cell>
          <cell r="G277">
            <v>5</v>
          </cell>
          <cell r="H277">
            <v>1195.4036416249801</v>
          </cell>
          <cell r="I277">
            <v>5</v>
          </cell>
          <cell r="J277">
            <v>341.77574745253725</v>
          </cell>
          <cell r="K277" t="str">
            <v>No</v>
          </cell>
          <cell r="L277" t="str">
            <v>-</v>
          </cell>
          <cell r="M277">
            <v>0</v>
          </cell>
          <cell r="N277" t="str">
            <v/>
          </cell>
          <cell r="O277" t="str">
            <v>-</v>
          </cell>
        </row>
        <row r="278">
          <cell r="A278" t="str">
            <v>CA85A</v>
          </cell>
          <cell r="B278" t="str">
            <v>Minor, Mouth or Throat Procedures, 19 years and over</v>
          </cell>
          <cell r="C278">
            <v>113.4955911818511</v>
          </cell>
          <cell r="D278">
            <v>586.96211519079418</v>
          </cell>
          <cell r="E278" t="str">
            <v/>
          </cell>
          <cell r="F278" t="str">
            <v/>
          </cell>
          <cell r="G278">
            <v>5</v>
          </cell>
          <cell r="H278">
            <v>586.96211519079418</v>
          </cell>
          <cell r="I278">
            <v>5</v>
          </cell>
          <cell r="J278">
            <v>221.39491200467239</v>
          </cell>
          <cell r="K278" t="str">
            <v>No</v>
          </cell>
          <cell r="L278" t="str">
            <v>-</v>
          </cell>
          <cell r="M278">
            <v>0</v>
          </cell>
          <cell r="N278" t="str">
            <v/>
          </cell>
          <cell r="O278" t="str">
            <v>-</v>
          </cell>
        </row>
        <row r="279">
          <cell r="A279" t="str">
            <v>CA85B</v>
          </cell>
          <cell r="B279" t="str">
            <v>Minor, Mouth or Throat Procedures, between 2 and 18 years</v>
          </cell>
          <cell r="C279">
            <v>161.18661557252679</v>
          </cell>
          <cell r="D279">
            <v>634.21396731052675</v>
          </cell>
          <cell r="E279" t="str">
            <v/>
          </cell>
          <cell r="F279" t="str">
            <v/>
          </cell>
          <cell r="G279">
            <v>5</v>
          </cell>
          <cell r="H279">
            <v>638.93817758124976</v>
          </cell>
          <cell r="I279">
            <v>5</v>
          </cell>
          <cell r="J279">
            <v>341.77574745253725</v>
          </cell>
          <cell r="K279" t="str">
            <v>No</v>
          </cell>
          <cell r="L279" t="str">
            <v>-</v>
          </cell>
          <cell r="M279">
            <v>0</v>
          </cell>
          <cell r="N279" t="str">
            <v/>
          </cell>
          <cell r="O279" t="str">
            <v>-</v>
          </cell>
        </row>
        <row r="280">
          <cell r="A280" t="str">
            <v>CA85C</v>
          </cell>
          <cell r="B280" t="str">
            <v>Minor, Mouth or Throat Procedures, 1 year and under</v>
          </cell>
          <cell r="C280" t="str">
            <v>-</v>
          </cell>
          <cell r="D280">
            <v>649.82705234086188</v>
          </cell>
          <cell r="E280" t="str">
            <v/>
          </cell>
          <cell r="F280" t="str">
            <v/>
          </cell>
          <cell r="G280">
            <v>5</v>
          </cell>
          <cell r="H280">
            <v>822.48970603352666</v>
          </cell>
          <cell r="I280">
            <v>5</v>
          </cell>
          <cell r="J280">
            <v>341.77574745253725</v>
          </cell>
          <cell r="K280" t="str">
            <v>No</v>
          </cell>
          <cell r="L280" t="str">
            <v>-</v>
          </cell>
          <cell r="M280">
            <v>0</v>
          </cell>
          <cell r="N280" t="str">
            <v/>
          </cell>
          <cell r="O280" t="str">
            <v>-</v>
          </cell>
        </row>
        <row r="281">
          <cell r="A281" t="str">
            <v>CA86A</v>
          </cell>
          <cell r="B281" t="str">
            <v>Minimal, Mouth or Throat Procedures, 19 years and over</v>
          </cell>
          <cell r="C281">
            <v>102.89974632189933</v>
          </cell>
          <cell r="D281">
            <v>617.21792144804647</v>
          </cell>
          <cell r="E281" t="str">
            <v/>
          </cell>
          <cell r="F281" t="str">
            <v/>
          </cell>
          <cell r="G281">
            <v>5</v>
          </cell>
          <cell r="H281">
            <v>671.96142685852169</v>
          </cell>
          <cell r="I281">
            <v>5</v>
          </cell>
          <cell r="J281">
            <v>221.39491200467239</v>
          </cell>
          <cell r="K281" t="str">
            <v>No</v>
          </cell>
          <cell r="L281" t="str">
            <v>-</v>
          </cell>
          <cell r="M281">
            <v>0</v>
          </cell>
          <cell r="N281" t="str">
            <v/>
          </cell>
          <cell r="O281" t="str">
            <v>-</v>
          </cell>
        </row>
        <row r="282">
          <cell r="A282" t="str">
            <v>CA86B</v>
          </cell>
          <cell r="B282" t="str">
            <v>Minimal, Mouth or Throat Procedures, between 2 and 18 years</v>
          </cell>
          <cell r="C282">
            <v>108.32806589800025</v>
          </cell>
          <cell r="D282">
            <v>778.86881842698256</v>
          </cell>
          <cell r="E282" t="str">
            <v/>
          </cell>
          <cell r="F282" t="str">
            <v/>
          </cell>
          <cell r="G282">
            <v>5</v>
          </cell>
          <cell r="H282">
            <v>794.30263892724099</v>
          </cell>
          <cell r="I282">
            <v>5</v>
          </cell>
          <cell r="J282">
            <v>341.77574745253725</v>
          </cell>
          <cell r="K282" t="str">
            <v>No</v>
          </cell>
          <cell r="L282" t="str">
            <v>-</v>
          </cell>
          <cell r="M282">
            <v>0</v>
          </cell>
          <cell r="N282" t="str">
            <v/>
          </cell>
          <cell r="O282" t="str">
            <v>-</v>
          </cell>
        </row>
        <row r="283">
          <cell r="A283" t="str">
            <v>CA86C</v>
          </cell>
          <cell r="B283" t="str">
            <v>Minimal, Mouth or Throat Procedures, 1 year and under</v>
          </cell>
          <cell r="C283" t="str">
            <v>-</v>
          </cell>
          <cell r="D283">
            <v>760.91823161436093</v>
          </cell>
          <cell r="E283" t="str">
            <v/>
          </cell>
          <cell r="F283" t="str">
            <v/>
          </cell>
          <cell r="G283">
            <v>5</v>
          </cell>
          <cell r="H283">
            <v>927.9186111047859</v>
          </cell>
          <cell r="I283">
            <v>5</v>
          </cell>
          <cell r="J283">
            <v>341.77574745253725</v>
          </cell>
          <cell r="K283" t="str">
            <v>No</v>
          </cell>
          <cell r="L283" t="str">
            <v>-</v>
          </cell>
          <cell r="M283">
            <v>0</v>
          </cell>
          <cell r="N283" t="str">
            <v/>
          </cell>
          <cell r="O283" t="str">
            <v>-</v>
          </cell>
        </row>
        <row r="284">
          <cell r="A284" t="str">
            <v>CA90Z</v>
          </cell>
          <cell r="B284" t="str">
            <v>Very Complex Maxillofacial Procedures</v>
          </cell>
          <cell r="C284" t="str">
            <v>-</v>
          </cell>
          <cell r="D284">
            <v>15519.791039450842</v>
          </cell>
          <cell r="E284" t="str">
            <v/>
          </cell>
          <cell r="F284" t="str">
            <v/>
          </cell>
          <cell r="G284">
            <v>46</v>
          </cell>
          <cell r="H284">
            <v>15915.512517399198</v>
          </cell>
          <cell r="I284">
            <v>337</v>
          </cell>
          <cell r="J284">
            <v>221.39491200467239</v>
          </cell>
          <cell r="K284" t="str">
            <v>No</v>
          </cell>
          <cell r="L284" t="str">
            <v>-</v>
          </cell>
          <cell r="M284">
            <v>0</v>
          </cell>
          <cell r="N284" t="str">
            <v/>
          </cell>
          <cell r="O284" t="str">
            <v>-</v>
          </cell>
        </row>
        <row r="285">
          <cell r="A285" t="str">
            <v>CA91A</v>
          </cell>
          <cell r="B285" t="str">
            <v>Complex Maxillofacial Procedures with CC Score 1+</v>
          </cell>
          <cell r="C285" t="str">
            <v>-</v>
          </cell>
          <cell r="D285">
            <v>8168.7966287565214</v>
          </cell>
          <cell r="E285" t="str">
            <v/>
          </cell>
          <cell r="F285" t="str">
            <v/>
          </cell>
          <cell r="G285">
            <v>20</v>
          </cell>
          <cell r="H285">
            <v>10874.589904120743</v>
          </cell>
          <cell r="I285">
            <v>77</v>
          </cell>
          <cell r="J285">
            <v>221.39491200467239</v>
          </cell>
          <cell r="K285" t="str">
            <v>No</v>
          </cell>
          <cell r="L285" t="str">
            <v>-</v>
          </cell>
          <cell r="M285">
            <v>0</v>
          </cell>
          <cell r="N285" t="str">
            <v/>
          </cell>
          <cell r="O285" t="str">
            <v>-</v>
          </cell>
        </row>
        <row r="286">
          <cell r="A286" t="str">
            <v>CA91B</v>
          </cell>
          <cell r="B286" t="str">
            <v>Complex Maxillofacial Procedures with CC Score 0</v>
          </cell>
          <cell r="C286" t="str">
            <v>-</v>
          </cell>
          <cell r="D286">
            <v>4347.3510094569456</v>
          </cell>
          <cell r="E286" t="str">
            <v/>
          </cell>
          <cell r="F286" t="str">
            <v/>
          </cell>
          <cell r="G286">
            <v>5</v>
          </cell>
          <cell r="H286">
            <v>4347.3510094569456</v>
          </cell>
          <cell r="I286">
            <v>5</v>
          </cell>
          <cell r="J286">
            <v>221.39491200467239</v>
          </cell>
          <cell r="K286" t="str">
            <v>No</v>
          </cell>
          <cell r="L286" t="str">
            <v>-</v>
          </cell>
          <cell r="M286">
            <v>0</v>
          </cell>
          <cell r="N286" t="str">
            <v/>
          </cell>
          <cell r="O286" t="str">
            <v>-</v>
          </cell>
        </row>
        <row r="287">
          <cell r="A287" t="str">
            <v>CA92A</v>
          </cell>
          <cell r="B287" t="str">
            <v>Very Major Maxillofacial Procedures with CC Score 1+</v>
          </cell>
          <cell r="C287" t="str">
            <v>-</v>
          </cell>
          <cell r="D287">
            <v>5282.4803863062007</v>
          </cell>
          <cell r="E287" t="str">
            <v/>
          </cell>
          <cell r="F287" t="str">
            <v/>
          </cell>
          <cell r="G287">
            <v>12</v>
          </cell>
          <cell r="H287">
            <v>6972.7259821053622</v>
          </cell>
          <cell r="I287">
            <v>28</v>
          </cell>
          <cell r="J287">
            <v>221.39491200467239</v>
          </cell>
          <cell r="K287" t="str">
            <v>No</v>
          </cell>
          <cell r="L287" t="str">
            <v>-</v>
          </cell>
          <cell r="M287">
            <v>0</v>
          </cell>
          <cell r="N287" t="str">
            <v/>
          </cell>
          <cell r="O287" t="str">
            <v>-</v>
          </cell>
        </row>
        <row r="288">
          <cell r="A288" t="str">
            <v>CA92B</v>
          </cell>
          <cell r="B288" t="str">
            <v>Very Major Maxillofacial Procedures with CC Score 0</v>
          </cell>
          <cell r="C288" t="str">
            <v>-</v>
          </cell>
          <cell r="D288">
            <v>4031.6172936760941</v>
          </cell>
          <cell r="E288" t="str">
            <v/>
          </cell>
          <cell r="F288" t="str">
            <v/>
          </cell>
          <cell r="G288">
            <v>5</v>
          </cell>
          <cell r="H288">
            <v>4031.6172936760941</v>
          </cell>
          <cell r="I288">
            <v>5</v>
          </cell>
          <cell r="J288">
            <v>221.39491200467239</v>
          </cell>
          <cell r="K288" t="str">
            <v>No</v>
          </cell>
          <cell r="L288" t="str">
            <v>-</v>
          </cell>
          <cell r="M288">
            <v>0</v>
          </cell>
          <cell r="N288" t="str">
            <v/>
          </cell>
          <cell r="O288" t="str">
            <v>-</v>
          </cell>
        </row>
        <row r="289">
          <cell r="A289" t="str">
            <v>CA93A</v>
          </cell>
          <cell r="B289" t="str">
            <v>Major Maxillofacial Procedures, 19 years and over, with CC Score 1+</v>
          </cell>
          <cell r="C289" t="str">
            <v>-</v>
          </cell>
          <cell r="D289">
            <v>3053.8794636807324</v>
          </cell>
          <cell r="E289" t="str">
            <v/>
          </cell>
          <cell r="F289" t="str">
            <v/>
          </cell>
          <cell r="G289">
            <v>5</v>
          </cell>
          <cell r="H289">
            <v>3757.6657975666021</v>
          </cell>
          <cell r="I289">
            <v>7</v>
          </cell>
          <cell r="J289">
            <v>221.39491200467239</v>
          </cell>
          <cell r="K289" t="str">
            <v>No</v>
          </cell>
          <cell r="L289" t="str">
            <v>-</v>
          </cell>
          <cell r="M289">
            <v>0</v>
          </cell>
          <cell r="N289" t="str">
            <v/>
          </cell>
          <cell r="O289" t="str">
            <v>-</v>
          </cell>
        </row>
        <row r="290">
          <cell r="A290" t="str">
            <v>CA93B</v>
          </cell>
          <cell r="B290" t="str">
            <v>Major Maxillofacial Procedures, 19 years and over, with CC Score 0</v>
          </cell>
          <cell r="C290" t="str">
            <v>-</v>
          </cell>
          <cell r="D290">
            <v>2726.9707283709376</v>
          </cell>
          <cell r="E290" t="str">
            <v/>
          </cell>
          <cell r="F290" t="str">
            <v/>
          </cell>
          <cell r="G290">
            <v>5</v>
          </cell>
          <cell r="H290">
            <v>2795.9016234091841</v>
          </cell>
          <cell r="I290">
            <v>6</v>
          </cell>
          <cell r="J290">
            <v>221.39491200467239</v>
          </cell>
          <cell r="K290" t="str">
            <v>No</v>
          </cell>
          <cell r="L290" t="str">
            <v>-</v>
          </cell>
          <cell r="M290">
            <v>0</v>
          </cell>
          <cell r="N290" t="str">
            <v/>
          </cell>
          <cell r="O290" t="str">
            <v>-</v>
          </cell>
        </row>
        <row r="291">
          <cell r="A291" t="str">
            <v>CA93C</v>
          </cell>
          <cell r="B291" t="str">
            <v>Major Maxillofacial Procedures, 18 years and under</v>
          </cell>
          <cell r="C291" t="str">
            <v>-</v>
          </cell>
          <cell r="D291">
            <v>2779.1818393566441</v>
          </cell>
          <cell r="E291" t="str">
            <v/>
          </cell>
          <cell r="F291" t="str">
            <v/>
          </cell>
          <cell r="G291">
            <v>5</v>
          </cell>
          <cell r="H291">
            <v>2820.2438894446013</v>
          </cell>
          <cell r="I291">
            <v>6</v>
          </cell>
          <cell r="J291">
            <v>341.77574745253725</v>
          </cell>
          <cell r="K291" t="str">
            <v>No</v>
          </cell>
          <cell r="L291" t="str">
            <v>-</v>
          </cell>
          <cell r="M291">
            <v>0</v>
          </cell>
          <cell r="N291" t="str">
            <v/>
          </cell>
          <cell r="O291" t="str">
            <v>-</v>
          </cell>
        </row>
        <row r="292">
          <cell r="A292" t="str">
            <v>CA94Z</v>
          </cell>
          <cell r="B292" t="str">
            <v>Intermediate Maxillofacial Procedures</v>
          </cell>
          <cell r="C292" t="str">
            <v>-</v>
          </cell>
          <cell r="D292">
            <v>1922.8396725565674</v>
          </cell>
          <cell r="E292" t="str">
            <v/>
          </cell>
          <cell r="F292" t="str">
            <v/>
          </cell>
          <cell r="G292">
            <v>5</v>
          </cell>
          <cell r="H292">
            <v>2158.4607055155466</v>
          </cell>
          <cell r="I292">
            <v>11</v>
          </cell>
          <cell r="J292">
            <v>221.39491200467239</v>
          </cell>
          <cell r="K292" t="str">
            <v>No</v>
          </cell>
          <cell r="L292" t="str">
            <v>-</v>
          </cell>
          <cell r="M292">
            <v>0</v>
          </cell>
          <cell r="N292" t="str">
            <v/>
          </cell>
          <cell r="O292" t="str">
            <v>-</v>
          </cell>
        </row>
        <row r="293">
          <cell r="A293" t="str">
            <v>CA95Z</v>
          </cell>
          <cell r="B293" t="str">
            <v>Minor Maxillofacial Procedures</v>
          </cell>
          <cell r="C293">
            <v>137.34597888253953</v>
          </cell>
          <cell r="D293">
            <v>969.47162889090339</v>
          </cell>
          <cell r="E293" t="str">
            <v/>
          </cell>
          <cell r="F293" t="str">
            <v/>
          </cell>
          <cell r="G293">
            <v>5</v>
          </cell>
          <cell r="H293">
            <v>760.53919177142302</v>
          </cell>
          <cell r="I293">
            <v>5</v>
          </cell>
          <cell r="J293">
            <v>221.39491200467239</v>
          </cell>
          <cell r="K293" t="str">
            <v>No</v>
          </cell>
          <cell r="L293" t="str">
            <v>-</v>
          </cell>
          <cell r="M293">
            <v>0</v>
          </cell>
          <cell r="N293" t="str">
            <v/>
          </cell>
          <cell r="O293" t="str">
            <v>-</v>
          </cell>
        </row>
        <row r="294">
          <cell r="A294" t="str">
            <v>CA96Z</v>
          </cell>
          <cell r="B294" t="str">
            <v>Reduction or Fixation, of Jaw</v>
          </cell>
          <cell r="C294" t="str">
            <v>-</v>
          </cell>
          <cell r="D294">
            <v>1903.8597954945926</v>
          </cell>
          <cell r="E294" t="str">
            <v/>
          </cell>
          <cell r="F294" t="str">
            <v/>
          </cell>
          <cell r="G294">
            <v>5</v>
          </cell>
          <cell r="H294">
            <v>2343.9916630547209</v>
          </cell>
          <cell r="I294">
            <v>5</v>
          </cell>
          <cell r="J294">
            <v>221.39491200467239</v>
          </cell>
          <cell r="K294" t="str">
            <v>No</v>
          </cell>
          <cell r="L294" t="str">
            <v>-</v>
          </cell>
          <cell r="M294">
            <v>0</v>
          </cell>
          <cell r="N294" t="str">
            <v/>
          </cell>
          <cell r="O294" t="str">
            <v>-</v>
          </cell>
        </row>
        <row r="295">
          <cell r="A295" t="str">
            <v>CA97Z</v>
          </cell>
          <cell r="B295" t="str">
            <v>Reduction or Fixation, of Cheekbone</v>
          </cell>
          <cell r="C295" t="str">
            <v>-</v>
          </cell>
          <cell r="D295">
            <v>1584.6766392475083</v>
          </cell>
          <cell r="E295" t="str">
            <v/>
          </cell>
          <cell r="F295" t="str">
            <v/>
          </cell>
          <cell r="G295">
            <v>5</v>
          </cell>
          <cell r="H295">
            <v>1654.3730475004188</v>
          </cell>
          <cell r="I295">
            <v>5</v>
          </cell>
          <cell r="J295">
            <v>221.39491200467239</v>
          </cell>
          <cell r="K295" t="str">
            <v>No</v>
          </cell>
          <cell r="L295" t="str">
            <v>-</v>
          </cell>
          <cell r="M295">
            <v>0</v>
          </cell>
          <cell r="N295" t="str">
            <v/>
          </cell>
          <cell r="O295" t="str">
            <v>-</v>
          </cell>
        </row>
        <row r="296">
          <cell r="A296" t="str">
            <v>CA98Z</v>
          </cell>
          <cell r="B296" t="str">
            <v>Reduction of Fracture of Nasal Bone</v>
          </cell>
          <cell r="C296">
            <v>116.32983646768211</v>
          </cell>
          <cell r="D296">
            <v>577.0062431493036</v>
          </cell>
          <cell r="E296" t="str">
            <v/>
          </cell>
          <cell r="F296" t="str">
            <v/>
          </cell>
          <cell r="G296">
            <v>5</v>
          </cell>
          <cell r="H296">
            <v>691.13732449659176</v>
          </cell>
          <cell r="I296">
            <v>5</v>
          </cell>
          <cell r="J296">
            <v>221.39491200467239</v>
          </cell>
          <cell r="K296" t="str">
            <v>No</v>
          </cell>
          <cell r="L296" t="str">
            <v>-</v>
          </cell>
          <cell r="M296">
            <v>0</v>
          </cell>
          <cell r="N296" t="str">
            <v/>
          </cell>
          <cell r="O296" t="str">
            <v>-</v>
          </cell>
        </row>
        <row r="297">
          <cell r="A297" t="str">
            <v>CB01A</v>
          </cell>
          <cell r="B297" t="str">
            <v>Malignant, Ear, Nose, Mouth, Throat or Neck Disorders, with Interventions, with CC Score 9+</v>
          </cell>
          <cell r="C297" t="str">
            <v>-</v>
          </cell>
          <cell r="D297">
            <v>9545.4780906453125</v>
          </cell>
          <cell r="E297" t="str">
            <v/>
          </cell>
          <cell r="F297" t="str">
            <v/>
          </cell>
          <cell r="G297">
            <v>74</v>
          </cell>
          <cell r="H297">
            <v>9800.4446078152778</v>
          </cell>
          <cell r="I297">
            <v>82</v>
          </cell>
          <cell r="J297">
            <v>221.39491200467239</v>
          </cell>
          <cell r="K297" t="str">
            <v>Yes</v>
          </cell>
          <cell r="L297">
            <v>0.30000000000000004</v>
          </cell>
          <cell r="M297">
            <v>2940.1333823445839</v>
          </cell>
          <cell r="N297" t="str">
            <v/>
          </cell>
          <cell r="O297" t="str">
            <v>-</v>
          </cell>
        </row>
        <row r="298">
          <cell r="A298" t="str">
            <v>CB01B</v>
          </cell>
          <cell r="B298" t="str">
            <v>Malignant, Ear, Nose, Mouth, Throat or Neck Disorders, with Interventions, with CC Score 5-8</v>
          </cell>
          <cell r="C298" t="str">
            <v>-</v>
          </cell>
          <cell r="D298">
            <v>4281.1471989129186</v>
          </cell>
          <cell r="E298" t="str">
            <v/>
          </cell>
          <cell r="F298" t="str">
            <v/>
          </cell>
          <cell r="G298">
            <v>21</v>
          </cell>
          <cell r="H298">
            <v>6717.056288655408</v>
          </cell>
          <cell r="I298">
            <v>45</v>
          </cell>
          <cell r="J298">
            <v>221.39491200467239</v>
          </cell>
          <cell r="K298" t="str">
            <v>Yes</v>
          </cell>
          <cell r="L298">
            <v>0.30000000000000004</v>
          </cell>
          <cell r="M298">
            <v>2015.1168865966226</v>
          </cell>
          <cell r="N298" t="str">
            <v/>
          </cell>
          <cell r="O298" t="str">
            <v>-</v>
          </cell>
        </row>
        <row r="299">
          <cell r="A299" t="str">
            <v>CB01C</v>
          </cell>
          <cell r="B299" t="str">
            <v>Malignant, Ear, Nose, Mouth, Throat or Neck Disorders, with Interventions, with CC Score 0-4</v>
          </cell>
          <cell r="C299" t="str">
            <v>-</v>
          </cell>
          <cell r="D299">
            <v>2809.6530181248695</v>
          </cell>
          <cell r="E299" t="str">
            <v/>
          </cell>
          <cell r="F299" t="str">
            <v/>
          </cell>
          <cell r="G299">
            <v>10</v>
          </cell>
          <cell r="H299">
            <v>4292.005037802126</v>
          </cell>
          <cell r="I299">
            <v>29</v>
          </cell>
          <cell r="J299">
            <v>221.39491200467239</v>
          </cell>
          <cell r="K299" t="str">
            <v>Yes</v>
          </cell>
          <cell r="L299">
            <v>0.30000000000000004</v>
          </cell>
          <cell r="M299">
            <v>1287.6015113406379</v>
          </cell>
          <cell r="N299" t="str">
            <v/>
          </cell>
          <cell r="O299" t="str">
            <v>-</v>
          </cell>
        </row>
        <row r="300">
          <cell r="A300" t="str">
            <v>CB01D</v>
          </cell>
          <cell r="B300" t="str">
            <v>Malignant, Ear, Nose, Mouth, Throat or Neck Disorders, without Interventions, with CC Score 9+</v>
          </cell>
          <cell r="C300" t="str">
            <v>-</v>
          </cell>
          <cell r="D300">
            <v>4590.2707995340979</v>
          </cell>
          <cell r="E300" t="str">
            <v/>
          </cell>
          <cell r="F300" t="str">
            <v/>
          </cell>
          <cell r="G300">
            <v>50</v>
          </cell>
          <cell r="H300">
            <v>4841.4797715897121</v>
          </cell>
          <cell r="I300">
            <v>45</v>
          </cell>
          <cell r="J300">
            <v>221.39491200467239</v>
          </cell>
          <cell r="K300" t="str">
            <v>Yes</v>
          </cell>
          <cell r="L300">
            <v>0.30000000000000004</v>
          </cell>
          <cell r="M300">
            <v>1452.4439314769138</v>
          </cell>
          <cell r="N300" t="str">
            <v/>
          </cell>
          <cell r="O300" t="str">
            <v>-</v>
          </cell>
        </row>
        <row r="301">
          <cell r="A301" t="str">
            <v>CB01E</v>
          </cell>
          <cell r="B301" t="str">
            <v>Malignant, Ear, Nose, Mouth, Throat or Neck Disorders, without Interventions, with CC Score 5-8</v>
          </cell>
          <cell r="C301" t="str">
            <v>-</v>
          </cell>
          <cell r="D301">
            <v>1970.5587564927334</v>
          </cell>
          <cell r="E301" t="str">
            <v/>
          </cell>
          <cell r="F301" t="str">
            <v/>
          </cell>
          <cell r="G301">
            <v>12</v>
          </cell>
          <cell r="H301">
            <v>3164.2004520742498</v>
          </cell>
          <cell r="I301">
            <v>27</v>
          </cell>
          <cell r="J301">
            <v>221.39491200467239</v>
          </cell>
          <cell r="K301" t="str">
            <v>Yes</v>
          </cell>
          <cell r="L301">
            <v>0.30000000000000004</v>
          </cell>
          <cell r="M301">
            <v>949.26013562227513</v>
          </cell>
          <cell r="N301" t="str">
            <v/>
          </cell>
          <cell r="O301" t="str">
            <v>-</v>
          </cell>
        </row>
        <row r="302">
          <cell r="A302" t="str">
            <v>CB01F</v>
          </cell>
          <cell r="B302" t="str">
            <v>Malignant, Ear, Nose, Mouth, Throat or Neck Disorders, without Interventions, with CC Score 0-4</v>
          </cell>
          <cell r="C302" t="str">
            <v>-</v>
          </cell>
          <cell r="D302">
            <v>1102.522513950026</v>
          </cell>
          <cell r="E302" t="str">
            <v/>
          </cell>
          <cell r="F302" t="str">
            <v/>
          </cell>
          <cell r="G302">
            <v>11</v>
          </cell>
          <cell r="H302">
            <v>2242.1861172035742</v>
          </cell>
          <cell r="I302">
            <v>14</v>
          </cell>
          <cell r="J302">
            <v>221.39491200467239</v>
          </cell>
          <cell r="K302" t="str">
            <v>Yes</v>
          </cell>
          <cell r="L302">
            <v>0.30000000000000004</v>
          </cell>
          <cell r="M302">
            <v>672.65583516107233</v>
          </cell>
          <cell r="N302" t="str">
            <v/>
          </cell>
          <cell r="O302" t="str">
            <v>-</v>
          </cell>
        </row>
        <row r="303">
          <cell r="A303" t="str">
            <v>CB02A</v>
          </cell>
          <cell r="B303" t="str">
            <v>Non-Malignant, Ear, Nose, Mouth, Throat or Neck Disorders, with Interventions, with CC Score 5+</v>
          </cell>
          <cell r="C303" t="str">
            <v>-</v>
          </cell>
          <cell r="D303">
            <v>2842.0929619019862</v>
          </cell>
          <cell r="E303" t="str">
            <v/>
          </cell>
          <cell r="F303" t="str">
            <v/>
          </cell>
          <cell r="G303">
            <v>15</v>
          </cell>
          <cell r="H303">
            <v>3270.9151239421244</v>
          </cell>
          <cell r="I303">
            <v>31</v>
          </cell>
          <cell r="J303">
            <v>221.39491200467239</v>
          </cell>
          <cell r="K303" t="str">
            <v>Yes</v>
          </cell>
          <cell r="L303">
            <v>0.30000000000000004</v>
          </cell>
          <cell r="M303">
            <v>981.27453718263746</v>
          </cell>
          <cell r="N303" t="str">
            <v/>
          </cell>
          <cell r="O303" t="str">
            <v>-</v>
          </cell>
        </row>
        <row r="304">
          <cell r="A304" t="str">
            <v>CB02B</v>
          </cell>
          <cell r="B304" t="str">
            <v>Non-Malignant, Ear, Nose, Mouth, Throat or Neck Disorders, with Interventions, with CC Score 1-4</v>
          </cell>
          <cell r="C304" t="str">
            <v>-</v>
          </cell>
          <cell r="D304">
            <v>1689.5316760232165</v>
          </cell>
          <cell r="E304" t="str">
            <v/>
          </cell>
          <cell r="F304" t="str">
            <v/>
          </cell>
          <cell r="G304">
            <v>7</v>
          </cell>
          <cell r="H304">
            <v>1689.5316760232165</v>
          </cell>
          <cell r="I304">
            <v>7</v>
          </cell>
          <cell r="J304">
            <v>221.39491200467239</v>
          </cell>
          <cell r="K304" t="str">
            <v>Yes</v>
          </cell>
          <cell r="L304">
            <v>0.4</v>
          </cell>
          <cell r="M304">
            <v>675.81267040928662</v>
          </cell>
          <cell r="N304" t="str">
            <v/>
          </cell>
          <cell r="O304" t="str">
            <v>-</v>
          </cell>
        </row>
        <row r="305">
          <cell r="A305" t="str">
            <v>CB02C</v>
          </cell>
          <cell r="B305" t="str">
            <v>Non-Malignant, Ear, Nose, Mouth, Throat or Neck Disorders, with Interventions, with CC Score 0</v>
          </cell>
          <cell r="C305" t="str">
            <v>-</v>
          </cell>
          <cell r="D305">
            <v>1433.3417096400976</v>
          </cell>
          <cell r="E305" t="str">
            <v/>
          </cell>
          <cell r="F305" t="str">
            <v/>
          </cell>
          <cell r="G305">
            <v>5</v>
          </cell>
          <cell r="H305">
            <v>1447.1624317999331</v>
          </cell>
          <cell r="I305">
            <v>5</v>
          </cell>
          <cell r="J305">
            <v>221.39491200467239</v>
          </cell>
          <cell r="K305" t="str">
            <v>Yes</v>
          </cell>
          <cell r="L305">
            <v>0.4</v>
          </cell>
          <cell r="M305">
            <v>578.86497271997325</v>
          </cell>
          <cell r="N305" t="str">
            <v/>
          </cell>
          <cell r="O305" t="str">
            <v>-</v>
          </cell>
        </row>
        <row r="306">
          <cell r="A306" t="str">
            <v>CB02D</v>
          </cell>
          <cell r="B306" t="str">
            <v>Non-Malignant, Ear, Nose, Mouth, Throat or Neck Disorders, without Interventions, with CC Score 5+</v>
          </cell>
          <cell r="C306" t="str">
            <v>-</v>
          </cell>
          <cell r="D306">
            <v>775.47026386843118</v>
          </cell>
          <cell r="E306" t="str">
            <v/>
          </cell>
          <cell r="F306" t="str">
            <v/>
          </cell>
          <cell r="G306">
            <v>5</v>
          </cell>
          <cell r="H306">
            <v>1500.01073724561</v>
          </cell>
          <cell r="I306">
            <v>10</v>
          </cell>
          <cell r="J306">
            <v>221.39491200467239</v>
          </cell>
          <cell r="K306" t="str">
            <v>Yes</v>
          </cell>
          <cell r="L306">
            <v>0.4</v>
          </cell>
          <cell r="M306">
            <v>600.00429489824398</v>
          </cell>
          <cell r="N306" t="str">
            <v/>
          </cell>
          <cell r="O306" t="str">
            <v>-</v>
          </cell>
        </row>
        <row r="307">
          <cell r="A307" t="str">
            <v>CB02E</v>
          </cell>
          <cell r="B307" t="str">
            <v>Non-Malignant, Ear, Nose, Mouth, Throat or Neck Disorders, without Interventions, with CC Score 1-4</v>
          </cell>
          <cell r="C307" t="str">
            <v>-</v>
          </cell>
          <cell r="D307">
            <v>419.69345249244878</v>
          </cell>
          <cell r="E307" t="str">
            <v/>
          </cell>
          <cell r="F307" t="str">
            <v/>
          </cell>
          <cell r="G307">
            <v>5</v>
          </cell>
          <cell r="H307">
            <v>535.35582724272945</v>
          </cell>
          <cell r="I307">
            <v>5</v>
          </cell>
          <cell r="J307">
            <v>221.39491200467239</v>
          </cell>
          <cell r="K307" t="str">
            <v>Yes</v>
          </cell>
          <cell r="L307">
            <v>1</v>
          </cell>
          <cell r="M307">
            <v>535.35582724272945</v>
          </cell>
          <cell r="N307" t="str">
            <v/>
          </cell>
          <cell r="O307" t="str">
            <v>-</v>
          </cell>
        </row>
        <row r="308">
          <cell r="A308" t="str">
            <v>CB02F</v>
          </cell>
          <cell r="B308" t="str">
            <v>Non-Malignant, Ear, Nose, Mouth, Throat or Neck Disorders, without Interventions, with CC Score 0</v>
          </cell>
          <cell r="C308" t="str">
            <v>-</v>
          </cell>
          <cell r="D308">
            <v>308.86811311904944</v>
          </cell>
          <cell r="E308" t="str">
            <v/>
          </cell>
          <cell r="F308" t="str">
            <v/>
          </cell>
          <cell r="G308">
            <v>5</v>
          </cell>
          <cell r="H308">
            <v>458.92057556533132</v>
          </cell>
          <cell r="I308">
            <v>5</v>
          </cell>
          <cell r="J308">
            <v>221.39491200467239</v>
          </cell>
          <cell r="K308" t="str">
            <v>Yes</v>
          </cell>
          <cell r="L308">
            <v>1</v>
          </cell>
          <cell r="M308">
            <v>458.92057556533132</v>
          </cell>
          <cell r="N308" t="str">
            <v/>
          </cell>
          <cell r="O308" t="str">
            <v>-</v>
          </cell>
        </row>
        <row r="309">
          <cell r="A309" t="str">
            <v>CD01A</v>
          </cell>
          <cell r="B309" t="str">
            <v>Major Dental Procedures, 19 years and over</v>
          </cell>
          <cell r="C309">
            <v>107.72198211609189</v>
          </cell>
          <cell r="D309">
            <v>710.53285610954435</v>
          </cell>
          <cell r="E309" t="str">
            <v/>
          </cell>
          <cell r="F309" t="str">
            <v/>
          </cell>
          <cell r="G309">
            <v>5</v>
          </cell>
          <cell r="H309">
            <v>1304.7481382925316</v>
          </cell>
          <cell r="I309">
            <v>5</v>
          </cell>
          <cell r="J309">
            <v>221.39491200467239</v>
          </cell>
          <cell r="K309" t="str">
            <v>No</v>
          </cell>
          <cell r="L309" t="str">
            <v>-</v>
          </cell>
          <cell r="M309">
            <v>0</v>
          </cell>
          <cell r="N309" t="str">
            <v/>
          </cell>
          <cell r="O309" t="str">
            <v>-</v>
          </cell>
        </row>
        <row r="310">
          <cell r="A310" t="str">
            <v>CD01B</v>
          </cell>
          <cell r="B310" t="str">
            <v>Major Dental Procedures, 18 years and under</v>
          </cell>
          <cell r="C310">
            <v>154.76188708941513</v>
          </cell>
          <cell r="D310">
            <v>938.57993285352734</v>
          </cell>
          <cell r="E310" t="str">
            <v/>
          </cell>
          <cell r="F310" t="str">
            <v/>
          </cell>
          <cell r="G310">
            <v>5</v>
          </cell>
          <cell r="H310">
            <v>1219.4121670692882</v>
          </cell>
          <cell r="I310">
            <v>5</v>
          </cell>
          <cell r="J310">
            <v>341.77574745253725</v>
          </cell>
          <cell r="K310" t="str">
            <v>No</v>
          </cell>
          <cell r="L310" t="str">
            <v>-</v>
          </cell>
          <cell r="M310">
            <v>0</v>
          </cell>
          <cell r="N310" t="str">
            <v/>
          </cell>
          <cell r="O310" t="str">
            <v>-</v>
          </cell>
        </row>
        <row r="311">
          <cell r="A311" t="str">
            <v>CD02A</v>
          </cell>
          <cell r="B311" t="str">
            <v>Intermediate Dental Procedures, 19 years and over</v>
          </cell>
          <cell r="C311">
            <v>116.30566439857355</v>
          </cell>
          <cell r="D311">
            <v>710.53285610954435</v>
          </cell>
          <cell r="E311" t="str">
            <v/>
          </cell>
          <cell r="F311" t="str">
            <v/>
          </cell>
          <cell r="G311">
            <v>5</v>
          </cell>
          <cell r="H311">
            <v>789.98485572453569</v>
          </cell>
          <cell r="I311">
            <v>5</v>
          </cell>
          <cell r="J311">
            <v>221.39491200467239</v>
          </cell>
          <cell r="K311" t="str">
            <v>No</v>
          </cell>
          <cell r="L311" t="str">
            <v>-</v>
          </cell>
          <cell r="M311">
            <v>0</v>
          </cell>
          <cell r="N311" t="str">
            <v/>
          </cell>
          <cell r="O311" t="str">
            <v>-</v>
          </cell>
        </row>
        <row r="312">
          <cell r="A312" t="str">
            <v>CD02B</v>
          </cell>
          <cell r="B312" t="str">
            <v>Intermediate Dental Procedures, 18 years and under</v>
          </cell>
          <cell r="C312">
            <v>109.15170084685296</v>
          </cell>
          <cell r="D312">
            <v>869.87297029781666</v>
          </cell>
          <cell r="E312" t="str">
            <v/>
          </cell>
          <cell r="F312" t="str">
            <v/>
          </cell>
          <cell r="G312">
            <v>5</v>
          </cell>
          <cell r="H312">
            <v>869.87297029781666</v>
          </cell>
          <cell r="I312">
            <v>5</v>
          </cell>
          <cell r="J312">
            <v>341.77574745253725</v>
          </cell>
          <cell r="K312" t="str">
            <v>No</v>
          </cell>
          <cell r="L312" t="str">
            <v>-</v>
          </cell>
          <cell r="M312">
            <v>0</v>
          </cell>
          <cell r="N312" t="str">
            <v/>
          </cell>
          <cell r="O312" t="str">
            <v>-</v>
          </cell>
        </row>
        <row r="313">
          <cell r="A313" t="str">
            <v>CD03A</v>
          </cell>
          <cell r="B313" t="str">
            <v>Minor Dental Procedures, 19 years and over</v>
          </cell>
          <cell r="C313">
            <v>103.32906242599239</v>
          </cell>
          <cell r="D313">
            <v>327.31350980428914</v>
          </cell>
          <cell r="E313" t="str">
            <v/>
          </cell>
          <cell r="F313" t="str">
            <v/>
          </cell>
          <cell r="G313">
            <v>5</v>
          </cell>
          <cell r="H313">
            <v>431.62002172502019</v>
          </cell>
          <cell r="I313">
            <v>5</v>
          </cell>
          <cell r="J313">
            <v>221.39491200467239</v>
          </cell>
          <cell r="K313" t="str">
            <v>No</v>
          </cell>
          <cell r="L313" t="str">
            <v>-</v>
          </cell>
          <cell r="M313">
            <v>0</v>
          </cell>
          <cell r="N313" t="str">
            <v/>
          </cell>
          <cell r="O313" t="str">
            <v>-</v>
          </cell>
        </row>
        <row r="314">
          <cell r="A314" t="str">
            <v>CD03B</v>
          </cell>
          <cell r="B314" t="str">
            <v>Minor Dental Procedures, 18 years and under</v>
          </cell>
          <cell r="C314">
            <v>95.577346349609741</v>
          </cell>
          <cell r="D314">
            <v>336.74630934759153</v>
          </cell>
          <cell r="E314" t="str">
            <v/>
          </cell>
          <cell r="F314" t="str">
            <v/>
          </cell>
          <cell r="G314">
            <v>5</v>
          </cell>
          <cell r="H314">
            <v>566.74088534570603</v>
          </cell>
          <cell r="I314">
            <v>5</v>
          </cell>
          <cell r="J314">
            <v>341.77574745253725</v>
          </cell>
          <cell r="K314" t="str">
            <v>No</v>
          </cell>
          <cell r="L314" t="str">
            <v>-</v>
          </cell>
          <cell r="M314">
            <v>0</v>
          </cell>
          <cell r="N314" t="str">
            <v/>
          </cell>
          <cell r="O314" t="str">
            <v>-</v>
          </cell>
        </row>
        <row r="315">
          <cell r="A315" t="str">
            <v>CD04A</v>
          </cell>
          <cell r="B315" t="str">
            <v>Major Surgical Removal of Tooth, 19 years and over</v>
          </cell>
          <cell r="C315">
            <v>121.2984260536311</v>
          </cell>
          <cell r="D315">
            <v>620.97954451187627</v>
          </cell>
          <cell r="E315" t="str">
            <v/>
          </cell>
          <cell r="F315" t="str">
            <v/>
          </cell>
          <cell r="G315">
            <v>5</v>
          </cell>
          <cell r="H315">
            <v>1337.4836194056545</v>
          </cell>
          <cell r="I315">
            <v>5</v>
          </cell>
          <cell r="J315">
            <v>221.39491200467239</v>
          </cell>
          <cell r="K315" t="str">
            <v>No</v>
          </cell>
          <cell r="L315" t="str">
            <v>-</v>
          </cell>
          <cell r="M315">
            <v>0</v>
          </cell>
          <cell r="N315" t="str">
            <v/>
          </cell>
          <cell r="O315" t="str">
            <v>-</v>
          </cell>
        </row>
        <row r="316">
          <cell r="A316" t="str">
            <v>CD04B</v>
          </cell>
          <cell r="B316" t="str">
            <v>Major Surgical Removal of Tooth, 18 years and under</v>
          </cell>
          <cell r="C316">
            <v>118.90944055795363</v>
          </cell>
          <cell r="D316">
            <v>901.64940340190753</v>
          </cell>
          <cell r="E316" t="str">
            <v/>
          </cell>
          <cell r="F316" t="str">
            <v/>
          </cell>
          <cell r="G316">
            <v>5</v>
          </cell>
          <cell r="H316">
            <v>1205.8177038013798</v>
          </cell>
          <cell r="I316">
            <v>5</v>
          </cell>
          <cell r="J316">
            <v>341.77574745253725</v>
          </cell>
          <cell r="K316" t="str">
            <v>No</v>
          </cell>
          <cell r="L316" t="str">
            <v>-</v>
          </cell>
          <cell r="M316">
            <v>0</v>
          </cell>
          <cell r="N316" t="str">
            <v/>
          </cell>
          <cell r="O316" t="str">
            <v>-</v>
          </cell>
        </row>
        <row r="317">
          <cell r="A317" t="str">
            <v>CD05A</v>
          </cell>
          <cell r="B317" t="str">
            <v>Surgical Removal of Tooth, 19 years and over</v>
          </cell>
          <cell r="C317">
            <v>122.17588302531486</v>
          </cell>
          <cell r="D317">
            <v>428.50445097105182</v>
          </cell>
          <cell r="E317" t="str">
            <v/>
          </cell>
          <cell r="F317" t="str">
            <v/>
          </cell>
          <cell r="G317">
            <v>5</v>
          </cell>
          <cell r="H317">
            <v>840.7813337503195</v>
          </cell>
          <cell r="I317">
            <v>5</v>
          </cell>
          <cell r="J317">
            <v>221.39491200467239</v>
          </cell>
          <cell r="K317" t="str">
            <v>No</v>
          </cell>
          <cell r="L317" t="str">
            <v>-</v>
          </cell>
          <cell r="M317">
            <v>0</v>
          </cell>
          <cell r="N317" t="str">
            <v/>
          </cell>
          <cell r="O317" t="str">
            <v>-</v>
          </cell>
        </row>
        <row r="318">
          <cell r="A318" t="str">
            <v>CD05B</v>
          </cell>
          <cell r="B318" t="str">
            <v>Surgical Removal of Tooth, 18 years and under</v>
          </cell>
          <cell r="C318">
            <v>117.69263475329601</v>
          </cell>
          <cell r="D318">
            <v>755.09172045584592</v>
          </cell>
          <cell r="E318" t="str">
            <v/>
          </cell>
          <cell r="F318" t="str">
            <v/>
          </cell>
          <cell r="G318">
            <v>5</v>
          </cell>
          <cell r="H318">
            <v>840.2829690966787</v>
          </cell>
          <cell r="I318">
            <v>5</v>
          </cell>
          <cell r="J318">
            <v>341.77574745253725</v>
          </cell>
          <cell r="K318" t="str">
            <v>No</v>
          </cell>
          <cell r="L318" t="str">
            <v>-</v>
          </cell>
          <cell r="M318">
            <v>0</v>
          </cell>
          <cell r="N318" t="str">
            <v/>
          </cell>
          <cell r="O318" t="str">
            <v>-</v>
          </cell>
        </row>
        <row r="319">
          <cell r="A319" t="str">
            <v>CD06A</v>
          </cell>
          <cell r="B319" t="str">
            <v>Extraction of Multiple Teeth, 19 years and over</v>
          </cell>
          <cell r="C319">
            <v>119.09629012876827</v>
          </cell>
          <cell r="D319">
            <v>670.48399760050211</v>
          </cell>
          <cell r="E319" t="str">
            <v/>
          </cell>
          <cell r="F319" t="str">
            <v/>
          </cell>
          <cell r="G319">
            <v>5</v>
          </cell>
          <cell r="H319">
            <v>937.71826053933398</v>
          </cell>
          <cell r="I319">
            <v>5</v>
          </cell>
          <cell r="J319">
            <v>221.39491200467239</v>
          </cell>
          <cell r="K319" t="str">
            <v>No</v>
          </cell>
          <cell r="L319" t="str">
            <v>-</v>
          </cell>
          <cell r="M319">
            <v>0</v>
          </cell>
          <cell r="N319" t="str">
            <v/>
          </cell>
          <cell r="O319" t="str">
            <v>-</v>
          </cell>
        </row>
        <row r="320">
          <cell r="A320" t="str">
            <v>CD06B</v>
          </cell>
          <cell r="B320" t="str">
            <v>Extraction of Multiple Teeth, 18 years and under</v>
          </cell>
          <cell r="C320">
            <v>105.87905965539697</v>
          </cell>
          <cell r="D320">
            <v>614.28274287726742</v>
          </cell>
          <cell r="E320" t="str">
            <v/>
          </cell>
          <cell r="F320" t="str">
            <v/>
          </cell>
          <cell r="G320">
            <v>5</v>
          </cell>
          <cell r="H320">
            <v>765.37048856488502</v>
          </cell>
          <cell r="I320">
            <v>5</v>
          </cell>
          <cell r="J320">
            <v>341.77574745253725</v>
          </cell>
          <cell r="K320" t="str">
            <v>No</v>
          </cell>
          <cell r="L320" t="str">
            <v>-</v>
          </cell>
          <cell r="M320">
            <v>0</v>
          </cell>
          <cell r="N320" t="str">
            <v/>
          </cell>
          <cell r="O320" t="str">
            <v>-</v>
          </cell>
        </row>
        <row r="321">
          <cell r="A321" t="str">
            <v>CD07A</v>
          </cell>
          <cell r="B321" t="str">
            <v>Minor Extraction of Tooth, 19 years and over</v>
          </cell>
          <cell r="C321">
            <v>113.07054808326815</v>
          </cell>
          <cell r="D321">
            <v>316.13663884151572</v>
          </cell>
          <cell r="E321" t="str">
            <v/>
          </cell>
          <cell r="F321" t="str">
            <v/>
          </cell>
          <cell r="G321">
            <v>5</v>
          </cell>
          <cell r="H321">
            <v>512.16717027404422</v>
          </cell>
          <cell r="I321">
            <v>5</v>
          </cell>
          <cell r="J321">
            <v>221.39491200467239</v>
          </cell>
          <cell r="K321" t="str">
            <v>No</v>
          </cell>
          <cell r="L321" t="str">
            <v>-</v>
          </cell>
          <cell r="M321">
            <v>0</v>
          </cell>
          <cell r="N321" t="str">
            <v/>
          </cell>
          <cell r="O321" t="str">
            <v>-</v>
          </cell>
        </row>
        <row r="322">
          <cell r="A322" t="str">
            <v>CD07B</v>
          </cell>
          <cell r="B322" t="str">
            <v>Minor Extraction of Tooth, 18 years and under</v>
          </cell>
          <cell r="C322">
            <v>117.90044524847281</v>
          </cell>
          <cell r="D322">
            <v>409.45971787088774</v>
          </cell>
          <cell r="E322" t="str">
            <v/>
          </cell>
          <cell r="F322" t="str">
            <v/>
          </cell>
          <cell r="G322">
            <v>5</v>
          </cell>
          <cell r="H322">
            <v>596.47196941760933</v>
          </cell>
          <cell r="I322">
            <v>5</v>
          </cell>
          <cell r="J322">
            <v>341.77574745253725</v>
          </cell>
          <cell r="K322" t="str">
            <v>No</v>
          </cell>
          <cell r="L322" t="str">
            <v>-</v>
          </cell>
          <cell r="M322">
            <v>0</v>
          </cell>
          <cell r="N322" t="str">
            <v/>
          </cell>
          <cell r="O322" t="str">
            <v>-</v>
          </cell>
        </row>
        <row r="323">
          <cell r="A323" t="str">
            <v>CD08Z</v>
          </cell>
          <cell r="B323" t="str">
            <v>Minor Dental Biopsy</v>
          </cell>
          <cell r="C323">
            <v>151.48439845457963</v>
          </cell>
          <cell r="D323">
            <v>330.89271987491799</v>
          </cell>
          <cell r="E323" t="str">
            <v/>
          </cell>
          <cell r="F323" t="str">
            <v/>
          </cell>
          <cell r="G323">
            <v>5</v>
          </cell>
          <cell r="H323">
            <v>400.96507239555137</v>
          </cell>
          <cell r="I323">
            <v>5</v>
          </cell>
          <cell r="J323">
            <v>221.39491200467239</v>
          </cell>
          <cell r="K323" t="str">
            <v>No</v>
          </cell>
          <cell r="L323" t="str">
            <v>-</v>
          </cell>
          <cell r="M323">
            <v>0</v>
          </cell>
          <cell r="N323" t="str">
            <v/>
          </cell>
          <cell r="O323" t="str">
            <v>-</v>
          </cell>
        </row>
        <row r="324">
          <cell r="A324" t="str">
            <v>CD09A</v>
          </cell>
          <cell r="B324" t="str">
            <v>Minor Dental Restoration Procedures, 19 years and over</v>
          </cell>
          <cell r="C324">
            <v>109.63208997425245</v>
          </cell>
          <cell r="D324">
            <v>485.02892190708172</v>
          </cell>
          <cell r="E324" t="str">
            <v/>
          </cell>
          <cell r="F324" t="str">
            <v/>
          </cell>
          <cell r="G324">
            <v>5</v>
          </cell>
          <cell r="H324">
            <v>1233.0291454520725</v>
          </cell>
          <cell r="I324">
            <v>5</v>
          </cell>
          <cell r="J324">
            <v>221.39491200467239</v>
          </cell>
          <cell r="K324" t="str">
            <v>No</v>
          </cell>
          <cell r="L324" t="str">
            <v>-</v>
          </cell>
          <cell r="M324">
            <v>0</v>
          </cell>
          <cell r="N324" t="str">
            <v/>
          </cell>
          <cell r="O324" t="str">
            <v>-</v>
          </cell>
        </row>
        <row r="325">
          <cell r="A325" t="str">
            <v>CD09B</v>
          </cell>
          <cell r="B325" t="str">
            <v>Minor Dental Restoration Procedures, 18 years and under</v>
          </cell>
          <cell r="C325">
            <v>105.97702684623175</v>
          </cell>
          <cell r="D325">
            <v>434.75691506000487</v>
          </cell>
          <cell r="E325" t="str">
            <v/>
          </cell>
          <cell r="F325" t="str">
            <v/>
          </cell>
          <cell r="G325">
            <v>5</v>
          </cell>
          <cell r="H325">
            <v>571.06037550209123</v>
          </cell>
          <cell r="I325">
            <v>5</v>
          </cell>
          <cell r="J325">
            <v>341.77574745253725</v>
          </cell>
          <cell r="K325" t="str">
            <v>No</v>
          </cell>
          <cell r="L325" t="str">
            <v>-</v>
          </cell>
          <cell r="M325">
            <v>0</v>
          </cell>
          <cell r="N325" t="str">
            <v/>
          </cell>
          <cell r="O325" t="str">
            <v>-</v>
          </cell>
        </row>
        <row r="326">
          <cell r="A326" t="str">
            <v>CD10A</v>
          </cell>
          <cell r="B326" t="str">
            <v>Creation of Dental Impression, 19 years and over</v>
          </cell>
          <cell r="C326">
            <v>119.08514963770565</v>
          </cell>
          <cell r="D326">
            <v>438.76653428971696</v>
          </cell>
          <cell r="E326" t="str">
            <v/>
          </cell>
          <cell r="F326" t="str">
            <v/>
          </cell>
          <cell r="G326">
            <v>5</v>
          </cell>
          <cell r="H326">
            <v>438.76653428971696</v>
          </cell>
          <cell r="I326">
            <v>5</v>
          </cell>
          <cell r="J326">
            <v>221.39491200467239</v>
          </cell>
          <cell r="K326" t="str">
            <v>No</v>
          </cell>
          <cell r="L326" t="str">
            <v>-</v>
          </cell>
          <cell r="M326">
            <v>0</v>
          </cell>
          <cell r="N326" t="str">
            <v/>
          </cell>
          <cell r="O326" t="str">
            <v>-</v>
          </cell>
        </row>
        <row r="327">
          <cell r="A327" t="str">
            <v>CD10B</v>
          </cell>
          <cell r="B327" t="str">
            <v>Creation of Dental Impression, 18 years and under</v>
          </cell>
          <cell r="C327">
            <v>111.12519205589074</v>
          </cell>
          <cell r="D327">
            <v>542.06823824946366</v>
          </cell>
          <cell r="E327" t="str">
            <v/>
          </cell>
          <cell r="F327" t="str">
            <v/>
          </cell>
          <cell r="G327">
            <v>5</v>
          </cell>
          <cell r="H327">
            <v>542.06823824946366</v>
          </cell>
          <cell r="I327">
            <v>5</v>
          </cell>
          <cell r="J327">
            <v>341.77574745253725</v>
          </cell>
          <cell r="K327" t="str">
            <v>No</v>
          </cell>
          <cell r="L327" t="str">
            <v>-</v>
          </cell>
          <cell r="M327">
            <v>0</v>
          </cell>
          <cell r="N327" t="str">
            <v/>
          </cell>
          <cell r="O327" t="str">
            <v>-</v>
          </cell>
        </row>
        <row r="328">
          <cell r="A328" t="str">
            <v>CD11A</v>
          </cell>
          <cell r="B328" t="str">
            <v>Dental Fitting or Insertion Procedures, 19 years and over</v>
          </cell>
          <cell r="C328">
            <v>114.632872009385</v>
          </cell>
          <cell r="D328">
            <v>600.66483710066734</v>
          </cell>
          <cell r="E328" t="str">
            <v/>
          </cell>
          <cell r="F328" t="str">
            <v/>
          </cell>
          <cell r="G328">
            <v>5</v>
          </cell>
          <cell r="H328">
            <v>566.72369009527404</v>
          </cell>
          <cell r="I328">
            <v>5</v>
          </cell>
          <cell r="J328">
            <v>221.39491200467239</v>
          </cell>
          <cell r="K328" t="str">
            <v>No</v>
          </cell>
          <cell r="L328" t="str">
            <v>-</v>
          </cell>
          <cell r="M328">
            <v>0</v>
          </cell>
          <cell r="N328" t="str">
            <v/>
          </cell>
          <cell r="O328" t="str">
            <v>-</v>
          </cell>
        </row>
        <row r="329">
          <cell r="A329" t="str">
            <v>CD11B</v>
          </cell>
          <cell r="B329" t="str">
            <v>Dental Fitting or Insertion Procedures, 18 years and under</v>
          </cell>
          <cell r="C329">
            <v>104.78009934007858</v>
          </cell>
          <cell r="D329">
            <v>425.09858430464203</v>
          </cell>
          <cell r="E329" t="str">
            <v/>
          </cell>
          <cell r="F329" t="str">
            <v/>
          </cell>
          <cell r="G329">
            <v>5</v>
          </cell>
          <cell r="H329">
            <v>425.09858430464203</v>
          </cell>
          <cell r="I329">
            <v>5</v>
          </cell>
          <cell r="J329">
            <v>341.77574745253725</v>
          </cell>
          <cell r="K329" t="str">
            <v>No</v>
          </cell>
          <cell r="L329" t="str">
            <v>-</v>
          </cell>
          <cell r="M329">
            <v>0</v>
          </cell>
          <cell r="N329" t="str">
            <v/>
          </cell>
          <cell r="O329" t="str">
            <v>-</v>
          </cell>
        </row>
        <row r="330">
          <cell r="A330" t="str">
            <v>CD12A</v>
          </cell>
          <cell r="B330" t="str">
            <v>Adjustment of Dental Device, 19 years and over</v>
          </cell>
          <cell r="C330">
            <v>108.46116343722693</v>
          </cell>
          <cell r="D330">
            <v>474.15382912383097</v>
          </cell>
          <cell r="E330" t="str">
            <v/>
          </cell>
          <cell r="F330" t="str">
            <v/>
          </cell>
          <cell r="G330">
            <v>5</v>
          </cell>
          <cell r="H330">
            <v>474.15382912383097</v>
          </cell>
          <cell r="I330">
            <v>5</v>
          </cell>
          <cell r="J330">
            <v>221.39491200467239</v>
          </cell>
          <cell r="K330" t="str">
            <v>No</v>
          </cell>
          <cell r="L330" t="str">
            <v>-</v>
          </cell>
          <cell r="M330">
            <v>0</v>
          </cell>
          <cell r="N330" t="str">
            <v/>
          </cell>
          <cell r="O330" t="str">
            <v>-</v>
          </cell>
        </row>
        <row r="331">
          <cell r="A331" t="str">
            <v>CD12B</v>
          </cell>
          <cell r="B331" t="str">
            <v>Adjustment of Dental Device, 18 years and under</v>
          </cell>
          <cell r="C331">
            <v>103.91664293104836</v>
          </cell>
          <cell r="D331">
            <v>556.60768071383109</v>
          </cell>
          <cell r="E331" t="str">
            <v/>
          </cell>
          <cell r="F331" t="str">
            <v/>
          </cell>
          <cell r="G331">
            <v>5</v>
          </cell>
          <cell r="H331">
            <v>99.857853695857784</v>
          </cell>
          <cell r="I331">
            <v>5</v>
          </cell>
          <cell r="J331">
            <v>341.77574745253725</v>
          </cell>
          <cell r="K331" t="str">
            <v>No</v>
          </cell>
          <cell r="L331" t="str">
            <v>-</v>
          </cell>
          <cell r="M331">
            <v>0</v>
          </cell>
          <cell r="N331" t="str">
            <v/>
          </cell>
          <cell r="O331" t="str">
            <v>-</v>
          </cell>
        </row>
        <row r="332">
          <cell r="A332" t="str">
            <v>DZ02H</v>
          </cell>
          <cell r="B332" t="str">
            <v>Complex Thoracic Procedures, 19 years and over, with CC Score 6+</v>
          </cell>
          <cell r="C332" t="str">
            <v>-</v>
          </cell>
          <cell r="D332">
            <v>8424.8638961301531</v>
          </cell>
          <cell r="E332" t="str">
            <v/>
          </cell>
          <cell r="F332" t="str">
            <v/>
          </cell>
          <cell r="G332">
            <v>29</v>
          </cell>
          <cell r="H332">
            <v>10826.765125369506</v>
          </cell>
          <cell r="I332">
            <v>59</v>
          </cell>
          <cell r="J332">
            <v>191.02126549197223</v>
          </cell>
          <cell r="K332" t="str">
            <v>No</v>
          </cell>
          <cell r="L332" t="str">
            <v>-</v>
          </cell>
          <cell r="M332">
            <v>0</v>
          </cell>
          <cell r="N332" t="str">
            <v/>
          </cell>
          <cell r="O332" t="str">
            <v>-</v>
          </cell>
        </row>
        <row r="333">
          <cell r="A333" t="str">
            <v>DZ02J</v>
          </cell>
          <cell r="B333" t="str">
            <v>Complex Thoracic Procedures, 19 years and over, with CC Score 3-5</v>
          </cell>
          <cell r="C333" t="str">
            <v>-</v>
          </cell>
          <cell r="D333">
            <v>5905.9948962123681</v>
          </cell>
          <cell r="E333" t="str">
            <v/>
          </cell>
          <cell r="F333" t="str">
            <v/>
          </cell>
          <cell r="G333">
            <v>17</v>
          </cell>
          <cell r="H333">
            <v>6727.1825863749491</v>
          </cell>
          <cell r="I333">
            <v>29</v>
          </cell>
          <cell r="J333">
            <v>191.02126549197223</v>
          </cell>
          <cell r="K333" t="str">
            <v>No</v>
          </cell>
          <cell r="L333" t="str">
            <v>-</v>
          </cell>
          <cell r="M333">
            <v>0</v>
          </cell>
          <cell r="N333" t="str">
            <v/>
          </cell>
          <cell r="O333" t="str">
            <v>-</v>
          </cell>
        </row>
        <row r="334">
          <cell r="A334" t="str">
            <v>DZ02K</v>
          </cell>
          <cell r="B334" t="str">
            <v>Complex Thoracic Procedures, 19 years and over, with CC Score 0-2</v>
          </cell>
          <cell r="C334" t="str">
            <v>-</v>
          </cell>
          <cell r="D334">
            <v>5260.8865398033877</v>
          </cell>
          <cell r="E334" t="str">
            <v/>
          </cell>
          <cell r="F334" t="str">
            <v/>
          </cell>
          <cell r="G334">
            <v>12</v>
          </cell>
          <cell r="H334">
            <v>5427.1948666214275</v>
          </cell>
          <cell r="I334">
            <v>20</v>
          </cell>
          <cell r="J334">
            <v>191.02126549197223</v>
          </cell>
          <cell r="K334" t="str">
            <v>No</v>
          </cell>
          <cell r="L334" t="str">
            <v>-</v>
          </cell>
          <cell r="M334">
            <v>0</v>
          </cell>
          <cell r="N334" t="str">
            <v/>
          </cell>
          <cell r="O334" t="str">
            <v>-</v>
          </cell>
        </row>
        <row r="335">
          <cell r="A335" t="str">
            <v>DZ02L</v>
          </cell>
          <cell r="B335" t="str">
            <v>Complex Thoracic Procedures, between 2 and 18 years</v>
          </cell>
          <cell r="C335" t="str">
            <v>-</v>
          </cell>
          <cell r="D335">
            <v>4956.1789198759398</v>
          </cell>
          <cell r="E335" t="str">
            <v/>
          </cell>
          <cell r="F335" t="str">
            <v/>
          </cell>
          <cell r="G335">
            <v>11</v>
          </cell>
          <cell r="H335">
            <v>6528.8841072656423</v>
          </cell>
          <cell r="I335">
            <v>25</v>
          </cell>
          <cell r="J335">
            <v>285.21702347169247</v>
          </cell>
          <cell r="K335" t="str">
            <v>No</v>
          </cell>
          <cell r="L335" t="str">
            <v>-</v>
          </cell>
          <cell r="M335">
            <v>0</v>
          </cell>
          <cell r="N335" t="str">
            <v/>
          </cell>
          <cell r="O335" t="str">
            <v>-</v>
          </cell>
        </row>
        <row r="336">
          <cell r="A336" t="str">
            <v>DZ02M</v>
          </cell>
          <cell r="B336" t="str">
            <v>Complex Thoracic Procedures, 1 year and under</v>
          </cell>
          <cell r="C336" t="str">
            <v>-</v>
          </cell>
          <cell r="D336">
            <v>5660.3985298867792</v>
          </cell>
          <cell r="E336" t="str">
            <v/>
          </cell>
          <cell r="F336" t="str">
            <v/>
          </cell>
          <cell r="G336">
            <v>8</v>
          </cell>
          <cell r="H336">
            <v>8705.8249805062042</v>
          </cell>
          <cell r="I336">
            <v>31</v>
          </cell>
          <cell r="J336">
            <v>285.21702347169247</v>
          </cell>
          <cell r="K336" t="str">
            <v>No</v>
          </cell>
          <cell r="L336" t="str">
            <v>-</v>
          </cell>
          <cell r="M336">
            <v>0</v>
          </cell>
          <cell r="N336" t="str">
            <v/>
          </cell>
          <cell r="O336" t="str">
            <v>-</v>
          </cell>
        </row>
        <row r="337">
          <cell r="A337" t="str">
            <v>DZ06A</v>
          </cell>
          <cell r="B337" t="str">
            <v>Minor Thoracic Procedures, 19 years and over</v>
          </cell>
          <cell r="C337">
            <v>593.20506602775231</v>
          </cell>
          <cell r="D337">
            <v>593.20506602775231</v>
          </cell>
          <cell r="E337" t="str">
            <v/>
          </cell>
          <cell r="F337" t="str">
            <v/>
          </cell>
          <cell r="G337">
            <v>5</v>
          </cell>
          <cell r="H337">
            <v>711.64206373147601</v>
          </cell>
          <cell r="I337">
            <v>5</v>
          </cell>
          <cell r="J337">
            <v>191.02126549197223</v>
          </cell>
          <cell r="K337" t="str">
            <v>No</v>
          </cell>
          <cell r="L337" t="str">
            <v>-</v>
          </cell>
          <cell r="M337">
            <v>0</v>
          </cell>
          <cell r="N337">
            <v>1</v>
          </cell>
          <cell r="O337" t="str">
            <v>Sub-HRG</v>
          </cell>
        </row>
        <row r="338">
          <cell r="A338" t="str">
            <v>DZ06B</v>
          </cell>
          <cell r="B338" t="str">
            <v>Minor Thoracic Procedures, 18 years and under</v>
          </cell>
          <cell r="C338" t="str">
            <v>-</v>
          </cell>
          <cell r="D338">
            <v>1552.2046478737798</v>
          </cell>
          <cell r="E338" t="str">
            <v/>
          </cell>
          <cell r="F338" t="str">
            <v/>
          </cell>
          <cell r="G338">
            <v>5</v>
          </cell>
          <cell r="H338">
            <v>1552.2046478737798</v>
          </cell>
          <cell r="I338">
            <v>5</v>
          </cell>
          <cell r="J338">
            <v>285.21702347169247</v>
          </cell>
          <cell r="K338" t="str">
            <v>No</v>
          </cell>
          <cell r="L338" t="str">
            <v>-</v>
          </cell>
          <cell r="M338">
            <v>0</v>
          </cell>
          <cell r="N338" t="str">
            <v/>
          </cell>
          <cell r="O338" t="str">
            <v>-</v>
          </cell>
        </row>
        <row r="339">
          <cell r="A339" t="str">
            <v>DZ07A</v>
          </cell>
          <cell r="B339" t="str">
            <v>Fibreoptic Bronchoscopy, 19 years and over</v>
          </cell>
          <cell r="C339">
            <v>214.54679730646936</v>
          </cell>
          <cell r="D339">
            <v>540.23880664263993</v>
          </cell>
          <cell r="E339" t="str">
            <v/>
          </cell>
          <cell r="F339" t="str">
            <v/>
          </cell>
          <cell r="G339">
            <v>5</v>
          </cell>
          <cell r="H339">
            <v>593.79426579536039</v>
          </cell>
          <cell r="I339">
            <v>15</v>
          </cell>
          <cell r="J339">
            <v>191.02126549197223</v>
          </cell>
          <cell r="K339" t="str">
            <v>No</v>
          </cell>
          <cell r="L339" t="str">
            <v>-</v>
          </cell>
          <cell r="M339">
            <v>0</v>
          </cell>
          <cell r="N339" t="str">
            <v/>
          </cell>
          <cell r="O339" t="str">
            <v>-</v>
          </cell>
        </row>
        <row r="340">
          <cell r="A340" t="str">
            <v>DZ07B</v>
          </cell>
          <cell r="B340" t="str">
            <v>Fibreoptic Bronchoscopy, 18 years and under</v>
          </cell>
          <cell r="C340" t="str">
            <v>-</v>
          </cell>
          <cell r="D340">
            <v>1105.9061769543894</v>
          </cell>
          <cell r="E340" t="str">
            <v/>
          </cell>
          <cell r="F340" t="str">
            <v/>
          </cell>
          <cell r="G340">
            <v>5</v>
          </cell>
          <cell r="H340">
            <v>1861.053733910122</v>
          </cell>
          <cell r="I340">
            <v>5</v>
          </cell>
          <cell r="J340">
            <v>285.21702347169247</v>
          </cell>
          <cell r="K340" t="str">
            <v>No</v>
          </cell>
          <cell r="L340" t="str">
            <v>-</v>
          </cell>
          <cell r="M340">
            <v>0</v>
          </cell>
          <cell r="N340" t="str">
            <v/>
          </cell>
          <cell r="O340" t="str">
            <v>-</v>
          </cell>
        </row>
        <row r="341">
          <cell r="A341" t="str">
            <v>DZ08Z</v>
          </cell>
          <cell r="B341" t="str">
            <v>Rigid Bronchoscopy</v>
          </cell>
          <cell r="C341" t="str">
            <v>-</v>
          </cell>
          <cell r="D341">
            <v>1015.697105540665</v>
          </cell>
          <cell r="E341" t="str">
            <v/>
          </cell>
          <cell r="F341" t="str">
            <v/>
          </cell>
          <cell r="G341">
            <v>5</v>
          </cell>
          <cell r="H341">
            <v>1443.8605797549828</v>
          </cell>
          <cell r="I341">
            <v>5</v>
          </cell>
          <cell r="J341">
            <v>191.02126549197223</v>
          </cell>
          <cell r="K341" t="str">
            <v>No</v>
          </cell>
          <cell r="L341" t="str">
            <v>-</v>
          </cell>
          <cell r="M341">
            <v>0</v>
          </cell>
          <cell r="N341" t="str">
            <v/>
          </cell>
          <cell r="O341" t="str">
            <v>-</v>
          </cell>
        </row>
        <row r="342">
          <cell r="A342" t="str">
            <v>DZ09D</v>
          </cell>
          <cell r="B342" t="str">
            <v>Pulmonary Embolus with CC Score 12+</v>
          </cell>
          <cell r="C342" t="str">
            <v>-</v>
          </cell>
          <cell r="D342">
            <v>5122.2931904785391</v>
          </cell>
          <cell r="E342" t="str">
            <v/>
          </cell>
          <cell r="F342" t="str">
            <v/>
          </cell>
          <cell r="G342">
            <v>77</v>
          </cell>
          <cell r="H342">
            <v>6260.5659441542248</v>
          </cell>
          <cell r="I342">
            <v>59</v>
          </cell>
          <cell r="J342">
            <v>191.02126549197223</v>
          </cell>
          <cell r="K342" t="str">
            <v>Yes</v>
          </cell>
          <cell r="L342">
            <v>0.30000000000000004</v>
          </cell>
          <cell r="M342">
            <v>1878.1697832462678</v>
          </cell>
          <cell r="N342" t="str">
            <v/>
          </cell>
          <cell r="O342" t="str">
            <v>-</v>
          </cell>
        </row>
        <row r="343">
          <cell r="A343" t="str">
            <v>DZ09E</v>
          </cell>
          <cell r="B343" t="str">
            <v>Pulmonary Embolus with CC Score 9-11</v>
          </cell>
          <cell r="C343" t="str">
            <v>-</v>
          </cell>
          <cell r="D343">
            <v>3323.5787402124274</v>
          </cell>
          <cell r="E343" t="str">
            <v/>
          </cell>
          <cell r="F343" t="str">
            <v/>
          </cell>
          <cell r="G343">
            <v>32</v>
          </cell>
          <cell r="H343">
            <v>3992.0263280047202</v>
          </cell>
          <cell r="I343">
            <v>31</v>
          </cell>
          <cell r="J343">
            <v>191.02126549197223</v>
          </cell>
          <cell r="K343" t="str">
            <v>Yes</v>
          </cell>
          <cell r="L343">
            <v>0.30000000000000004</v>
          </cell>
          <cell r="M343">
            <v>1197.6078984014162</v>
          </cell>
          <cell r="N343" t="str">
            <v/>
          </cell>
          <cell r="O343" t="str">
            <v>-</v>
          </cell>
        </row>
        <row r="344">
          <cell r="A344" t="str">
            <v>DZ09F</v>
          </cell>
          <cell r="B344" t="str">
            <v>Pulmonary Embolus with CC Score 6-8</v>
          </cell>
          <cell r="C344" t="str">
            <v>-</v>
          </cell>
          <cell r="D344">
            <v>2477.4294398688908</v>
          </cell>
          <cell r="E344" t="str">
            <v/>
          </cell>
          <cell r="F344" t="str">
            <v/>
          </cell>
          <cell r="G344">
            <v>25</v>
          </cell>
          <cell r="H344">
            <v>3557.2010515688107</v>
          </cell>
          <cell r="I344">
            <v>23</v>
          </cell>
          <cell r="J344">
            <v>191.02126549197223</v>
          </cell>
          <cell r="K344" t="str">
            <v>Yes</v>
          </cell>
          <cell r="L344">
            <v>0.30000000000000004</v>
          </cell>
          <cell r="M344">
            <v>1067.1603154706434</v>
          </cell>
          <cell r="N344" t="str">
            <v/>
          </cell>
          <cell r="O344" t="str">
            <v>-</v>
          </cell>
        </row>
        <row r="345">
          <cell r="A345" t="str">
            <v>DZ09G</v>
          </cell>
          <cell r="B345" t="str">
            <v>Pulmonary Embolus with CC Score 3-5</v>
          </cell>
          <cell r="C345" t="str">
            <v>-</v>
          </cell>
          <cell r="D345">
            <v>852.2522043609091</v>
          </cell>
          <cell r="E345" t="str">
            <v/>
          </cell>
          <cell r="F345" t="str">
            <v/>
          </cell>
          <cell r="G345">
            <v>5</v>
          </cell>
          <cell r="H345">
            <v>2233.4004268028734</v>
          </cell>
          <cell r="I345">
            <v>17</v>
          </cell>
          <cell r="J345">
            <v>191.02126549197223</v>
          </cell>
          <cell r="K345" t="str">
            <v>Yes</v>
          </cell>
          <cell r="L345">
            <v>0.30000000000000004</v>
          </cell>
          <cell r="M345">
            <v>670.02012804086212</v>
          </cell>
          <cell r="N345">
            <v>1</v>
          </cell>
          <cell r="O345" t="str">
            <v xml:space="preserve">HRG </v>
          </cell>
        </row>
        <row r="346">
          <cell r="A346" t="str">
            <v>DZ09H</v>
          </cell>
          <cell r="B346" t="str">
            <v>Pulmonary Embolus with CC Score 0-2</v>
          </cell>
          <cell r="C346" t="str">
            <v>-</v>
          </cell>
          <cell r="D346">
            <v>511.40046686958362</v>
          </cell>
          <cell r="E346" t="str">
            <v/>
          </cell>
          <cell r="F346" t="str">
            <v/>
          </cell>
          <cell r="G346">
            <v>5</v>
          </cell>
          <cell r="H346">
            <v>1592.7509921577812</v>
          </cell>
          <cell r="I346">
            <v>13</v>
          </cell>
          <cell r="J346">
            <v>191.02126549197223</v>
          </cell>
          <cell r="K346" t="str">
            <v>Yes</v>
          </cell>
          <cell r="L346">
            <v>0.4</v>
          </cell>
          <cell r="M346">
            <v>637.10039686311256</v>
          </cell>
          <cell r="N346">
            <v>1</v>
          </cell>
          <cell r="O346" t="str">
            <v xml:space="preserve">HRG </v>
          </cell>
        </row>
        <row r="347">
          <cell r="A347" t="str">
            <v>DZ10D</v>
          </cell>
          <cell r="B347" t="str">
            <v>Lung Abscess-Empyema with CC Score 10+</v>
          </cell>
          <cell r="C347" t="str">
            <v>-</v>
          </cell>
          <cell r="D347">
            <v>5135.8792634071433</v>
          </cell>
          <cell r="E347" t="str">
            <v/>
          </cell>
          <cell r="F347" t="str">
            <v/>
          </cell>
          <cell r="G347">
            <v>47</v>
          </cell>
          <cell r="H347">
            <v>7158.4773782527545</v>
          </cell>
          <cell r="I347">
            <v>65</v>
          </cell>
          <cell r="J347">
            <v>191.02126549197223</v>
          </cell>
          <cell r="K347" t="str">
            <v>Yes</v>
          </cell>
          <cell r="L347">
            <v>0.30000000000000004</v>
          </cell>
          <cell r="M347">
            <v>2147.5432134758266</v>
          </cell>
          <cell r="N347" t="str">
            <v/>
          </cell>
          <cell r="O347" t="str">
            <v>-</v>
          </cell>
        </row>
        <row r="348">
          <cell r="A348" t="str">
            <v>DZ10E</v>
          </cell>
          <cell r="B348" t="str">
            <v>Lung Abscess-Empyema with CC Score 7-9</v>
          </cell>
          <cell r="C348" t="str">
            <v>-</v>
          </cell>
          <cell r="D348">
            <v>4089.5196745277076</v>
          </cell>
          <cell r="E348" t="str">
            <v/>
          </cell>
          <cell r="F348" t="str">
            <v/>
          </cell>
          <cell r="G348">
            <v>52</v>
          </cell>
          <cell r="H348">
            <v>5230.0998497643077</v>
          </cell>
          <cell r="I348">
            <v>41</v>
          </cell>
          <cell r="J348">
            <v>191.02126549197223</v>
          </cell>
          <cell r="K348" t="str">
            <v>Yes</v>
          </cell>
          <cell r="L348">
            <v>0.30000000000000004</v>
          </cell>
          <cell r="M348">
            <v>1569.0299549292924</v>
          </cell>
          <cell r="N348" t="str">
            <v/>
          </cell>
          <cell r="O348" t="str">
            <v>-</v>
          </cell>
        </row>
        <row r="349">
          <cell r="A349" t="str">
            <v>DZ10F</v>
          </cell>
          <cell r="B349" t="str">
            <v>Lung Abscess-Empyema with CC Score 3-6</v>
          </cell>
          <cell r="C349" t="str">
            <v>-</v>
          </cell>
          <cell r="D349">
            <v>2977.1098445516568</v>
          </cell>
          <cell r="E349" t="str">
            <v/>
          </cell>
          <cell r="F349" t="str">
            <v/>
          </cell>
          <cell r="G349">
            <v>21</v>
          </cell>
          <cell r="H349">
            <v>4167.9537823723194</v>
          </cell>
          <cell r="I349">
            <v>31</v>
          </cell>
          <cell r="J349">
            <v>191.02126549197223</v>
          </cell>
          <cell r="K349" t="str">
            <v>Yes</v>
          </cell>
          <cell r="L349">
            <v>0.30000000000000004</v>
          </cell>
          <cell r="M349">
            <v>1250.3861347116961</v>
          </cell>
          <cell r="N349" t="str">
            <v/>
          </cell>
          <cell r="O349" t="str">
            <v>-</v>
          </cell>
        </row>
        <row r="350">
          <cell r="A350" t="str">
            <v>DZ10G</v>
          </cell>
          <cell r="B350" t="str">
            <v>Lung Abscess-Empyema with CC Score 0-2</v>
          </cell>
          <cell r="C350" t="str">
            <v>-</v>
          </cell>
          <cell r="D350">
            <v>2209.7258034789411</v>
          </cell>
          <cell r="E350" t="str">
            <v/>
          </cell>
          <cell r="F350" t="str">
            <v/>
          </cell>
          <cell r="G350">
            <v>8</v>
          </cell>
          <cell r="H350">
            <v>3093.6161248705175</v>
          </cell>
          <cell r="I350">
            <v>22</v>
          </cell>
          <cell r="J350">
            <v>191.02126549197223</v>
          </cell>
          <cell r="K350" t="str">
            <v>Yes</v>
          </cell>
          <cell r="L350">
            <v>0.30000000000000004</v>
          </cell>
          <cell r="M350">
            <v>928.08483746115542</v>
          </cell>
          <cell r="N350" t="str">
            <v/>
          </cell>
          <cell r="O350" t="str">
            <v>-</v>
          </cell>
        </row>
        <row r="351">
          <cell r="A351" t="str">
            <v>DZ11D</v>
          </cell>
          <cell r="B351" t="str">
            <v>Lobar, Atypical or Viral Pneumonia, with CC Score 15+</v>
          </cell>
          <cell r="C351" t="str">
            <v>-</v>
          </cell>
          <cell r="D351">
            <v>6187.5317228056501</v>
          </cell>
          <cell r="E351" t="str">
            <v/>
          </cell>
          <cell r="F351" t="str">
            <v/>
          </cell>
          <cell r="G351">
            <v>105</v>
          </cell>
          <cell r="H351">
            <v>7361.0269790979064</v>
          </cell>
          <cell r="I351">
            <v>77</v>
          </cell>
          <cell r="J351">
            <v>191.02126549197223</v>
          </cell>
          <cell r="K351" t="str">
            <v>Yes</v>
          </cell>
          <cell r="L351">
            <v>0.30000000000000004</v>
          </cell>
          <cell r="M351">
            <v>2208.3080937293721</v>
          </cell>
          <cell r="N351" t="str">
            <v/>
          </cell>
          <cell r="O351" t="str">
            <v>-</v>
          </cell>
        </row>
        <row r="352">
          <cell r="A352" t="str">
            <v>DZ11E</v>
          </cell>
          <cell r="B352" t="str">
            <v>Lobar, Atypical or Viral Pneumonia, with CC Score 12-14</v>
          </cell>
          <cell r="C352" t="str">
            <v>-</v>
          </cell>
          <cell r="D352">
            <v>4440.4451565650015</v>
          </cell>
          <cell r="E352" t="str">
            <v/>
          </cell>
          <cell r="F352" t="str">
            <v/>
          </cell>
          <cell r="G352">
            <v>48</v>
          </cell>
          <cell r="H352">
            <v>5328.5341878780018</v>
          </cell>
          <cell r="I352">
            <v>52</v>
          </cell>
          <cell r="J352">
            <v>191.02126549197223</v>
          </cell>
          <cell r="K352" t="str">
            <v>Yes</v>
          </cell>
          <cell r="L352">
            <v>0.30000000000000004</v>
          </cell>
          <cell r="M352">
            <v>1598.5602563634009</v>
          </cell>
          <cell r="N352" t="str">
            <v/>
          </cell>
          <cell r="O352" t="str">
            <v>-</v>
          </cell>
        </row>
        <row r="353">
          <cell r="A353" t="str">
            <v>DZ11F</v>
          </cell>
          <cell r="B353" t="str">
            <v>Lobar, Atypical or Viral Pneumonia, with CC Score 9-11</v>
          </cell>
          <cell r="C353" t="str">
            <v>-</v>
          </cell>
          <cell r="D353">
            <v>3277.334461532103</v>
          </cell>
          <cell r="E353" t="str">
            <v/>
          </cell>
          <cell r="F353" t="str">
            <v/>
          </cell>
          <cell r="G353">
            <v>46</v>
          </cell>
          <cell r="H353">
            <v>3932.8013538385235</v>
          </cell>
          <cell r="I353">
            <v>35</v>
          </cell>
          <cell r="J353">
            <v>191.02126549197223</v>
          </cell>
          <cell r="K353" t="str">
            <v>Yes</v>
          </cell>
          <cell r="L353">
            <v>0.30000000000000004</v>
          </cell>
          <cell r="M353">
            <v>1179.8404061515573</v>
          </cell>
          <cell r="N353" t="str">
            <v/>
          </cell>
          <cell r="O353" t="str">
            <v>-</v>
          </cell>
        </row>
        <row r="354">
          <cell r="A354" t="str">
            <v>DZ11G</v>
          </cell>
          <cell r="B354" t="str">
            <v>Lobar, Atypical or Viral Pneumonia, with CC Score 6-8</v>
          </cell>
          <cell r="C354" t="str">
            <v>-</v>
          </cell>
          <cell r="D354">
            <v>2966.3596180235222</v>
          </cell>
          <cell r="E354" t="str">
            <v/>
          </cell>
          <cell r="F354" t="str">
            <v/>
          </cell>
          <cell r="G354">
            <v>26</v>
          </cell>
          <cell r="H354">
            <v>2966.3596180235222</v>
          </cell>
          <cell r="I354">
            <v>26</v>
          </cell>
          <cell r="J354">
            <v>191.02126549197223</v>
          </cell>
          <cell r="K354" t="str">
            <v>Yes</v>
          </cell>
          <cell r="L354">
            <v>0.30000000000000004</v>
          </cell>
          <cell r="M354">
            <v>889.90788540705682</v>
          </cell>
          <cell r="N354" t="str">
            <v/>
          </cell>
          <cell r="O354" t="str">
            <v>-</v>
          </cell>
        </row>
        <row r="355">
          <cell r="A355" t="str">
            <v>DZ11H</v>
          </cell>
          <cell r="B355" t="str">
            <v>Lobar, Atypical or Viral Pneumonia, with CC Score 3-5</v>
          </cell>
          <cell r="C355" t="str">
            <v>-</v>
          </cell>
          <cell r="D355">
            <v>2233.0330336129205</v>
          </cell>
          <cell r="E355" t="str">
            <v/>
          </cell>
          <cell r="F355" t="str">
            <v/>
          </cell>
          <cell r="G355">
            <v>17</v>
          </cell>
          <cell r="H355">
            <v>2233.0330336129205</v>
          </cell>
          <cell r="I355">
            <v>17</v>
          </cell>
          <cell r="J355">
            <v>191.02126549197223</v>
          </cell>
          <cell r="K355" t="str">
            <v>Yes</v>
          </cell>
          <cell r="L355">
            <v>0.30000000000000004</v>
          </cell>
          <cell r="M355">
            <v>669.90991008387618</v>
          </cell>
          <cell r="N355" t="str">
            <v/>
          </cell>
          <cell r="O355" t="str">
            <v>-</v>
          </cell>
        </row>
        <row r="356">
          <cell r="A356" t="str">
            <v>DZ11J</v>
          </cell>
          <cell r="B356" t="str">
            <v>Lobar, Atypical or Viral Pneumonia, with CC Score 0-2</v>
          </cell>
          <cell r="C356" t="str">
            <v>-</v>
          </cell>
          <cell r="D356">
            <v>1018.633648097131</v>
          </cell>
          <cell r="E356" t="str">
            <v/>
          </cell>
          <cell r="F356" t="str">
            <v/>
          </cell>
          <cell r="G356">
            <v>10</v>
          </cell>
          <cell r="H356">
            <v>1494.7860934646235</v>
          </cell>
          <cell r="I356">
            <v>11</v>
          </cell>
          <cell r="J356">
            <v>191.02126549197223</v>
          </cell>
          <cell r="K356" t="str">
            <v>Yes</v>
          </cell>
          <cell r="L356">
            <v>0.4</v>
          </cell>
          <cell r="M356">
            <v>597.9144373858494</v>
          </cell>
          <cell r="N356">
            <v>1</v>
          </cell>
          <cell r="O356" t="str">
            <v xml:space="preserve">HRG </v>
          </cell>
        </row>
        <row r="357">
          <cell r="A357" t="str">
            <v>DZ12C</v>
          </cell>
          <cell r="B357" t="str">
            <v>Bronchiectasis with CC Score 8+</v>
          </cell>
          <cell r="C357" t="str">
            <v>-</v>
          </cell>
          <cell r="D357">
            <v>3659.6545966241229</v>
          </cell>
          <cell r="E357" t="str">
            <v/>
          </cell>
          <cell r="F357" t="str">
            <v/>
          </cell>
          <cell r="G357">
            <v>36</v>
          </cell>
          <cell r="H357">
            <v>4426.9877971011292</v>
          </cell>
          <cell r="I357">
            <v>41</v>
          </cell>
          <cell r="J357">
            <v>191.02126549197223</v>
          </cell>
          <cell r="K357" t="str">
            <v>Yes</v>
          </cell>
          <cell r="L357">
            <v>0.30000000000000004</v>
          </cell>
          <cell r="M357">
            <v>1328.0963391303389</v>
          </cell>
          <cell r="N357" t="str">
            <v/>
          </cell>
          <cell r="O357" t="str">
            <v>-</v>
          </cell>
        </row>
        <row r="358">
          <cell r="A358" t="str">
            <v>DZ12D</v>
          </cell>
          <cell r="B358" t="str">
            <v>Bronchiectasis with CC Score 5-7</v>
          </cell>
          <cell r="C358" t="str">
            <v>-</v>
          </cell>
          <cell r="D358">
            <v>2144.9923156588325</v>
          </cell>
          <cell r="E358" t="str">
            <v/>
          </cell>
          <cell r="F358" t="str">
            <v/>
          </cell>
          <cell r="G358">
            <v>25</v>
          </cell>
          <cell r="H358">
            <v>3050.3596679155298</v>
          </cell>
          <cell r="I358">
            <v>27</v>
          </cell>
          <cell r="J358">
            <v>191.02126549197223</v>
          </cell>
          <cell r="K358" t="str">
            <v>Yes</v>
          </cell>
          <cell r="L358">
            <v>0.30000000000000004</v>
          </cell>
          <cell r="M358">
            <v>915.10790037465904</v>
          </cell>
          <cell r="N358" t="str">
            <v/>
          </cell>
          <cell r="O358" t="str">
            <v>-</v>
          </cell>
        </row>
        <row r="359">
          <cell r="A359" t="str">
            <v>DZ12E</v>
          </cell>
          <cell r="B359" t="str">
            <v>Bronchiectasis with CC Score 2-4</v>
          </cell>
          <cell r="C359" t="str">
            <v>-</v>
          </cell>
          <cell r="D359">
            <v>1529.5920520435384</v>
          </cell>
          <cell r="E359" t="str">
            <v/>
          </cell>
          <cell r="F359" t="str">
            <v/>
          </cell>
          <cell r="G359">
            <v>20</v>
          </cell>
          <cell r="H359">
            <v>2501.359412510531</v>
          </cell>
          <cell r="I359">
            <v>22</v>
          </cell>
          <cell r="J359">
            <v>191.02126549197223</v>
          </cell>
          <cell r="K359" t="str">
            <v>Yes</v>
          </cell>
          <cell r="L359">
            <v>0.30000000000000004</v>
          </cell>
          <cell r="M359">
            <v>750.40782375315939</v>
          </cell>
          <cell r="N359" t="str">
            <v/>
          </cell>
          <cell r="O359" t="str">
            <v>-</v>
          </cell>
        </row>
        <row r="360">
          <cell r="A360" t="str">
            <v>DZ12F</v>
          </cell>
          <cell r="B360" t="str">
            <v>Bronchiectasis with CC Score 0-1</v>
          </cell>
          <cell r="C360" t="str">
            <v>-</v>
          </cell>
          <cell r="D360">
            <v>606.8707224811327</v>
          </cell>
          <cell r="E360" t="str">
            <v/>
          </cell>
          <cell r="F360" t="str">
            <v/>
          </cell>
          <cell r="G360">
            <v>5</v>
          </cell>
          <cell r="H360">
            <v>2046.1734144413565</v>
          </cell>
          <cell r="I360">
            <v>18</v>
          </cell>
          <cell r="J360">
            <v>191.02126549197223</v>
          </cell>
          <cell r="K360" t="str">
            <v>Yes</v>
          </cell>
          <cell r="L360">
            <v>0.30000000000000004</v>
          </cell>
          <cell r="M360">
            <v>613.85202433240704</v>
          </cell>
          <cell r="N360" t="str">
            <v/>
          </cell>
          <cell r="O360" t="str">
            <v>-</v>
          </cell>
        </row>
        <row r="361">
          <cell r="A361" t="str">
            <v>DZ14C</v>
          </cell>
          <cell r="B361" t="str">
            <v>Pulmonary, Pleural or Other Tuberculosis, with CC Score 5+</v>
          </cell>
          <cell r="C361" t="str">
            <v>-</v>
          </cell>
          <cell r="D361">
            <v>2547.8185224840386</v>
          </cell>
          <cell r="E361" t="str">
            <v/>
          </cell>
          <cell r="F361" t="str">
            <v/>
          </cell>
          <cell r="G361">
            <v>38</v>
          </cell>
          <cell r="H361">
            <v>5397.1868856974006</v>
          </cell>
          <cell r="I361">
            <v>39</v>
          </cell>
          <cell r="J361">
            <v>191.02126549197223</v>
          </cell>
          <cell r="K361" t="str">
            <v>Yes</v>
          </cell>
          <cell r="L361">
            <v>0.30000000000000004</v>
          </cell>
          <cell r="M361">
            <v>1619.1560657092205</v>
          </cell>
          <cell r="N361" t="str">
            <v/>
          </cell>
          <cell r="O361" t="str">
            <v>-</v>
          </cell>
        </row>
        <row r="362">
          <cell r="A362" t="str">
            <v>DZ14D</v>
          </cell>
          <cell r="B362" t="str">
            <v>Pulmonary, Pleural or Other Tuberculosis, with CC Score 2-4</v>
          </cell>
          <cell r="C362" t="str">
            <v>-</v>
          </cell>
          <cell r="D362">
            <v>1844.3365956859636</v>
          </cell>
          <cell r="E362" t="str">
            <v/>
          </cell>
          <cell r="F362" t="str">
            <v/>
          </cell>
          <cell r="G362">
            <v>18</v>
          </cell>
          <cell r="H362">
            <v>3845.0929552894004</v>
          </cell>
          <cell r="I362">
            <v>27</v>
          </cell>
          <cell r="J362">
            <v>191.02126549197223</v>
          </cell>
          <cell r="K362" t="str">
            <v>Yes</v>
          </cell>
          <cell r="L362">
            <v>0.30000000000000004</v>
          </cell>
          <cell r="M362">
            <v>1153.5278865868204</v>
          </cell>
          <cell r="N362" t="str">
            <v/>
          </cell>
          <cell r="O362" t="str">
            <v>-</v>
          </cell>
        </row>
        <row r="363">
          <cell r="A363" t="str">
            <v>DZ14E</v>
          </cell>
          <cell r="B363" t="str">
            <v>Pulmonary, Pleural or Other Tuberculosis, with CC Score 0-1</v>
          </cell>
          <cell r="C363" t="str">
            <v>-</v>
          </cell>
          <cell r="D363">
            <v>546.86034575007636</v>
          </cell>
          <cell r="E363" t="str">
            <v/>
          </cell>
          <cell r="F363" t="str">
            <v/>
          </cell>
          <cell r="G363">
            <v>5</v>
          </cell>
          <cell r="H363">
            <v>2813.4354260171394</v>
          </cell>
          <cell r="I363">
            <v>20</v>
          </cell>
          <cell r="J363">
            <v>191.02126549197223</v>
          </cell>
          <cell r="K363" t="str">
            <v>Yes</v>
          </cell>
          <cell r="L363">
            <v>0.30000000000000004</v>
          </cell>
          <cell r="M363">
            <v>844.03062780514199</v>
          </cell>
          <cell r="N363" t="str">
            <v/>
          </cell>
          <cell r="O363" t="str">
            <v>-</v>
          </cell>
        </row>
        <row r="364">
          <cell r="A364" t="str">
            <v>DZ15G</v>
          </cell>
          <cell r="B364" t="str">
            <v>Asthma with Intubation</v>
          </cell>
          <cell r="C364" t="str">
            <v>-</v>
          </cell>
          <cell r="D364">
            <v>2323.0009127411918</v>
          </cell>
          <cell r="E364" t="str">
            <v/>
          </cell>
          <cell r="F364" t="str">
            <v/>
          </cell>
          <cell r="G364">
            <v>29</v>
          </cell>
          <cell r="H364">
            <v>2323.0009127411918</v>
          </cell>
          <cell r="I364">
            <v>29</v>
          </cell>
          <cell r="J364">
            <v>191.02126549197223</v>
          </cell>
          <cell r="K364" t="str">
            <v>Yes</v>
          </cell>
          <cell r="L364">
            <v>0.30000000000000004</v>
          </cell>
          <cell r="M364">
            <v>696.90027382235769</v>
          </cell>
          <cell r="N364" t="str">
            <v/>
          </cell>
          <cell r="O364" t="str">
            <v>-</v>
          </cell>
        </row>
        <row r="365">
          <cell r="A365" t="str">
            <v>DZ15H</v>
          </cell>
          <cell r="B365" t="str">
            <v>Asthma without Intubation, with CC Score 9+</v>
          </cell>
          <cell r="C365" t="str">
            <v>-</v>
          </cell>
          <cell r="D365">
            <v>3466.5978743651667</v>
          </cell>
          <cell r="E365" t="str">
            <v/>
          </cell>
          <cell r="F365" t="str">
            <v/>
          </cell>
          <cell r="G365">
            <v>32</v>
          </cell>
          <cell r="H365">
            <v>3458.2644805402674</v>
          </cell>
          <cell r="I365">
            <v>34</v>
          </cell>
          <cell r="J365">
            <v>191.02126549197223</v>
          </cell>
          <cell r="K365" t="str">
            <v>Yes</v>
          </cell>
          <cell r="L365">
            <v>0.30000000000000004</v>
          </cell>
          <cell r="M365">
            <v>1037.4793441620805</v>
          </cell>
          <cell r="N365" t="str">
            <v/>
          </cell>
          <cell r="O365" t="str">
            <v>-</v>
          </cell>
        </row>
        <row r="366">
          <cell r="A366" t="str">
            <v>DZ15J</v>
          </cell>
          <cell r="B366" t="str">
            <v>Asthma without Intubation, with CC Score 6-8</v>
          </cell>
          <cell r="C366" t="str">
            <v>-</v>
          </cell>
          <cell r="D366">
            <v>2009.5404033958002</v>
          </cell>
          <cell r="E366" t="str">
            <v/>
          </cell>
          <cell r="F366" t="str">
            <v/>
          </cell>
          <cell r="G366">
            <v>28</v>
          </cell>
          <cell r="H366">
            <v>2154.0285067493846</v>
          </cell>
          <cell r="I366">
            <v>17</v>
          </cell>
          <cell r="J366">
            <v>191.02126549197223</v>
          </cell>
          <cell r="K366" t="str">
            <v>Yes</v>
          </cell>
          <cell r="L366">
            <v>0.30000000000000004</v>
          </cell>
          <cell r="M366">
            <v>646.2085520248155</v>
          </cell>
          <cell r="N366" t="str">
            <v/>
          </cell>
          <cell r="O366" t="str">
            <v>-</v>
          </cell>
        </row>
        <row r="367">
          <cell r="A367" t="str">
            <v>DZ15K</v>
          </cell>
          <cell r="B367" t="str">
            <v>Asthma without Intubation, with CC Score 3-5</v>
          </cell>
          <cell r="C367" t="str">
            <v>-</v>
          </cell>
          <cell r="D367">
            <v>995.96526330530776</v>
          </cell>
          <cell r="E367" t="str">
            <v/>
          </cell>
          <cell r="F367" t="str">
            <v/>
          </cell>
          <cell r="G367">
            <v>10</v>
          </cell>
          <cell r="H367">
            <v>1612.5665433544855</v>
          </cell>
          <cell r="I367">
            <v>14</v>
          </cell>
          <cell r="J367">
            <v>191.02126549197223</v>
          </cell>
          <cell r="K367" t="str">
            <v>Yes</v>
          </cell>
          <cell r="L367">
            <v>0.4</v>
          </cell>
          <cell r="M367">
            <v>645.02661734179424</v>
          </cell>
          <cell r="N367">
            <v>1</v>
          </cell>
          <cell r="O367" t="str">
            <v xml:space="preserve">HRG </v>
          </cell>
        </row>
        <row r="368">
          <cell r="A368" t="str">
            <v>DZ15L</v>
          </cell>
          <cell r="B368" t="str">
            <v>Asthma without Intubation, with CC Score 0-2</v>
          </cell>
          <cell r="C368" t="str">
            <v>-</v>
          </cell>
          <cell r="D368">
            <v>354.82367498524485</v>
          </cell>
          <cell r="E368" t="str">
            <v/>
          </cell>
          <cell r="F368" t="str">
            <v/>
          </cell>
          <cell r="G368">
            <v>5</v>
          </cell>
          <cell r="H368">
            <v>982.86066973134882</v>
          </cell>
          <cell r="I368">
            <v>8</v>
          </cell>
          <cell r="J368">
            <v>191.02126549197223</v>
          </cell>
          <cell r="K368" t="str">
            <v>Yes</v>
          </cell>
          <cell r="L368">
            <v>0.65</v>
          </cell>
          <cell r="M368">
            <v>638.85943532537681</v>
          </cell>
          <cell r="N368">
            <v>1</v>
          </cell>
          <cell r="O368" t="str">
            <v xml:space="preserve">HRG </v>
          </cell>
        </row>
        <row r="369">
          <cell r="A369" t="str">
            <v>DZ16D</v>
          </cell>
          <cell r="B369" t="str">
            <v>Pleural Effusion with CC Score 12+</v>
          </cell>
          <cell r="C369" t="str">
            <v>-</v>
          </cell>
          <cell r="D369">
            <v>6171.818070744971</v>
          </cell>
          <cell r="E369" t="str">
            <v/>
          </cell>
          <cell r="F369" t="str">
            <v/>
          </cell>
          <cell r="G369">
            <v>58</v>
          </cell>
          <cell r="H369">
            <v>6416.3465479129691</v>
          </cell>
          <cell r="I369">
            <v>58</v>
          </cell>
          <cell r="J369">
            <v>191.02126549197223</v>
          </cell>
          <cell r="K369" t="str">
            <v>Yes</v>
          </cell>
          <cell r="L369">
            <v>0.30000000000000004</v>
          </cell>
          <cell r="M369">
            <v>1924.9039643738911</v>
          </cell>
          <cell r="N369" t="str">
            <v/>
          </cell>
          <cell r="O369" t="str">
            <v>-</v>
          </cell>
        </row>
        <row r="370">
          <cell r="A370" t="str">
            <v>DZ16E</v>
          </cell>
          <cell r="B370" t="str">
            <v>Pleural Effusion with CC Score 8-11</v>
          </cell>
          <cell r="C370" t="str">
            <v>-</v>
          </cell>
          <cell r="D370">
            <v>3148.3606966669076</v>
          </cell>
          <cell r="E370" t="str">
            <v/>
          </cell>
          <cell r="F370" t="str">
            <v/>
          </cell>
          <cell r="G370">
            <v>28</v>
          </cell>
          <cell r="H370">
            <v>3992.6395144804965</v>
          </cell>
          <cell r="I370">
            <v>33</v>
          </cell>
          <cell r="J370">
            <v>191.02126549197223</v>
          </cell>
          <cell r="K370" t="str">
            <v>Yes</v>
          </cell>
          <cell r="L370">
            <v>0.30000000000000004</v>
          </cell>
          <cell r="M370">
            <v>1197.7918543441492</v>
          </cell>
          <cell r="N370" t="str">
            <v/>
          </cell>
          <cell r="O370" t="str">
            <v>-</v>
          </cell>
        </row>
        <row r="371">
          <cell r="A371" t="str">
            <v>DZ16F</v>
          </cell>
          <cell r="B371" t="str">
            <v>Pleural Effusion with CC Score 4-7</v>
          </cell>
          <cell r="C371" t="str">
            <v>-</v>
          </cell>
          <cell r="D371">
            <v>1889.6894651958989</v>
          </cell>
          <cell r="E371" t="str">
            <v/>
          </cell>
          <cell r="F371" t="str">
            <v/>
          </cell>
          <cell r="G371">
            <v>15</v>
          </cell>
          <cell r="H371">
            <v>2772.1381045391458</v>
          </cell>
          <cell r="I371">
            <v>23</v>
          </cell>
          <cell r="J371">
            <v>191.02126549197223</v>
          </cell>
          <cell r="K371" t="str">
            <v>Yes</v>
          </cell>
          <cell r="L371">
            <v>0.30000000000000004</v>
          </cell>
          <cell r="M371">
            <v>831.64143136174391</v>
          </cell>
          <cell r="N371">
            <v>1</v>
          </cell>
          <cell r="O371" t="str">
            <v>HRG</v>
          </cell>
        </row>
        <row r="372">
          <cell r="A372" t="str">
            <v>DZ16G</v>
          </cell>
          <cell r="B372" t="str">
            <v>Pleural Effusion with CC Score 0-3</v>
          </cell>
          <cell r="C372" t="str">
            <v>-</v>
          </cell>
          <cell r="D372">
            <v>1280.0171373611142</v>
          </cell>
          <cell r="E372" t="str">
            <v/>
          </cell>
          <cell r="F372" t="str">
            <v/>
          </cell>
          <cell r="G372">
            <v>8</v>
          </cell>
          <cell r="H372">
            <v>2083.0086258552078</v>
          </cell>
          <cell r="I372">
            <v>16</v>
          </cell>
          <cell r="J372">
            <v>191.02126549197223</v>
          </cell>
          <cell r="K372" t="str">
            <v>Yes</v>
          </cell>
          <cell r="L372">
            <v>0.30000000000000004</v>
          </cell>
          <cell r="M372">
            <v>624.90258775656241</v>
          </cell>
          <cell r="N372">
            <v>1</v>
          </cell>
          <cell r="O372" t="str">
            <v>HRG</v>
          </cell>
        </row>
        <row r="373">
          <cell r="A373" t="str">
            <v>DZ17E</v>
          </cell>
          <cell r="B373" t="str">
            <v>Respiratory Neoplasms with CC Score 11+</v>
          </cell>
          <cell r="C373" t="str">
            <v>-</v>
          </cell>
          <cell r="D373">
            <v>4532.5902608968163</v>
          </cell>
          <cell r="E373" t="str">
            <v/>
          </cell>
          <cell r="F373" t="str">
            <v/>
          </cell>
          <cell r="G373">
            <v>39</v>
          </cell>
          <cell r="H373">
            <v>5342.1968491503349</v>
          </cell>
          <cell r="I373">
            <v>46</v>
          </cell>
          <cell r="J373">
            <v>191.02126549197223</v>
          </cell>
          <cell r="K373" t="str">
            <v>Yes</v>
          </cell>
          <cell r="L373">
            <v>0.30000000000000004</v>
          </cell>
          <cell r="M373">
            <v>1602.6590547451008</v>
          </cell>
          <cell r="N373" t="str">
            <v/>
          </cell>
          <cell r="O373" t="str">
            <v>-</v>
          </cell>
        </row>
        <row r="374">
          <cell r="A374" t="str">
            <v>DZ17F</v>
          </cell>
          <cell r="B374" t="str">
            <v>Respiratory Neoplasms with CC Score 8-10</v>
          </cell>
          <cell r="C374" t="str">
            <v>-</v>
          </cell>
          <cell r="D374">
            <v>2634.7101393509843</v>
          </cell>
          <cell r="E374" t="str">
            <v/>
          </cell>
          <cell r="F374" t="str">
            <v/>
          </cell>
          <cell r="G374">
            <v>26</v>
          </cell>
          <cell r="H374">
            <v>3850.9168583289302</v>
          </cell>
          <cell r="I374">
            <v>33</v>
          </cell>
          <cell r="J374">
            <v>191.02126549197223</v>
          </cell>
          <cell r="K374" t="str">
            <v>Yes</v>
          </cell>
          <cell r="L374">
            <v>0.30000000000000004</v>
          </cell>
          <cell r="M374">
            <v>1155.2750574986792</v>
          </cell>
          <cell r="N374" t="str">
            <v/>
          </cell>
          <cell r="O374" t="str">
            <v>-</v>
          </cell>
        </row>
        <row r="375">
          <cell r="A375" t="str">
            <v>DZ17G</v>
          </cell>
          <cell r="B375" t="str">
            <v>Respiratory Neoplasms with CC Score 5-7</v>
          </cell>
          <cell r="C375" t="str">
            <v>-</v>
          </cell>
          <cell r="D375">
            <v>1340.0941531455503</v>
          </cell>
          <cell r="E375" t="str">
            <v/>
          </cell>
          <cell r="F375" t="str">
            <v/>
          </cell>
          <cell r="G375">
            <v>8</v>
          </cell>
          <cell r="H375">
            <v>3016.7354899752336</v>
          </cell>
          <cell r="I375">
            <v>26</v>
          </cell>
          <cell r="J375">
            <v>191.02126549197223</v>
          </cell>
          <cell r="K375" t="str">
            <v>Yes</v>
          </cell>
          <cell r="L375">
            <v>0.30000000000000004</v>
          </cell>
          <cell r="M375">
            <v>905.02064699257016</v>
          </cell>
          <cell r="N375" t="str">
            <v/>
          </cell>
          <cell r="O375" t="str">
            <v>-</v>
          </cell>
        </row>
        <row r="376">
          <cell r="A376" t="str">
            <v>DZ17H</v>
          </cell>
          <cell r="B376" t="str">
            <v>Respiratory Neoplasms with CC Score 3-4</v>
          </cell>
          <cell r="C376" t="str">
            <v>-</v>
          </cell>
          <cell r="D376">
            <v>902.5427029032943</v>
          </cell>
          <cell r="E376" t="str">
            <v/>
          </cell>
          <cell r="F376" t="str">
            <v/>
          </cell>
          <cell r="G376">
            <v>5</v>
          </cell>
          <cell r="H376">
            <v>2425.3962925981341</v>
          </cell>
          <cell r="I376">
            <v>20</v>
          </cell>
          <cell r="J376">
            <v>191.02126549197223</v>
          </cell>
          <cell r="K376" t="str">
            <v>Yes</v>
          </cell>
          <cell r="L376">
            <v>0.30000000000000004</v>
          </cell>
          <cell r="M376">
            <v>727.61888777944034</v>
          </cell>
          <cell r="N376" t="str">
            <v/>
          </cell>
          <cell r="O376" t="str">
            <v>-</v>
          </cell>
        </row>
        <row r="377">
          <cell r="A377" t="str">
            <v>DZ17J</v>
          </cell>
          <cell r="B377" t="str">
            <v>Respiratory Neoplasms with CC Score 1-2</v>
          </cell>
          <cell r="C377" t="str">
            <v>-</v>
          </cell>
          <cell r="D377">
            <v>761.91692695874201</v>
          </cell>
          <cell r="E377" t="str">
            <v/>
          </cell>
          <cell r="F377" t="str">
            <v/>
          </cell>
          <cell r="G377">
            <v>5</v>
          </cell>
          <cell r="H377">
            <v>1970.9483192219484</v>
          </cell>
          <cell r="I377">
            <v>14</v>
          </cell>
          <cell r="J377">
            <v>191.02126549197223</v>
          </cell>
          <cell r="K377" t="str">
            <v>Yes</v>
          </cell>
          <cell r="L377">
            <v>0.30000000000000004</v>
          </cell>
          <cell r="M377">
            <v>591.28449576658466</v>
          </cell>
          <cell r="N377" t="str">
            <v/>
          </cell>
          <cell r="O377" t="str">
            <v>-</v>
          </cell>
        </row>
        <row r="378">
          <cell r="A378" t="str">
            <v>DZ17K</v>
          </cell>
          <cell r="B378" t="str">
            <v>Respiratory Neoplasms with CC Score 0</v>
          </cell>
          <cell r="C378" t="str">
            <v>-</v>
          </cell>
          <cell r="D378">
            <v>568.4371653369592</v>
          </cell>
          <cell r="E378" t="str">
            <v/>
          </cell>
          <cell r="F378" t="str">
            <v/>
          </cell>
          <cell r="G378">
            <v>5</v>
          </cell>
          <cell r="H378">
            <v>1471.3636953633809</v>
          </cell>
          <cell r="I378">
            <v>10</v>
          </cell>
          <cell r="J378">
            <v>191.02126549197223</v>
          </cell>
          <cell r="K378" t="str">
            <v>Yes</v>
          </cell>
          <cell r="L378">
            <v>0.4</v>
          </cell>
          <cell r="M378">
            <v>588.54547814535238</v>
          </cell>
          <cell r="N378" t="str">
            <v/>
          </cell>
          <cell r="O378" t="str">
            <v>-</v>
          </cell>
        </row>
        <row r="379">
          <cell r="A379" t="str">
            <v>DZ18A</v>
          </cell>
          <cell r="B379" t="str">
            <v>Sleeping Disorders Affecting Breathing with CC Score 5+</v>
          </cell>
          <cell r="C379" t="str">
            <v>-</v>
          </cell>
          <cell r="D379">
            <v>867.67903533615095</v>
          </cell>
          <cell r="E379" t="str">
            <v/>
          </cell>
          <cell r="F379" t="str">
            <v/>
          </cell>
          <cell r="G379">
            <v>5</v>
          </cell>
          <cell r="H379">
            <v>3035.0144395163998</v>
          </cell>
          <cell r="I379">
            <v>34</v>
          </cell>
          <cell r="J379">
            <v>191.02126549197223</v>
          </cell>
          <cell r="K379" t="str">
            <v>Yes</v>
          </cell>
          <cell r="L379">
            <v>0.30000000000000004</v>
          </cell>
          <cell r="M379">
            <v>910.50433185492011</v>
          </cell>
          <cell r="N379" t="str">
            <v/>
          </cell>
          <cell r="O379" t="str">
            <v>-</v>
          </cell>
        </row>
        <row r="380">
          <cell r="A380" t="str">
            <v>DZ18B</v>
          </cell>
          <cell r="B380" t="str">
            <v>Sleeping Disorders Affecting Breathing with CC Score 2-4</v>
          </cell>
          <cell r="C380" t="str">
            <v>-</v>
          </cell>
          <cell r="D380">
            <v>632.39228415641514</v>
          </cell>
          <cell r="E380" t="str">
            <v/>
          </cell>
          <cell r="F380" t="str">
            <v/>
          </cell>
          <cell r="G380">
            <v>5</v>
          </cell>
          <cell r="H380">
            <v>1631.1837237110769</v>
          </cell>
          <cell r="I380">
            <v>14</v>
          </cell>
          <cell r="J380">
            <v>191.02126549197223</v>
          </cell>
          <cell r="K380" t="str">
            <v>Yes</v>
          </cell>
          <cell r="L380">
            <v>0.30000000000000004</v>
          </cell>
          <cell r="M380">
            <v>489.35511711332316</v>
          </cell>
          <cell r="N380" t="str">
            <v/>
          </cell>
          <cell r="O380" t="str">
            <v>-</v>
          </cell>
        </row>
        <row r="381">
          <cell r="A381" t="str">
            <v>DZ18C</v>
          </cell>
          <cell r="B381" t="str">
            <v>Sleeping Disorders Affecting Breathing with CC Score 0-1</v>
          </cell>
          <cell r="C381" t="str">
            <v>-</v>
          </cell>
          <cell r="D381">
            <v>575.97334511620852</v>
          </cell>
          <cell r="E381" t="str">
            <v/>
          </cell>
          <cell r="F381" t="str">
            <v/>
          </cell>
          <cell r="G381">
            <v>5</v>
          </cell>
          <cell r="H381">
            <v>853.00539297624948</v>
          </cell>
          <cell r="I381">
            <v>5</v>
          </cell>
          <cell r="J381">
            <v>191.02126549197223</v>
          </cell>
          <cell r="K381" t="str">
            <v>Yes</v>
          </cell>
          <cell r="L381">
            <v>1</v>
          </cell>
          <cell r="M381">
            <v>853.00539297624948</v>
          </cell>
          <cell r="N381" t="str">
            <v/>
          </cell>
          <cell r="O381" t="str">
            <v>-</v>
          </cell>
        </row>
        <row r="382">
          <cell r="A382" t="str">
            <v>DZ19D</v>
          </cell>
          <cell r="B382" t="str">
            <v>Other Respiratory Disorders with CC Score 12+</v>
          </cell>
          <cell r="C382" t="str">
            <v>-</v>
          </cell>
          <cell r="D382">
            <v>4124.8970664862345</v>
          </cell>
          <cell r="E382" t="str">
            <v/>
          </cell>
          <cell r="F382" t="str">
            <v/>
          </cell>
          <cell r="G382">
            <v>43</v>
          </cell>
          <cell r="H382">
            <v>4124.8970664862345</v>
          </cell>
          <cell r="I382">
            <v>43</v>
          </cell>
          <cell r="J382">
            <v>191.02126549197223</v>
          </cell>
          <cell r="K382" t="str">
            <v>Yes</v>
          </cell>
          <cell r="L382">
            <v>0.30000000000000004</v>
          </cell>
          <cell r="M382">
            <v>1237.4691199458705</v>
          </cell>
          <cell r="N382" t="str">
            <v/>
          </cell>
          <cell r="O382" t="str">
            <v>-</v>
          </cell>
        </row>
        <row r="383">
          <cell r="A383" t="str">
            <v>DZ19E</v>
          </cell>
          <cell r="B383" t="str">
            <v>Other Respiratory Disorders with CC Score 9-11</v>
          </cell>
          <cell r="C383" t="str">
            <v>-</v>
          </cell>
          <cell r="D383">
            <v>1761.1108828419442</v>
          </cell>
          <cell r="E383" t="str">
            <v/>
          </cell>
          <cell r="F383" t="str">
            <v/>
          </cell>
          <cell r="G383">
            <v>8</v>
          </cell>
          <cell r="H383">
            <v>2332.3196683282513</v>
          </cell>
          <cell r="I383">
            <v>21</v>
          </cell>
          <cell r="J383">
            <v>191.02126549197223</v>
          </cell>
          <cell r="K383" t="str">
            <v>Yes</v>
          </cell>
          <cell r="L383">
            <v>0.30000000000000004</v>
          </cell>
          <cell r="M383">
            <v>699.69590049847545</v>
          </cell>
          <cell r="N383" t="str">
            <v/>
          </cell>
          <cell r="O383" t="str">
            <v>-</v>
          </cell>
        </row>
        <row r="384">
          <cell r="A384" t="str">
            <v>DZ19F</v>
          </cell>
          <cell r="B384" t="str">
            <v>Other Respiratory Disorders with CC Score 6-8</v>
          </cell>
          <cell r="C384" t="str">
            <v>-</v>
          </cell>
          <cell r="D384">
            <v>1396.094213075191</v>
          </cell>
          <cell r="E384" t="str">
            <v/>
          </cell>
          <cell r="F384" t="str">
            <v/>
          </cell>
          <cell r="G384">
            <v>8</v>
          </cell>
          <cell r="H384">
            <v>1553.6914790582787</v>
          </cell>
          <cell r="I384">
            <v>13</v>
          </cell>
          <cell r="J384">
            <v>191.02126549197223</v>
          </cell>
          <cell r="K384" t="str">
            <v>Yes</v>
          </cell>
          <cell r="L384">
            <v>0.4</v>
          </cell>
          <cell r="M384">
            <v>621.47659162331149</v>
          </cell>
          <cell r="N384" t="str">
            <v/>
          </cell>
          <cell r="O384" t="str">
            <v>-</v>
          </cell>
        </row>
        <row r="385">
          <cell r="A385" t="str">
            <v>DZ19G</v>
          </cell>
          <cell r="B385" t="str">
            <v>Other Respiratory Disorders with CC Score 0-5</v>
          </cell>
          <cell r="C385" t="str">
            <v>-</v>
          </cell>
          <cell r="D385">
            <v>580.5297520284937</v>
          </cell>
          <cell r="E385" t="str">
            <v/>
          </cell>
          <cell r="F385" t="str">
            <v/>
          </cell>
          <cell r="G385">
            <v>5</v>
          </cell>
          <cell r="H385">
            <v>580.5297520284937</v>
          </cell>
          <cell r="I385">
            <v>5</v>
          </cell>
          <cell r="J385">
            <v>191.02126549197223</v>
          </cell>
          <cell r="K385" t="str">
            <v>Yes</v>
          </cell>
          <cell r="L385">
            <v>1</v>
          </cell>
          <cell r="M385">
            <v>580.5297520284937</v>
          </cell>
          <cell r="N385" t="str">
            <v/>
          </cell>
          <cell r="O385" t="str">
            <v>-</v>
          </cell>
        </row>
        <row r="386">
          <cell r="A386" t="str">
            <v>DZ20A</v>
          </cell>
          <cell r="B386" t="str">
            <v>Pulmonary Oedema with CC Score 9+</v>
          </cell>
          <cell r="C386" t="str">
            <v>-</v>
          </cell>
          <cell r="D386">
            <v>2962.7103073362582</v>
          </cell>
          <cell r="E386" t="str">
            <v/>
          </cell>
          <cell r="F386" t="str">
            <v/>
          </cell>
          <cell r="G386">
            <v>38</v>
          </cell>
          <cell r="H386">
            <v>3448.1258377677636</v>
          </cell>
          <cell r="I386">
            <v>32</v>
          </cell>
          <cell r="J386">
            <v>191.02126549197223</v>
          </cell>
          <cell r="K386" t="str">
            <v>Yes</v>
          </cell>
          <cell r="L386">
            <v>0.30000000000000004</v>
          </cell>
          <cell r="M386">
            <v>1034.4377513303293</v>
          </cell>
          <cell r="N386" t="str">
            <v/>
          </cell>
          <cell r="O386" t="str">
            <v>-</v>
          </cell>
        </row>
        <row r="387">
          <cell r="A387" t="str">
            <v>DZ20B</v>
          </cell>
          <cell r="B387" t="str">
            <v>Pulmonary Oedema with CC Score 4-8</v>
          </cell>
          <cell r="C387" t="str">
            <v>-</v>
          </cell>
          <cell r="D387">
            <v>2300.1030784273626</v>
          </cell>
          <cell r="E387" t="str">
            <v/>
          </cell>
          <cell r="F387" t="str">
            <v/>
          </cell>
          <cell r="G387">
            <v>17</v>
          </cell>
          <cell r="H387">
            <v>2300.1030784273626</v>
          </cell>
          <cell r="I387">
            <v>17</v>
          </cell>
          <cell r="J387">
            <v>191.02126549197223</v>
          </cell>
          <cell r="K387" t="str">
            <v>Yes</v>
          </cell>
          <cell r="L387">
            <v>0.30000000000000004</v>
          </cell>
          <cell r="M387">
            <v>690.03092352820886</v>
          </cell>
          <cell r="N387" t="str">
            <v/>
          </cell>
          <cell r="O387" t="str">
            <v>-</v>
          </cell>
        </row>
        <row r="388">
          <cell r="A388" t="str">
            <v>DZ20C</v>
          </cell>
          <cell r="B388" t="str">
            <v>Pulmonary Oedema with CC Score 0-3</v>
          </cell>
          <cell r="C388" t="str">
            <v>-</v>
          </cell>
          <cell r="D388">
            <v>548.41081812908021</v>
          </cell>
          <cell r="E388" t="str">
            <v/>
          </cell>
          <cell r="F388" t="str">
            <v/>
          </cell>
          <cell r="G388">
            <v>23</v>
          </cell>
          <cell r="H388">
            <v>1538.0214257205405</v>
          </cell>
          <cell r="I388">
            <v>9</v>
          </cell>
          <cell r="J388">
            <v>191.02126549197223</v>
          </cell>
          <cell r="K388" t="str">
            <v>Yes</v>
          </cell>
          <cell r="L388">
            <v>0.4</v>
          </cell>
          <cell r="M388">
            <v>615.20857028821626</v>
          </cell>
          <cell r="N388" t="str">
            <v/>
          </cell>
          <cell r="O388" t="str">
            <v>-</v>
          </cell>
        </row>
        <row r="389">
          <cell r="A389" t="str">
            <v>DZ21A</v>
          </cell>
          <cell r="B389" t="str">
            <v>Chronic Obstructive Pulmonary Disease or Bronchitis, with length of stay 1 day or less, discharged home</v>
          </cell>
          <cell r="C389" t="str">
            <v>-</v>
          </cell>
          <cell r="D389">
            <v>407.20856009290338</v>
          </cell>
          <cell r="E389" t="str">
            <v/>
          </cell>
          <cell r="F389" t="str">
            <v/>
          </cell>
          <cell r="G389">
            <v>5</v>
          </cell>
          <cell r="H389">
            <v>545.96718914457301</v>
          </cell>
          <cell r="I389">
            <v>5</v>
          </cell>
          <cell r="J389">
            <v>191.02126549197223</v>
          </cell>
          <cell r="K389" t="str">
            <v>Yes</v>
          </cell>
          <cell r="L389">
            <v>1</v>
          </cell>
          <cell r="M389">
            <v>545.96718914457301</v>
          </cell>
          <cell r="N389" t="str">
            <v/>
          </cell>
          <cell r="O389" t="str">
            <v>-</v>
          </cell>
        </row>
        <row r="390">
          <cell r="A390" t="str">
            <v>DZ21L</v>
          </cell>
          <cell r="B390" t="str">
            <v>Chronic Obstructive Pulmonary Disease or Bronchitis, with Intubation</v>
          </cell>
          <cell r="C390" t="str">
            <v>-</v>
          </cell>
          <cell r="D390">
            <v>2574.111282602456</v>
          </cell>
          <cell r="E390" t="str">
            <v/>
          </cell>
          <cell r="F390" t="str">
            <v/>
          </cell>
          <cell r="G390">
            <v>56</v>
          </cell>
          <cell r="H390">
            <v>3562.8136043357349</v>
          </cell>
          <cell r="I390">
            <v>44</v>
          </cell>
          <cell r="J390">
            <v>191.02126549197223</v>
          </cell>
          <cell r="K390" t="str">
            <v>Yes</v>
          </cell>
          <cell r="L390">
            <v>0.30000000000000004</v>
          </cell>
          <cell r="M390">
            <v>1068.8440813007205</v>
          </cell>
          <cell r="N390" t="str">
            <v/>
          </cell>
          <cell r="O390" t="str">
            <v>-</v>
          </cell>
        </row>
        <row r="391">
          <cell r="A391" t="str">
            <v>DZ21M</v>
          </cell>
          <cell r="B391" t="str">
            <v>Chronic Obstructive Pulmonary Disease or Bronchitis, with NIV, without Intubation, with CC Score 8+</v>
          </cell>
          <cell r="C391" t="str">
            <v>-</v>
          </cell>
          <cell r="D391">
            <v>2867.6067326222978</v>
          </cell>
          <cell r="E391" t="str">
            <v/>
          </cell>
          <cell r="F391" t="str">
            <v/>
          </cell>
          <cell r="G391">
            <v>44</v>
          </cell>
          <cell r="H391">
            <v>5290.4151244224277</v>
          </cell>
          <cell r="I391">
            <v>42</v>
          </cell>
          <cell r="J391">
            <v>191.02126549197223</v>
          </cell>
          <cell r="K391" t="str">
            <v>Yes</v>
          </cell>
          <cell r="L391">
            <v>0.30000000000000004</v>
          </cell>
          <cell r="M391">
            <v>1587.1245373267286</v>
          </cell>
          <cell r="N391" t="str">
            <v/>
          </cell>
          <cell r="O391" t="str">
            <v>-</v>
          </cell>
        </row>
        <row r="392">
          <cell r="A392" t="str">
            <v>DZ21N</v>
          </cell>
          <cell r="B392" t="str">
            <v>Chronic Obstructive Pulmonary Disease or Bronchitis, with NIV, without Intubation, with CC Score 4-7</v>
          </cell>
          <cell r="C392" t="str">
            <v>-</v>
          </cell>
          <cell r="D392">
            <v>2142.3851174243437</v>
          </cell>
          <cell r="E392" t="str">
            <v/>
          </cell>
          <cell r="F392" t="str">
            <v/>
          </cell>
          <cell r="G392">
            <v>14</v>
          </cell>
          <cell r="H392">
            <v>3576.0827882768558</v>
          </cell>
          <cell r="I392">
            <v>25</v>
          </cell>
          <cell r="J392">
            <v>191.02126549197223</v>
          </cell>
          <cell r="K392" t="str">
            <v>Yes</v>
          </cell>
          <cell r="L392">
            <v>0.30000000000000004</v>
          </cell>
          <cell r="M392">
            <v>1072.824836483057</v>
          </cell>
          <cell r="N392" t="str">
            <v/>
          </cell>
          <cell r="O392" t="str">
            <v>-</v>
          </cell>
        </row>
        <row r="393">
          <cell r="A393" t="str">
            <v>DZ21P</v>
          </cell>
          <cell r="B393" t="str">
            <v>Chronic Obstructive Pulmonary Disease or Bronchitis, with NIV, without Intubation, with CC Score 0-3</v>
          </cell>
          <cell r="C393" t="str">
            <v>-</v>
          </cell>
          <cell r="D393">
            <v>1736.711437370227</v>
          </cell>
          <cell r="E393" t="str">
            <v/>
          </cell>
          <cell r="F393" t="str">
            <v/>
          </cell>
          <cell r="G393">
            <v>10</v>
          </cell>
          <cell r="H393">
            <v>2834.5825643750718</v>
          </cell>
          <cell r="I393">
            <v>19</v>
          </cell>
          <cell r="J393">
            <v>191.02126549197223</v>
          </cell>
          <cell r="K393" t="str">
            <v>Yes</v>
          </cell>
          <cell r="L393">
            <v>0.30000000000000004</v>
          </cell>
          <cell r="M393">
            <v>850.37476931252172</v>
          </cell>
          <cell r="N393" t="str">
            <v/>
          </cell>
          <cell r="O393" t="str">
            <v>-</v>
          </cell>
        </row>
        <row r="394">
          <cell r="A394" t="str">
            <v>DZ21Q</v>
          </cell>
          <cell r="B394" t="str">
            <v>Chronic Obstructive Pulmonary Disease or Bronchitis, without NIV, without Intubation, with CC Score 13+</v>
          </cell>
          <cell r="C394" t="str">
            <v>-</v>
          </cell>
          <cell r="D394">
            <v>5687.3438879487348</v>
          </cell>
          <cell r="E394" t="str">
            <v/>
          </cell>
          <cell r="F394" t="str">
            <v/>
          </cell>
          <cell r="G394">
            <v>56</v>
          </cell>
          <cell r="H394">
            <v>5687.3438879487348</v>
          </cell>
          <cell r="I394">
            <v>56</v>
          </cell>
          <cell r="J394">
            <v>191.02126549197223</v>
          </cell>
          <cell r="K394" t="str">
            <v>Yes</v>
          </cell>
          <cell r="L394">
            <v>0.30000000000000004</v>
          </cell>
          <cell r="M394">
            <v>1706.2031663846208</v>
          </cell>
          <cell r="N394" t="str">
            <v/>
          </cell>
          <cell r="O394" t="str">
            <v>-</v>
          </cell>
        </row>
        <row r="395">
          <cell r="A395" t="str">
            <v>DZ21R</v>
          </cell>
          <cell r="B395" t="str">
            <v>Chronic Obstructive Pulmonary Disease or Bronchitis, without NIV, without Intubation, with CC Score 10-12</v>
          </cell>
          <cell r="C395" t="str">
            <v>-</v>
          </cell>
          <cell r="D395">
            <v>4159.1582634874494</v>
          </cell>
          <cell r="E395" t="str">
            <v/>
          </cell>
          <cell r="F395" t="str">
            <v/>
          </cell>
          <cell r="G395">
            <v>35</v>
          </cell>
          <cell r="H395">
            <v>4219.3234086895536</v>
          </cell>
          <cell r="I395">
            <v>35</v>
          </cell>
          <cell r="J395">
            <v>191.02126549197223</v>
          </cell>
          <cell r="K395" t="str">
            <v>Yes</v>
          </cell>
          <cell r="L395">
            <v>0.30000000000000004</v>
          </cell>
          <cell r="M395">
            <v>1265.7970226068662</v>
          </cell>
          <cell r="N395" t="str">
            <v/>
          </cell>
          <cell r="O395" t="str">
            <v>-</v>
          </cell>
        </row>
        <row r="396">
          <cell r="A396" t="str">
            <v>DZ21S</v>
          </cell>
          <cell r="B396" t="str">
            <v>Chronic Obstructive Pulmonary Disease or Bronchitis, without NIV, without Intubation, with CC Score 7-9</v>
          </cell>
          <cell r="C396" t="str">
            <v>-</v>
          </cell>
          <cell r="D396">
            <v>3208.8244858868752</v>
          </cell>
          <cell r="E396" t="str">
            <v/>
          </cell>
          <cell r="F396" t="str">
            <v/>
          </cell>
          <cell r="G396">
            <v>24</v>
          </cell>
          <cell r="H396">
            <v>3208.8244858868752</v>
          </cell>
          <cell r="I396">
            <v>24</v>
          </cell>
          <cell r="J396">
            <v>191.02126549197223</v>
          </cell>
          <cell r="K396" t="str">
            <v>Yes</v>
          </cell>
          <cell r="L396">
            <v>0.30000000000000004</v>
          </cell>
          <cell r="M396">
            <v>962.6473457660627</v>
          </cell>
          <cell r="N396" t="str">
            <v/>
          </cell>
          <cell r="O396" t="str">
            <v>-</v>
          </cell>
        </row>
        <row r="397">
          <cell r="A397" t="str">
            <v>DZ21T</v>
          </cell>
          <cell r="B397" t="str">
            <v>Chronic Obstructive Pulmonary Disease or Bronchitis, without NIV, without Intubation, with CC Score 4-6</v>
          </cell>
          <cell r="C397" t="str">
            <v>-</v>
          </cell>
          <cell r="D397">
            <v>2527.3214349732261</v>
          </cell>
          <cell r="E397" t="str">
            <v/>
          </cell>
          <cell r="F397" t="str">
            <v/>
          </cell>
          <cell r="G397">
            <v>18</v>
          </cell>
          <cell r="H397">
            <v>2527.3214349732261</v>
          </cell>
          <cell r="I397">
            <v>18</v>
          </cell>
          <cell r="J397">
            <v>191.02126549197223</v>
          </cell>
          <cell r="K397" t="str">
            <v>Yes</v>
          </cell>
          <cell r="L397">
            <v>0.30000000000000004</v>
          </cell>
          <cell r="M397">
            <v>758.19643049196793</v>
          </cell>
          <cell r="N397" t="str">
            <v/>
          </cell>
          <cell r="O397" t="str">
            <v>-</v>
          </cell>
        </row>
        <row r="398">
          <cell r="A398" t="str">
            <v>DZ21U</v>
          </cell>
          <cell r="B398" t="str">
            <v>Chronic Obstructive Pulmonary Disease or Bronchitis, without NIV, without Intubation, with CC Score 0-3</v>
          </cell>
          <cell r="C398" t="str">
            <v>-</v>
          </cell>
          <cell r="D398">
            <v>1321.1089846851871</v>
          </cell>
          <cell r="E398" t="str">
            <v/>
          </cell>
          <cell r="F398" t="str">
            <v/>
          </cell>
          <cell r="G398">
            <v>21</v>
          </cell>
          <cell r="H398">
            <v>1984.0353151275106</v>
          </cell>
          <cell r="I398">
            <v>12</v>
          </cell>
          <cell r="J398">
            <v>191.02126549197223</v>
          </cell>
          <cell r="K398" t="str">
            <v>Yes</v>
          </cell>
          <cell r="L398">
            <v>0.30000000000000004</v>
          </cell>
          <cell r="M398">
            <v>595.2105945382533</v>
          </cell>
          <cell r="N398" t="str">
            <v/>
          </cell>
          <cell r="O398" t="str">
            <v>-</v>
          </cell>
        </row>
        <row r="399">
          <cell r="A399" t="str">
            <v>DZ22D</v>
          </cell>
          <cell r="B399" t="str">
            <v>Unspecified Acute Lower Respiratory Infection with CC Score 14+</v>
          </cell>
          <cell r="C399" t="str">
            <v>-</v>
          </cell>
          <cell r="D399">
            <v>4082.1006239648705</v>
          </cell>
          <cell r="E399" t="str">
            <v/>
          </cell>
          <cell r="F399" t="str">
            <v/>
          </cell>
          <cell r="G399">
            <v>95</v>
          </cell>
          <cell r="H399">
            <v>5067.5973145199505</v>
          </cell>
          <cell r="I399">
            <v>64</v>
          </cell>
          <cell r="J399">
            <v>191.02126549197223</v>
          </cell>
          <cell r="K399" t="str">
            <v>Yes</v>
          </cell>
          <cell r="L399">
            <v>0.30000000000000004</v>
          </cell>
          <cell r="M399">
            <v>1520.2791943559853</v>
          </cell>
          <cell r="N399" t="str">
            <v/>
          </cell>
          <cell r="O399" t="str">
            <v>-</v>
          </cell>
        </row>
        <row r="400">
          <cell r="A400" t="str">
            <v>DZ22E</v>
          </cell>
          <cell r="B400" t="str">
            <v>Unspecified Acute Lower Respiratory Infection with CC Score 11-13</v>
          </cell>
          <cell r="C400" t="str">
            <v>-</v>
          </cell>
          <cell r="D400">
            <v>3034.8015877562671</v>
          </cell>
          <cell r="E400" t="str">
            <v/>
          </cell>
          <cell r="F400" t="str">
            <v/>
          </cell>
          <cell r="G400">
            <v>68</v>
          </cell>
          <cell r="H400">
            <v>4047.9099917668254</v>
          </cell>
          <cell r="I400">
            <v>44</v>
          </cell>
          <cell r="J400">
            <v>191.02126549197223</v>
          </cell>
          <cell r="K400" t="str">
            <v>Yes</v>
          </cell>
          <cell r="L400">
            <v>0.30000000000000004</v>
          </cell>
          <cell r="M400">
            <v>1214.3729975300478</v>
          </cell>
          <cell r="N400" t="str">
            <v/>
          </cell>
          <cell r="O400" t="str">
            <v>-</v>
          </cell>
        </row>
        <row r="401">
          <cell r="A401" t="str">
            <v>DZ22F</v>
          </cell>
          <cell r="B401" t="str">
            <v>Unspecified Acute Lower Respiratory Infection with CC Score 8-10</v>
          </cell>
          <cell r="C401" t="str">
            <v>-</v>
          </cell>
          <cell r="D401">
            <v>2141.0888386124975</v>
          </cell>
          <cell r="E401" t="str">
            <v/>
          </cell>
          <cell r="F401" t="str">
            <v/>
          </cell>
          <cell r="G401">
            <v>31</v>
          </cell>
          <cell r="H401">
            <v>3051.8990864470979</v>
          </cell>
          <cell r="I401">
            <v>28</v>
          </cell>
          <cell r="J401">
            <v>191.02126549197223</v>
          </cell>
          <cell r="K401" t="str">
            <v>Yes</v>
          </cell>
          <cell r="L401">
            <v>0.30000000000000004</v>
          </cell>
          <cell r="M401">
            <v>915.56972593412956</v>
          </cell>
          <cell r="N401" t="str">
            <v/>
          </cell>
          <cell r="O401" t="str">
            <v>-</v>
          </cell>
        </row>
        <row r="402">
          <cell r="A402" t="str">
            <v>DZ22G</v>
          </cell>
          <cell r="B402" t="str">
            <v>Unspecified Acute Lower Respiratory Infection with CC Score 5-7</v>
          </cell>
          <cell r="C402" t="str">
            <v>-</v>
          </cell>
          <cell r="D402">
            <v>1835.3714787464642</v>
          </cell>
          <cell r="E402" t="str">
            <v/>
          </cell>
          <cell r="F402" t="str">
            <v/>
          </cell>
          <cell r="G402">
            <v>22</v>
          </cell>
          <cell r="H402">
            <v>2205.0618365307878</v>
          </cell>
          <cell r="I402">
            <v>17</v>
          </cell>
          <cell r="J402">
            <v>191.02126549197223</v>
          </cell>
          <cell r="K402" t="str">
            <v>Yes</v>
          </cell>
          <cell r="L402">
            <v>0.30000000000000004</v>
          </cell>
          <cell r="M402">
            <v>661.51855095923645</v>
          </cell>
          <cell r="N402" t="str">
            <v/>
          </cell>
          <cell r="O402" t="str">
            <v>-</v>
          </cell>
        </row>
        <row r="403">
          <cell r="A403" t="str">
            <v>DZ22H</v>
          </cell>
          <cell r="B403" t="str">
            <v>Unspecified Acute Lower Respiratory Infection with CC Score 2-4</v>
          </cell>
          <cell r="C403" t="str">
            <v>-</v>
          </cell>
          <cell r="D403">
            <v>1024.5687534147776</v>
          </cell>
          <cell r="E403" t="str">
            <v/>
          </cell>
          <cell r="F403" t="str">
            <v/>
          </cell>
          <cell r="G403">
            <v>13</v>
          </cell>
          <cell r="H403">
            <v>1502.1334436901227</v>
          </cell>
          <cell r="I403">
            <v>11</v>
          </cell>
          <cell r="J403">
            <v>191.02126549197223</v>
          </cell>
          <cell r="K403" t="str">
            <v>Yes</v>
          </cell>
          <cell r="L403">
            <v>0.4</v>
          </cell>
          <cell r="M403">
            <v>600.8533774760491</v>
          </cell>
          <cell r="N403" t="str">
            <v/>
          </cell>
          <cell r="O403" t="str">
            <v>-</v>
          </cell>
        </row>
        <row r="404">
          <cell r="A404" t="str">
            <v>DZ22J</v>
          </cell>
          <cell r="B404" t="str">
            <v>Unspecified Acute Lower Respiratory Infection with CC Score 0-1</v>
          </cell>
          <cell r="C404" t="str">
            <v>-</v>
          </cell>
          <cell r="D404">
            <v>601.31299381145118</v>
          </cell>
          <cell r="E404" t="str">
            <v/>
          </cell>
          <cell r="F404" t="str">
            <v/>
          </cell>
          <cell r="G404">
            <v>5</v>
          </cell>
          <cell r="H404">
            <v>601.31299381145118</v>
          </cell>
          <cell r="I404">
            <v>5</v>
          </cell>
          <cell r="J404">
            <v>191.02126549197223</v>
          </cell>
          <cell r="K404" t="str">
            <v>Yes</v>
          </cell>
          <cell r="L404">
            <v>1</v>
          </cell>
          <cell r="M404">
            <v>601.31299381145118</v>
          </cell>
          <cell r="N404">
            <v>1</v>
          </cell>
          <cell r="O404" t="str">
            <v xml:space="preserve">HRG </v>
          </cell>
        </row>
        <row r="405">
          <cell r="A405" t="str">
            <v>DZ23D</v>
          </cell>
          <cell r="B405" t="str">
            <v>Bronchopneumonia with CC Score 13+</v>
          </cell>
          <cell r="C405" t="str">
            <v>-</v>
          </cell>
          <cell r="D405">
            <v>4054.6516154801229</v>
          </cell>
          <cell r="E405" t="str">
            <v/>
          </cell>
          <cell r="F405" t="str">
            <v/>
          </cell>
          <cell r="G405">
            <v>83</v>
          </cell>
          <cell r="H405">
            <v>5869.4856684911429</v>
          </cell>
          <cell r="I405">
            <v>61</v>
          </cell>
          <cell r="J405">
            <v>191.02126549197223</v>
          </cell>
          <cell r="K405" t="str">
            <v>Yes</v>
          </cell>
          <cell r="L405">
            <v>0.30000000000000004</v>
          </cell>
          <cell r="M405">
            <v>1760.8457005473431</v>
          </cell>
          <cell r="N405" t="str">
            <v/>
          </cell>
          <cell r="O405" t="str">
            <v>-</v>
          </cell>
        </row>
        <row r="406">
          <cell r="A406" t="str">
            <v>DZ23E</v>
          </cell>
          <cell r="B406" t="str">
            <v>Bronchopneumonia with CC Score 9-12</v>
          </cell>
          <cell r="C406" t="str">
            <v>-</v>
          </cell>
          <cell r="D406">
            <v>2546.6057844803263</v>
          </cell>
          <cell r="E406" t="str">
            <v/>
          </cell>
          <cell r="F406" t="str">
            <v/>
          </cell>
          <cell r="G406">
            <v>57</v>
          </cell>
          <cell r="H406">
            <v>3833.1213371565677</v>
          </cell>
          <cell r="I406">
            <v>34</v>
          </cell>
          <cell r="J406">
            <v>191.02126549197223</v>
          </cell>
          <cell r="K406" t="str">
            <v>Yes</v>
          </cell>
          <cell r="L406">
            <v>0.30000000000000004</v>
          </cell>
          <cell r="M406">
            <v>1149.9364011469704</v>
          </cell>
          <cell r="N406" t="str">
            <v/>
          </cell>
          <cell r="O406" t="str">
            <v>-</v>
          </cell>
        </row>
        <row r="407">
          <cell r="A407" t="str">
            <v>DZ23F</v>
          </cell>
          <cell r="B407" t="str">
            <v>Bronchopneumonia with CC Score 5-8</v>
          </cell>
          <cell r="C407" t="str">
            <v>-</v>
          </cell>
          <cell r="D407">
            <v>1839.2801146230713</v>
          </cell>
          <cell r="E407" t="str">
            <v/>
          </cell>
          <cell r="F407" t="str">
            <v/>
          </cell>
          <cell r="G407">
            <v>33</v>
          </cell>
          <cell r="H407">
            <v>2629.8546236861152</v>
          </cell>
          <cell r="I407">
            <v>23</v>
          </cell>
          <cell r="J407">
            <v>191.02126549197223</v>
          </cell>
          <cell r="K407" t="str">
            <v>Yes</v>
          </cell>
          <cell r="L407">
            <v>0.30000000000000004</v>
          </cell>
          <cell r="M407">
            <v>788.95638710583466</v>
          </cell>
          <cell r="N407" t="str">
            <v/>
          </cell>
          <cell r="O407" t="str">
            <v>-</v>
          </cell>
        </row>
        <row r="408">
          <cell r="A408" t="str">
            <v>DZ23G</v>
          </cell>
          <cell r="B408" t="str">
            <v>Bronchopneumonia with CC Score 0-4</v>
          </cell>
          <cell r="C408" t="str">
            <v>-</v>
          </cell>
          <cell r="D408">
            <v>1020.0020850158911</v>
          </cell>
          <cell r="E408" t="str">
            <v/>
          </cell>
          <cell r="F408" t="str">
            <v/>
          </cell>
          <cell r="G408">
            <v>34</v>
          </cell>
          <cell r="H408">
            <v>1975.5901451562183</v>
          </cell>
          <cell r="I408">
            <v>16</v>
          </cell>
          <cell r="J408">
            <v>191.02126549197223</v>
          </cell>
          <cell r="K408" t="str">
            <v>Yes</v>
          </cell>
          <cell r="L408">
            <v>0.30000000000000004</v>
          </cell>
          <cell r="M408">
            <v>592.67704354686555</v>
          </cell>
          <cell r="N408" t="str">
            <v/>
          </cell>
          <cell r="O408" t="str">
            <v>-</v>
          </cell>
        </row>
        <row r="409">
          <cell r="A409" t="str">
            <v>DZ24D</v>
          </cell>
          <cell r="B409" t="str">
            <v>Inhalation Lung Injury or Foreign Body, with CC Score 13+</v>
          </cell>
          <cell r="C409" t="str">
            <v>-</v>
          </cell>
          <cell r="D409">
            <v>4616.876687758243</v>
          </cell>
          <cell r="E409" t="str">
            <v/>
          </cell>
          <cell r="F409" t="str">
            <v/>
          </cell>
          <cell r="G409">
            <v>209</v>
          </cell>
          <cell r="H409">
            <v>5129.8629863980477</v>
          </cell>
          <cell r="I409">
            <v>80</v>
          </cell>
          <cell r="J409">
            <v>191.02126549197223</v>
          </cell>
          <cell r="K409" t="str">
            <v>Yes</v>
          </cell>
          <cell r="L409">
            <v>0.30000000000000004</v>
          </cell>
          <cell r="M409">
            <v>1538.9588959194145</v>
          </cell>
          <cell r="N409" t="str">
            <v/>
          </cell>
          <cell r="O409" t="str">
            <v>-</v>
          </cell>
        </row>
        <row r="410">
          <cell r="A410" t="str">
            <v>DZ24E</v>
          </cell>
          <cell r="B410" t="str">
            <v>Inhalation Lung Injury or Foreign Body, with CC Score 10-12</v>
          </cell>
          <cell r="C410" t="str">
            <v>-</v>
          </cell>
          <cell r="D410">
            <v>3412.2299301085804</v>
          </cell>
          <cell r="E410" t="str">
            <v/>
          </cell>
          <cell r="F410" t="str">
            <v/>
          </cell>
          <cell r="G410">
            <v>89</v>
          </cell>
          <cell r="H410">
            <v>3791.3665890095331</v>
          </cell>
          <cell r="I410">
            <v>47</v>
          </cell>
          <cell r="J410">
            <v>191.02126549197223</v>
          </cell>
          <cell r="K410" t="str">
            <v>Yes</v>
          </cell>
          <cell r="L410">
            <v>0.30000000000000004</v>
          </cell>
          <cell r="M410">
            <v>1137.4099767028601</v>
          </cell>
          <cell r="N410" t="str">
            <v/>
          </cell>
          <cell r="O410" t="str">
            <v>-</v>
          </cell>
        </row>
        <row r="411">
          <cell r="A411" t="str">
            <v>DZ24F</v>
          </cell>
          <cell r="B411" t="str">
            <v>Inhalation Lung Injury or Foreign Body, with CC Score 7-9</v>
          </cell>
          <cell r="C411" t="str">
            <v>-</v>
          </cell>
          <cell r="D411">
            <v>2553.4417886601923</v>
          </cell>
          <cell r="E411" t="str">
            <v/>
          </cell>
          <cell r="F411" t="str">
            <v/>
          </cell>
          <cell r="G411">
            <v>78</v>
          </cell>
          <cell r="H411">
            <v>2837.1575429557693</v>
          </cell>
          <cell r="I411">
            <v>38</v>
          </cell>
          <cell r="J411">
            <v>191.02126549197223</v>
          </cell>
          <cell r="K411" t="str">
            <v>Yes</v>
          </cell>
          <cell r="L411">
            <v>0.30000000000000004</v>
          </cell>
          <cell r="M411">
            <v>851.14726288673091</v>
          </cell>
          <cell r="N411" t="str">
            <v/>
          </cell>
          <cell r="O411" t="str">
            <v>-</v>
          </cell>
        </row>
        <row r="412">
          <cell r="A412" t="str">
            <v>DZ24G</v>
          </cell>
          <cell r="B412" t="str">
            <v>Inhalation Lung Injury or Foreign Body, with CC Score 4-6</v>
          </cell>
          <cell r="C412" t="str">
            <v>-</v>
          </cell>
          <cell r="D412">
            <v>2026.3556919703253</v>
          </cell>
          <cell r="E412" t="str">
            <v/>
          </cell>
          <cell r="F412" t="str">
            <v/>
          </cell>
          <cell r="G412">
            <v>46</v>
          </cell>
          <cell r="H412">
            <v>2251.5063244114726</v>
          </cell>
          <cell r="I412">
            <v>28</v>
          </cell>
          <cell r="J412">
            <v>191.02126549197223</v>
          </cell>
          <cell r="K412" t="str">
            <v>Yes</v>
          </cell>
          <cell r="L412">
            <v>0.30000000000000004</v>
          </cell>
          <cell r="M412">
            <v>675.45189732344193</v>
          </cell>
          <cell r="N412" t="str">
            <v/>
          </cell>
          <cell r="O412" t="str">
            <v>-</v>
          </cell>
        </row>
        <row r="413">
          <cell r="A413" t="str">
            <v>DZ24H</v>
          </cell>
          <cell r="B413" t="str">
            <v>Inhalation Lung Injury or Foreign Body, with CC Score 0-3</v>
          </cell>
          <cell r="C413" t="str">
            <v>-</v>
          </cell>
          <cell r="D413">
            <v>1603.2836318746515</v>
          </cell>
          <cell r="E413" t="str">
            <v/>
          </cell>
          <cell r="F413" t="str">
            <v/>
          </cell>
          <cell r="G413">
            <v>21</v>
          </cell>
          <cell r="H413">
            <v>1781.4262576385015</v>
          </cell>
          <cell r="I413">
            <v>19</v>
          </cell>
          <cell r="J413">
            <v>191.02126549197223</v>
          </cell>
          <cell r="K413" t="str">
            <v>Yes</v>
          </cell>
          <cell r="L413">
            <v>0.30000000000000004</v>
          </cell>
          <cell r="M413">
            <v>534.42787729155054</v>
          </cell>
          <cell r="N413" t="str">
            <v/>
          </cell>
          <cell r="O413" t="str">
            <v>-</v>
          </cell>
        </row>
        <row r="414">
          <cell r="A414" t="str">
            <v>DZ25C</v>
          </cell>
          <cell r="B414" t="str">
            <v>Fibrosis or Pneumoconiosis, with CC Score 8+</v>
          </cell>
          <cell r="C414" t="str">
            <v>-</v>
          </cell>
          <cell r="D414">
            <v>1679.3579579801049</v>
          </cell>
          <cell r="E414" t="str">
            <v/>
          </cell>
          <cell r="F414" t="str">
            <v/>
          </cell>
          <cell r="G414">
            <v>23</v>
          </cell>
          <cell r="H414">
            <v>4166.2560026317869</v>
          </cell>
          <cell r="I414">
            <v>40</v>
          </cell>
          <cell r="J414">
            <v>191.02126549197223</v>
          </cell>
          <cell r="K414" t="str">
            <v>Yes</v>
          </cell>
          <cell r="L414">
            <v>0.30000000000000004</v>
          </cell>
          <cell r="M414">
            <v>1249.8768007895362</v>
          </cell>
          <cell r="N414" t="str">
            <v/>
          </cell>
          <cell r="O414" t="str">
            <v>-</v>
          </cell>
        </row>
        <row r="415">
          <cell r="A415" t="str">
            <v>DZ25D</v>
          </cell>
          <cell r="B415" t="str">
            <v>Fibrosis or Pneumoconiosis, with CC Score 5-7</v>
          </cell>
          <cell r="C415" t="str">
            <v>-</v>
          </cell>
          <cell r="D415">
            <v>1029.2088821684179</v>
          </cell>
          <cell r="E415" t="str">
            <v/>
          </cell>
          <cell r="F415" t="str">
            <v/>
          </cell>
          <cell r="G415">
            <v>5</v>
          </cell>
          <cell r="H415">
            <v>2581.636768817455</v>
          </cell>
          <cell r="I415">
            <v>23</v>
          </cell>
          <cell r="J415">
            <v>191.02126549197223</v>
          </cell>
          <cell r="K415" t="str">
            <v>Yes</v>
          </cell>
          <cell r="L415">
            <v>0.30000000000000004</v>
          </cell>
          <cell r="M415">
            <v>774.49103064523661</v>
          </cell>
          <cell r="N415" t="str">
            <v/>
          </cell>
          <cell r="O415" t="str">
            <v>-</v>
          </cell>
        </row>
        <row r="416">
          <cell r="A416" t="str">
            <v>DZ25E</v>
          </cell>
          <cell r="B416" t="str">
            <v>Fibrosis or Pneumoconiosis, with CC Score 2-4</v>
          </cell>
          <cell r="C416" t="str">
            <v>-</v>
          </cell>
          <cell r="D416">
            <v>941.81529343492275</v>
          </cell>
          <cell r="E416" t="str">
            <v/>
          </cell>
          <cell r="F416" t="str">
            <v/>
          </cell>
          <cell r="G416">
            <v>5</v>
          </cell>
          <cell r="H416">
            <v>2189.9242703179661</v>
          </cell>
          <cell r="I416">
            <v>17</v>
          </cell>
          <cell r="J416">
            <v>191.02126549197223</v>
          </cell>
          <cell r="K416" t="str">
            <v>Yes</v>
          </cell>
          <cell r="L416">
            <v>0.30000000000000004</v>
          </cell>
          <cell r="M416">
            <v>656.97728109538991</v>
          </cell>
          <cell r="N416" t="str">
            <v/>
          </cell>
          <cell r="O416" t="str">
            <v>-</v>
          </cell>
        </row>
        <row r="417">
          <cell r="A417" t="str">
            <v>DZ25F</v>
          </cell>
          <cell r="B417" t="str">
            <v>Fibrosis or Pneumoconiosis, with CC Score 0-1</v>
          </cell>
          <cell r="C417" t="str">
            <v>-</v>
          </cell>
          <cell r="D417">
            <v>597.75336603494782</v>
          </cell>
          <cell r="E417" t="str">
            <v/>
          </cell>
          <cell r="F417" t="str">
            <v/>
          </cell>
          <cell r="G417">
            <v>5</v>
          </cell>
          <cell r="H417">
            <v>1671.6046318589092</v>
          </cell>
          <cell r="I417">
            <v>15</v>
          </cell>
          <cell r="J417">
            <v>191.02126549197223</v>
          </cell>
          <cell r="K417" t="str">
            <v>Yes</v>
          </cell>
          <cell r="L417">
            <v>0.4</v>
          </cell>
          <cell r="M417">
            <v>668.64185274356373</v>
          </cell>
          <cell r="N417" t="str">
            <v/>
          </cell>
          <cell r="O417" t="str">
            <v>-</v>
          </cell>
        </row>
        <row r="418">
          <cell r="A418" t="str">
            <v>DZ26C</v>
          </cell>
          <cell r="B418" t="str">
            <v>Pneumothorax or Intrathoracic Injuries, with CC Score 8+</v>
          </cell>
          <cell r="C418" t="str">
            <v>-</v>
          </cell>
          <cell r="D418">
            <v>3310.6005248153378</v>
          </cell>
          <cell r="E418" t="str">
            <v/>
          </cell>
          <cell r="F418" t="str">
            <v/>
          </cell>
          <cell r="G418">
            <v>50</v>
          </cell>
          <cell r="H418">
            <v>5259.089769121797</v>
          </cell>
          <cell r="I418">
            <v>50</v>
          </cell>
          <cell r="J418">
            <v>191.02126549197223</v>
          </cell>
          <cell r="K418" t="str">
            <v>Yes</v>
          </cell>
          <cell r="L418">
            <v>0.30000000000000004</v>
          </cell>
          <cell r="M418">
            <v>1577.7269307365393</v>
          </cell>
          <cell r="N418" t="str">
            <v/>
          </cell>
          <cell r="O418" t="str">
            <v>-</v>
          </cell>
        </row>
        <row r="419">
          <cell r="A419" t="str">
            <v>DZ26D</v>
          </cell>
          <cell r="B419" t="str">
            <v>Pneumothorax or Intrathoracic Injuries, with CC Score 5-7</v>
          </cell>
          <cell r="C419" t="str">
            <v>-</v>
          </cell>
          <cell r="D419">
            <v>2256.223061221287</v>
          </cell>
          <cell r="E419" t="str">
            <v/>
          </cell>
          <cell r="F419" t="str">
            <v/>
          </cell>
          <cell r="G419">
            <v>17</v>
          </cell>
          <cell r="H419">
            <v>2944.4995354098201</v>
          </cell>
          <cell r="I419">
            <v>27</v>
          </cell>
          <cell r="J419">
            <v>191.02126549197223</v>
          </cell>
          <cell r="K419" t="str">
            <v>Yes</v>
          </cell>
          <cell r="L419">
            <v>0.30000000000000004</v>
          </cell>
          <cell r="M419">
            <v>883.34986062294615</v>
          </cell>
          <cell r="N419" t="str">
            <v/>
          </cell>
          <cell r="O419" t="str">
            <v>-</v>
          </cell>
        </row>
        <row r="420">
          <cell r="A420" t="str">
            <v>DZ26E</v>
          </cell>
          <cell r="B420" t="str">
            <v>Pneumothorax or Intrathoracic Injuries, with CC Score 2-4</v>
          </cell>
          <cell r="C420" t="str">
            <v>-</v>
          </cell>
          <cell r="D420">
            <v>1700.7664972655132</v>
          </cell>
          <cell r="E420" t="str">
            <v/>
          </cell>
          <cell r="F420" t="str">
            <v/>
          </cell>
          <cell r="G420">
            <v>18</v>
          </cell>
          <cell r="H420">
            <v>2253.2756721743308</v>
          </cell>
          <cell r="I420">
            <v>17</v>
          </cell>
          <cell r="J420">
            <v>191.02126549197223</v>
          </cell>
          <cell r="K420" t="str">
            <v>Yes</v>
          </cell>
          <cell r="L420">
            <v>0.30000000000000004</v>
          </cell>
          <cell r="M420">
            <v>675.98270165229928</v>
          </cell>
          <cell r="N420" t="str">
            <v/>
          </cell>
          <cell r="O420" t="str">
            <v>-</v>
          </cell>
        </row>
        <row r="421">
          <cell r="A421" t="str">
            <v>DZ26F</v>
          </cell>
          <cell r="B421" t="str">
            <v>Pneumothorax or Intrathoracic Injuries, with CC Score 0-1</v>
          </cell>
          <cell r="C421" t="str">
            <v>-</v>
          </cell>
          <cell r="D421">
            <v>909.28852174002839</v>
          </cell>
          <cell r="E421" t="str">
            <v/>
          </cell>
          <cell r="F421" t="str">
            <v/>
          </cell>
          <cell r="G421">
            <v>7</v>
          </cell>
          <cell r="H421">
            <v>1535.8742207998039</v>
          </cell>
          <cell r="I421">
            <v>11</v>
          </cell>
          <cell r="J421">
            <v>191.02126549197223</v>
          </cell>
          <cell r="K421" t="str">
            <v>Yes</v>
          </cell>
          <cell r="L421">
            <v>0.4</v>
          </cell>
          <cell r="M421">
            <v>614.3496883199216</v>
          </cell>
          <cell r="N421" t="str">
            <v/>
          </cell>
          <cell r="O421" t="str">
            <v>-</v>
          </cell>
        </row>
        <row r="422">
          <cell r="A422" t="str">
            <v>DZ27G</v>
          </cell>
          <cell r="B422" t="str">
            <v>Respiratory Failure with Intubation</v>
          </cell>
          <cell r="C422" t="str">
            <v>-</v>
          </cell>
          <cell r="D422">
            <v>4150.8952914739739</v>
          </cell>
          <cell r="E422" t="str">
            <v/>
          </cell>
          <cell r="F422" t="str">
            <v/>
          </cell>
          <cell r="G422">
            <v>34</v>
          </cell>
          <cell r="H422">
            <v>5844.5177121773213</v>
          </cell>
          <cell r="I422">
            <v>62</v>
          </cell>
          <cell r="J422">
            <v>191.02126549197223</v>
          </cell>
          <cell r="K422" t="str">
            <v>Yes</v>
          </cell>
          <cell r="L422">
            <v>0.30000000000000004</v>
          </cell>
          <cell r="M422">
            <v>1753.3553136531966</v>
          </cell>
          <cell r="N422" t="str">
            <v/>
          </cell>
          <cell r="O422" t="str">
            <v>-</v>
          </cell>
        </row>
        <row r="423">
          <cell r="A423" t="str">
            <v>DZ27H</v>
          </cell>
          <cell r="B423" t="str">
            <v>Respiratory Failure without Intubation, with CC Score 12+</v>
          </cell>
          <cell r="C423" t="str">
            <v>-</v>
          </cell>
          <cell r="D423">
            <v>4150.8952914739739</v>
          </cell>
          <cell r="E423" t="str">
            <v/>
          </cell>
          <cell r="F423" t="str">
            <v/>
          </cell>
          <cell r="G423">
            <v>34</v>
          </cell>
          <cell r="H423">
            <v>5844.5177121773213</v>
          </cell>
          <cell r="I423">
            <v>62</v>
          </cell>
          <cell r="J423">
            <v>191.02126549197223</v>
          </cell>
          <cell r="K423" t="str">
            <v>Yes</v>
          </cell>
          <cell r="L423">
            <v>0.30000000000000004</v>
          </cell>
          <cell r="M423">
            <v>1753.3553136531966</v>
          </cell>
          <cell r="N423" t="str">
            <v/>
          </cell>
          <cell r="O423" t="str">
            <v>-</v>
          </cell>
        </row>
        <row r="424">
          <cell r="A424" t="str">
            <v>DZ27J</v>
          </cell>
          <cell r="B424" t="str">
            <v>Respiratory Failure without Intubation, with CC Score 8-11</v>
          </cell>
          <cell r="C424" t="str">
            <v>-</v>
          </cell>
          <cell r="D424">
            <v>1120.5102253359935</v>
          </cell>
          <cell r="E424" t="str">
            <v/>
          </cell>
          <cell r="F424" t="str">
            <v/>
          </cell>
          <cell r="G424">
            <v>5</v>
          </cell>
          <cell r="H424">
            <v>3753.2394948673036</v>
          </cell>
          <cell r="I424">
            <v>33</v>
          </cell>
          <cell r="J424">
            <v>191.02126549197223</v>
          </cell>
          <cell r="K424" t="str">
            <v>Yes</v>
          </cell>
          <cell r="L424">
            <v>0.30000000000000004</v>
          </cell>
          <cell r="M424">
            <v>1125.9718484601913</v>
          </cell>
          <cell r="N424" t="str">
            <v/>
          </cell>
          <cell r="O424" t="str">
            <v>-</v>
          </cell>
        </row>
        <row r="425">
          <cell r="A425" t="str">
            <v>DZ27K</v>
          </cell>
          <cell r="B425" t="str">
            <v>Respiratory Failure without Intubation, with CC Score 4-7</v>
          </cell>
          <cell r="C425" t="str">
            <v>-</v>
          </cell>
          <cell r="D425">
            <v>1025.1478555468132</v>
          </cell>
          <cell r="E425" t="str">
            <v/>
          </cell>
          <cell r="F425" t="str">
            <v/>
          </cell>
          <cell r="G425">
            <v>5</v>
          </cell>
          <cell r="H425">
            <v>2778.9123494234077</v>
          </cell>
          <cell r="I425">
            <v>23</v>
          </cell>
          <cell r="J425">
            <v>191.02126549197223</v>
          </cell>
          <cell r="K425" t="str">
            <v>Yes</v>
          </cell>
          <cell r="L425">
            <v>0.30000000000000004</v>
          </cell>
          <cell r="M425">
            <v>833.67370482702245</v>
          </cell>
          <cell r="N425" t="str">
            <v/>
          </cell>
          <cell r="O425" t="str">
            <v>-</v>
          </cell>
        </row>
        <row r="426">
          <cell r="A426" t="str">
            <v>DZ27L</v>
          </cell>
          <cell r="B426" t="str">
            <v>Respiratory Failure without Intubation, with CC Score 0-3</v>
          </cell>
          <cell r="C426" t="str">
            <v>-</v>
          </cell>
          <cell r="D426">
            <v>841.43008033214528</v>
          </cell>
          <cell r="E426" t="str">
            <v/>
          </cell>
          <cell r="F426" t="str">
            <v/>
          </cell>
          <cell r="G426">
            <v>5</v>
          </cell>
          <cell r="H426">
            <v>1877.3586627129926</v>
          </cell>
          <cell r="I426">
            <v>16</v>
          </cell>
          <cell r="J426">
            <v>191.02126549197223</v>
          </cell>
          <cell r="K426" t="str">
            <v>Yes</v>
          </cell>
          <cell r="L426">
            <v>0.30000000000000004</v>
          </cell>
          <cell r="M426">
            <v>563.2075988138979</v>
          </cell>
          <cell r="N426" t="str">
            <v/>
          </cell>
          <cell r="O426" t="str">
            <v>-</v>
          </cell>
        </row>
        <row r="427">
          <cell r="A427" t="str">
            <v>DZ28A</v>
          </cell>
          <cell r="B427" t="str">
            <v>Pleurisy with CC Score 3+</v>
          </cell>
          <cell r="C427" t="str">
            <v>-</v>
          </cell>
          <cell r="D427">
            <v>535.74267991177089</v>
          </cell>
          <cell r="E427" t="str">
            <v/>
          </cell>
          <cell r="F427" t="str">
            <v/>
          </cell>
          <cell r="G427">
            <v>5</v>
          </cell>
          <cell r="H427">
            <v>535.74267991177089</v>
          </cell>
          <cell r="I427">
            <v>5</v>
          </cell>
          <cell r="J427">
            <v>191.02126549197223</v>
          </cell>
          <cell r="K427" t="str">
            <v>Yes</v>
          </cell>
          <cell r="L427">
            <v>1</v>
          </cell>
          <cell r="M427">
            <v>535.74267991177089</v>
          </cell>
          <cell r="N427" t="str">
            <v/>
          </cell>
          <cell r="O427" t="str">
            <v>-</v>
          </cell>
        </row>
        <row r="428">
          <cell r="A428" t="str">
            <v>DZ28B</v>
          </cell>
          <cell r="B428" t="str">
            <v>Pleurisy with CC Score 0-2</v>
          </cell>
          <cell r="C428" t="str">
            <v>-</v>
          </cell>
          <cell r="D428">
            <v>368.26520844061838</v>
          </cell>
          <cell r="E428" t="str">
            <v/>
          </cell>
          <cell r="F428" t="str">
            <v/>
          </cell>
          <cell r="G428">
            <v>5</v>
          </cell>
          <cell r="H428">
            <v>368.26520844061838</v>
          </cell>
          <cell r="I428">
            <v>5</v>
          </cell>
          <cell r="J428">
            <v>191.02126549197223</v>
          </cell>
          <cell r="K428" t="str">
            <v>Yes</v>
          </cell>
          <cell r="L428">
            <v>1</v>
          </cell>
          <cell r="M428">
            <v>368.26520844061838</v>
          </cell>
          <cell r="N428" t="str">
            <v/>
          </cell>
          <cell r="O428" t="str">
            <v>-</v>
          </cell>
        </row>
        <row r="429">
          <cell r="A429" t="str">
            <v>DZ29C</v>
          </cell>
          <cell r="B429" t="str">
            <v>Granulomatous, Allergic Alveolitis or Autoimmune Lung Disease, with CC Score 7+</v>
          </cell>
          <cell r="C429" t="str">
            <v>-</v>
          </cell>
          <cell r="D429">
            <v>943.92212267747129</v>
          </cell>
          <cell r="E429" t="str">
            <v/>
          </cell>
          <cell r="F429" t="str">
            <v/>
          </cell>
          <cell r="G429">
            <v>23</v>
          </cell>
          <cell r="H429">
            <v>4702.0594409341475</v>
          </cell>
          <cell r="I429">
            <v>53</v>
          </cell>
          <cell r="J429">
            <v>191.02126549197223</v>
          </cell>
          <cell r="K429" t="str">
            <v>Yes</v>
          </cell>
          <cell r="L429">
            <v>0.30000000000000004</v>
          </cell>
          <cell r="M429">
            <v>1410.6178322802446</v>
          </cell>
          <cell r="N429" t="str">
            <v/>
          </cell>
          <cell r="O429" t="str">
            <v>-</v>
          </cell>
        </row>
        <row r="430">
          <cell r="A430" t="str">
            <v>DZ29D</v>
          </cell>
          <cell r="B430" t="str">
            <v>Granulomatous, Allergic Alveolitis or Autoimmune Lung Disease, with CC Score 4-6</v>
          </cell>
          <cell r="C430" t="str">
            <v>-</v>
          </cell>
          <cell r="D430">
            <v>849.27172269834614</v>
          </cell>
          <cell r="E430" t="str">
            <v/>
          </cell>
          <cell r="F430" t="str">
            <v/>
          </cell>
          <cell r="G430">
            <v>5</v>
          </cell>
          <cell r="H430">
            <v>3199.1009894903655</v>
          </cell>
          <cell r="I430">
            <v>23</v>
          </cell>
          <cell r="J430">
            <v>191.02126549197223</v>
          </cell>
          <cell r="K430" t="str">
            <v>Yes</v>
          </cell>
          <cell r="L430">
            <v>0.30000000000000004</v>
          </cell>
          <cell r="M430">
            <v>959.7302968471098</v>
          </cell>
          <cell r="N430" t="str">
            <v/>
          </cell>
          <cell r="O430" t="str">
            <v>-</v>
          </cell>
        </row>
        <row r="431">
          <cell r="A431" t="str">
            <v>DZ29E</v>
          </cell>
          <cell r="B431" t="str">
            <v>Granulomatous, Allergic Alveolitis or Autoimmune Lung Disease, with CC Score 2-3</v>
          </cell>
          <cell r="C431" t="str">
            <v>-</v>
          </cell>
          <cell r="D431">
            <v>532.24284207743779</v>
          </cell>
          <cell r="E431" t="str">
            <v/>
          </cell>
          <cell r="F431" t="str">
            <v/>
          </cell>
          <cell r="G431">
            <v>5</v>
          </cell>
          <cell r="H431">
            <v>2569.3032892059841</v>
          </cell>
          <cell r="I431">
            <v>19</v>
          </cell>
          <cell r="J431">
            <v>191.02126549197223</v>
          </cell>
          <cell r="K431" t="str">
            <v>Yes</v>
          </cell>
          <cell r="L431">
            <v>0.30000000000000004</v>
          </cell>
          <cell r="M431">
            <v>770.79098676179535</v>
          </cell>
          <cell r="N431" t="str">
            <v/>
          </cell>
          <cell r="O431" t="str">
            <v>-</v>
          </cell>
        </row>
        <row r="432">
          <cell r="A432" t="str">
            <v>DZ29F</v>
          </cell>
          <cell r="B432" t="str">
            <v>Granulomatous, Allergic Alveolitis or Autoimmune Lung Disease, with CC Score 0-1</v>
          </cell>
          <cell r="C432" t="str">
            <v>-</v>
          </cell>
          <cell r="D432">
            <v>432.26598744134714</v>
          </cell>
          <cell r="E432" t="str">
            <v/>
          </cell>
          <cell r="F432" t="str">
            <v/>
          </cell>
          <cell r="G432">
            <v>5</v>
          </cell>
          <cell r="H432">
            <v>1798.2835572535714</v>
          </cell>
          <cell r="I432">
            <v>13</v>
          </cell>
          <cell r="J432">
            <v>191.02126549197223</v>
          </cell>
          <cell r="K432" t="str">
            <v>Yes</v>
          </cell>
          <cell r="L432">
            <v>0.4</v>
          </cell>
          <cell r="M432">
            <v>719.31342290142857</v>
          </cell>
          <cell r="N432" t="str">
            <v/>
          </cell>
          <cell r="O432" t="str">
            <v>-</v>
          </cell>
        </row>
        <row r="433">
          <cell r="A433" t="str">
            <v>DZ30Z</v>
          </cell>
          <cell r="B433" t="str">
            <v>Chest Physiotherapy</v>
          </cell>
          <cell r="C433" t="str">
            <v>-</v>
          </cell>
          <cell r="D433">
            <v>226.25035162559919</v>
          </cell>
          <cell r="E433" t="str">
            <v/>
          </cell>
          <cell r="F433" t="str">
            <v/>
          </cell>
          <cell r="G433">
            <v>5</v>
          </cell>
          <cell r="H433">
            <v>226.25035162559919</v>
          </cell>
          <cell r="I433">
            <v>5</v>
          </cell>
          <cell r="J433">
            <v>191.02126549197223</v>
          </cell>
          <cell r="K433" t="str">
            <v>No</v>
          </cell>
          <cell r="L433" t="str">
            <v>-</v>
          </cell>
          <cell r="M433">
            <v>0</v>
          </cell>
          <cell r="N433" t="str">
            <v/>
          </cell>
          <cell r="O433" t="str">
            <v>-</v>
          </cell>
        </row>
        <row r="434">
          <cell r="A434" t="str">
            <v>DZ31Z</v>
          </cell>
          <cell r="B434" t="str">
            <v>Cardio Pulmonary Exercise Testing</v>
          </cell>
          <cell r="C434">
            <v>133.01151015821904</v>
          </cell>
          <cell r="D434">
            <v>133.01151015821904</v>
          </cell>
          <cell r="E434" t="str">
            <v/>
          </cell>
          <cell r="F434" t="str">
            <v/>
          </cell>
          <cell r="G434">
            <v>5</v>
          </cell>
          <cell r="H434">
            <v>133.01151015821904</v>
          </cell>
          <cell r="I434">
            <v>5</v>
          </cell>
          <cell r="J434">
            <v>191.02126549197223</v>
          </cell>
          <cell r="K434" t="str">
            <v>No</v>
          </cell>
          <cell r="L434" t="str">
            <v>-</v>
          </cell>
          <cell r="M434">
            <v>0</v>
          </cell>
          <cell r="N434" t="str">
            <v/>
          </cell>
          <cell r="O434" t="str">
            <v>-</v>
          </cell>
        </row>
        <row r="435">
          <cell r="A435" t="str">
            <v>DZ32Z</v>
          </cell>
          <cell r="B435" t="str">
            <v>Field Exercise Testing</v>
          </cell>
          <cell r="C435">
            <v>65.610135987758184</v>
          </cell>
          <cell r="D435">
            <v>65.610135987758184</v>
          </cell>
          <cell r="E435" t="str">
            <v/>
          </cell>
          <cell r="F435" t="str">
            <v/>
          </cell>
          <cell r="G435">
            <v>5</v>
          </cell>
          <cell r="H435">
            <v>65.610135987758184</v>
          </cell>
          <cell r="I435">
            <v>13</v>
          </cell>
          <cell r="J435">
            <v>191.02126549197223</v>
          </cell>
          <cell r="K435" t="str">
            <v>No</v>
          </cell>
          <cell r="L435" t="str">
            <v>-</v>
          </cell>
          <cell r="M435">
            <v>0</v>
          </cell>
          <cell r="N435" t="str">
            <v/>
          </cell>
          <cell r="O435" t="str">
            <v>-</v>
          </cell>
        </row>
        <row r="436">
          <cell r="A436" t="str">
            <v>DZ37A</v>
          </cell>
          <cell r="B436" t="str">
            <v>Non-Invasive Ventilation Support Assessment, 19 years and over</v>
          </cell>
          <cell r="C436">
            <v>198.9862098489123</v>
          </cell>
          <cell r="D436">
            <v>825.55606326723193</v>
          </cell>
          <cell r="E436" t="str">
            <v/>
          </cell>
          <cell r="F436" t="str">
            <v/>
          </cell>
          <cell r="G436">
            <v>8</v>
          </cell>
          <cell r="H436">
            <v>825.55606326723193</v>
          </cell>
          <cell r="I436">
            <v>8</v>
          </cell>
          <cell r="J436">
            <v>191.02126549197223</v>
          </cell>
          <cell r="K436" t="str">
            <v>No</v>
          </cell>
          <cell r="L436" t="str">
            <v>-</v>
          </cell>
          <cell r="M436">
            <v>0</v>
          </cell>
          <cell r="N436" t="str">
            <v/>
          </cell>
          <cell r="O436" t="str">
            <v>-</v>
          </cell>
        </row>
        <row r="437">
          <cell r="A437" t="str">
            <v>DZ37B</v>
          </cell>
          <cell r="B437" t="str">
            <v>Non-Invasive Ventilation Support Assessment, 18 years and under</v>
          </cell>
          <cell r="C437" t="str">
            <v>-</v>
          </cell>
          <cell r="D437">
            <v>1080.3149135365659</v>
          </cell>
          <cell r="E437" t="str">
            <v/>
          </cell>
          <cell r="F437" t="str">
            <v/>
          </cell>
          <cell r="G437">
            <v>5</v>
          </cell>
          <cell r="H437">
            <v>1080.3149135365659</v>
          </cell>
          <cell r="I437">
            <v>5</v>
          </cell>
          <cell r="J437">
            <v>285.21702347169247</v>
          </cell>
          <cell r="K437" t="str">
            <v>No</v>
          </cell>
          <cell r="L437" t="str">
            <v>-</v>
          </cell>
          <cell r="M437">
            <v>0</v>
          </cell>
          <cell r="N437" t="str">
            <v/>
          </cell>
          <cell r="O437" t="str">
            <v>-</v>
          </cell>
        </row>
        <row r="438">
          <cell r="A438" t="str">
            <v>DZ42Z</v>
          </cell>
          <cell r="B438" t="str">
            <v>TB Nurse Support</v>
          </cell>
          <cell r="C438">
            <v>188.07101683399861</v>
          </cell>
          <cell r="D438">
            <v>188.07101683399861</v>
          </cell>
          <cell r="E438" t="str">
            <v/>
          </cell>
          <cell r="F438" t="str">
            <v/>
          </cell>
          <cell r="G438">
            <v>5</v>
          </cell>
          <cell r="H438">
            <v>188.07101683399861</v>
          </cell>
          <cell r="I438">
            <v>5</v>
          </cell>
          <cell r="J438">
            <v>191.02126549197223</v>
          </cell>
          <cell r="K438" t="str">
            <v>No</v>
          </cell>
          <cell r="L438" t="str">
            <v>-</v>
          </cell>
          <cell r="M438">
            <v>0</v>
          </cell>
          <cell r="N438" t="str">
            <v/>
          </cell>
          <cell r="O438" t="str">
            <v>-</v>
          </cell>
        </row>
        <row r="439">
          <cell r="A439" t="str">
            <v>DZ49Z</v>
          </cell>
          <cell r="B439" t="str">
            <v>Respiratory Nurse and AHP Education or Support</v>
          </cell>
          <cell r="C439">
            <v>178.49137907619502</v>
          </cell>
          <cell r="D439">
            <v>178.49137907619502</v>
          </cell>
          <cell r="E439" t="str">
            <v/>
          </cell>
          <cell r="F439" t="str">
            <v/>
          </cell>
          <cell r="G439">
            <v>5</v>
          </cell>
          <cell r="H439">
            <v>178.49137907619502</v>
          </cell>
          <cell r="I439">
            <v>5</v>
          </cell>
          <cell r="J439">
            <v>191.02126549197223</v>
          </cell>
          <cell r="K439" t="str">
            <v>No</v>
          </cell>
          <cell r="L439" t="str">
            <v>-</v>
          </cell>
          <cell r="M439">
            <v>0</v>
          </cell>
          <cell r="N439" t="str">
            <v/>
          </cell>
          <cell r="O439" t="str">
            <v>-</v>
          </cell>
        </row>
        <row r="440">
          <cell r="A440" t="str">
            <v>DZ50Z</v>
          </cell>
          <cell r="B440" t="str">
            <v>Respiratory Sleep Study</v>
          </cell>
          <cell r="C440">
            <v>430.64376589339878</v>
          </cell>
          <cell r="D440">
            <v>430.64376589339878</v>
          </cell>
          <cell r="E440" t="str">
            <v/>
          </cell>
          <cell r="F440" t="str">
            <v/>
          </cell>
          <cell r="G440">
            <v>5</v>
          </cell>
          <cell r="H440">
            <v>554.5378719307563</v>
          </cell>
          <cell r="I440">
            <v>5</v>
          </cell>
          <cell r="J440">
            <v>191.02126549197223</v>
          </cell>
          <cell r="K440" t="str">
            <v>No</v>
          </cell>
          <cell r="L440" t="str">
            <v>-</v>
          </cell>
          <cell r="M440">
            <v>0</v>
          </cell>
          <cell r="N440" t="str">
            <v/>
          </cell>
          <cell r="O440" t="str">
            <v>-</v>
          </cell>
        </row>
        <row r="441">
          <cell r="A441" t="str">
            <v>DZ51Z</v>
          </cell>
          <cell r="B441" t="str">
            <v>Complex Tuberculosis</v>
          </cell>
          <cell r="C441" t="str">
            <v>-</v>
          </cell>
          <cell r="D441">
            <v>13800.796853186874</v>
          </cell>
          <cell r="E441" t="str">
            <v/>
          </cell>
          <cell r="F441" t="str">
            <v/>
          </cell>
          <cell r="G441">
            <v>189</v>
          </cell>
          <cell r="H441">
            <v>14318.639528179348</v>
          </cell>
          <cell r="I441">
            <v>123</v>
          </cell>
          <cell r="J441">
            <v>191.02126549197223</v>
          </cell>
          <cell r="K441" t="str">
            <v>Yes</v>
          </cell>
          <cell r="L441">
            <v>0.30000000000000004</v>
          </cell>
          <cell r="M441">
            <v>4295.5918584538049</v>
          </cell>
          <cell r="N441" t="str">
            <v/>
          </cell>
          <cell r="O441" t="str">
            <v>-</v>
          </cell>
        </row>
        <row r="442">
          <cell r="A442" t="str">
            <v>DZ52Z</v>
          </cell>
          <cell r="B442" t="str">
            <v>Full Pulmonary Function Testing</v>
          </cell>
          <cell r="C442">
            <v>159.05514895769238</v>
          </cell>
          <cell r="D442" t="str">
            <v/>
          </cell>
          <cell r="E442" t="str">
            <v/>
          </cell>
          <cell r="F442" t="str">
            <v/>
          </cell>
          <cell r="G442" t="str">
            <v>-</v>
          </cell>
          <cell r="H442" t="str">
            <v/>
          </cell>
          <cell r="I442" t="str">
            <v>-</v>
          </cell>
          <cell r="J442">
            <v>191.02126549197223</v>
          </cell>
          <cell r="K442" t="str">
            <v>No</v>
          </cell>
          <cell r="L442" t="str">
            <v>-</v>
          </cell>
          <cell r="M442" t="str">
            <v/>
          </cell>
          <cell r="N442" t="str">
            <v/>
          </cell>
          <cell r="O442" t="str">
            <v>-</v>
          </cell>
        </row>
        <row r="443">
          <cell r="A443" t="str">
            <v>DZ54Z</v>
          </cell>
          <cell r="B443" t="str">
            <v>Complex Bronchoscopy</v>
          </cell>
          <cell r="C443" t="str">
            <v>-</v>
          </cell>
          <cell r="D443">
            <v>1958.6760229834128</v>
          </cell>
          <cell r="E443" t="str">
            <v/>
          </cell>
          <cell r="F443" t="str">
            <v/>
          </cell>
          <cell r="G443">
            <v>5</v>
          </cell>
          <cell r="H443">
            <v>4629.5383175171537</v>
          </cell>
          <cell r="I443">
            <v>22</v>
          </cell>
          <cell r="J443">
            <v>191.02126549197223</v>
          </cell>
          <cell r="K443" t="str">
            <v>No</v>
          </cell>
          <cell r="L443" t="str">
            <v>-</v>
          </cell>
          <cell r="M443">
            <v>0</v>
          </cell>
          <cell r="N443" t="str">
            <v/>
          </cell>
          <cell r="O443" t="str">
            <v>-</v>
          </cell>
        </row>
        <row r="444">
          <cell r="A444" t="str">
            <v>DZ62A</v>
          </cell>
          <cell r="B444" t="str">
            <v>Very Complex Thoracic Procedures with CC Score 6+</v>
          </cell>
          <cell r="C444" t="str">
            <v>-</v>
          </cell>
          <cell r="D444">
            <v>10100.598728714524</v>
          </cell>
          <cell r="E444" t="str">
            <v/>
          </cell>
          <cell r="F444" t="str">
            <v/>
          </cell>
          <cell r="G444">
            <v>42</v>
          </cell>
          <cell r="H444">
            <v>13383.119912880587</v>
          </cell>
          <cell r="I444">
            <v>63</v>
          </cell>
          <cell r="J444">
            <v>191.02126549197223</v>
          </cell>
          <cell r="K444" t="str">
            <v>No</v>
          </cell>
          <cell r="L444" t="str">
            <v>-</v>
          </cell>
          <cell r="M444">
            <v>0</v>
          </cell>
          <cell r="N444" t="str">
            <v/>
          </cell>
          <cell r="O444" t="str">
            <v>-</v>
          </cell>
        </row>
        <row r="445">
          <cell r="A445" t="str">
            <v>DZ62B</v>
          </cell>
          <cell r="B445" t="str">
            <v>Very Complex Thoracic Procedures with CC Score 3-5</v>
          </cell>
          <cell r="C445" t="str">
            <v>-</v>
          </cell>
          <cell r="D445">
            <v>7114.0886114123377</v>
          </cell>
          <cell r="E445" t="str">
            <v/>
          </cell>
          <cell r="F445" t="str">
            <v/>
          </cell>
          <cell r="G445">
            <v>21</v>
          </cell>
          <cell r="H445">
            <v>9911.5458176576867</v>
          </cell>
          <cell r="I445">
            <v>47</v>
          </cell>
          <cell r="J445">
            <v>191.02126549197223</v>
          </cell>
          <cell r="K445" t="str">
            <v>No</v>
          </cell>
          <cell r="L445" t="str">
            <v>-</v>
          </cell>
          <cell r="M445">
            <v>0</v>
          </cell>
          <cell r="N445" t="str">
            <v/>
          </cell>
          <cell r="O445" t="str">
            <v>-</v>
          </cell>
        </row>
        <row r="446">
          <cell r="A446" t="str">
            <v>DZ62C</v>
          </cell>
          <cell r="B446" t="str">
            <v>Very Complex Thoracic Procedures with CC Score 0-2</v>
          </cell>
          <cell r="C446" t="str">
            <v>-</v>
          </cell>
          <cell r="D446">
            <v>6160.2563866646869</v>
          </cell>
          <cell r="E446" t="str">
            <v/>
          </cell>
          <cell r="F446" t="str">
            <v/>
          </cell>
          <cell r="G446">
            <v>13</v>
          </cell>
          <cell r="H446">
            <v>7619.8454103342301</v>
          </cell>
          <cell r="I446">
            <v>26</v>
          </cell>
          <cell r="J446">
            <v>191.02126549197223</v>
          </cell>
          <cell r="K446" t="str">
            <v>No</v>
          </cell>
          <cell r="L446" t="str">
            <v>-</v>
          </cell>
          <cell r="M446">
            <v>0</v>
          </cell>
          <cell r="N446" t="str">
            <v/>
          </cell>
          <cell r="O446" t="str">
            <v>-</v>
          </cell>
        </row>
        <row r="447">
          <cell r="A447" t="str">
            <v>DZ63A</v>
          </cell>
          <cell r="B447" t="str">
            <v>Major Thoracic Procedures, 19 years and over, with CC Score 6+</v>
          </cell>
          <cell r="C447" t="str">
            <v>-</v>
          </cell>
          <cell r="D447">
            <v>5468.7336502850521</v>
          </cell>
          <cell r="E447" t="str">
            <v/>
          </cell>
          <cell r="F447" t="str">
            <v/>
          </cell>
          <cell r="G447">
            <v>26</v>
          </cell>
          <cell r="H447">
            <v>8543.456177363254</v>
          </cell>
          <cell r="I447">
            <v>57</v>
          </cell>
          <cell r="J447">
            <v>191.02126549197223</v>
          </cell>
          <cell r="K447" t="str">
            <v>No</v>
          </cell>
          <cell r="L447" t="str">
            <v>-</v>
          </cell>
          <cell r="M447">
            <v>0</v>
          </cell>
          <cell r="N447" t="str">
            <v/>
          </cell>
          <cell r="O447" t="str">
            <v>-</v>
          </cell>
        </row>
        <row r="448">
          <cell r="A448" t="str">
            <v>DZ63B</v>
          </cell>
          <cell r="B448" t="str">
            <v>Major Thoracic Procedures, 19 years and over, with CC Score 3-5</v>
          </cell>
          <cell r="C448" t="str">
            <v>-</v>
          </cell>
          <cell r="D448">
            <v>3761.6838941433812</v>
          </cell>
          <cell r="E448" t="str">
            <v/>
          </cell>
          <cell r="F448" t="str">
            <v/>
          </cell>
          <cell r="G448">
            <v>14</v>
          </cell>
          <cell r="H448">
            <v>5397.5711039089101</v>
          </cell>
          <cell r="I448">
            <v>31</v>
          </cell>
          <cell r="J448">
            <v>191.02126549197223</v>
          </cell>
          <cell r="K448" t="str">
            <v>No</v>
          </cell>
          <cell r="L448" t="str">
            <v>-</v>
          </cell>
          <cell r="M448">
            <v>0</v>
          </cell>
          <cell r="N448" t="str">
            <v/>
          </cell>
          <cell r="O448" t="str">
            <v>-</v>
          </cell>
        </row>
        <row r="449">
          <cell r="A449" t="str">
            <v>DZ63C</v>
          </cell>
          <cell r="B449" t="str">
            <v>Major Thoracic Procedures, 19 years and over, with CC Score 0-2</v>
          </cell>
          <cell r="C449" t="str">
            <v>-</v>
          </cell>
          <cell r="D449">
            <v>2627.6142206678524</v>
          </cell>
          <cell r="E449" t="str">
            <v/>
          </cell>
          <cell r="F449" t="str">
            <v/>
          </cell>
          <cell r="G449">
            <v>10</v>
          </cell>
          <cell r="H449">
            <v>4064.3726161613736</v>
          </cell>
          <cell r="I449">
            <v>22</v>
          </cell>
          <cell r="J449">
            <v>191.02126549197223</v>
          </cell>
          <cell r="K449" t="str">
            <v>No</v>
          </cell>
          <cell r="L449" t="str">
            <v>-</v>
          </cell>
          <cell r="M449">
            <v>0</v>
          </cell>
          <cell r="N449" t="str">
            <v/>
          </cell>
          <cell r="O449" t="str">
            <v>-</v>
          </cell>
        </row>
        <row r="450">
          <cell r="A450" t="str">
            <v>DZ63D</v>
          </cell>
          <cell r="B450" t="str">
            <v>Major Thoracic Procedures, between 2 and 18 years</v>
          </cell>
          <cell r="C450" t="str">
            <v>-</v>
          </cell>
          <cell r="D450">
            <v>4730.279016193299</v>
          </cell>
          <cell r="E450" t="str">
            <v/>
          </cell>
          <cell r="F450" t="str">
            <v/>
          </cell>
          <cell r="G450">
            <v>9</v>
          </cell>
          <cell r="H450">
            <v>9100.8371621241913</v>
          </cell>
          <cell r="I450">
            <v>57</v>
          </cell>
          <cell r="J450">
            <v>285.21702347169247</v>
          </cell>
          <cell r="K450" t="str">
            <v>No</v>
          </cell>
          <cell r="L450" t="str">
            <v>-</v>
          </cell>
          <cell r="M450">
            <v>0</v>
          </cell>
          <cell r="N450" t="str">
            <v/>
          </cell>
          <cell r="O450" t="str">
            <v>-</v>
          </cell>
        </row>
        <row r="451">
          <cell r="A451" t="str">
            <v>DZ63E</v>
          </cell>
          <cell r="B451" t="str">
            <v>Major Thoracic Procedures, 1 year and under</v>
          </cell>
          <cell r="C451" t="str">
            <v>-</v>
          </cell>
          <cell r="D451">
            <v>9100.8371621241913</v>
          </cell>
          <cell r="E451" t="str">
            <v/>
          </cell>
          <cell r="F451" t="str">
            <v/>
          </cell>
          <cell r="G451">
            <v>57</v>
          </cell>
          <cell r="H451">
            <v>9100.8371621241913</v>
          </cell>
          <cell r="I451">
            <v>57</v>
          </cell>
          <cell r="J451">
            <v>285.21702347169247</v>
          </cell>
          <cell r="K451" t="str">
            <v>No</v>
          </cell>
          <cell r="L451" t="str">
            <v>-</v>
          </cell>
          <cell r="M451">
            <v>0</v>
          </cell>
          <cell r="N451" t="str">
            <v/>
          </cell>
          <cell r="O451" t="str">
            <v>-</v>
          </cell>
        </row>
        <row r="452">
          <cell r="A452" t="str">
            <v>DZ64A</v>
          </cell>
          <cell r="B452" t="str">
            <v>Intermediate Thoracic Procedures, 19 years and over, with CC Score 6+</v>
          </cell>
          <cell r="C452" t="str">
            <v>-</v>
          </cell>
          <cell r="D452">
            <v>2853.6930161969876</v>
          </cell>
          <cell r="E452" t="str">
            <v/>
          </cell>
          <cell r="F452" t="str">
            <v/>
          </cell>
          <cell r="G452">
            <v>15</v>
          </cell>
          <cell r="H452">
            <v>6369.1827479004305</v>
          </cell>
          <cell r="I452">
            <v>44</v>
          </cell>
          <cell r="J452">
            <v>191.02126549197223</v>
          </cell>
          <cell r="K452" t="str">
            <v>No</v>
          </cell>
          <cell r="L452" t="str">
            <v>-</v>
          </cell>
          <cell r="M452">
            <v>0</v>
          </cell>
          <cell r="N452" t="str">
            <v/>
          </cell>
          <cell r="O452" t="str">
            <v>-</v>
          </cell>
        </row>
        <row r="453">
          <cell r="A453" t="str">
            <v>DZ64B</v>
          </cell>
          <cell r="B453" t="str">
            <v>Intermediate Thoracic Procedures, 19 years and over, with CC Score 3-5</v>
          </cell>
          <cell r="C453" t="str">
            <v>-</v>
          </cell>
          <cell r="D453">
            <v>1730.2525829018027</v>
          </cell>
          <cell r="E453" t="str">
            <v/>
          </cell>
          <cell r="F453" t="str">
            <v/>
          </cell>
          <cell r="G453">
            <v>8</v>
          </cell>
          <cell r="H453">
            <v>4038.3030895382158</v>
          </cell>
          <cell r="I453">
            <v>23</v>
          </cell>
          <cell r="J453">
            <v>191.02126549197223</v>
          </cell>
          <cell r="K453" t="str">
            <v>No</v>
          </cell>
          <cell r="L453" t="str">
            <v>-</v>
          </cell>
          <cell r="M453">
            <v>0</v>
          </cell>
          <cell r="N453" t="str">
            <v/>
          </cell>
          <cell r="O453" t="str">
            <v>-</v>
          </cell>
        </row>
        <row r="454">
          <cell r="A454" t="str">
            <v>DZ64C</v>
          </cell>
          <cell r="B454" t="str">
            <v>Intermediate Thoracic Procedures, 19 years and over, with CC Score 0-2</v>
          </cell>
          <cell r="C454" t="str">
            <v>-</v>
          </cell>
          <cell r="D454">
            <v>1159.9512823378523</v>
          </cell>
          <cell r="E454" t="str">
            <v/>
          </cell>
          <cell r="F454" t="str">
            <v/>
          </cell>
          <cell r="G454">
            <v>5</v>
          </cell>
          <cell r="H454">
            <v>3196.7802061573657</v>
          </cell>
          <cell r="I454">
            <v>20</v>
          </cell>
          <cell r="J454">
            <v>191.02126549197223</v>
          </cell>
          <cell r="K454" t="str">
            <v>No</v>
          </cell>
          <cell r="L454" t="str">
            <v>-</v>
          </cell>
          <cell r="M454">
            <v>0</v>
          </cell>
          <cell r="N454" t="str">
            <v/>
          </cell>
          <cell r="O454" t="str">
            <v>-</v>
          </cell>
        </row>
        <row r="455">
          <cell r="A455" t="str">
            <v>DZ64D</v>
          </cell>
          <cell r="B455" t="str">
            <v>Intermediate Thoracic Procedures, between 2 and 18 years</v>
          </cell>
          <cell r="C455" t="str">
            <v>-</v>
          </cell>
          <cell r="D455">
            <v>2491.1001806509494</v>
          </cell>
          <cell r="E455" t="str">
            <v/>
          </cell>
          <cell r="F455" t="str">
            <v/>
          </cell>
          <cell r="G455">
            <v>5</v>
          </cell>
          <cell r="H455">
            <v>6708.6695474502048</v>
          </cell>
          <cell r="I455">
            <v>33</v>
          </cell>
          <cell r="J455">
            <v>285.21702347169247</v>
          </cell>
          <cell r="K455" t="str">
            <v>No</v>
          </cell>
          <cell r="L455" t="str">
            <v>-</v>
          </cell>
          <cell r="M455">
            <v>0</v>
          </cell>
          <cell r="N455" t="str">
            <v/>
          </cell>
          <cell r="O455" t="str">
            <v>-</v>
          </cell>
        </row>
        <row r="456">
          <cell r="A456" t="str">
            <v>DZ64E</v>
          </cell>
          <cell r="B456" t="str">
            <v>Intermediate Thoracic Procedures, 1 year and under</v>
          </cell>
          <cell r="C456" t="str">
            <v>-</v>
          </cell>
          <cell r="D456">
            <v>5628.745229861308</v>
          </cell>
          <cell r="E456" t="str">
            <v/>
          </cell>
          <cell r="F456" t="str">
            <v/>
          </cell>
          <cell r="G456">
            <v>25</v>
          </cell>
          <cell r="H456">
            <v>9713.7881450992572</v>
          </cell>
          <cell r="I456">
            <v>36</v>
          </cell>
          <cell r="J456">
            <v>285.21702347169247</v>
          </cell>
          <cell r="K456" t="str">
            <v>No</v>
          </cell>
          <cell r="L456" t="str">
            <v>-</v>
          </cell>
          <cell r="M456">
            <v>0</v>
          </cell>
          <cell r="N456" t="str">
            <v/>
          </cell>
          <cell r="O456" t="str">
            <v>-</v>
          </cell>
        </row>
        <row r="457">
          <cell r="A457" t="str">
            <v>EA03A</v>
          </cell>
          <cell r="B457" t="str">
            <v>Pace 1: Single Chamber or Implantable Diagnostic Device, with CC Score 11+</v>
          </cell>
          <cell r="C457" t="str">
            <v>-</v>
          </cell>
          <cell r="D457">
            <v>6904.7227438900863</v>
          </cell>
          <cell r="E457" t="str">
            <v/>
          </cell>
          <cell r="F457" t="str">
            <v/>
          </cell>
          <cell r="G457">
            <v>62</v>
          </cell>
          <cell r="H457">
            <v>8090.5698272028949</v>
          </cell>
          <cell r="I457">
            <v>68</v>
          </cell>
          <cell r="J457">
            <v>198.66368937058283</v>
          </cell>
          <cell r="K457" t="str">
            <v>No</v>
          </cell>
          <cell r="L457" t="str">
            <v>-</v>
          </cell>
          <cell r="M457">
            <v>0</v>
          </cell>
          <cell r="N457" t="str">
            <v/>
          </cell>
          <cell r="O457" t="str">
            <v>-</v>
          </cell>
        </row>
        <row r="458">
          <cell r="A458" t="str">
            <v>EA03B</v>
          </cell>
          <cell r="B458" t="str">
            <v>Pace 1: Single Chamber or Implantable Diagnostic Device, with CC Score 8-10</v>
          </cell>
          <cell r="C458" t="str">
            <v>-</v>
          </cell>
          <cell r="D458">
            <v>1889.4144527331591</v>
          </cell>
          <cell r="E458" t="str">
            <v/>
          </cell>
          <cell r="F458" t="str">
            <v/>
          </cell>
          <cell r="G458">
            <v>8</v>
          </cell>
          <cell r="H458">
            <v>4990.1373668877332</v>
          </cell>
          <cell r="I458">
            <v>40</v>
          </cell>
          <cell r="J458">
            <v>198.66368937058283</v>
          </cell>
          <cell r="K458" t="str">
            <v>No</v>
          </cell>
          <cell r="L458" t="str">
            <v>-</v>
          </cell>
          <cell r="M458">
            <v>0</v>
          </cell>
          <cell r="N458" t="str">
            <v/>
          </cell>
          <cell r="O458" t="str">
            <v>-</v>
          </cell>
        </row>
        <row r="459">
          <cell r="A459" t="str">
            <v>EA03C</v>
          </cell>
          <cell r="B459" t="str">
            <v>Pace 1: Single Chamber or Implantable Diagnostic Device, with CC Score 5-7</v>
          </cell>
          <cell r="C459" t="str">
            <v>-</v>
          </cell>
          <cell r="D459">
            <v>2194.0616335299737</v>
          </cell>
          <cell r="E459" t="str">
            <v/>
          </cell>
          <cell r="F459" t="str">
            <v/>
          </cell>
          <cell r="G459">
            <v>5</v>
          </cell>
          <cell r="H459">
            <v>4226.5317175323471</v>
          </cell>
          <cell r="I459">
            <v>29</v>
          </cell>
          <cell r="J459">
            <v>198.66368937058283</v>
          </cell>
          <cell r="K459" t="str">
            <v>No</v>
          </cell>
          <cell r="L459" t="str">
            <v>-</v>
          </cell>
          <cell r="M459">
            <v>0</v>
          </cell>
          <cell r="N459" t="str">
            <v/>
          </cell>
          <cell r="O459" t="str">
            <v>-</v>
          </cell>
        </row>
        <row r="460">
          <cell r="A460" t="str">
            <v>EA03D</v>
          </cell>
          <cell r="B460" t="str">
            <v>Pace 1: Single Chamber or Implantable Diagnostic Device, with CC Score 2-4</v>
          </cell>
          <cell r="C460" t="str">
            <v>-</v>
          </cell>
          <cell r="D460">
            <v>1790.7595575849207</v>
          </cell>
          <cell r="E460" t="str">
            <v/>
          </cell>
          <cell r="F460" t="str">
            <v/>
          </cell>
          <cell r="G460">
            <v>5</v>
          </cell>
          <cell r="H460">
            <v>3284.9861897464348</v>
          </cell>
          <cell r="I460">
            <v>20</v>
          </cell>
          <cell r="J460">
            <v>198.66368937058283</v>
          </cell>
          <cell r="K460" t="str">
            <v>No</v>
          </cell>
          <cell r="L460" t="str">
            <v>-</v>
          </cell>
          <cell r="M460">
            <v>0</v>
          </cell>
          <cell r="N460">
            <v>1</v>
          </cell>
          <cell r="O460" t="str">
            <v>sub-HRG</v>
          </cell>
        </row>
        <row r="461">
          <cell r="A461" t="str">
            <v>EA03E</v>
          </cell>
          <cell r="B461" t="str">
            <v>Pace 1: Single Chamber or Implantable Diagnostic Device, with CC Score 0-1</v>
          </cell>
          <cell r="C461">
            <v>264.58212876521782</v>
          </cell>
          <cell r="D461">
            <v>1556.493814879208</v>
          </cell>
          <cell r="E461" t="str">
            <v/>
          </cell>
          <cell r="F461" t="str">
            <v/>
          </cell>
          <cell r="G461">
            <v>5</v>
          </cell>
          <cell r="H461">
            <v>2669.7531271953053</v>
          </cell>
          <cell r="I461">
            <v>14</v>
          </cell>
          <cell r="J461">
            <v>198.66368937058283</v>
          </cell>
          <cell r="K461" t="str">
            <v>No</v>
          </cell>
          <cell r="L461" t="str">
            <v>-</v>
          </cell>
          <cell r="M461">
            <v>0</v>
          </cell>
          <cell r="N461">
            <v>1</v>
          </cell>
          <cell r="O461" t="str">
            <v>sub-HRG</v>
          </cell>
        </row>
        <row r="462">
          <cell r="A462" t="str">
            <v>EA05A</v>
          </cell>
          <cell r="B462" t="str">
            <v>Pace 2: Dual Chamber, with CC Score 9+</v>
          </cell>
          <cell r="C462" t="str">
            <v>-</v>
          </cell>
          <cell r="D462">
            <v>5498.164665961388</v>
          </cell>
          <cell r="E462" t="str">
            <v/>
          </cell>
          <cell r="F462" t="str">
            <v/>
          </cell>
          <cell r="G462">
            <v>20</v>
          </cell>
          <cell r="H462">
            <v>8355.6632310890309</v>
          </cell>
          <cell r="I462">
            <v>54</v>
          </cell>
          <cell r="J462">
            <v>198.66368937058283</v>
          </cell>
          <cell r="K462" t="str">
            <v>No</v>
          </cell>
          <cell r="L462" t="str">
            <v>-</v>
          </cell>
          <cell r="M462">
            <v>0</v>
          </cell>
          <cell r="N462" t="str">
            <v/>
          </cell>
          <cell r="O462" t="str">
            <v>-</v>
          </cell>
        </row>
        <row r="463">
          <cell r="A463" t="str">
            <v>EA05B</v>
          </cell>
          <cell r="B463" t="str">
            <v>Pace 2: Dual Chamber, with CC Score 5-8</v>
          </cell>
          <cell r="C463" t="str">
            <v>-</v>
          </cell>
          <cell r="D463">
            <v>2953.0480241571049</v>
          </cell>
          <cell r="E463" t="str">
            <v/>
          </cell>
          <cell r="F463" t="str">
            <v/>
          </cell>
          <cell r="G463">
            <v>5</v>
          </cell>
          <cell r="H463">
            <v>4978.8725340747851</v>
          </cell>
          <cell r="I463">
            <v>27</v>
          </cell>
          <cell r="J463">
            <v>198.66368937058283</v>
          </cell>
          <cell r="K463" t="str">
            <v>No</v>
          </cell>
          <cell r="L463" t="str">
            <v>-</v>
          </cell>
          <cell r="M463">
            <v>0</v>
          </cell>
          <cell r="N463" t="str">
            <v/>
          </cell>
          <cell r="O463" t="str">
            <v>-</v>
          </cell>
        </row>
        <row r="464">
          <cell r="A464" t="str">
            <v>EA05C</v>
          </cell>
          <cell r="B464" t="str">
            <v>Pace 2: Dual Chamber, with CC Score 2-4</v>
          </cell>
          <cell r="C464" t="str">
            <v>-</v>
          </cell>
          <cell r="D464">
            <v>2370.6179809884352</v>
          </cell>
          <cell r="E464" t="str">
            <v/>
          </cell>
          <cell r="F464" t="str">
            <v/>
          </cell>
          <cell r="G464">
            <v>5</v>
          </cell>
          <cell r="H464">
            <v>3596.4331227287703</v>
          </cell>
          <cell r="I464">
            <v>15</v>
          </cell>
          <cell r="J464">
            <v>198.66368937058283</v>
          </cell>
          <cell r="K464" t="str">
            <v>No</v>
          </cell>
          <cell r="L464" t="str">
            <v>-</v>
          </cell>
          <cell r="M464">
            <v>0</v>
          </cell>
          <cell r="N464">
            <v>1</v>
          </cell>
          <cell r="O464" t="str">
            <v>HRG</v>
          </cell>
        </row>
        <row r="465">
          <cell r="A465" t="str">
            <v>EA05D</v>
          </cell>
          <cell r="B465" t="str">
            <v>Pace 2: Dual Chamber, with CC Score 0-1</v>
          </cell>
          <cell r="C465" t="str">
            <v>-</v>
          </cell>
          <cell r="D465">
            <v>2077.2715091641458</v>
          </cell>
          <cell r="E465" t="str">
            <v/>
          </cell>
          <cell r="F465" t="str">
            <v/>
          </cell>
          <cell r="G465">
            <v>5</v>
          </cell>
          <cell r="H465">
            <v>2739.234896935764</v>
          </cell>
          <cell r="I465">
            <v>11</v>
          </cell>
          <cell r="J465">
            <v>198.66368937058283</v>
          </cell>
          <cell r="K465" t="str">
            <v>No</v>
          </cell>
          <cell r="L465" t="str">
            <v>-</v>
          </cell>
          <cell r="M465">
            <v>0</v>
          </cell>
          <cell r="N465">
            <v>1</v>
          </cell>
          <cell r="O465" t="str">
            <v>HRG</v>
          </cell>
        </row>
        <row r="466">
          <cell r="A466" t="str">
            <v>EA07A</v>
          </cell>
          <cell r="B466" t="str">
            <v>Pace 3: Biventricular and all Congenital Pacemaker Procedures; Resynchronisation Therapy, with CC Score 8+</v>
          </cell>
          <cell r="C466" t="str">
            <v>-</v>
          </cell>
          <cell r="D466">
            <v>6732.7880578286031</v>
          </cell>
          <cell r="E466" t="str">
            <v/>
          </cell>
          <cell r="F466" t="str">
            <v/>
          </cell>
          <cell r="G466">
            <v>14</v>
          </cell>
          <cell r="H466">
            <v>12250.001056860941</v>
          </cell>
          <cell r="I466">
            <v>52</v>
          </cell>
          <cell r="J466">
            <v>222.55812049492914</v>
          </cell>
          <cell r="K466" t="str">
            <v>No</v>
          </cell>
          <cell r="L466" t="str">
            <v>-</v>
          </cell>
          <cell r="M466">
            <v>0</v>
          </cell>
          <cell r="N466" t="str">
            <v/>
          </cell>
          <cell r="O466" t="str">
            <v>-</v>
          </cell>
        </row>
        <row r="467">
          <cell r="A467" t="str">
            <v>EA07B</v>
          </cell>
          <cell r="B467" t="str">
            <v>Pace 3: Biventricular and all Congenital Pacemaker Procedures; Resynchronisation Therapy, with CC Score 4-7</v>
          </cell>
          <cell r="C467" t="str">
            <v>-</v>
          </cell>
          <cell r="D467">
            <v>5276.7712441351487</v>
          </cell>
          <cell r="E467" t="str">
            <v/>
          </cell>
          <cell r="F467" t="str">
            <v/>
          </cell>
          <cell r="G467">
            <v>5</v>
          </cell>
          <cell r="H467">
            <v>8015.1716319511224</v>
          </cell>
          <cell r="I467">
            <v>29</v>
          </cell>
          <cell r="J467">
            <v>222.55812049492914</v>
          </cell>
          <cell r="K467" t="str">
            <v>No</v>
          </cell>
          <cell r="L467" t="str">
            <v>-</v>
          </cell>
          <cell r="M467">
            <v>0</v>
          </cell>
          <cell r="N467" t="str">
            <v/>
          </cell>
          <cell r="O467" t="str">
            <v>-</v>
          </cell>
        </row>
        <row r="468">
          <cell r="A468" t="str">
            <v>EA07C</v>
          </cell>
          <cell r="B468" t="str">
            <v>Pace 3: Biventricular and all Congenital Pacemaker Procedures; Resynchronisation Therapy, with CC Score 0-3</v>
          </cell>
          <cell r="C468" t="str">
            <v>-</v>
          </cell>
          <cell r="D468">
            <v>4163.6907076234147</v>
          </cell>
          <cell r="E468" t="str">
            <v/>
          </cell>
          <cell r="F468" t="str">
            <v/>
          </cell>
          <cell r="G468">
            <v>5</v>
          </cell>
          <cell r="H468">
            <v>6946.7249047527039</v>
          </cell>
          <cell r="I468">
            <v>21</v>
          </cell>
          <cell r="J468">
            <v>222.55812049492914</v>
          </cell>
          <cell r="K468" t="str">
            <v>No</v>
          </cell>
          <cell r="L468" t="str">
            <v>-</v>
          </cell>
          <cell r="M468">
            <v>0</v>
          </cell>
          <cell r="N468" t="str">
            <v/>
          </cell>
          <cell r="O468" t="str">
            <v>-</v>
          </cell>
        </row>
        <row r="469">
          <cell r="A469" t="str">
            <v>EA11A</v>
          </cell>
          <cell r="B469" t="str">
            <v>Percutaneous Interventions: Other including Septostomy, Embolisation, Non-Coronary Stents and Energy Moderated Perforation, with CC Score 3+</v>
          </cell>
          <cell r="C469" t="str">
            <v>-</v>
          </cell>
          <cell r="D469">
            <v>2813.3638663279326</v>
          </cell>
          <cell r="E469" t="str">
            <v/>
          </cell>
          <cell r="F469" t="str">
            <v/>
          </cell>
          <cell r="G469">
            <v>8</v>
          </cell>
          <cell r="H469">
            <v>5545.6149987855551</v>
          </cell>
          <cell r="I469">
            <v>35</v>
          </cell>
          <cell r="J469">
            <v>198.66368937058283</v>
          </cell>
          <cell r="K469" t="str">
            <v>No</v>
          </cell>
          <cell r="L469" t="str">
            <v>-</v>
          </cell>
          <cell r="M469">
            <v>0</v>
          </cell>
          <cell r="N469" t="str">
            <v/>
          </cell>
          <cell r="O469" t="str">
            <v>-</v>
          </cell>
        </row>
        <row r="470">
          <cell r="A470" t="str">
            <v>EA11B</v>
          </cell>
          <cell r="B470" t="str">
            <v>Percutaneous Interventions: Other including Septostomy, Embolisation, Non-Coronary Stents and Energy Moderated Perforation, with CC Score 0-2</v>
          </cell>
          <cell r="C470" t="str">
            <v>-</v>
          </cell>
          <cell r="D470">
            <v>1832.4249112045666</v>
          </cell>
          <cell r="E470" t="str">
            <v/>
          </cell>
          <cell r="F470" t="str">
            <v/>
          </cell>
          <cell r="G470">
            <v>5</v>
          </cell>
          <cell r="H470">
            <v>3481.9041140393297</v>
          </cell>
          <cell r="I470">
            <v>17</v>
          </cell>
          <cell r="J470">
            <v>198.66368937058283</v>
          </cell>
          <cell r="K470" t="str">
            <v>No</v>
          </cell>
          <cell r="L470" t="str">
            <v>-</v>
          </cell>
          <cell r="M470">
            <v>0</v>
          </cell>
          <cell r="N470" t="str">
            <v/>
          </cell>
          <cell r="O470" t="str">
            <v>-</v>
          </cell>
        </row>
        <row r="471">
          <cell r="A471" t="str">
            <v>EA12A</v>
          </cell>
          <cell r="B471" t="str">
            <v>Implantation of Cardioverter; Defibrillator only, with CC Score 9+</v>
          </cell>
          <cell r="C471" t="str">
            <v>-</v>
          </cell>
          <cell r="D471">
            <v>13799.570391212234</v>
          </cell>
          <cell r="E471" t="str">
            <v/>
          </cell>
          <cell r="F471" t="str">
            <v/>
          </cell>
          <cell r="G471">
            <v>26</v>
          </cell>
          <cell r="H471">
            <v>16187.628148795273</v>
          </cell>
          <cell r="I471">
            <v>53</v>
          </cell>
          <cell r="J471">
            <v>198.66368937058283</v>
          </cell>
          <cell r="K471" t="str">
            <v>No</v>
          </cell>
          <cell r="L471" t="str">
            <v>-</v>
          </cell>
          <cell r="M471">
            <v>0</v>
          </cell>
          <cell r="N471" t="str">
            <v/>
          </cell>
          <cell r="O471" t="str">
            <v>-</v>
          </cell>
        </row>
        <row r="472">
          <cell r="A472" t="str">
            <v>EA12B</v>
          </cell>
          <cell r="B472" t="str">
            <v>Implantation of Cardioverter; Defibrillator only, with CC Score 6-8</v>
          </cell>
          <cell r="C472" t="str">
            <v>-</v>
          </cell>
          <cell r="D472">
            <v>10874.995629148572</v>
          </cell>
          <cell r="E472" t="str">
            <v/>
          </cell>
          <cell r="F472" t="str">
            <v/>
          </cell>
          <cell r="G472">
            <v>5</v>
          </cell>
          <cell r="H472">
            <v>13626.871536436769</v>
          </cell>
          <cell r="I472">
            <v>33</v>
          </cell>
          <cell r="J472">
            <v>198.66368937058283</v>
          </cell>
          <cell r="K472" t="str">
            <v>No</v>
          </cell>
          <cell r="L472" t="str">
            <v>-</v>
          </cell>
          <cell r="M472">
            <v>0</v>
          </cell>
          <cell r="N472" t="str">
            <v/>
          </cell>
          <cell r="O472" t="str">
            <v>-</v>
          </cell>
        </row>
        <row r="473">
          <cell r="A473" t="str">
            <v>EA12C</v>
          </cell>
          <cell r="B473" t="str">
            <v>Implantation of Cardioverter; Defibrillator only, with CC Score 3-5</v>
          </cell>
          <cell r="C473" t="str">
            <v>-</v>
          </cell>
          <cell r="D473">
            <v>10623.144781975763</v>
          </cell>
          <cell r="E473" t="str">
            <v/>
          </cell>
          <cell r="F473" t="str">
            <v/>
          </cell>
          <cell r="G473">
            <v>5</v>
          </cell>
          <cell r="H473">
            <v>11946.062706819246</v>
          </cell>
          <cell r="I473">
            <v>27</v>
          </cell>
          <cell r="J473">
            <v>198.66368937058283</v>
          </cell>
          <cell r="K473" t="str">
            <v>No</v>
          </cell>
          <cell r="L473" t="str">
            <v>-</v>
          </cell>
          <cell r="M473">
            <v>0</v>
          </cell>
          <cell r="N473" t="str">
            <v/>
          </cell>
          <cell r="O473" t="str">
            <v>-</v>
          </cell>
        </row>
        <row r="474">
          <cell r="A474" t="str">
            <v>EA12D</v>
          </cell>
          <cell r="B474" t="str">
            <v>Implantation of Cardioverter; Defibrillator only, with CC Score 0-2</v>
          </cell>
          <cell r="C474" t="str">
            <v>-</v>
          </cell>
          <cell r="D474">
            <v>10844.441680430466</v>
          </cell>
          <cell r="E474" t="str">
            <v/>
          </cell>
          <cell r="F474" t="str">
            <v/>
          </cell>
          <cell r="G474">
            <v>5</v>
          </cell>
          <cell r="H474">
            <v>11295.68597736546</v>
          </cell>
          <cell r="I474">
            <v>22</v>
          </cell>
          <cell r="J474">
            <v>198.66368937058283</v>
          </cell>
          <cell r="K474" t="str">
            <v>No</v>
          </cell>
          <cell r="L474" t="str">
            <v>-</v>
          </cell>
          <cell r="M474">
            <v>0</v>
          </cell>
          <cell r="N474" t="str">
            <v/>
          </cell>
          <cell r="O474" t="str">
            <v>-</v>
          </cell>
        </row>
        <row r="475">
          <cell r="A475" t="str">
            <v>EA14A</v>
          </cell>
          <cell r="B475" t="str">
            <v>Coronary Artery Bypass Graft (First Time) with CC Score 12+</v>
          </cell>
          <cell r="C475" t="str">
            <v>-</v>
          </cell>
          <cell r="D475">
            <v>18799.767666407279</v>
          </cell>
          <cell r="E475" t="str">
            <v/>
          </cell>
          <cell r="F475" t="str">
            <v/>
          </cell>
          <cell r="G475">
            <v>62</v>
          </cell>
          <cell r="H475">
            <v>22559.721199688734</v>
          </cell>
          <cell r="I475">
            <v>70</v>
          </cell>
          <cell r="J475">
            <v>198.66368937058283</v>
          </cell>
          <cell r="K475" t="str">
            <v>No</v>
          </cell>
          <cell r="L475" t="str">
            <v>-</v>
          </cell>
          <cell r="M475">
            <v>0</v>
          </cell>
          <cell r="N475" t="str">
            <v/>
          </cell>
          <cell r="O475" t="str">
            <v>-</v>
          </cell>
        </row>
        <row r="476">
          <cell r="A476" t="str">
            <v>EA14B</v>
          </cell>
          <cell r="B476" t="str">
            <v>Coronary Artery Bypass Graft (First Time) with CC Score 7-11</v>
          </cell>
          <cell r="C476" t="str">
            <v>-</v>
          </cell>
          <cell r="D476">
            <v>8578.9054144016809</v>
          </cell>
          <cell r="E476" t="str">
            <v/>
          </cell>
          <cell r="F476" t="str">
            <v/>
          </cell>
          <cell r="G476">
            <v>25</v>
          </cell>
          <cell r="H476">
            <v>10294.686497282015</v>
          </cell>
          <cell r="I476">
            <v>41</v>
          </cell>
          <cell r="J476">
            <v>198.66368937058283</v>
          </cell>
          <cell r="K476" t="str">
            <v>No</v>
          </cell>
          <cell r="L476" t="str">
            <v>-</v>
          </cell>
          <cell r="M476">
            <v>0</v>
          </cell>
          <cell r="N476" t="str">
            <v/>
          </cell>
          <cell r="O476" t="str">
            <v>-</v>
          </cell>
        </row>
        <row r="477">
          <cell r="A477" t="str">
            <v>EA14C</v>
          </cell>
          <cell r="B477" t="str">
            <v>Coronary Artery Bypass Graft (First Time) with CC Score 3-6</v>
          </cell>
          <cell r="C477" t="str">
            <v>-</v>
          </cell>
          <cell r="D477">
            <v>7052.6554363846344</v>
          </cell>
          <cell r="E477" t="str">
            <v/>
          </cell>
          <cell r="F477" t="str">
            <v/>
          </cell>
          <cell r="G477">
            <v>14</v>
          </cell>
          <cell r="H477">
            <v>9920.0803337185353</v>
          </cell>
          <cell r="I477">
            <v>32</v>
          </cell>
          <cell r="J477">
            <v>198.66368937058283</v>
          </cell>
          <cell r="K477" t="str">
            <v>No</v>
          </cell>
          <cell r="L477" t="str">
            <v>-</v>
          </cell>
          <cell r="M477">
            <v>0</v>
          </cell>
          <cell r="N477" t="str">
            <v/>
          </cell>
          <cell r="O477" t="str">
            <v>-</v>
          </cell>
        </row>
        <row r="478">
          <cell r="A478" t="str">
            <v>EA14D</v>
          </cell>
          <cell r="B478" t="str">
            <v>Coronary Artery Bypass Graft (First Time) with CC Score 0-2</v>
          </cell>
          <cell r="C478" t="str">
            <v>-</v>
          </cell>
          <cell r="D478">
            <v>6521.4349615144138</v>
          </cell>
          <cell r="E478" t="str">
            <v/>
          </cell>
          <cell r="F478" t="str">
            <v/>
          </cell>
          <cell r="G478">
            <v>11</v>
          </cell>
          <cell r="H478">
            <v>9095.3936258434351</v>
          </cell>
          <cell r="I478">
            <v>22</v>
          </cell>
          <cell r="J478">
            <v>198.66368937058283</v>
          </cell>
          <cell r="K478" t="str">
            <v>No</v>
          </cell>
          <cell r="L478" t="str">
            <v>-</v>
          </cell>
          <cell r="M478">
            <v>0</v>
          </cell>
          <cell r="N478" t="str">
            <v/>
          </cell>
          <cell r="O478" t="str">
            <v>-</v>
          </cell>
        </row>
        <row r="479">
          <cell r="A479" t="str">
            <v>EA16A</v>
          </cell>
          <cell r="B479" t="str">
            <v>Coronary Artery Bypass Graft (First Time) with Percutaneous Coronary Intervention, Pacing, EP or RFA, with CC Score 9+</v>
          </cell>
          <cell r="C479" t="str">
            <v>-</v>
          </cell>
          <cell r="D479">
            <v>10840.815868484</v>
          </cell>
          <cell r="E479" t="str">
            <v/>
          </cell>
          <cell r="F479" t="str">
            <v/>
          </cell>
          <cell r="G479">
            <v>40</v>
          </cell>
          <cell r="H479">
            <v>12658.741365976348</v>
          </cell>
          <cell r="I479">
            <v>55</v>
          </cell>
          <cell r="J479">
            <v>198.66368937058283</v>
          </cell>
          <cell r="K479" t="str">
            <v>No</v>
          </cell>
          <cell r="L479" t="str">
            <v>-</v>
          </cell>
          <cell r="M479">
            <v>0</v>
          </cell>
          <cell r="N479" t="str">
            <v/>
          </cell>
          <cell r="O479" t="str">
            <v>-</v>
          </cell>
        </row>
        <row r="480">
          <cell r="A480" t="str">
            <v>EA16B</v>
          </cell>
          <cell r="B480" t="str">
            <v>Coronary Artery Bypass Graft (First Time) with Percutaneous Coronary Intervention, Pacing, EP or RFA, with CC Score 6-8</v>
          </cell>
          <cell r="C480" t="str">
            <v>-</v>
          </cell>
          <cell r="D480">
            <v>8883.8952749139899</v>
          </cell>
          <cell r="E480" t="str">
            <v/>
          </cell>
          <cell r="F480" t="str">
            <v/>
          </cell>
          <cell r="G480">
            <v>20</v>
          </cell>
          <cell r="H480">
            <v>11981.928404586039</v>
          </cell>
          <cell r="I480">
            <v>35</v>
          </cell>
          <cell r="J480">
            <v>198.66368937058283</v>
          </cell>
          <cell r="K480" t="str">
            <v>No</v>
          </cell>
          <cell r="L480" t="str">
            <v>-</v>
          </cell>
          <cell r="M480">
            <v>0</v>
          </cell>
          <cell r="N480" t="str">
            <v/>
          </cell>
          <cell r="O480" t="str">
            <v>-</v>
          </cell>
        </row>
        <row r="481">
          <cell r="A481" t="str">
            <v>EA16C</v>
          </cell>
          <cell r="B481" t="str">
            <v>Coronary Artery Bypass Graft (First Time) with Percutaneous Coronary Intervention, Pacing, EP or RFA, with CC Score 3-5</v>
          </cell>
          <cell r="C481" t="str">
            <v>-</v>
          </cell>
          <cell r="D481">
            <v>7784.4491272249852</v>
          </cell>
          <cell r="E481" t="str">
            <v/>
          </cell>
          <cell r="F481" t="str">
            <v/>
          </cell>
          <cell r="G481">
            <v>14</v>
          </cell>
          <cell r="H481">
            <v>10460.676555261676</v>
          </cell>
          <cell r="I481">
            <v>28</v>
          </cell>
          <cell r="J481">
            <v>198.66368937058283</v>
          </cell>
          <cell r="K481" t="str">
            <v>No</v>
          </cell>
          <cell r="L481" t="str">
            <v>-</v>
          </cell>
          <cell r="M481">
            <v>0</v>
          </cell>
          <cell r="N481" t="str">
            <v/>
          </cell>
          <cell r="O481" t="str">
            <v>-</v>
          </cell>
        </row>
        <row r="482">
          <cell r="A482" t="str">
            <v>EA16D</v>
          </cell>
          <cell r="B482" t="str">
            <v>Coronary Artery Bypass Graft (First Time) with Percutaneous Coronary Intervention, Pacing, EP or RFA, with CC Score 0-2</v>
          </cell>
          <cell r="C482" t="str">
            <v>-</v>
          </cell>
          <cell r="D482">
            <v>6770.6089276298408</v>
          </cell>
          <cell r="E482" t="str">
            <v/>
          </cell>
          <cell r="F482" t="str">
            <v/>
          </cell>
          <cell r="G482">
            <v>11</v>
          </cell>
          <cell r="H482">
            <v>9019.6163203267552</v>
          </cell>
          <cell r="I482">
            <v>20</v>
          </cell>
          <cell r="J482">
            <v>198.66368937058283</v>
          </cell>
          <cell r="K482" t="str">
            <v>No</v>
          </cell>
          <cell r="L482" t="str">
            <v>-</v>
          </cell>
          <cell r="M482">
            <v>0</v>
          </cell>
          <cell r="N482" t="str">
            <v/>
          </cell>
          <cell r="O482" t="str">
            <v>-</v>
          </cell>
        </row>
        <row r="483">
          <cell r="A483" t="str">
            <v>EA17A</v>
          </cell>
          <cell r="B483" t="str">
            <v>Single Cardiac Valve Procedures with CC Score 9+</v>
          </cell>
          <cell r="C483" t="str">
            <v>-</v>
          </cell>
          <cell r="D483">
            <v>14678.173024186981</v>
          </cell>
          <cell r="E483" t="str">
            <v/>
          </cell>
          <cell r="F483" t="str">
            <v/>
          </cell>
          <cell r="G483">
            <v>37</v>
          </cell>
          <cell r="H483">
            <v>17708.45593194765</v>
          </cell>
          <cell r="I483">
            <v>70</v>
          </cell>
          <cell r="J483">
            <v>198.66368937058283</v>
          </cell>
          <cell r="K483" t="str">
            <v>No</v>
          </cell>
          <cell r="L483" t="str">
            <v>-</v>
          </cell>
          <cell r="M483">
            <v>0</v>
          </cell>
          <cell r="N483" t="str">
            <v/>
          </cell>
          <cell r="O483" t="str">
            <v>-</v>
          </cell>
        </row>
        <row r="484">
          <cell r="A484" t="str">
            <v>EA17B</v>
          </cell>
          <cell r="B484" t="str">
            <v>Single Cardiac Valve Procedures with CC Score 6-8</v>
          </cell>
          <cell r="C484" t="str">
            <v>-</v>
          </cell>
          <cell r="D484">
            <v>10585.980672348975</v>
          </cell>
          <cell r="E484" t="str">
            <v/>
          </cell>
          <cell r="F484" t="str">
            <v/>
          </cell>
          <cell r="G484">
            <v>21</v>
          </cell>
          <cell r="H484">
            <v>14741.228337482102</v>
          </cell>
          <cell r="I484">
            <v>52</v>
          </cell>
          <cell r="J484">
            <v>198.66368937058283</v>
          </cell>
          <cell r="K484" t="str">
            <v>No</v>
          </cell>
          <cell r="L484" t="str">
            <v>-</v>
          </cell>
          <cell r="M484">
            <v>0</v>
          </cell>
          <cell r="N484" t="str">
            <v/>
          </cell>
          <cell r="O484" t="str">
            <v>-</v>
          </cell>
        </row>
        <row r="485">
          <cell r="A485" t="str">
            <v>EA17C</v>
          </cell>
          <cell r="B485" t="str">
            <v>Single Cardiac Valve Procedures with CC Score 3-5</v>
          </cell>
          <cell r="C485" t="str">
            <v>-</v>
          </cell>
          <cell r="D485">
            <v>9721.7525660355877</v>
          </cell>
          <cell r="E485" t="str">
            <v/>
          </cell>
          <cell r="F485" t="str">
            <v/>
          </cell>
          <cell r="G485">
            <v>17</v>
          </cell>
          <cell r="H485">
            <v>11996.934028800393</v>
          </cell>
          <cell r="I485">
            <v>42</v>
          </cell>
          <cell r="J485">
            <v>198.66368937058283</v>
          </cell>
          <cell r="K485" t="str">
            <v>No</v>
          </cell>
          <cell r="L485" t="str">
            <v>-</v>
          </cell>
          <cell r="M485">
            <v>0</v>
          </cell>
          <cell r="N485" t="str">
            <v/>
          </cell>
          <cell r="O485" t="str">
            <v>-</v>
          </cell>
        </row>
        <row r="486">
          <cell r="A486" t="str">
            <v>EA17D</v>
          </cell>
          <cell r="B486" t="str">
            <v>Single Cardiac Valve Procedures with CC Score 0-2</v>
          </cell>
          <cell r="C486" t="str">
            <v>-</v>
          </cell>
          <cell r="D486">
            <v>8975.6197593817724</v>
          </cell>
          <cell r="E486" t="str">
            <v/>
          </cell>
          <cell r="F486" t="str">
            <v/>
          </cell>
          <cell r="G486">
            <v>14</v>
          </cell>
          <cell r="H486">
            <v>10373.973148577496</v>
          </cell>
          <cell r="I486">
            <v>31</v>
          </cell>
          <cell r="J486">
            <v>198.66368937058283</v>
          </cell>
          <cell r="K486" t="str">
            <v>No</v>
          </cell>
          <cell r="L486" t="str">
            <v>-</v>
          </cell>
          <cell r="M486">
            <v>0</v>
          </cell>
          <cell r="N486" t="str">
            <v/>
          </cell>
          <cell r="O486" t="str">
            <v>-</v>
          </cell>
        </row>
        <row r="487">
          <cell r="A487" t="str">
            <v>EA19A</v>
          </cell>
          <cell r="B487" t="str">
            <v>Single Cardiac Valve Procedures with Percutaneous Coronary Intervention, Pacing, EP or RFA, with CC Score 6+</v>
          </cell>
          <cell r="C487" t="str">
            <v>-</v>
          </cell>
          <cell r="D487">
            <v>11737.296349670529</v>
          </cell>
          <cell r="E487" t="str">
            <v/>
          </cell>
          <cell r="F487" t="str">
            <v/>
          </cell>
          <cell r="G487">
            <v>33</v>
          </cell>
          <cell r="H487">
            <v>15837.682952632027</v>
          </cell>
          <cell r="I487">
            <v>66</v>
          </cell>
          <cell r="J487">
            <v>198.66368937058283</v>
          </cell>
          <cell r="K487" t="str">
            <v>No</v>
          </cell>
          <cell r="L487" t="str">
            <v>-</v>
          </cell>
          <cell r="M487">
            <v>0</v>
          </cell>
          <cell r="N487" t="str">
            <v/>
          </cell>
          <cell r="O487" t="str">
            <v>-</v>
          </cell>
        </row>
        <row r="488">
          <cell r="A488" t="str">
            <v>EA19B</v>
          </cell>
          <cell r="B488" t="str">
            <v>Single Cardiac Valve Procedures with Percutaneous Coronary Intervention, Pacing, EP or RFA, with CC Score 3-5</v>
          </cell>
          <cell r="C488" t="str">
            <v>-</v>
          </cell>
          <cell r="D488">
            <v>9398.2566718818071</v>
          </cell>
          <cell r="E488" t="str">
            <v/>
          </cell>
          <cell r="F488" t="str">
            <v/>
          </cell>
          <cell r="G488">
            <v>17</v>
          </cell>
          <cell r="H488">
            <v>11422.70560170072</v>
          </cell>
          <cell r="I488">
            <v>40</v>
          </cell>
          <cell r="J488">
            <v>198.66368937058283</v>
          </cell>
          <cell r="K488" t="str">
            <v>No</v>
          </cell>
          <cell r="L488" t="str">
            <v>-</v>
          </cell>
          <cell r="M488">
            <v>0</v>
          </cell>
          <cell r="N488" t="str">
            <v/>
          </cell>
          <cell r="O488" t="str">
            <v>-</v>
          </cell>
        </row>
        <row r="489">
          <cell r="A489" t="str">
            <v>EA19C</v>
          </cell>
          <cell r="B489" t="str">
            <v>Single Cardiac Valve Procedures with Percutaneous Coronary Intervention, Pacing, EP or RFA, with CC Score 0-2</v>
          </cell>
          <cell r="C489" t="str">
            <v>-</v>
          </cell>
          <cell r="D489">
            <v>8285.187470198558</v>
          </cell>
          <cell r="E489" t="str">
            <v/>
          </cell>
          <cell r="F489" t="str">
            <v/>
          </cell>
          <cell r="G489">
            <v>14</v>
          </cell>
          <cell r="H489">
            <v>9575.9752140715336</v>
          </cell>
          <cell r="I489">
            <v>23</v>
          </cell>
          <cell r="J489">
            <v>198.66368937058283</v>
          </cell>
          <cell r="K489" t="str">
            <v>No</v>
          </cell>
          <cell r="L489" t="str">
            <v>-</v>
          </cell>
          <cell r="M489">
            <v>0</v>
          </cell>
          <cell r="N489" t="str">
            <v/>
          </cell>
          <cell r="O489" t="str">
            <v>-</v>
          </cell>
        </row>
        <row r="490">
          <cell r="A490" t="str">
            <v>EA20A</v>
          </cell>
          <cell r="B490" t="str">
            <v>Other Complex Cardiac Surgery and Re-do's, with CC Score 10+</v>
          </cell>
          <cell r="C490" t="str">
            <v>-</v>
          </cell>
          <cell r="D490">
            <v>11587.359474133676</v>
          </cell>
          <cell r="E490" t="str">
            <v/>
          </cell>
          <cell r="F490" t="str">
            <v/>
          </cell>
          <cell r="G490">
            <v>61</v>
          </cell>
          <cell r="H490">
            <v>11587.359474133676</v>
          </cell>
          <cell r="I490">
            <v>61</v>
          </cell>
          <cell r="J490">
            <v>198.66368937058283</v>
          </cell>
          <cell r="K490" t="str">
            <v>No</v>
          </cell>
          <cell r="L490" t="str">
            <v>-</v>
          </cell>
          <cell r="M490">
            <v>0</v>
          </cell>
          <cell r="N490" t="str">
            <v/>
          </cell>
          <cell r="O490" t="str">
            <v>-</v>
          </cell>
        </row>
        <row r="491">
          <cell r="A491" t="str">
            <v>EA20B</v>
          </cell>
          <cell r="B491" t="str">
            <v>Other Complex Cardiac Surgery and Re-do's, with CC Score 5-9</v>
          </cell>
          <cell r="C491" t="str">
            <v>-</v>
          </cell>
          <cell r="D491">
            <v>8068.190925451031</v>
          </cell>
          <cell r="E491" t="str">
            <v/>
          </cell>
          <cell r="F491" t="str">
            <v/>
          </cell>
          <cell r="G491">
            <v>32</v>
          </cell>
          <cell r="H491">
            <v>8068.190925451031</v>
          </cell>
          <cell r="I491">
            <v>32</v>
          </cell>
          <cell r="J491">
            <v>198.66368937058283</v>
          </cell>
          <cell r="K491" t="str">
            <v>No</v>
          </cell>
          <cell r="L491" t="str">
            <v>-</v>
          </cell>
          <cell r="M491">
            <v>0</v>
          </cell>
          <cell r="N491" t="str">
            <v/>
          </cell>
          <cell r="O491" t="str">
            <v>-</v>
          </cell>
        </row>
        <row r="492">
          <cell r="A492" t="str">
            <v>EA20C</v>
          </cell>
          <cell r="B492" t="str">
            <v>Other Complex Cardiac Surgery and Re-do's, with CC Score 0-4</v>
          </cell>
          <cell r="C492" t="str">
            <v>-</v>
          </cell>
          <cell r="D492">
            <v>6306.7186609845494</v>
          </cell>
          <cell r="E492" t="str">
            <v/>
          </cell>
          <cell r="F492" t="str">
            <v/>
          </cell>
          <cell r="G492">
            <v>19</v>
          </cell>
          <cell r="H492">
            <v>6306.7186609845494</v>
          </cell>
          <cell r="I492">
            <v>19</v>
          </cell>
          <cell r="J492">
            <v>198.66368937058283</v>
          </cell>
          <cell r="K492" t="str">
            <v>No</v>
          </cell>
          <cell r="L492" t="str">
            <v>-</v>
          </cell>
          <cell r="M492">
            <v>0</v>
          </cell>
          <cell r="N492" t="str">
            <v/>
          </cell>
          <cell r="O492" t="str">
            <v>-</v>
          </cell>
        </row>
        <row r="493">
          <cell r="A493" t="str">
            <v>EA22Z</v>
          </cell>
          <cell r="B493" t="str">
            <v>Other Complex Cardiac Surgery with Percutaneous Coronary Intervention, Pacing, EP or RFA</v>
          </cell>
          <cell r="C493" t="str">
            <v>-</v>
          </cell>
          <cell r="D493">
            <v>12924.801937394466</v>
          </cell>
          <cell r="E493" t="str">
            <v/>
          </cell>
          <cell r="F493" t="str">
            <v/>
          </cell>
          <cell r="G493">
            <v>28</v>
          </cell>
          <cell r="H493">
            <v>13700.490027556583</v>
          </cell>
          <cell r="I493">
            <v>53</v>
          </cell>
          <cell r="J493">
            <v>198.66368937058283</v>
          </cell>
          <cell r="K493" t="str">
            <v>No</v>
          </cell>
          <cell r="L493" t="str">
            <v>-</v>
          </cell>
          <cell r="M493">
            <v>0</v>
          </cell>
          <cell r="N493" t="str">
            <v/>
          </cell>
          <cell r="O493" t="str">
            <v>-</v>
          </cell>
        </row>
        <row r="494">
          <cell r="A494" t="str">
            <v>EA29A</v>
          </cell>
          <cell r="B494" t="str">
            <v>Percutaneous Complex Ablation, including for Atrial Fibrillation and Ventricular Tachycardia, with CC Score 5+</v>
          </cell>
          <cell r="C494" t="str">
            <v>-</v>
          </cell>
          <cell r="D494">
            <v>4223.5210910832775</v>
          </cell>
          <cell r="E494" t="str">
            <v/>
          </cell>
          <cell r="F494" t="str">
            <v/>
          </cell>
          <cell r="G494">
            <v>6</v>
          </cell>
          <cell r="H494">
            <v>7220.2389836910488</v>
          </cell>
          <cell r="I494">
            <v>35</v>
          </cell>
          <cell r="J494">
            <v>198.66368937058283</v>
          </cell>
          <cell r="K494" t="str">
            <v>No</v>
          </cell>
          <cell r="L494" t="str">
            <v>-</v>
          </cell>
          <cell r="M494">
            <v>0</v>
          </cell>
          <cell r="N494" t="str">
            <v/>
          </cell>
          <cell r="O494" t="str">
            <v>-</v>
          </cell>
        </row>
        <row r="495">
          <cell r="A495" t="str">
            <v>EA29B</v>
          </cell>
          <cell r="B495" t="str">
            <v>Percutaneous Complex Ablation, including for Atrial Fibrillation and Ventricular Tachycardia, with CC Score 2-4</v>
          </cell>
          <cell r="C495" t="str">
            <v>-</v>
          </cell>
          <cell r="D495">
            <v>3196.1193654810572</v>
          </cell>
          <cell r="E495" t="str">
            <v/>
          </cell>
          <cell r="F495" t="str">
            <v/>
          </cell>
          <cell r="G495">
            <v>5</v>
          </cell>
          <cell r="H495">
            <v>4711.3207792556823</v>
          </cell>
          <cell r="I495">
            <v>18</v>
          </cell>
          <cell r="J495">
            <v>198.66368937058283</v>
          </cell>
          <cell r="K495" t="str">
            <v>No</v>
          </cell>
          <cell r="L495" t="str">
            <v>-</v>
          </cell>
          <cell r="M495">
            <v>0</v>
          </cell>
          <cell r="N495" t="str">
            <v/>
          </cell>
          <cell r="O495" t="str">
            <v>-</v>
          </cell>
        </row>
        <row r="496">
          <cell r="A496" t="str">
            <v>EA29C</v>
          </cell>
          <cell r="B496" t="str">
            <v>Percutaneous Complex Ablation, including for Atrial Fibrillation and Ventricular Tachycardia, with CC Score 0-1</v>
          </cell>
          <cell r="C496" t="str">
            <v>-</v>
          </cell>
          <cell r="D496">
            <v>2573.2664237054705</v>
          </cell>
          <cell r="E496" t="str">
            <v/>
          </cell>
          <cell r="F496" t="str">
            <v/>
          </cell>
          <cell r="G496">
            <v>5</v>
          </cell>
          <cell r="H496">
            <v>3677.4096278141183</v>
          </cell>
          <cell r="I496">
            <v>12</v>
          </cell>
          <cell r="J496">
            <v>198.66368937058283</v>
          </cell>
          <cell r="K496" t="str">
            <v>No</v>
          </cell>
          <cell r="L496" t="str">
            <v>-</v>
          </cell>
          <cell r="M496">
            <v>0</v>
          </cell>
          <cell r="N496" t="str">
            <v/>
          </cell>
          <cell r="O496" t="str">
            <v>-</v>
          </cell>
        </row>
        <row r="497">
          <cell r="A497" t="str">
            <v>EA31A</v>
          </cell>
          <cell r="B497" t="str">
            <v>Percutaneous Coronary Intervention, 0 to 2 Stents, with CC Score 11+</v>
          </cell>
          <cell r="C497" t="str">
            <v>-</v>
          </cell>
          <cell r="D497">
            <v>7695.5233219856218</v>
          </cell>
          <cell r="E497" t="str">
            <v/>
          </cell>
          <cell r="F497" t="str">
            <v/>
          </cell>
          <cell r="G497">
            <v>18</v>
          </cell>
          <cell r="H497">
            <v>8647.8795589159872</v>
          </cell>
          <cell r="I497">
            <v>39</v>
          </cell>
          <cell r="J497">
            <v>198.66368937058283</v>
          </cell>
          <cell r="K497" t="str">
            <v>No</v>
          </cell>
          <cell r="L497" t="str">
            <v>-</v>
          </cell>
          <cell r="M497">
            <v>0</v>
          </cell>
          <cell r="N497" t="str">
            <v/>
          </cell>
          <cell r="O497" t="str">
            <v>-</v>
          </cell>
        </row>
        <row r="498">
          <cell r="A498" t="str">
            <v>EA31B</v>
          </cell>
          <cell r="B498" t="str">
            <v>Percutaneous Coronary Intervention, 0 to 2 Stents, with CC Score 7-10</v>
          </cell>
          <cell r="C498" t="str">
            <v>-</v>
          </cell>
          <cell r="D498">
            <v>3721.7036991230839</v>
          </cell>
          <cell r="E498" t="str">
            <v/>
          </cell>
          <cell r="F498" t="str">
            <v/>
          </cell>
          <cell r="G498">
            <v>7</v>
          </cell>
          <cell r="H498">
            <v>5427.2205003886256</v>
          </cell>
          <cell r="I498">
            <v>18</v>
          </cell>
          <cell r="J498">
            <v>198.66368937058283</v>
          </cell>
          <cell r="K498" t="str">
            <v>No</v>
          </cell>
          <cell r="L498" t="str">
            <v>-</v>
          </cell>
          <cell r="M498">
            <v>0</v>
          </cell>
          <cell r="N498" t="str">
            <v/>
          </cell>
          <cell r="O498" t="str">
            <v>-</v>
          </cell>
        </row>
        <row r="499">
          <cell r="A499" t="str">
            <v>EA31C</v>
          </cell>
          <cell r="B499" t="str">
            <v>Percutaneous Coronary Intervention, 0 to 2 Stents, with CC Score 3-6</v>
          </cell>
          <cell r="C499" t="str">
            <v>-</v>
          </cell>
          <cell r="D499">
            <v>2340.5685401404016</v>
          </cell>
          <cell r="E499" t="str">
            <v/>
          </cell>
          <cell r="F499" t="str">
            <v/>
          </cell>
          <cell r="G499">
            <v>5</v>
          </cell>
          <cell r="H499">
            <v>3754.0026063044079</v>
          </cell>
          <cell r="I499">
            <v>7</v>
          </cell>
          <cell r="J499">
            <v>198.66368937058283</v>
          </cell>
          <cell r="K499" t="str">
            <v>No</v>
          </cell>
          <cell r="L499" t="str">
            <v>-</v>
          </cell>
          <cell r="M499">
            <v>0</v>
          </cell>
          <cell r="N499" t="str">
            <v/>
          </cell>
          <cell r="O499" t="str">
            <v>-</v>
          </cell>
        </row>
        <row r="500">
          <cell r="A500" t="str">
            <v>EA31D</v>
          </cell>
          <cell r="B500" t="str">
            <v>Percutaneous Coronary Intervention, 0 to 2 Stents, with CC Score 0-2</v>
          </cell>
          <cell r="C500" t="str">
            <v>-</v>
          </cell>
          <cell r="D500">
            <v>2069.7877372251496</v>
          </cell>
          <cell r="E500" t="str">
            <v/>
          </cell>
          <cell r="F500" t="str">
            <v/>
          </cell>
          <cell r="G500">
            <v>5</v>
          </cell>
          <cell r="H500">
            <v>3144.4171878798506</v>
          </cell>
          <cell r="I500">
            <v>5</v>
          </cell>
          <cell r="J500">
            <v>198.66368937058283</v>
          </cell>
          <cell r="K500" t="str">
            <v>No</v>
          </cell>
          <cell r="L500" t="str">
            <v>-</v>
          </cell>
          <cell r="M500">
            <v>0</v>
          </cell>
          <cell r="N500" t="str">
            <v/>
          </cell>
          <cell r="O500" t="str">
            <v>-</v>
          </cell>
        </row>
        <row r="501">
          <cell r="A501" t="str">
            <v>EA35A</v>
          </cell>
          <cell r="B501" t="str">
            <v>Other Percutaneous Interventions with CC Score 8+</v>
          </cell>
          <cell r="C501" t="str">
            <v>-</v>
          </cell>
          <cell r="D501">
            <v>4609.6326724268356</v>
          </cell>
          <cell r="E501" t="str">
            <v/>
          </cell>
          <cell r="F501" t="str">
            <v/>
          </cell>
          <cell r="G501">
            <v>14</v>
          </cell>
          <cell r="H501">
            <v>6593.9278079855831</v>
          </cell>
          <cell r="I501">
            <v>34</v>
          </cell>
          <cell r="J501">
            <v>198.66368937058283</v>
          </cell>
          <cell r="K501" t="str">
            <v>No</v>
          </cell>
          <cell r="L501" t="str">
            <v>-</v>
          </cell>
          <cell r="M501">
            <v>0</v>
          </cell>
          <cell r="N501" t="str">
            <v/>
          </cell>
          <cell r="O501" t="str">
            <v>-</v>
          </cell>
        </row>
        <row r="502">
          <cell r="A502" t="str">
            <v>EA35B</v>
          </cell>
          <cell r="B502" t="str">
            <v>Other Percutaneous Interventions with CC Score 5-7</v>
          </cell>
          <cell r="C502" t="str">
            <v>-</v>
          </cell>
          <cell r="D502">
            <v>1476.8608838302223</v>
          </cell>
          <cell r="E502" t="str">
            <v/>
          </cell>
          <cell r="F502" t="str">
            <v/>
          </cell>
          <cell r="G502">
            <v>5</v>
          </cell>
          <cell r="H502">
            <v>3843.4897291995921</v>
          </cell>
          <cell r="I502">
            <v>21</v>
          </cell>
          <cell r="J502">
            <v>198.66368937058283</v>
          </cell>
          <cell r="K502" t="str">
            <v>No</v>
          </cell>
          <cell r="L502" t="str">
            <v>-</v>
          </cell>
          <cell r="M502">
            <v>0</v>
          </cell>
          <cell r="N502" t="str">
            <v/>
          </cell>
          <cell r="O502" t="str">
            <v>-</v>
          </cell>
        </row>
        <row r="503">
          <cell r="A503" t="str">
            <v>EA35C</v>
          </cell>
          <cell r="B503" t="str">
            <v>Other Percutaneous Interventions with CC Score 2-4</v>
          </cell>
          <cell r="C503" t="str">
            <v>-</v>
          </cell>
          <cell r="D503">
            <v>1249.9938407245909</v>
          </cell>
          <cell r="E503" t="str">
            <v/>
          </cell>
          <cell r="F503" t="str">
            <v/>
          </cell>
          <cell r="G503">
            <v>5</v>
          </cell>
          <cell r="H503">
            <v>2572.1126996653679</v>
          </cell>
          <cell r="I503">
            <v>14</v>
          </cell>
          <cell r="J503">
            <v>198.66368937058283</v>
          </cell>
          <cell r="K503" t="str">
            <v>No</v>
          </cell>
          <cell r="L503" t="str">
            <v>-</v>
          </cell>
          <cell r="M503">
            <v>0</v>
          </cell>
          <cell r="N503" t="str">
            <v/>
          </cell>
          <cell r="O503" t="str">
            <v>-</v>
          </cell>
        </row>
        <row r="504">
          <cell r="A504" t="str">
            <v>EA35D</v>
          </cell>
          <cell r="B504" t="str">
            <v>Other Percutaneous Interventions with CC Score 0-1</v>
          </cell>
          <cell r="C504" t="str">
            <v>-</v>
          </cell>
          <cell r="D504">
            <v>1143.1120481928956</v>
          </cell>
          <cell r="E504" t="str">
            <v/>
          </cell>
          <cell r="F504" t="str">
            <v/>
          </cell>
          <cell r="G504">
            <v>5</v>
          </cell>
          <cell r="H504">
            <v>2005.0518128946828</v>
          </cell>
          <cell r="I504">
            <v>9</v>
          </cell>
          <cell r="J504">
            <v>198.66368937058283</v>
          </cell>
          <cell r="K504" t="str">
            <v>No</v>
          </cell>
          <cell r="L504" t="str">
            <v>-</v>
          </cell>
          <cell r="M504">
            <v>0</v>
          </cell>
          <cell r="N504" t="str">
            <v/>
          </cell>
          <cell r="O504" t="str">
            <v>-</v>
          </cell>
        </row>
        <row r="505">
          <cell r="A505" t="str">
            <v>EA36C</v>
          </cell>
          <cell r="B505" t="str">
            <v>Catheter with CC Score 13+</v>
          </cell>
          <cell r="C505" t="str">
            <v>-</v>
          </cell>
          <cell r="D505">
            <v>8193.2944098405678</v>
          </cell>
          <cell r="E505" t="str">
            <v/>
          </cell>
          <cell r="F505" t="str">
            <v/>
          </cell>
          <cell r="G505">
            <v>57</v>
          </cell>
          <cell r="H505">
            <v>8193.2944098405678</v>
          </cell>
          <cell r="I505">
            <v>57</v>
          </cell>
          <cell r="J505">
            <v>198.66368937058283</v>
          </cell>
          <cell r="K505" t="str">
            <v>No</v>
          </cell>
          <cell r="L505" t="str">
            <v>-</v>
          </cell>
          <cell r="M505">
            <v>0</v>
          </cell>
          <cell r="N505" t="str">
            <v/>
          </cell>
          <cell r="O505" t="str">
            <v>-</v>
          </cell>
        </row>
        <row r="506">
          <cell r="A506" t="str">
            <v>EA36D</v>
          </cell>
          <cell r="B506" t="str">
            <v>Catheter with CC Score 10-12</v>
          </cell>
          <cell r="C506" t="str">
            <v>-</v>
          </cell>
          <cell r="D506">
            <v>3893.1269953843471</v>
          </cell>
          <cell r="E506" t="str">
            <v/>
          </cell>
          <cell r="F506" t="str">
            <v/>
          </cell>
          <cell r="G506">
            <v>28</v>
          </cell>
          <cell r="H506">
            <v>5727.6461436512327</v>
          </cell>
          <cell r="I506">
            <v>37</v>
          </cell>
          <cell r="J506">
            <v>198.66368937058283</v>
          </cell>
          <cell r="K506" t="str">
            <v>No</v>
          </cell>
          <cell r="L506" t="str">
            <v>-</v>
          </cell>
          <cell r="M506">
            <v>0</v>
          </cell>
          <cell r="N506" t="str">
            <v/>
          </cell>
          <cell r="O506" t="str">
            <v>-</v>
          </cell>
        </row>
        <row r="507">
          <cell r="A507" t="str">
            <v>EA36E</v>
          </cell>
          <cell r="B507" t="str">
            <v>Catheter with CC Score 7-9</v>
          </cell>
          <cell r="C507" t="str">
            <v>-</v>
          </cell>
          <cell r="D507">
            <v>1492.4204121302912</v>
          </cell>
          <cell r="E507" t="str">
            <v/>
          </cell>
          <cell r="F507" t="str">
            <v/>
          </cell>
          <cell r="G507">
            <v>5</v>
          </cell>
          <cell r="H507">
            <v>4396.9278504333288</v>
          </cell>
          <cell r="I507">
            <v>27</v>
          </cell>
          <cell r="J507">
            <v>198.66368937058283</v>
          </cell>
          <cell r="K507" t="str">
            <v>No</v>
          </cell>
          <cell r="L507" t="str">
            <v>-</v>
          </cell>
          <cell r="M507">
            <v>0</v>
          </cell>
          <cell r="N507" t="str">
            <v/>
          </cell>
          <cell r="O507" t="str">
            <v>-</v>
          </cell>
        </row>
        <row r="508">
          <cell r="A508" t="str">
            <v>EA36F</v>
          </cell>
          <cell r="B508" t="str">
            <v>Catheter with CC Score 4-6</v>
          </cell>
          <cell r="C508" t="str">
            <v>-</v>
          </cell>
          <cell r="D508">
            <v>1014.0724094331255</v>
          </cell>
          <cell r="E508" t="str">
            <v/>
          </cell>
          <cell r="F508" t="str">
            <v/>
          </cell>
          <cell r="G508">
            <v>5</v>
          </cell>
          <cell r="H508">
            <v>3141.7552980313667</v>
          </cell>
          <cell r="I508">
            <v>18</v>
          </cell>
          <cell r="J508">
            <v>198.66368937058283</v>
          </cell>
          <cell r="K508" t="str">
            <v>No</v>
          </cell>
          <cell r="L508" t="str">
            <v>-</v>
          </cell>
          <cell r="M508">
            <v>0</v>
          </cell>
          <cell r="N508" t="str">
            <v/>
          </cell>
          <cell r="O508" t="str">
            <v>-</v>
          </cell>
        </row>
        <row r="509">
          <cell r="A509" t="str">
            <v>EA36G</v>
          </cell>
          <cell r="B509" t="str">
            <v>Catheter with CC Score 2-3</v>
          </cell>
          <cell r="C509" t="str">
            <v>-</v>
          </cell>
          <cell r="D509">
            <v>881.07951404399489</v>
          </cell>
          <cell r="E509" t="str">
            <v/>
          </cell>
          <cell r="F509" t="str">
            <v/>
          </cell>
          <cell r="G509">
            <v>5</v>
          </cell>
          <cell r="H509">
            <v>2299.5696727989289</v>
          </cell>
          <cell r="I509">
            <v>12</v>
          </cell>
          <cell r="J509">
            <v>198.66368937058283</v>
          </cell>
          <cell r="K509" t="str">
            <v>No</v>
          </cell>
          <cell r="L509" t="str">
            <v>-</v>
          </cell>
          <cell r="M509">
            <v>0</v>
          </cell>
          <cell r="N509" t="str">
            <v/>
          </cell>
          <cell r="O509" t="str">
            <v>-</v>
          </cell>
        </row>
        <row r="510">
          <cell r="A510" t="str">
            <v>EA36H</v>
          </cell>
          <cell r="B510" t="str">
            <v>Catheter with CC Score 0-1</v>
          </cell>
          <cell r="C510">
            <v>294.87875686676841</v>
          </cell>
          <cell r="D510">
            <v>827.91509489006</v>
          </cell>
          <cell r="E510" t="str">
            <v/>
          </cell>
          <cell r="F510" t="str">
            <v/>
          </cell>
          <cell r="G510">
            <v>5</v>
          </cell>
          <cell r="H510">
            <v>1796.8098216456292</v>
          </cell>
          <cell r="I510">
            <v>11</v>
          </cell>
          <cell r="J510">
            <v>198.66368937058283</v>
          </cell>
          <cell r="K510" t="str">
            <v>No</v>
          </cell>
          <cell r="L510" t="str">
            <v>-</v>
          </cell>
          <cell r="M510">
            <v>0</v>
          </cell>
          <cell r="N510" t="str">
            <v/>
          </cell>
          <cell r="O510" t="str">
            <v>-</v>
          </cell>
        </row>
        <row r="511">
          <cell r="A511" t="str">
            <v>EA39A</v>
          </cell>
          <cell r="B511" t="str">
            <v>Pacemaker Procedure without Generator Implant, including Re-Siting and Removal of Cardiac Pacemaker System, with CC Score 5+</v>
          </cell>
          <cell r="C511" t="str">
            <v>-</v>
          </cell>
          <cell r="D511">
            <v>1824.8243796116221</v>
          </cell>
          <cell r="E511" t="str">
            <v/>
          </cell>
          <cell r="F511" t="str">
            <v/>
          </cell>
          <cell r="G511">
            <v>6</v>
          </cell>
          <cell r="H511">
            <v>6208.3879344333109</v>
          </cell>
          <cell r="I511">
            <v>41</v>
          </cell>
          <cell r="J511">
            <v>198.66368937058283</v>
          </cell>
          <cell r="K511" t="str">
            <v>No</v>
          </cell>
          <cell r="L511" t="str">
            <v>-</v>
          </cell>
          <cell r="M511">
            <v>0</v>
          </cell>
          <cell r="N511" t="str">
            <v/>
          </cell>
          <cell r="O511" t="str">
            <v>-</v>
          </cell>
        </row>
        <row r="512">
          <cell r="A512" t="str">
            <v>EA39B</v>
          </cell>
          <cell r="B512" t="str">
            <v>Pacemaker Procedure without Generator Implant, including Re-Siting and Removal of Cardiac Pacemaker System, with CC Score 2-4</v>
          </cell>
          <cell r="C512" t="str">
            <v>-</v>
          </cell>
          <cell r="D512">
            <v>2390.3941425057683</v>
          </cell>
          <cell r="E512" t="str">
            <v/>
          </cell>
          <cell r="F512" t="str">
            <v/>
          </cell>
          <cell r="G512">
            <v>5</v>
          </cell>
          <cell r="H512">
            <v>3415.9167594075579</v>
          </cell>
          <cell r="I512">
            <v>15</v>
          </cell>
          <cell r="J512">
            <v>198.66368937058283</v>
          </cell>
          <cell r="K512" t="str">
            <v>No</v>
          </cell>
          <cell r="L512" t="str">
            <v>-</v>
          </cell>
          <cell r="M512">
            <v>0</v>
          </cell>
          <cell r="N512" t="str">
            <v/>
          </cell>
          <cell r="O512" t="str">
            <v>-</v>
          </cell>
        </row>
        <row r="513">
          <cell r="A513" t="str">
            <v>EA39C</v>
          </cell>
          <cell r="B513" t="str">
            <v>Pacemaker Procedure without Generator Implant, including Re-Siting and Removal of Cardiac Pacemaker System, with CC Score 0-1</v>
          </cell>
          <cell r="C513" t="str">
            <v>-</v>
          </cell>
          <cell r="D513">
            <v>877.9058805752245</v>
          </cell>
          <cell r="E513" t="str">
            <v/>
          </cell>
          <cell r="F513" t="str">
            <v/>
          </cell>
          <cell r="G513">
            <v>5</v>
          </cell>
          <cell r="H513">
            <v>2186.7290124932583</v>
          </cell>
          <cell r="I513">
            <v>9</v>
          </cell>
          <cell r="J513">
            <v>198.66368937058283</v>
          </cell>
          <cell r="K513" t="str">
            <v>No</v>
          </cell>
          <cell r="L513" t="str">
            <v>-</v>
          </cell>
          <cell r="M513">
            <v>0</v>
          </cell>
          <cell r="N513" t="str">
            <v/>
          </cell>
          <cell r="O513" t="str">
            <v>-</v>
          </cell>
        </row>
        <row r="514">
          <cell r="A514" t="str">
            <v>EA40Z</v>
          </cell>
          <cell r="B514" t="str">
            <v>Other Non-Complex Cardiac Surgery</v>
          </cell>
          <cell r="C514" t="str">
            <v>-</v>
          </cell>
          <cell r="D514">
            <v>4119.1408414434945</v>
          </cell>
          <cell r="E514" t="str">
            <v/>
          </cell>
          <cell r="F514" t="str">
            <v/>
          </cell>
          <cell r="G514">
            <v>15</v>
          </cell>
          <cell r="H514">
            <v>7761.9310520250074</v>
          </cell>
          <cell r="I514">
            <v>36</v>
          </cell>
          <cell r="J514">
            <v>198.66368937058283</v>
          </cell>
          <cell r="K514" t="str">
            <v>No</v>
          </cell>
          <cell r="L514" t="str">
            <v>-</v>
          </cell>
          <cell r="M514">
            <v>0</v>
          </cell>
          <cell r="N514" t="str">
            <v/>
          </cell>
          <cell r="O514" t="str">
            <v>-</v>
          </cell>
        </row>
        <row r="515">
          <cell r="A515" t="str">
            <v>EA44A</v>
          </cell>
          <cell r="B515" t="str">
            <v>Minor Cardiac Procedures with CC Score 2+</v>
          </cell>
          <cell r="C515">
            <v>107.64061860001922</v>
          </cell>
          <cell r="D515">
            <v>734.5261417720493</v>
          </cell>
          <cell r="E515" t="str">
            <v/>
          </cell>
          <cell r="F515" t="str">
            <v/>
          </cell>
          <cell r="G515">
            <v>5</v>
          </cell>
          <cell r="H515">
            <v>2593.0888025295162</v>
          </cell>
          <cell r="I515">
            <v>20</v>
          </cell>
          <cell r="J515">
            <v>198.66368937058283</v>
          </cell>
          <cell r="K515" t="str">
            <v>No</v>
          </cell>
          <cell r="L515" t="str">
            <v>-</v>
          </cell>
          <cell r="M515">
            <v>0</v>
          </cell>
          <cell r="N515" t="str">
            <v/>
          </cell>
          <cell r="O515" t="str">
            <v>-</v>
          </cell>
        </row>
        <row r="516">
          <cell r="A516" t="str">
            <v>EA44B</v>
          </cell>
          <cell r="B516" t="str">
            <v>Minor Cardiac Procedures with CC Score 0-1</v>
          </cell>
          <cell r="C516">
            <v>120.5455459225149</v>
          </cell>
          <cell r="D516">
            <v>667.12396278833126</v>
          </cell>
          <cell r="E516" t="str">
            <v/>
          </cell>
          <cell r="F516" t="str">
            <v/>
          </cell>
          <cell r="G516">
            <v>5</v>
          </cell>
          <cell r="H516">
            <v>1078.186478830268</v>
          </cell>
          <cell r="I516">
            <v>5</v>
          </cell>
          <cell r="J516">
            <v>198.66368937058283</v>
          </cell>
          <cell r="K516" t="str">
            <v>No</v>
          </cell>
          <cell r="L516" t="str">
            <v>-</v>
          </cell>
          <cell r="M516">
            <v>0</v>
          </cell>
          <cell r="N516" t="str">
            <v/>
          </cell>
          <cell r="O516" t="str">
            <v>-</v>
          </cell>
        </row>
        <row r="517">
          <cell r="A517" t="str">
            <v>EA45Z</v>
          </cell>
          <cell r="B517" t="str">
            <v>Complex Echocardiogram, including Transoesophageal and Fetal Echocardiography</v>
          </cell>
          <cell r="C517">
            <v>119.72111042836856</v>
          </cell>
          <cell r="D517">
            <v>510.45144315261126</v>
          </cell>
          <cell r="E517" t="str">
            <v/>
          </cell>
          <cell r="F517" t="str">
            <v/>
          </cell>
          <cell r="G517">
            <v>5</v>
          </cell>
          <cell r="H517">
            <v>630.34088741655148</v>
          </cell>
          <cell r="I517">
            <v>5</v>
          </cell>
          <cell r="J517">
            <v>198.66368937058283</v>
          </cell>
          <cell r="K517" t="str">
            <v>No</v>
          </cell>
          <cell r="L517" t="str">
            <v>-</v>
          </cell>
          <cell r="M517">
            <v>0</v>
          </cell>
          <cell r="N517" t="str">
            <v/>
          </cell>
          <cell r="O517" t="str">
            <v>-</v>
          </cell>
        </row>
        <row r="518">
          <cell r="A518" t="str">
            <v>EA47Z</v>
          </cell>
          <cell r="B518" t="str">
            <v>Electrocardiogram Monitoring and Stress Testing</v>
          </cell>
          <cell r="C518">
            <v>119.67653336532786</v>
          </cell>
          <cell r="D518">
            <v>119.67653336532786</v>
          </cell>
          <cell r="E518" t="str">
            <v/>
          </cell>
          <cell r="F518" t="str">
            <v/>
          </cell>
          <cell r="G518">
            <v>5</v>
          </cell>
          <cell r="H518">
            <v>441.89639936591578</v>
          </cell>
          <cell r="I518">
            <v>5</v>
          </cell>
          <cell r="J518">
            <v>198.66368937058283</v>
          </cell>
          <cell r="K518" t="str">
            <v>No</v>
          </cell>
          <cell r="L518" t="str">
            <v>-</v>
          </cell>
          <cell r="M518">
            <v>0</v>
          </cell>
          <cell r="N518" t="str">
            <v/>
          </cell>
          <cell r="O518" t="str">
            <v>-</v>
          </cell>
        </row>
        <row r="519">
          <cell r="A519" t="str">
            <v>EA48Z</v>
          </cell>
          <cell r="B519" t="str">
            <v>Single or Dual Chamber, Pacemaker or Implantable Diagnostic Device, with Percutaneous Coronary Intervention, EP or RFA</v>
          </cell>
          <cell r="C519" t="str">
            <v>-</v>
          </cell>
          <cell r="D519">
            <v>2457.6826892372333</v>
          </cell>
          <cell r="E519" t="str">
            <v/>
          </cell>
          <cell r="F519" t="str">
            <v/>
          </cell>
          <cell r="G519">
            <v>5</v>
          </cell>
          <cell r="H519">
            <v>2457.6826892372333</v>
          </cell>
          <cell r="I519">
            <v>5</v>
          </cell>
          <cell r="J519">
            <v>198.66368937058283</v>
          </cell>
          <cell r="K519" t="str">
            <v>No</v>
          </cell>
          <cell r="L519" t="str">
            <v>-</v>
          </cell>
          <cell r="M519">
            <v>0</v>
          </cell>
          <cell r="N519" t="str">
            <v/>
          </cell>
          <cell r="O519" t="str">
            <v>-</v>
          </cell>
        </row>
        <row r="520">
          <cell r="A520" t="str">
            <v>EA49A</v>
          </cell>
          <cell r="B520" t="str">
            <v>Percutaneous Coronary Interventions with 3 or more Stents, Rotablation, IVUS or Pressure Wire, with CC Score 9+</v>
          </cell>
          <cell r="C520" t="str">
            <v>-</v>
          </cell>
          <cell r="D520">
            <v>7857.0441525268607</v>
          </cell>
          <cell r="E520" t="str">
            <v/>
          </cell>
          <cell r="F520" t="str">
            <v/>
          </cell>
          <cell r="G520">
            <v>34</v>
          </cell>
          <cell r="H520">
            <v>9810.1462139086761</v>
          </cell>
          <cell r="I520">
            <v>44</v>
          </cell>
          <cell r="J520">
            <v>198.66368937058283</v>
          </cell>
          <cell r="K520" t="str">
            <v>No</v>
          </cell>
          <cell r="L520" t="str">
            <v>-</v>
          </cell>
          <cell r="M520">
            <v>0</v>
          </cell>
          <cell r="N520" t="str">
            <v/>
          </cell>
          <cell r="O520" t="str">
            <v>-</v>
          </cell>
        </row>
        <row r="521">
          <cell r="A521" t="str">
            <v>EA49B</v>
          </cell>
          <cell r="B521" t="str">
            <v>Percutaneous Coronary Interventions with 3 or more Stents, Rotablation, IVUS or Pressure Wire, with CC Score 6-8</v>
          </cell>
          <cell r="C521" t="str">
            <v>-</v>
          </cell>
          <cell r="D521">
            <v>4560.2391122315948</v>
          </cell>
          <cell r="E521" t="str">
            <v/>
          </cell>
          <cell r="F521" t="str">
            <v/>
          </cell>
          <cell r="G521">
            <v>5</v>
          </cell>
          <cell r="H521">
            <v>6123.5949212747373</v>
          </cell>
          <cell r="I521">
            <v>18</v>
          </cell>
          <cell r="J521">
            <v>198.66368937058283</v>
          </cell>
          <cell r="K521" t="str">
            <v>No</v>
          </cell>
          <cell r="L521" t="str">
            <v>-</v>
          </cell>
          <cell r="M521">
            <v>0</v>
          </cell>
          <cell r="N521" t="str">
            <v/>
          </cell>
          <cell r="O521" t="str">
            <v>-</v>
          </cell>
        </row>
        <row r="522">
          <cell r="A522" t="str">
            <v>EA49C</v>
          </cell>
          <cell r="B522" t="str">
            <v>Percutaneous Coronary Interventions with 3 or more Stents, Rotablation, IVUS or Pressure Wire, with CC Score 3-5</v>
          </cell>
          <cell r="C522" t="str">
            <v>-</v>
          </cell>
          <cell r="D522">
            <v>3574.8267869071969</v>
          </cell>
          <cell r="E522" t="str">
            <v/>
          </cell>
          <cell r="F522" t="str">
            <v/>
          </cell>
          <cell r="G522">
            <v>5</v>
          </cell>
          <cell r="H522">
            <v>4591.412057099883</v>
          </cell>
          <cell r="I522">
            <v>10</v>
          </cell>
          <cell r="J522">
            <v>198.66368937058283</v>
          </cell>
          <cell r="K522" t="str">
            <v>No</v>
          </cell>
          <cell r="L522" t="str">
            <v>-</v>
          </cell>
          <cell r="M522">
            <v>0</v>
          </cell>
          <cell r="N522" t="str">
            <v/>
          </cell>
          <cell r="O522" t="str">
            <v>-</v>
          </cell>
        </row>
        <row r="523">
          <cell r="A523" t="str">
            <v>EA49D</v>
          </cell>
          <cell r="B523" t="str">
            <v>Percutaneous Coronary Interventions with 3 or more Stents, Rotablation, IVUS or Pressure Wire, with CC Score 0-2</v>
          </cell>
          <cell r="C523" t="str">
            <v>-</v>
          </cell>
          <cell r="D523">
            <v>3220.0335959754907</v>
          </cell>
          <cell r="E523" t="str">
            <v/>
          </cell>
          <cell r="F523" t="str">
            <v/>
          </cell>
          <cell r="G523">
            <v>5</v>
          </cell>
          <cell r="H523">
            <v>3850.1587090121134</v>
          </cell>
          <cell r="I523">
            <v>9</v>
          </cell>
          <cell r="J523">
            <v>198.66368937058283</v>
          </cell>
          <cell r="K523" t="str">
            <v>No</v>
          </cell>
          <cell r="L523" t="str">
            <v>-</v>
          </cell>
          <cell r="M523">
            <v>0</v>
          </cell>
          <cell r="N523" t="str">
            <v/>
          </cell>
          <cell r="O523" t="str">
            <v>-</v>
          </cell>
        </row>
        <row r="524">
          <cell r="A524" t="str">
            <v>EA51A</v>
          </cell>
          <cell r="B524" t="str">
            <v>Coronary Artery Bypass Graft, with Valve Replacement or Repair, with CC Score 9+</v>
          </cell>
          <cell r="C524" t="str">
            <v>-</v>
          </cell>
          <cell r="D524">
            <v>14488.21208376339</v>
          </cell>
          <cell r="E524" t="str">
            <v/>
          </cell>
          <cell r="F524" t="str">
            <v/>
          </cell>
          <cell r="G524">
            <v>48</v>
          </cell>
          <cell r="H524">
            <v>16049.04226419199</v>
          </cell>
          <cell r="I524">
            <v>77</v>
          </cell>
          <cell r="J524">
            <v>198.66368937058283</v>
          </cell>
          <cell r="K524" t="str">
            <v>No</v>
          </cell>
          <cell r="L524" t="str">
            <v>-</v>
          </cell>
          <cell r="M524">
            <v>0</v>
          </cell>
          <cell r="N524" t="str">
            <v/>
          </cell>
          <cell r="O524" t="str">
            <v>-</v>
          </cell>
        </row>
        <row r="525">
          <cell r="A525" t="str">
            <v>EA51B</v>
          </cell>
          <cell r="B525" t="str">
            <v>Coronary Artery Bypass Graft, with Valve Replacement or Repair, with CC Score 6-8</v>
          </cell>
          <cell r="C525" t="str">
            <v>-</v>
          </cell>
          <cell r="D525">
            <v>10752.283785369098</v>
          </cell>
          <cell r="E525" t="str">
            <v/>
          </cell>
          <cell r="F525" t="str">
            <v/>
          </cell>
          <cell r="G525">
            <v>26</v>
          </cell>
          <cell r="H525">
            <v>12488.114001857921</v>
          </cell>
          <cell r="I525">
            <v>45</v>
          </cell>
          <cell r="J525">
            <v>198.66368937058283</v>
          </cell>
          <cell r="K525" t="str">
            <v>No</v>
          </cell>
          <cell r="L525" t="str">
            <v>-</v>
          </cell>
          <cell r="M525">
            <v>0</v>
          </cell>
          <cell r="N525" t="str">
            <v/>
          </cell>
          <cell r="O525" t="str">
            <v>-</v>
          </cell>
        </row>
        <row r="526">
          <cell r="A526" t="str">
            <v>EA51C</v>
          </cell>
          <cell r="B526" t="str">
            <v>Coronary Artery Bypass Graft, with Valve Replacement or Repair, with CC Score 3-5</v>
          </cell>
          <cell r="C526" t="str">
            <v>-</v>
          </cell>
          <cell r="D526">
            <v>9905.0758364521917</v>
          </cell>
          <cell r="E526" t="str">
            <v/>
          </cell>
          <cell r="F526" t="str">
            <v/>
          </cell>
          <cell r="G526">
            <v>20</v>
          </cell>
          <cell r="H526">
            <v>10519.189295940138</v>
          </cell>
          <cell r="I526">
            <v>39</v>
          </cell>
          <cell r="J526">
            <v>198.66368937058283</v>
          </cell>
          <cell r="K526" t="str">
            <v>No</v>
          </cell>
          <cell r="L526" t="str">
            <v>-</v>
          </cell>
          <cell r="M526">
            <v>0</v>
          </cell>
          <cell r="N526" t="str">
            <v/>
          </cell>
          <cell r="O526" t="str">
            <v>-</v>
          </cell>
        </row>
        <row r="527">
          <cell r="A527" t="str">
            <v>EA51D</v>
          </cell>
          <cell r="B527" t="str">
            <v>Coronary Artery Bypass Graft, with Valve Replacement or Repair, with CC Score 0-2</v>
          </cell>
          <cell r="C527" t="str">
            <v>-</v>
          </cell>
          <cell r="D527">
            <v>8440.6700560356257</v>
          </cell>
          <cell r="E527" t="str">
            <v/>
          </cell>
          <cell r="F527" t="str">
            <v/>
          </cell>
          <cell r="G527">
            <v>14</v>
          </cell>
          <cell r="H527">
            <v>9483.1354030962993</v>
          </cell>
          <cell r="I527">
            <v>33</v>
          </cell>
          <cell r="J527">
            <v>198.66368937058283</v>
          </cell>
          <cell r="K527" t="str">
            <v>No</v>
          </cell>
          <cell r="L527" t="str">
            <v>-</v>
          </cell>
          <cell r="M527">
            <v>0</v>
          </cell>
          <cell r="N527" t="str">
            <v/>
          </cell>
          <cell r="O527" t="str">
            <v>-</v>
          </cell>
        </row>
        <row r="528">
          <cell r="A528" t="str">
            <v>EA52A</v>
          </cell>
          <cell r="B528" t="str">
            <v>Repair or Replacement of more than one Heart Valve, with CC Score 9+</v>
          </cell>
          <cell r="C528" t="str">
            <v>-</v>
          </cell>
          <cell r="D528">
            <v>16437.155521947923</v>
          </cell>
          <cell r="E528" t="str">
            <v/>
          </cell>
          <cell r="F528" t="str">
            <v/>
          </cell>
          <cell r="G528">
            <v>53</v>
          </cell>
          <cell r="H528">
            <v>22597.088057620531</v>
          </cell>
          <cell r="I528">
            <v>76</v>
          </cell>
          <cell r="J528">
            <v>198.66368937058283</v>
          </cell>
          <cell r="K528" t="str">
            <v>No</v>
          </cell>
          <cell r="L528" t="str">
            <v>-</v>
          </cell>
          <cell r="M528">
            <v>0</v>
          </cell>
          <cell r="N528" t="str">
            <v/>
          </cell>
          <cell r="O528" t="str">
            <v>-</v>
          </cell>
        </row>
        <row r="529">
          <cell r="A529" t="str">
            <v>EA52B</v>
          </cell>
          <cell r="B529" t="str">
            <v>Repair or Replacement of more than one Heart Valve, with CC Score 4-8</v>
          </cell>
          <cell r="C529" t="str">
            <v>-</v>
          </cell>
          <cell r="D529">
            <v>11518.129517327965</v>
          </cell>
          <cell r="E529" t="str">
            <v/>
          </cell>
          <cell r="F529" t="str">
            <v/>
          </cell>
          <cell r="G529">
            <v>27</v>
          </cell>
          <cell r="H529">
            <v>17372.26716683956</v>
          </cell>
          <cell r="I529">
            <v>52</v>
          </cell>
          <cell r="J529">
            <v>198.66368937058283</v>
          </cell>
          <cell r="K529" t="str">
            <v>No</v>
          </cell>
          <cell r="L529" t="str">
            <v>-</v>
          </cell>
          <cell r="M529">
            <v>0</v>
          </cell>
          <cell r="N529" t="str">
            <v/>
          </cell>
          <cell r="O529" t="str">
            <v>-</v>
          </cell>
        </row>
        <row r="530">
          <cell r="A530" t="str">
            <v>EA52C</v>
          </cell>
          <cell r="B530" t="str">
            <v>Repair or Replacement of more than one Heart Valve, with CC Score 0-3</v>
          </cell>
          <cell r="C530" t="str">
            <v>-</v>
          </cell>
          <cell r="D530">
            <v>10333.15097220715</v>
          </cell>
          <cell r="E530" t="str">
            <v/>
          </cell>
          <cell r="F530" t="str">
            <v/>
          </cell>
          <cell r="G530">
            <v>20</v>
          </cell>
          <cell r="H530">
            <v>11943.000438919873</v>
          </cell>
          <cell r="I530">
            <v>49</v>
          </cell>
          <cell r="J530">
            <v>198.66368937058283</v>
          </cell>
          <cell r="K530" t="str">
            <v>No</v>
          </cell>
          <cell r="L530" t="str">
            <v>-</v>
          </cell>
          <cell r="M530">
            <v>0</v>
          </cell>
          <cell r="N530" t="str">
            <v/>
          </cell>
          <cell r="O530" t="str">
            <v>-</v>
          </cell>
        </row>
        <row r="531">
          <cell r="A531" t="str">
            <v>EA54A</v>
          </cell>
          <cell r="B531" t="str">
            <v>Percutaneous Standard Ablation with CC Score 3+</v>
          </cell>
          <cell r="C531" t="str">
            <v>-</v>
          </cell>
          <cell r="D531">
            <v>1443.1858511868213</v>
          </cell>
          <cell r="E531" t="str">
            <v/>
          </cell>
          <cell r="F531" t="str">
            <v/>
          </cell>
          <cell r="G531">
            <v>5</v>
          </cell>
          <cell r="H531">
            <v>4337.7132479619422</v>
          </cell>
          <cell r="I531">
            <v>26</v>
          </cell>
          <cell r="J531">
            <v>198.66368937058283</v>
          </cell>
          <cell r="K531" t="str">
            <v>No</v>
          </cell>
          <cell r="L531" t="str">
            <v>-</v>
          </cell>
          <cell r="M531">
            <v>0</v>
          </cell>
          <cell r="N531" t="str">
            <v/>
          </cell>
          <cell r="O531" t="str">
            <v>-</v>
          </cell>
        </row>
        <row r="532">
          <cell r="A532" t="str">
            <v>EA54B</v>
          </cell>
          <cell r="B532" t="str">
            <v>Percutaneous Standard Ablation with CC Score 0-2</v>
          </cell>
          <cell r="C532" t="str">
            <v>-</v>
          </cell>
          <cell r="D532">
            <v>1830.3016322145349</v>
          </cell>
          <cell r="E532" t="str">
            <v/>
          </cell>
          <cell r="F532" t="str">
            <v/>
          </cell>
          <cell r="G532">
            <v>5</v>
          </cell>
          <cell r="H532">
            <v>2497.2640252337692</v>
          </cell>
          <cell r="I532">
            <v>11</v>
          </cell>
          <cell r="J532">
            <v>198.66368937058283</v>
          </cell>
          <cell r="K532" t="str">
            <v>No</v>
          </cell>
          <cell r="L532" t="str">
            <v>-</v>
          </cell>
          <cell r="M532">
            <v>0</v>
          </cell>
          <cell r="N532" t="str">
            <v/>
          </cell>
          <cell r="O532" t="str">
            <v>-</v>
          </cell>
        </row>
        <row r="533">
          <cell r="A533" t="str">
            <v>EA55A</v>
          </cell>
          <cell r="B533" t="str">
            <v>Percutaneous Diagnostic Electrophysiology Studies with CC Score 3+</v>
          </cell>
          <cell r="C533" t="str">
            <v>-</v>
          </cell>
          <cell r="D533">
            <v>1139.0911370086721</v>
          </cell>
          <cell r="E533" t="str">
            <v/>
          </cell>
          <cell r="F533" t="str">
            <v/>
          </cell>
          <cell r="G533">
            <v>5</v>
          </cell>
          <cell r="H533">
            <v>3591.30178231012</v>
          </cell>
          <cell r="I533">
            <v>22</v>
          </cell>
          <cell r="J533">
            <v>198.66368937058283</v>
          </cell>
          <cell r="K533" t="str">
            <v>No</v>
          </cell>
          <cell r="L533" t="str">
            <v>-</v>
          </cell>
          <cell r="M533">
            <v>0</v>
          </cell>
          <cell r="N533" t="str">
            <v/>
          </cell>
          <cell r="O533" t="str">
            <v>-</v>
          </cell>
        </row>
        <row r="534">
          <cell r="A534" t="str">
            <v>EA55B</v>
          </cell>
          <cell r="B534" t="str">
            <v>Percutaneous Diagnostic Electrophysiology Studies with CC Score 0-2</v>
          </cell>
          <cell r="C534" t="str">
            <v>-</v>
          </cell>
          <cell r="D534">
            <v>1016.8342401191861</v>
          </cell>
          <cell r="E534" t="str">
            <v/>
          </cell>
          <cell r="F534" t="str">
            <v/>
          </cell>
          <cell r="G534">
            <v>5</v>
          </cell>
          <cell r="H534">
            <v>2188.7298668736626</v>
          </cell>
          <cell r="I534">
            <v>12</v>
          </cell>
          <cell r="J534">
            <v>198.66368937058283</v>
          </cell>
          <cell r="K534" t="str">
            <v>No</v>
          </cell>
          <cell r="L534" t="str">
            <v>-</v>
          </cell>
          <cell r="M534">
            <v>0</v>
          </cell>
          <cell r="N534" t="str">
            <v/>
          </cell>
          <cell r="O534" t="str">
            <v>-</v>
          </cell>
        </row>
        <row r="535">
          <cell r="A535" t="str">
            <v>EA56A</v>
          </cell>
          <cell r="B535" t="str">
            <v>Implantation of Cardiac Resynchronization Therapy Defibrillator (CRT-D), with CC Score 6+</v>
          </cell>
          <cell r="C535" t="str">
            <v>-</v>
          </cell>
          <cell r="D535">
            <v>12776.659928042754</v>
          </cell>
          <cell r="E535" t="str">
            <v/>
          </cell>
          <cell r="F535" t="str">
            <v/>
          </cell>
          <cell r="G535">
            <v>5</v>
          </cell>
          <cell r="H535">
            <v>15646.973496562958</v>
          </cell>
          <cell r="I535">
            <v>41</v>
          </cell>
          <cell r="J535">
            <v>198.66368937058283</v>
          </cell>
          <cell r="K535" t="str">
            <v>No</v>
          </cell>
          <cell r="L535" t="str">
            <v>-</v>
          </cell>
          <cell r="M535">
            <v>0</v>
          </cell>
          <cell r="N535" t="str">
            <v/>
          </cell>
          <cell r="O535" t="str">
            <v>-</v>
          </cell>
        </row>
        <row r="536">
          <cell r="A536" t="str">
            <v>EA56B</v>
          </cell>
          <cell r="B536" t="str">
            <v>Implantation of Cardiac Resynchronization Therapy Defibrillator (CRT-D), with CC Score 3-5</v>
          </cell>
          <cell r="C536" t="str">
            <v>-</v>
          </cell>
          <cell r="D536">
            <v>12114.724083642781</v>
          </cell>
          <cell r="E536" t="str">
            <v/>
          </cell>
          <cell r="F536" t="str">
            <v/>
          </cell>
          <cell r="G536">
            <v>5</v>
          </cell>
          <cell r="H536">
            <v>13071.679269256898</v>
          </cell>
          <cell r="I536">
            <v>27</v>
          </cell>
          <cell r="J536">
            <v>198.66368937058283</v>
          </cell>
          <cell r="K536" t="str">
            <v>No</v>
          </cell>
          <cell r="L536" t="str">
            <v>-</v>
          </cell>
          <cell r="M536">
            <v>0</v>
          </cell>
          <cell r="N536" t="str">
            <v/>
          </cell>
          <cell r="O536" t="str">
            <v>-</v>
          </cell>
        </row>
        <row r="537">
          <cell r="A537" t="str">
            <v>EA56C</v>
          </cell>
          <cell r="B537" t="str">
            <v>Implantation of Cardiac Resynchronization Therapy Defibrillator (CRT-D), with CC Score 0-2</v>
          </cell>
          <cell r="C537" t="str">
            <v>-</v>
          </cell>
          <cell r="D537">
            <v>11652.793892188585</v>
          </cell>
          <cell r="E537" t="str">
            <v/>
          </cell>
          <cell r="F537" t="str">
            <v/>
          </cell>
          <cell r="G537">
            <v>5</v>
          </cell>
          <cell r="H537">
            <v>12408.827107058629</v>
          </cell>
          <cell r="I537">
            <v>21</v>
          </cell>
          <cell r="J537">
            <v>198.66368937058283</v>
          </cell>
          <cell r="K537" t="str">
            <v>No</v>
          </cell>
          <cell r="L537" t="str">
            <v>-</v>
          </cell>
          <cell r="M537">
            <v>0</v>
          </cell>
          <cell r="N537" t="str">
            <v/>
          </cell>
          <cell r="O537" t="str">
            <v>-</v>
          </cell>
        </row>
        <row r="538">
          <cell r="A538" t="str">
            <v>EA57A</v>
          </cell>
          <cell r="B538" t="str">
            <v>Percutaneous Interventions: Percutaneous Transluminal ASD, VSD or PFO Closure and Valve Insertion, or Balloon Valve Intermediate Interventions and Arterial Duct Closure, with CC Score 5+</v>
          </cell>
          <cell r="C538" t="str">
            <v>-</v>
          </cell>
          <cell r="D538">
            <v>4518.6356804428233</v>
          </cell>
          <cell r="E538" t="str">
            <v/>
          </cell>
          <cell r="F538" t="str">
            <v/>
          </cell>
          <cell r="G538">
            <v>28</v>
          </cell>
          <cell r="H538">
            <v>8597.0689167601886</v>
          </cell>
          <cell r="I538">
            <v>40</v>
          </cell>
          <cell r="J538">
            <v>198.66368937058283</v>
          </cell>
          <cell r="K538" t="str">
            <v>No</v>
          </cell>
          <cell r="L538" t="str">
            <v>-</v>
          </cell>
          <cell r="M538">
            <v>0</v>
          </cell>
          <cell r="N538" t="str">
            <v/>
          </cell>
          <cell r="O538" t="str">
            <v>-</v>
          </cell>
        </row>
        <row r="539">
          <cell r="A539" t="str">
            <v>EA57B</v>
          </cell>
          <cell r="B539" t="str">
            <v>Percutaneous Interventions: Percutaneous Transluminal ASD, VSD or PFO Closure and Valve Insertion, or Balloon Valve Intermediate Interventions and Arterial Duct Closure, with CC Score 0-4</v>
          </cell>
          <cell r="C539" t="str">
            <v>-</v>
          </cell>
          <cell r="D539">
            <v>2976.1201869798088</v>
          </cell>
          <cell r="E539" t="str">
            <v/>
          </cell>
          <cell r="F539" t="str">
            <v/>
          </cell>
          <cell r="G539">
            <v>6</v>
          </cell>
          <cell r="H539">
            <v>3874.6637239157058</v>
          </cell>
          <cell r="I539">
            <v>27</v>
          </cell>
          <cell r="J539">
            <v>198.66368937058283</v>
          </cell>
          <cell r="K539" t="str">
            <v>No</v>
          </cell>
          <cell r="L539" t="str">
            <v>-</v>
          </cell>
          <cell r="M539">
            <v>0</v>
          </cell>
          <cell r="N539" t="str">
            <v/>
          </cell>
          <cell r="O539" t="str">
            <v>-</v>
          </cell>
        </row>
        <row r="540">
          <cell r="A540" t="str">
            <v>EA58Z</v>
          </cell>
          <cell r="B540" t="str">
            <v>Transcatheter Aortic Valve Implantation (TAVI) using Transfemoral Approach</v>
          </cell>
          <cell r="C540" t="str">
            <v>-</v>
          </cell>
          <cell r="D540">
            <v>8540.8591898873728</v>
          </cell>
          <cell r="E540" t="str">
            <v/>
          </cell>
          <cell r="F540" t="str">
            <v/>
          </cell>
          <cell r="G540">
            <v>17</v>
          </cell>
          <cell r="H540">
            <v>13323.740336224302</v>
          </cell>
          <cell r="I540">
            <v>51</v>
          </cell>
          <cell r="J540">
            <v>198.66368937058283</v>
          </cell>
          <cell r="K540" t="str">
            <v>No</v>
          </cell>
          <cell r="L540" t="str">
            <v>-</v>
          </cell>
          <cell r="M540">
            <v>0</v>
          </cell>
          <cell r="N540" t="str">
            <v/>
          </cell>
          <cell r="O540" t="str">
            <v>-</v>
          </cell>
        </row>
        <row r="541">
          <cell r="A541" t="str">
            <v>EA59Z</v>
          </cell>
          <cell r="B541" t="str">
            <v>Transcatheter Aortic Valve Implantation (TAVI) not using Transfemoral Approach</v>
          </cell>
          <cell r="C541" t="str">
            <v>-</v>
          </cell>
          <cell r="D541">
            <v>11961.542893868696</v>
          </cell>
          <cell r="E541" t="str">
            <v/>
          </cell>
          <cell r="F541" t="str">
            <v/>
          </cell>
          <cell r="G541">
            <v>24</v>
          </cell>
          <cell r="H541">
            <v>16746.160051416176</v>
          </cell>
          <cell r="I541">
            <v>107</v>
          </cell>
          <cell r="J541">
            <v>198.66368937058283</v>
          </cell>
          <cell r="K541" t="str">
            <v>No</v>
          </cell>
          <cell r="L541" t="str">
            <v>-</v>
          </cell>
          <cell r="M541">
            <v>0</v>
          </cell>
          <cell r="N541" t="str">
            <v/>
          </cell>
          <cell r="O541" t="str">
            <v>-</v>
          </cell>
        </row>
        <row r="542">
          <cell r="A542" t="str">
            <v>EB02A</v>
          </cell>
          <cell r="B542" t="str">
            <v>Endocarditis with CC Score 10+</v>
          </cell>
          <cell r="C542" t="str">
            <v>-</v>
          </cell>
          <cell r="D542">
            <v>6595.6716380577145</v>
          </cell>
          <cell r="E542" t="str">
            <v/>
          </cell>
          <cell r="F542" t="str">
            <v/>
          </cell>
          <cell r="G542">
            <v>5</v>
          </cell>
          <cell r="H542">
            <v>9738.7736050904896</v>
          </cell>
          <cell r="I542">
            <v>94</v>
          </cell>
          <cell r="J542">
            <v>198.66368937058283</v>
          </cell>
          <cell r="K542" t="str">
            <v>Yes</v>
          </cell>
          <cell r="L542">
            <v>0.30000000000000004</v>
          </cell>
          <cell r="M542">
            <v>2921.6320815271474</v>
          </cell>
          <cell r="N542" t="str">
            <v/>
          </cell>
          <cell r="O542" t="str">
            <v>-</v>
          </cell>
        </row>
        <row r="543">
          <cell r="A543" t="str">
            <v>EB02B</v>
          </cell>
          <cell r="B543" t="str">
            <v>Endocarditis with CC Score 5-9</v>
          </cell>
          <cell r="C543" t="str">
            <v>-</v>
          </cell>
          <cell r="D543">
            <v>6595.6716380577145</v>
          </cell>
          <cell r="E543" t="str">
            <v/>
          </cell>
          <cell r="F543" t="str">
            <v/>
          </cell>
          <cell r="G543">
            <v>5</v>
          </cell>
          <cell r="H543">
            <v>6820.5984994684613</v>
          </cell>
          <cell r="I543">
            <v>67</v>
          </cell>
          <cell r="J543">
            <v>198.66368937058283</v>
          </cell>
          <cell r="K543" t="str">
            <v>Yes</v>
          </cell>
          <cell r="L543">
            <v>0.30000000000000004</v>
          </cell>
          <cell r="M543">
            <v>2046.1795498405388</v>
          </cell>
          <cell r="N543" t="str">
            <v/>
          </cell>
          <cell r="O543" t="str">
            <v>-</v>
          </cell>
        </row>
        <row r="544">
          <cell r="A544" t="str">
            <v>EB02C</v>
          </cell>
          <cell r="B544" t="str">
            <v>Endocarditis with CC Score 0-4</v>
          </cell>
          <cell r="C544" t="str">
            <v>-</v>
          </cell>
          <cell r="D544">
            <v>6595.6716380577145</v>
          </cell>
          <cell r="E544" t="str">
            <v/>
          </cell>
          <cell r="F544" t="str">
            <v/>
          </cell>
          <cell r="G544">
            <v>5</v>
          </cell>
          <cell r="H544">
            <v>5315.7953131208214</v>
          </cell>
          <cell r="I544">
            <v>48</v>
          </cell>
          <cell r="J544">
            <v>198.66368937058283</v>
          </cell>
          <cell r="K544" t="str">
            <v>Yes</v>
          </cell>
          <cell r="L544">
            <v>0.30000000000000004</v>
          </cell>
          <cell r="M544">
            <v>1594.7385939362466</v>
          </cell>
          <cell r="N544" t="str">
            <v/>
          </cell>
          <cell r="O544" t="str">
            <v>-</v>
          </cell>
        </row>
        <row r="545">
          <cell r="A545" t="str">
            <v>EB03A</v>
          </cell>
          <cell r="B545" t="str">
            <v>Heart Failure or Shock, with CC Score 14+</v>
          </cell>
          <cell r="C545" t="str">
            <v>-</v>
          </cell>
          <cell r="D545">
            <v>4870.5069425860966</v>
          </cell>
          <cell r="E545" t="str">
            <v/>
          </cell>
          <cell r="F545" t="str">
            <v/>
          </cell>
          <cell r="G545">
            <v>62</v>
          </cell>
          <cell r="H545">
            <v>6088.1336782326207</v>
          </cell>
          <cell r="I545">
            <v>60</v>
          </cell>
          <cell r="J545">
            <v>198.66368937058283</v>
          </cell>
          <cell r="K545" t="str">
            <v>Yes</v>
          </cell>
          <cell r="L545">
            <v>0.30000000000000004</v>
          </cell>
          <cell r="M545">
            <v>1826.4401034697864</v>
          </cell>
          <cell r="N545">
            <v>1</v>
          </cell>
          <cell r="O545" t="str">
            <v>HRG</v>
          </cell>
        </row>
        <row r="546">
          <cell r="A546" t="str">
            <v>EB03B</v>
          </cell>
          <cell r="B546" t="str">
            <v>Heart Failure or Shock, with CC Score 11-13</v>
          </cell>
          <cell r="C546" t="str">
            <v>-</v>
          </cell>
          <cell r="D546">
            <v>3038.5063081883914</v>
          </cell>
          <cell r="E546" t="str">
            <v/>
          </cell>
          <cell r="F546" t="str">
            <v/>
          </cell>
          <cell r="G546">
            <v>39</v>
          </cell>
          <cell r="H546">
            <v>4340.7232974119879</v>
          </cell>
          <cell r="I546">
            <v>41</v>
          </cell>
          <cell r="J546">
            <v>198.66368937058283</v>
          </cell>
          <cell r="K546" t="str">
            <v>Yes</v>
          </cell>
          <cell r="L546">
            <v>0.30000000000000004</v>
          </cell>
          <cell r="M546">
            <v>1302.2169892235966</v>
          </cell>
          <cell r="N546">
            <v>1</v>
          </cell>
          <cell r="O546" t="str">
            <v>HRG</v>
          </cell>
        </row>
        <row r="547">
          <cell r="A547" t="str">
            <v>EB03C</v>
          </cell>
          <cell r="B547" t="str">
            <v>Heart Failure or Shock, with CC Score 8-10</v>
          </cell>
          <cell r="C547" t="str">
            <v>-</v>
          </cell>
          <cell r="D547">
            <v>2109.4544015282136</v>
          </cell>
          <cell r="E547" t="str">
            <v/>
          </cell>
          <cell r="F547" t="str">
            <v/>
          </cell>
          <cell r="G547">
            <v>34</v>
          </cell>
          <cell r="H547">
            <v>3245.3144638895592</v>
          </cell>
          <cell r="I547">
            <v>29</v>
          </cell>
          <cell r="J547">
            <v>198.66368937058283</v>
          </cell>
          <cell r="K547" t="str">
            <v>Yes</v>
          </cell>
          <cell r="L547">
            <v>0.30000000000000004</v>
          </cell>
          <cell r="M547">
            <v>973.59433916686794</v>
          </cell>
          <cell r="N547">
            <v>1</v>
          </cell>
          <cell r="O547" t="str">
            <v>HRG</v>
          </cell>
        </row>
        <row r="548">
          <cell r="A548" t="str">
            <v>EB03D</v>
          </cell>
          <cell r="B548" t="str">
            <v>Heart Failure or Shock, with CC Score 4-7</v>
          </cell>
          <cell r="C548" t="str">
            <v>-</v>
          </cell>
          <cell r="D548">
            <v>1939.9514957675738</v>
          </cell>
          <cell r="E548" t="str">
            <v/>
          </cell>
          <cell r="F548" t="str">
            <v/>
          </cell>
          <cell r="G548">
            <v>25</v>
          </cell>
          <cell r="H548">
            <v>2424.939369709467</v>
          </cell>
          <cell r="I548">
            <v>22</v>
          </cell>
          <cell r="J548">
            <v>198.66368937058283</v>
          </cell>
          <cell r="K548" t="str">
            <v>Yes</v>
          </cell>
          <cell r="L548">
            <v>0.30000000000000004</v>
          </cell>
          <cell r="M548">
            <v>727.48181091284016</v>
          </cell>
          <cell r="N548">
            <v>1</v>
          </cell>
          <cell r="O548" t="str">
            <v>HRG</v>
          </cell>
        </row>
        <row r="549">
          <cell r="A549" t="str">
            <v>EB03E</v>
          </cell>
          <cell r="B549" t="str">
            <v>Heart Failure or Shock, with CC Score 0-3</v>
          </cell>
          <cell r="C549" t="str">
            <v>-</v>
          </cell>
          <cell r="D549">
            <v>1442.307489735605</v>
          </cell>
          <cell r="E549" t="str">
            <v/>
          </cell>
          <cell r="F549" t="str">
            <v/>
          </cell>
          <cell r="G549">
            <v>15</v>
          </cell>
          <cell r="H549">
            <v>1802.8843621695059</v>
          </cell>
          <cell r="I549">
            <v>14</v>
          </cell>
          <cell r="J549">
            <v>198.66368937058283</v>
          </cell>
          <cell r="K549" t="str">
            <v>Yes</v>
          </cell>
          <cell r="L549">
            <v>0.30000000000000004</v>
          </cell>
          <cell r="M549">
            <v>540.86530865085183</v>
          </cell>
          <cell r="N549">
            <v>1</v>
          </cell>
          <cell r="O549" t="str">
            <v>HRG</v>
          </cell>
        </row>
        <row r="550">
          <cell r="A550" t="str">
            <v>EB04Z</v>
          </cell>
          <cell r="B550" t="str">
            <v>Hypertension</v>
          </cell>
          <cell r="C550" t="str">
            <v>-</v>
          </cell>
          <cell r="D550">
            <v>525.55859753127709</v>
          </cell>
          <cell r="E550" t="str">
            <v/>
          </cell>
          <cell r="F550" t="str">
            <v/>
          </cell>
          <cell r="G550">
            <v>5</v>
          </cell>
          <cell r="H550">
            <v>829.37123559573365</v>
          </cell>
          <cell r="I550">
            <v>5</v>
          </cell>
          <cell r="J550">
            <v>198.66368937058283</v>
          </cell>
          <cell r="K550" t="str">
            <v>Yes</v>
          </cell>
          <cell r="L550">
            <v>0.65</v>
          </cell>
          <cell r="M550">
            <v>539.09130313722687</v>
          </cell>
          <cell r="N550" t="str">
            <v/>
          </cell>
          <cell r="O550" t="str">
            <v>-</v>
          </cell>
        </row>
        <row r="551">
          <cell r="A551" t="str">
            <v>EB05A</v>
          </cell>
          <cell r="B551" t="str">
            <v>Cardiac Arrest with CC Score 9+</v>
          </cell>
          <cell r="C551" t="str">
            <v>-</v>
          </cell>
          <cell r="D551">
            <v>3518.0530935422653</v>
          </cell>
          <cell r="E551" t="str">
            <v/>
          </cell>
          <cell r="F551" t="str">
            <v/>
          </cell>
          <cell r="G551">
            <v>39</v>
          </cell>
          <cell r="H551">
            <v>3518.0530935422653</v>
          </cell>
          <cell r="I551">
            <v>39</v>
          </cell>
          <cell r="J551">
            <v>198.66368937058283</v>
          </cell>
          <cell r="K551" t="str">
            <v>Yes</v>
          </cell>
          <cell r="L551">
            <v>0.30000000000000004</v>
          </cell>
          <cell r="M551">
            <v>1055.4159280626798</v>
          </cell>
          <cell r="N551" t="str">
            <v/>
          </cell>
          <cell r="O551" t="str">
            <v>-</v>
          </cell>
        </row>
        <row r="552">
          <cell r="A552" t="str">
            <v>EB05B</v>
          </cell>
          <cell r="B552" t="str">
            <v>Cardiac Arrest with CC Score 5-8</v>
          </cell>
          <cell r="C552" t="str">
            <v>-</v>
          </cell>
          <cell r="D552">
            <v>2098.2039967618057</v>
          </cell>
          <cell r="E552" t="str">
            <v/>
          </cell>
          <cell r="F552" t="str">
            <v/>
          </cell>
          <cell r="G552">
            <v>13</v>
          </cell>
          <cell r="H552">
            <v>2098.2039967618057</v>
          </cell>
          <cell r="I552">
            <v>13</v>
          </cell>
          <cell r="J552">
            <v>198.66368937058283</v>
          </cell>
          <cell r="K552" t="str">
            <v>Yes</v>
          </cell>
          <cell r="L552">
            <v>0.30000000000000004</v>
          </cell>
          <cell r="M552">
            <v>629.46119902854184</v>
          </cell>
          <cell r="N552" t="str">
            <v/>
          </cell>
          <cell r="O552" t="str">
            <v>-</v>
          </cell>
        </row>
        <row r="553">
          <cell r="A553" t="str">
            <v>EB05C</v>
          </cell>
          <cell r="B553" t="str">
            <v>Cardiac Arrest with CC Score 0-4</v>
          </cell>
          <cell r="C553" t="str">
            <v>-</v>
          </cell>
          <cell r="D553">
            <v>1238.5626622032355</v>
          </cell>
          <cell r="E553" t="str">
            <v/>
          </cell>
          <cell r="F553" t="str">
            <v/>
          </cell>
          <cell r="G553">
            <v>8</v>
          </cell>
          <cell r="H553">
            <v>1238.5626622032355</v>
          </cell>
          <cell r="I553">
            <v>8</v>
          </cell>
          <cell r="J553">
            <v>198.66368937058283</v>
          </cell>
          <cell r="K553" t="str">
            <v>Yes</v>
          </cell>
          <cell r="L553">
            <v>0.4</v>
          </cell>
          <cell r="M553">
            <v>495.42506488129425</v>
          </cell>
          <cell r="N553" t="str">
            <v/>
          </cell>
          <cell r="O553" t="str">
            <v>-</v>
          </cell>
        </row>
        <row r="554">
          <cell r="A554" t="str">
            <v>EB06A</v>
          </cell>
          <cell r="B554" t="str">
            <v>Cardiac Valve Disorders with CC Score 13+</v>
          </cell>
          <cell r="C554" t="str">
            <v>-</v>
          </cell>
          <cell r="D554">
            <v>4797.516361841982</v>
          </cell>
          <cell r="E554" t="str">
            <v/>
          </cell>
          <cell r="F554" t="str">
            <v/>
          </cell>
          <cell r="G554">
            <v>40</v>
          </cell>
          <cell r="H554">
            <v>6172.1446704113914</v>
          </cell>
          <cell r="I554">
            <v>59</v>
          </cell>
          <cell r="J554">
            <v>198.66368937058283</v>
          </cell>
          <cell r="K554" t="str">
            <v>Yes</v>
          </cell>
          <cell r="L554">
            <v>0.30000000000000004</v>
          </cell>
          <cell r="M554">
            <v>1851.6434011234178</v>
          </cell>
          <cell r="N554" t="str">
            <v/>
          </cell>
          <cell r="O554" t="str">
            <v>-</v>
          </cell>
        </row>
        <row r="555">
          <cell r="A555" t="str">
            <v>EB06B</v>
          </cell>
          <cell r="B555" t="str">
            <v>Cardiac Valve Disorders with CC Score 9-12</v>
          </cell>
          <cell r="C555" t="str">
            <v>-</v>
          </cell>
          <cell r="D555">
            <v>3159.9448242725316</v>
          </cell>
          <cell r="E555" t="str">
            <v/>
          </cell>
          <cell r="F555" t="str">
            <v/>
          </cell>
          <cell r="G555">
            <v>26</v>
          </cell>
          <cell r="H555">
            <v>4739.9172364087981</v>
          </cell>
          <cell r="I555">
            <v>35</v>
          </cell>
          <cell r="J555">
            <v>198.66368937058283</v>
          </cell>
          <cell r="K555" t="str">
            <v>Yes</v>
          </cell>
          <cell r="L555">
            <v>0.30000000000000004</v>
          </cell>
          <cell r="M555">
            <v>1421.9751709226396</v>
          </cell>
          <cell r="N555" t="str">
            <v/>
          </cell>
          <cell r="O555" t="str">
            <v>-</v>
          </cell>
        </row>
        <row r="556">
          <cell r="A556" t="str">
            <v>EB06C</v>
          </cell>
          <cell r="B556" t="str">
            <v>Cardiac Valve Disorders with CC Score 5-8</v>
          </cell>
          <cell r="C556" t="str">
            <v>-</v>
          </cell>
          <cell r="D556">
            <v>1579.1608080597589</v>
          </cell>
          <cell r="E556" t="str">
            <v/>
          </cell>
          <cell r="F556" t="str">
            <v/>
          </cell>
          <cell r="G556">
            <v>10</v>
          </cell>
          <cell r="H556">
            <v>3047.6804034551615</v>
          </cell>
          <cell r="I556">
            <v>26</v>
          </cell>
          <cell r="J556">
            <v>198.66368937058283</v>
          </cell>
          <cell r="K556" t="str">
            <v>Yes</v>
          </cell>
          <cell r="L556">
            <v>0.30000000000000004</v>
          </cell>
          <cell r="M556">
            <v>914.30412103654862</v>
          </cell>
          <cell r="N556" t="str">
            <v/>
          </cell>
          <cell r="O556" t="str">
            <v>-</v>
          </cell>
        </row>
        <row r="557">
          <cell r="A557" t="str">
            <v>EB06D</v>
          </cell>
          <cell r="B557" t="str">
            <v>Cardiac Valve Disorders with CC Score 0-4</v>
          </cell>
          <cell r="C557" t="str">
            <v>-</v>
          </cell>
          <cell r="D557">
            <v>674.31607291893988</v>
          </cell>
          <cell r="E557" t="str">
            <v/>
          </cell>
          <cell r="F557" t="str">
            <v/>
          </cell>
          <cell r="G557">
            <v>5</v>
          </cell>
          <cell r="H557">
            <v>2341.466358779353</v>
          </cell>
          <cell r="I557">
            <v>16</v>
          </cell>
          <cell r="J557">
            <v>198.66368937058283</v>
          </cell>
          <cell r="K557" t="str">
            <v>Yes</v>
          </cell>
          <cell r="L557">
            <v>0.30000000000000004</v>
          </cell>
          <cell r="M557">
            <v>702.439907633806</v>
          </cell>
          <cell r="N557" t="str">
            <v/>
          </cell>
          <cell r="O557" t="str">
            <v>-</v>
          </cell>
        </row>
        <row r="558">
          <cell r="A558" t="str">
            <v>EB07A</v>
          </cell>
          <cell r="B558" t="str">
            <v>Arrhythmia or Conduction Disorders, with CC Score 13+</v>
          </cell>
          <cell r="C558" t="str">
            <v>-</v>
          </cell>
          <cell r="D558">
            <v>3266.8463741205364</v>
          </cell>
          <cell r="E558" t="str">
            <v/>
          </cell>
          <cell r="F558" t="str">
            <v/>
          </cell>
          <cell r="G558">
            <v>23</v>
          </cell>
          <cell r="H558">
            <v>4191.9255018648155</v>
          </cell>
          <cell r="I558">
            <v>45</v>
          </cell>
          <cell r="J558">
            <v>198.66368937058283</v>
          </cell>
          <cell r="K558" t="str">
            <v>No</v>
          </cell>
          <cell r="L558" t="str">
            <v>-</v>
          </cell>
          <cell r="M558">
            <v>0</v>
          </cell>
          <cell r="N558" t="str">
            <v/>
          </cell>
          <cell r="O558" t="str">
            <v>-</v>
          </cell>
        </row>
        <row r="559">
          <cell r="A559" t="str">
            <v>EB07B</v>
          </cell>
          <cell r="B559" t="str">
            <v>Arrhythmia or Conduction Disorders, with CC Score 10-12</v>
          </cell>
          <cell r="C559" t="str">
            <v>-</v>
          </cell>
          <cell r="D559">
            <v>1094.5349530257738</v>
          </cell>
          <cell r="E559" t="str">
            <v/>
          </cell>
          <cell r="F559" t="str">
            <v/>
          </cell>
          <cell r="G559">
            <v>5</v>
          </cell>
          <cell r="H559">
            <v>2532.5648591166332</v>
          </cell>
          <cell r="I559">
            <v>25</v>
          </cell>
          <cell r="J559">
            <v>198.66368937058283</v>
          </cell>
          <cell r="K559" t="str">
            <v>No</v>
          </cell>
          <cell r="L559" t="str">
            <v>-</v>
          </cell>
          <cell r="M559">
            <v>0</v>
          </cell>
          <cell r="N559" t="str">
            <v/>
          </cell>
          <cell r="O559" t="str">
            <v>-</v>
          </cell>
        </row>
        <row r="560">
          <cell r="A560" t="str">
            <v>EB07C</v>
          </cell>
          <cell r="B560" t="str">
            <v>Arrhythmia or Conduction Disorders, with CC Score 7-9</v>
          </cell>
          <cell r="C560" t="str">
            <v>-</v>
          </cell>
          <cell r="D560">
            <v>781.48951338418806</v>
          </cell>
          <cell r="E560" t="str">
            <v/>
          </cell>
          <cell r="F560" t="str">
            <v/>
          </cell>
          <cell r="G560">
            <v>5</v>
          </cell>
          <cell r="H560">
            <v>1639.0941459978442</v>
          </cell>
          <cell r="I560">
            <v>16</v>
          </cell>
          <cell r="J560">
            <v>198.66368937058283</v>
          </cell>
          <cell r="K560" t="str">
            <v>No</v>
          </cell>
          <cell r="L560" t="str">
            <v>-</v>
          </cell>
          <cell r="M560">
            <v>0</v>
          </cell>
          <cell r="N560">
            <v>1</v>
          </cell>
          <cell r="O560" t="str">
            <v xml:space="preserve">HRG </v>
          </cell>
        </row>
        <row r="561">
          <cell r="A561" t="str">
            <v>EB07D</v>
          </cell>
          <cell r="B561" t="str">
            <v>Arrhythmia or Conduction Disorders, with CC Score 4-6</v>
          </cell>
          <cell r="C561" t="str">
            <v>-</v>
          </cell>
          <cell r="D561">
            <v>671.71961182609994</v>
          </cell>
          <cell r="E561" t="str">
            <v/>
          </cell>
          <cell r="F561" t="str">
            <v/>
          </cell>
          <cell r="G561">
            <v>5</v>
          </cell>
          <cell r="H561">
            <v>1041.9245721349607</v>
          </cell>
          <cell r="I561">
            <v>9</v>
          </cell>
          <cell r="J561">
            <v>198.66368937058283</v>
          </cell>
          <cell r="K561" t="str">
            <v>No</v>
          </cell>
          <cell r="L561" t="str">
            <v>-</v>
          </cell>
          <cell r="M561">
            <v>0</v>
          </cell>
          <cell r="N561">
            <v>1</v>
          </cell>
          <cell r="O561" t="str">
            <v xml:space="preserve">HRG </v>
          </cell>
        </row>
        <row r="562">
          <cell r="A562" t="str">
            <v>EB07E</v>
          </cell>
          <cell r="B562" t="str">
            <v>Arrhythmia or Conduction Disorders, with CC Score 0-3</v>
          </cell>
          <cell r="C562" t="str">
            <v>-</v>
          </cell>
          <cell r="D562">
            <v>574.98944638551018</v>
          </cell>
          <cell r="E562" t="str">
            <v/>
          </cell>
          <cell r="F562" t="str">
            <v/>
          </cell>
          <cell r="G562">
            <v>5</v>
          </cell>
          <cell r="H562">
            <v>574.98944638551018</v>
          </cell>
          <cell r="I562">
            <v>5</v>
          </cell>
          <cell r="J562">
            <v>198.66368937058283</v>
          </cell>
          <cell r="K562" t="str">
            <v>No</v>
          </cell>
          <cell r="L562" t="str">
            <v>-</v>
          </cell>
          <cell r="M562">
            <v>0</v>
          </cell>
          <cell r="N562">
            <v>1</v>
          </cell>
          <cell r="O562" t="str">
            <v xml:space="preserve">HRG </v>
          </cell>
        </row>
        <row r="563">
          <cell r="A563" t="str">
            <v>EB08A</v>
          </cell>
          <cell r="B563" t="str">
            <v>Syncope or Collapse, with CC Score 13+</v>
          </cell>
          <cell r="C563" t="str">
            <v>-</v>
          </cell>
          <cell r="D563">
            <v>2652.1237594858258</v>
          </cell>
          <cell r="E563" t="str">
            <v/>
          </cell>
          <cell r="F563" t="str">
            <v/>
          </cell>
          <cell r="G563">
            <v>59</v>
          </cell>
          <cell r="H563">
            <v>3741.7429911744389</v>
          </cell>
          <cell r="I563">
            <v>48</v>
          </cell>
          <cell r="J563">
            <v>198.66368937058283</v>
          </cell>
          <cell r="K563" t="str">
            <v>Yes</v>
          </cell>
          <cell r="L563">
            <v>0.30000000000000004</v>
          </cell>
          <cell r="M563">
            <v>1122.5228973523319</v>
          </cell>
          <cell r="N563" t="str">
            <v/>
          </cell>
          <cell r="O563" t="str">
            <v>-</v>
          </cell>
        </row>
        <row r="564">
          <cell r="A564" t="str">
            <v>EB08B</v>
          </cell>
          <cell r="B564" t="str">
            <v>Syncope or Collapse, with CC Score 10-12</v>
          </cell>
          <cell r="C564" t="str">
            <v>-</v>
          </cell>
          <cell r="D564">
            <v>1775.6220330171343</v>
          </cell>
          <cell r="E564" t="str">
            <v/>
          </cell>
          <cell r="F564" t="str">
            <v/>
          </cell>
          <cell r="G564">
            <v>27</v>
          </cell>
          <cell r="H564">
            <v>2471.8600303289445</v>
          </cell>
          <cell r="I564">
            <v>26</v>
          </cell>
          <cell r="J564">
            <v>198.66368937058283</v>
          </cell>
          <cell r="K564" t="str">
            <v>Yes</v>
          </cell>
          <cell r="L564">
            <v>0.30000000000000004</v>
          </cell>
          <cell r="M564">
            <v>741.55800909868344</v>
          </cell>
          <cell r="N564" t="str">
            <v/>
          </cell>
          <cell r="O564" t="str">
            <v>-</v>
          </cell>
        </row>
        <row r="565">
          <cell r="A565" t="str">
            <v>EB08C</v>
          </cell>
          <cell r="B565" t="str">
            <v>Syncope or Collapse, with CC Score 7-9</v>
          </cell>
          <cell r="C565" t="str">
            <v>-</v>
          </cell>
          <cell r="D565">
            <v>1216.0442369873228</v>
          </cell>
          <cell r="E565" t="str">
            <v/>
          </cell>
          <cell r="F565" t="str">
            <v/>
          </cell>
          <cell r="G565">
            <v>8</v>
          </cell>
          <cell r="H565">
            <v>1802.8162768748653</v>
          </cell>
          <cell r="I565">
            <v>14</v>
          </cell>
          <cell r="J565">
            <v>198.66368937058283</v>
          </cell>
          <cell r="K565" t="str">
            <v>Yes</v>
          </cell>
          <cell r="L565">
            <v>0.30000000000000004</v>
          </cell>
          <cell r="M565">
            <v>540.84488306245964</v>
          </cell>
          <cell r="N565" t="str">
            <v/>
          </cell>
          <cell r="O565" t="str">
            <v>-</v>
          </cell>
        </row>
        <row r="566">
          <cell r="A566" t="str">
            <v>EB08D</v>
          </cell>
          <cell r="B566" t="str">
            <v>Syncope or Collapse, with CC Score 4-6</v>
          </cell>
          <cell r="C566" t="str">
            <v>-</v>
          </cell>
          <cell r="D566">
            <v>720.78017156367946</v>
          </cell>
          <cell r="E566" t="str">
            <v/>
          </cell>
          <cell r="F566" t="str">
            <v/>
          </cell>
          <cell r="G566">
            <v>5</v>
          </cell>
          <cell r="H566">
            <v>1206.3460976666988</v>
          </cell>
          <cell r="I566">
            <v>8</v>
          </cell>
          <cell r="J566">
            <v>198.66368937058283</v>
          </cell>
          <cell r="K566" t="str">
            <v>Yes</v>
          </cell>
          <cell r="L566">
            <v>0.4</v>
          </cell>
          <cell r="M566">
            <v>482.53843906667953</v>
          </cell>
          <cell r="N566" t="str">
            <v/>
          </cell>
          <cell r="O566" t="str">
            <v>-</v>
          </cell>
        </row>
        <row r="567">
          <cell r="A567" t="str">
            <v>EB08E</v>
          </cell>
          <cell r="B567" t="str">
            <v>Syncope or Collapse, with CC Score 0-3</v>
          </cell>
          <cell r="C567" t="str">
            <v>-</v>
          </cell>
          <cell r="D567">
            <v>405.9932739740629</v>
          </cell>
          <cell r="E567" t="str">
            <v/>
          </cell>
          <cell r="F567" t="str">
            <v/>
          </cell>
          <cell r="G567">
            <v>5</v>
          </cell>
          <cell r="H567">
            <v>466.75882969905842</v>
          </cell>
          <cell r="I567">
            <v>5</v>
          </cell>
          <cell r="J567">
            <v>198.66368937058283</v>
          </cell>
          <cell r="K567" t="str">
            <v>Yes</v>
          </cell>
          <cell r="L567">
            <v>1</v>
          </cell>
          <cell r="M567">
            <v>466.75882969905842</v>
          </cell>
          <cell r="N567">
            <v>1</v>
          </cell>
          <cell r="O567" t="str">
            <v xml:space="preserve">HRG </v>
          </cell>
        </row>
        <row r="568">
          <cell r="A568" t="str">
            <v>EB09A</v>
          </cell>
          <cell r="B568" t="str">
            <v>Non-Interventional Congenital Cardiac Conditions with CC Score 3+</v>
          </cell>
          <cell r="C568" t="str">
            <v>-</v>
          </cell>
          <cell r="D568">
            <v>1084.7646253484463</v>
          </cell>
          <cell r="E568" t="str">
            <v/>
          </cell>
          <cell r="F568" t="str">
            <v/>
          </cell>
          <cell r="G568">
            <v>5</v>
          </cell>
          <cell r="H568">
            <v>3581.967541642814</v>
          </cell>
          <cell r="I568">
            <v>22</v>
          </cell>
          <cell r="J568">
            <v>222.55812049492914</v>
          </cell>
          <cell r="K568" t="str">
            <v>Yes</v>
          </cell>
          <cell r="L568">
            <v>0.30000000000000004</v>
          </cell>
          <cell r="M568">
            <v>1074.5902624928444</v>
          </cell>
          <cell r="N568" t="str">
            <v/>
          </cell>
          <cell r="O568" t="str">
            <v>-</v>
          </cell>
        </row>
        <row r="569">
          <cell r="A569" t="str">
            <v>EB09B</v>
          </cell>
          <cell r="B569" t="str">
            <v>Non-Interventional Congenital Cardiac Conditions with CC Score 0-2</v>
          </cell>
          <cell r="C569" t="str">
            <v>-</v>
          </cell>
          <cell r="D569">
            <v>920.10065793537387</v>
          </cell>
          <cell r="E569" t="str">
            <v/>
          </cell>
          <cell r="F569" t="str">
            <v/>
          </cell>
          <cell r="G569">
            <v>5</v>
          </cell>
          <cell r="H569">
            <v>1294.9149340637155</v>
          </cell>
          <cell r="I569">
            <v>5</v>
          </cell>
          <cell r="J569">
            <v>222.55812049492914</v>
          </cell>
          <cell r="K569" t="str">
            <v>Yes</v>
          </cell>
          <cell r="L569">
            <v>0.65</v>
          </cell>
          <cell r="M569">
            <v>841.69470714141505</v>
          </cell>
          <cell r="N569" t="str">
            <v/>
          </cell>
          <cell r="O569" t="str">
            <v>-</v>
          </cell>
        </row>
        <row r="570">
          <cell r="A570" t="str">
            <v>EB10A</v>
          </cell>
          <cell r="B570" t="str">
            <v>Actual or Suspected Myocardial Infarction, with CC Score 13+</v>
          </cell>
          <cell r="C570" t="str">
            <v>-</v>
          </cell>
          <cell r="D570">
            <v>4952.3609843813229</v>
          </cell>
          <cell r="E570" t="str">
            <v/>
          </cell>
          <cell r="F570" t="str">
            <v/>
          </cell>
          <cell r="G570">
            <v>50</v>
          </cell>
          <cell r="H570">
            <v>4952.3609843813229</v>
          </cell>
          <cell r="I570">
            <v>50</v>
          </cell>
          <cell r="J570">
            <v>198.66368937058283</v>
          </cell>
          <cell r="K570" t="str">
            <v>Yes</v>
          </cell>
          <cell r="L570">
            <v>0.30000000000000004</v>
          </cell>
          <cell r="M570">
            <v>1485.708295314397</v>
          </cell>
          <cell r="N570" t="str">
            <v/>
          </cell>
          <cell r="O570" t="str">
            <v>-</v>
          </cell>
        </row>
        <row r="571">
          <cell r="A571" t="str">
            <v>EB10B</v>
          </cell>
          <cell r="B571" t="str">
            <v>Actual or Suspected Myocardial Infarction, with CC Score 10-12</v>
          </cell>
          <cell r="C571" t="str">
            <v>-</v>
          </cell>
          <cell r="D571">
            <v>2747.6684892583539</v>
          </cell>
          <cell r="E571" t="str">
            <v/>
          </cell>
          <cell r="F571" t="str">
            <v/>
          </cell>
          <cell r="G571">
            <v>42</v>
          </cell>
          <cell r="H571">
            <v>3260.2811017584982</v>
          </cell>
          <cell r="I571">
            <v>29</v>
          </cell>
          <cell r="J571">
            <v>198.66368937058283</v>
          </cell>
          <cell r="K571" t="str">
            <v>Yes</v>
          </cell>
          <cell r="L571">
            <v>0.30000000000000004</v>
          </cell>
          <cell r="M571">
            <v>978.08433052754958</v>
          </cell>
          <cell r="N571" t="str">
            <v/>
          </cell>
          <cell r="O571" t="str">
            <v>-</v>
          </cell>
        </row>
        <row r="572">
          <cell r="A572" t="str">
            <v>EB10C</v>
          </cell>
          <cell r="B572" t="str">
            <v>Actual or Suspected Myocardial Infarction, with CC Score 7-9</v>
          </cell>
          <cell r="C572" t="str">
            <v>-</v>
          </cell>
          <cell r="D572">
            <v>2119.883907307526</v>
          </cell>
          <cell r="E572" t="str">
            <v/>
          </cell>
          <cell r="F572" t="str">
            <v/>
          </cell>
          <cell r="G572">
            <v>15</v>
          </cell>
          <cell r="H572">
            <v>2361.7790447886086</v>
          </cell>
          <cell r="I572">
            <v>18</v>
          </cell>
          <cell r="J572">
            <v>198.66368937058283</v>
          </cell>
          <cell r="K572" t="str">
            <v>Yes</v>
          </cell>
          <cell r="L572">
            <v>0.30000000000000004</v>
          </cell>
          <cell r="M572">
            <v>708.53371343658273</v>
          </cell>
          <cell r="N572" t="str">
            <v/>
          </cell>
          <cell r="O572" t="str">
            <v>-</v>
          </cell>
        </row>
        <row r="573">
          <cell r="A573" t="str">
            <v>EB10D</v>
          </cell>
          <cell r="B573" t="str">
            <v>Actual or Suspected Myocardial Infarction, with CC Score 4-6</v>
          </cell>
          <cell r="C573" t="str">
            <v>-</v>
          </cell>
          <cell r="D573">
            <v>1896.4297791536915</v>
          </cell>
          <cell r="E573" t="str">
            <v/>
          </cell>
          <cell r="F573" t="str">
            <v/>
          </cell>
          <cell r="G573">
            <v>15</v>
          </cell>
          <cell r="H573">
            <v>1896.4297791536915</v>
          </cell>
          <cell r="I573">
            <v>15</v>
          </cell>
          <cell r="J573">
            <v>198.66368937058283</v>
          </cell>
          <cell r="K573" t="str">
            <v>Yes</v>
          </cell>
          <cell r="L573">
            <v>0.30000000000000004</v>
          </cell>
          <cell r="M573">
            <v>568.92893374610753</v>
          </cell>
          <cell r="N573" t="str">
            <v/>
          </cell>
          <cell r="O573" t="str">
            <v>-</v>
          </cell>
        </row>
        <row r="574">
          <cell r="A574" t="str">
            <v>EB10E</v>
          </cell>
          <cell r="B574" t="str">
            <v>Actual or Suspected Myocardial Infarction, with CC Score 0-3</v>
          </cell>
          <cell r="C574" t="str">
            <v>-</v>
          </cell>
          <cell r="D574">
            <v>1367.2162395418231</v>
          </cell>
          <cell r="E574" t="str">
            <v/>
          </cell>
          <cell r="F574" t="str">
            <v/>
          </cell>
          <cell r="G574">
            <v>10</v>
          </cell>
          <cell r="H574">
            <v>1474.5277280630496</v>
          </cell>
          <cell r="I574">
            <v>11</v>
          </cell>
          <cell r="J574">
            <v>198.66368937058283</v>
          </cell>
          <cell r="K574" t="str">
            <v>Yes</v>
          </cell>
          <cell r="L574">
            <v>0.4</v>
          </cell>
          <cell r="M574">
            <v>589.81109122521991</v>
          </cell>
          <cell r="N574" t="str">
            <v/>
          </cell>
          <cell r="O574" t="str">
            <v>-</v>
          </cell>
        </row>
        <row r="575">
          <cell r="A575" t="str">
            <v>EB12A</v>
          </cell>
          <cell r="B575" t="str">
            <v>Unspecified Chest Pain with CC Score 11+</v>
          </cell>
          <cell r="C575" t="str">
            <v>-</v>
          </cell>
          <cell r="D575">
            <v>1155.2495164193201</v>
          </cell>
          <cell r="E575" t="str">
            <v/>
          </cell>
          <cell r="F575" t="str">
            <v/>
          </cell>
          <cell r="G575">
            <v>11</v>
          </cell>
          <cell r="H575">
            <v>1270.7744680612523</v>
          </cell>
          <cell r="I575">
            <v>11</v>
          </cell>
          <cell r="J575">
            <v>198.66368937058283</v>
          </cell>
          <cell r="K575" t="str">
            <v>No</v>
          </cell>
          <cell r="L575" t="str">
            <v>-</v>
          </cell>
          <cell r="M575">
            <v>0</v>
          </cell>
          <cell r="N575" t="str">
            <v/>
          </cell>
          <cell r="O575" t="str">
            <v>-</v>
          </cell>
        </row>
        <row r="576">
          <cell r="A576" t="str">
            <v>EB12B</v>
          </cell>
          <cell r="B576" t="str">
            <v>Unspecified Chest Pain with CC Score 5-10</v>
          </cell>
          <cell r="C576" t="str">
            <v>-</v>
          </cell>
          <cell r="D576">
            <v>362.57840659368873</v>
          </cell>
          <cell r="E576" t="str">
            <v/>
          </cell>
          <cell r="F576" t="str">
            <v/>
          </cell>
          <cell r="G576">
            <v>5</v>
          </cell>
          <cell r="H576">
            <v>557.81293322105955</v>
          </cell>
          <cell r="I576">
            <v>5</v>
          </cell>
          <cell r="J576">
            <v>198.66368937058283</v>
          </cell>
          <cell r="K576" t="str">
            <v>No</v>
          </cell>
          <cell r="L576" t="str">
            <v>-</v>
          </cell>
          <cell r="M576">
            <v>0</v>
          </cell>
          <cell r="N576">
            <v>1</v>
          </cell>
          <cell r="O576" t="str">
            <v>sub-HRG</v>
          </cell>
        </row>
        <row r="577">
          <cell r="A577" t="str">
            <v>EB12C</v>
          </cell>
          <cell r="B577" t="str">
            <v>Unspecified Chest Pain with CC Score 0-4</v>
          </cell>
          <cell r="C577">
            <v>125.66284944504122</v>
          </cell>
          <cell r="D577">
            <v>192.84584702201462</v>
          </cell>
          <cell r="E577" t="str">
            <v/>
          </cell>
          <cell r="F577" t="str">
            <v/>
          </cell>
          <cell r="G577">
            <v>5</v>
          </cell>
          <cell r="H577">
            <v>385.69169404402925</v>
          </cell>
          <cell r="I577">
            <v>5</v>
          </cell>
          <cell r="J577">
            <v>198.66368937058283</v>
          </cell>
          <cell r="K577" t="str">
            <v>No</v>
          </cell>
          <cell r="L577" t="str">
            <v>-</v>
          </cell>
          <cell r="M577">
            <v>0</v>
          </cell>
          <cell r="N577">
            <v>1</v>
          </cell>
          <cell r="O577" t="str">
            <v>sub-HRG</v>
          </cell>
        </row>
        <row r="578">
          <cell r="A578" t="str">
            <v>EB13A</v>
          </cell>
          <cell r="B578" t="str">
            <v>Angina with CC Score 12+</v>
          </cell>
          <cell r="C578" t="str">
            <v>-</v>
          </cell>
          <cell r="D578">
            <v>2240.3929282573185</v>
          </cell>
          <cell r="E578" t="str">
            <v/>
          </cell>
          <cell r="F578" t="str">
            <v/>
          </cell>
          <cell r="G578">
            <v>25</v>
          </cell>
          <cell r="H578">
            <v>2240.3929282573185</v>
          </cell>
          <cell r="I578">
            <v>25</v>
          </cell>
          <cell r="J578">
            <v>198.66368937058283</v>
          </cell>
          <cell r="K578" t="str">
            <v>No</v>
          </cell>
          <cell r="L578" t="str">
            <v>-</v>
          </cell>
          <cell r="M578">
            <v>0</v>
          </cell>
          <cell r="N578" t="str">
            <v/>
          </cell>
          <cell r="O578" t="str">
            <v>-</v>
          </cell>
        </row>
        <row r="579">
          <cell r="A579" t="str">
            <v>EB13B</v>
          </cell>
          <cell r="B579" t="str">
            <v>Angina with CC Score 8-11</v>
          </cell>
          <cell r="C579" t="str">
            <v>-</v>
          </cell>
          <cell r="D579">
            <v>1143.6757640174192</v>
          </cell>
          <cell r="E579" t="str">
            <v/>
          </cell>
          <cell r="F579" t="str">
            <v/>
          </cell>
          <cell r="G579">
            <v>9</v>
          </cell>
          <cell r="H579">
            <v>1143.6757640174192</v>
          </cell>
          <cell r="I579">
            <v>9</v>
          </cell>
          <cell r="J579">
            <v>198.66368937058283</v>
          </cell>
          <cell r="K579" t="str">
            <v>No</v>
          </cell>
          <cell r="L579" t="str">
            <v>-</v>
          </cell>
          <cell r="M579">
            <v>0</v>
          </cell>
          <cell r="N579" t="str">
            <v/>
          </cell>
          <cell r="O579" t="str">
            <v>-</v>
          </cell>
        </row>
        <row r="580">
          <cell r="A580" t="str">
            <v>EB13C</v>
          </cell>
          <cell r="B580" t="str">
            <v>Angina with CC Score 4-7</v>
          </cell>
          <cell r="C580" t="str">
            <v>-</v>
          </cell>
          <cell r="D580">
            <v>736.94893978546247</v>
          </cell>
          <cell r="E580" t="str">
            <v/>
          </cell>
          <cell r="F580" t="str">
            <v/>
          </cell>
          <cell r="G580">
            <v>5</v>
          </cell>
          <cell r="H580">
            <v>736.94893978546247</v>
          </cell>
          <cell r="I580">
            <v>5</v>
          </cell>
          <cell r="J580">
            <v>198.66368937058283</v>
          </cell>
          <cell r="K580" t="str">
            <v>No</v>
          </cell>
          <cell r="L580" t="str">
            <v>-</v>
          </cell>
          <cell r="M580">
            <v>0</v>
          </cell>
          <cell r="N580">
            <v>1</v>
          </cell>
          <cell r="O580" t="str">
            <v>sub-HRG</v>
          </cell>
        </row>
        <row r="581">
          <cell r="A581" t="str">
            <v>EB13D</v>
          </cell>
          <cell r="B581" t="str">
            <v>Angina with CC Score 0-3</v>
          </cell>
          <cell r="C581" t="str">
            <v>-</v>
          </cell>
          <cell r="D581">
            <v>531.87335027527615</v>
          </cell>
          <cell r="E581" t="str">
            <v/>
          </cell>
          <cell r="F581" t="str">
            <v/>
          </cell>
          <cell r="G581">
            <v>5</v>
          </cell>
          <cell r="H581">
            <v>531.87335027527615</v>
          </cell>
          <cell r="I581">
            <v>5</v>
          </cell>
          <cell r="J581">
            <v>198.66368937058283</v>
          </cell>
          <cell r="K581" t="str">
            <v>No</v>
          </cell>
          <cell r="L581" t="str">
            <v>-</v>
          </cell>
          <cell r="M581">
            <v>0</v>
          </cell>
          <cell r="N581">
            <v>1</v>
          </cell>
          <cell r="O581" t="str">
            <v>sub-HRG</v>
          </cell>
        </row>
        <row r="582">
          <cell r="A582" t="str">
            <v>EB14A</v>
          </cell>
          <cell r="B582" t="str">
            <v>Other Acquired Cardiac Conditions with CC Score 13+</v>
          </cell>
          <cell r="C582" t="str">
            <v>-</v>
          </cell>
          <cell r="D582">
            <v>4888.8274447346703</v>
          </cell>
          <cell r="E582" t="str">
            <v/>
          </cell>
          <cell r="F582" t="str">
            <v/>
          </cell>
          <cell r="G582">
            <v>41</v>
          </cell>
          <cell r="H582">
            <v>5003.1722019370627</v>
          </cell>
          <cell r="I582">
            <v>50</v>
          </cell>
          <cell r="J582">
            <v>198.66368937058283</v>
          </cell>
          <cell r="K582" t="str">
            <v>No</v>
          </cell>
          <cell r="L582" t="str">
            <v>-</v>
          </cell>
          <cell r="M582">
            <v>0</v>
          </cell>
          <cell r="N582" t="str">
            <v/>
          </cell>
          <cell r="O582" t="str">
            <v>-</v>
          </cell>
        </row>
        <row r="583">
          <cell r="A583" t="str">
            <v>EB14B</v>
          </cell>
          <cell r="B583" t="str">
            <v>Other Acquired Cardiac Conditions with CC Score 9-12</v>
          </cell>
          <cell r="C583" t="str">
            <v>-</v>
          </cell>
          <cell r="D583">
            <v>1963.5165905254955</v>
          </cell>
          <cell r="E583" t="str">
            <v/>
          </cell>
          <cell r="F583" t="str">
            <v/>
          </cell>
          <cell r="G583">
            <v>13</v>
          </cell>
          <cell r="H583">
            <v>3043.0366988056239</v>
          </cell>
          <cell r="I583">
            <v>27</v>
          </cell>
          <cell r="J583">
            <v>198.66368937058283</v>
          </cell>
          <cell r="K583" t="str">
            <v>No</v>
          </cell>
          <cell r="L583" t="str">
            <v>-</v>
          </cell>
          <cell r="M583">
            <v>0</v>
          </cell>
          <cell r="N583" t="str">
            <v/>
          </cell>
          <cell r="O583" t="str">
            <v>-</v>
          </cell>
        </row>
        <row r="584">
          <cell r="A584" t="str">
            <v>EB14C</v>
          </cell>
          <cell r="B584" t="str">
            <v>Other Acquired Cardiac Conditions with CC Score 6-8</v>
          </cell>
          <cell r="C584" t="str">
            <v>-</v>
          </cell>
          <cell r="D584">
            <v>1038.3399099329968</v>
          </cell>
          <cell r="E584" t="str">
            <v/>
          </cell>
          <cell r="F584" t="str">
            <v/>
          </cell>
          <cell r="G584">
            <v>5</v>
          </cell>
          <cell r="H584">
            <v>2054.7561850759139</v>
          </cell>
          <cell r="I584">
            <v>19</v>
          </cell>
          <cell r="J584">
            <v>198.66368937058283</v>
          </cell>
          <cell r="K584" t="str">
            <v>No</v>
          </cell>
          <cell r="L584" t="str">
            <v>-</v>
          </cell>
          <cell r="M584">
            <v>0</v>
          </cell>
          <cell r="N584" t="str">
            <v/>
          </cell>
          <cell r="O584" t="str">
            <v>-</v>
          </cell>
        </row>
        <row r="585">
          <cell r="A585" t="str">
            <v>EB14D</v>
          </cell>
          <cell r="B585" t="str">
            <v>Other Acquired Cardiac Conditions with CC Score 3-5</v>
          </cell>
          <cell r="C585" t="str">
            <v>-</v>
          </cell>
          <cell r="D585">
            <v>744.64581492806633</v>
          </cell>
          <cell r="E585" t="str">
            <v/>
          </cell>
          <cell r="F585" t="str">
            <v/>
          </cell>
          <cell r="G585">
            <v>5</v>
          </cell>
          <cell r="H585">
            <v>1405.5010476843606</v>
          </cell>
          <cell r="I585">
            <v>11</v>
          </cell>
          <cell r="J585">
            <v>198.66368937058283</v>
          </cell>
          <cell r="K585" t="str">
            <v>No</v>
          </cell>
          <cell r="L585" t="str">
            <v>-</v>
          </cell>
          <cell r="M585">
            <v>0</v>
          </cell>
          <cell r="N585" t="str">
            <v/>
          </cell>
          <cell r="O585" t="str">
            <v>-</v>
          </cell>
        </row>
        <row r="586">
          <cell r="A586" t="str">
            <v>EB14E</v>
          </cell>
          <cell r="B586" t="str">
            <v>Other Acquired Cardiac Conditions with CC Score 0-2</v>
          </cell>
          <cell r="C586" t="str">
            <v>-</v>
          </cell>
          <cell r="D586">
            <v>505.3900488713337</v>
          </cell>
          <cell r="E586" t="str">
            <v/>
          </cell>
          <cell r="F586" t="str">
            <v/>
          </cell>
          <cell r="G586">
            <v>5</v>
          </cell>
          <cell r="H586">
            <v>847.25258500511097</v>
          </cell>
          <cell r="I586">
            <v>5</v>
          </cell>
          <cell r="J586">
            <v>198.66368937058283</v>
          </cell>
          <cell r="K586" t="str">
            <v>No</v>
          </cell>
          <cell r="L586" t="str">
            <v>-</v>
          </cell>
          <cell r="M586">
            <v>0</v>
          </cell>
          <cell r="N586" t="str">
            <v/>
          </cell>
          <cell r="O586" t="str">
            <v>-</v>
          </cell>
        </row>
        <row r="587">
          <cell r="A587" t="str">
            <v>EB15A</v>
          </cell>
          <cell r="B587" t="str">
            <v>Primary Pulmonary Hypertension with CC Score 9+</v>
          </cell>
          <cell r="C587" t="str">
            <v>-</v>
          </cell>
          <cell r="D587">
            <v>4542.5575171071559</v>
          </cell>
          <cell r="E587" t="str">
            <v/>
          </cell>
          <cell r="F587" t="str">
            <v/>
          </cell>
          <cell r="G587">
            <v>32</v>
          </cell>
          <cell r="H587">
            <v>4542.5575171071559</v>
          </cell>
          <cell r="I587">
            <v>32</v>
          </cell>
          <cell r="J587">
            <v>198.66368937058283</v>
          </cell>
          <cell r="K587" t="str">
            <v>No</v>
          </cell>
          <cell r="L587" t="str">
            <v>-</v>
          </cell>
          <cell r="M587">
            <v>0</v>
          </cell>
          <cell r="N587" t="str">
            <v/>
          </cell>
          <cell r="O587" t="str">
            <v>-</v>
          </cell>
        </row>
        <row r="588">
          <cell r="A588" t="str">
            <v>EB15B</v>
          </cell>
          <cell r="B588" t="str">
            <v>Primary Pulmonary Hypertension with CC Score 4-8</v>
          </cell>
          <cell r="C588" t="str">
            <v>-</v>
          </cell>
          <cell r="D588">
            <v>2508.0157829861218</v>
          </cell>
          <cell r="E588" t="str">
            <v/>
          </cell>
          <cell r="F588" t="str">
            <v/>
          </cell>
          <cell r="G588">
            <v>20</v>
          </cell>
          <cell r="H588">
            <v>2508.0157829861218</v>
          </cell>
          <cell r="I588">
            <v>20</v>
          </cell>
          <cell r="J588">
            <v>198.66368937058283</v>
          </cell>
          <cell r="K588" t="str">
            <v>No</v>
          </cell>
          <cell r="L588" t="str">
            <v>-</v>
          </cell>
          <cell r="M588">
            <v>0</v>
          </cell>
          <cell r="N588" t="str">
            <v/>
          </cell>
          <cell r="O588" t="str">
            <v>-</v>
          </cell>
        </row>
        <row r="589">
          <cell r="A589" t="str">
            <v>EB15C</v>
          </cell>
          <cell r="B589" t="str">
            <v>Primary Pulmonary Hypertension with CC Score 0-3</v>
          </cell>
          <cell r="C589" t="str">
            <v>-</v>
          </cell>
          <cell r="D589">
            <v>2208.6720006305927</v>
          </cell>
          <cell r="E589" t="str">
            <v/>
          </cell>
          <cell r="F589" t="str">
            <v/>
          </cell>
          <cell r="G589">
            <v>5</v>
          </cell>
          <cell r="H589">
            <v>2208.6720006305927</v>
          </cell>
          <cell r="I589">
            <v>5</v>
          </cell>
          <cell r="J589">
            <v>198.66368937058283</v>
          </cell>
          <cell r="K589" t="str">
            <v>No</v>
          </cell>
          <cell r="L589" t="str">
            <v>-</v>
          </cell>
          <cell r="M589">
            <v>0</v>
          </cell>
          <cell r="N589" t="str">
            <v/>
          </cell>
          <cell r="O589" t="str">
            <v>-</v>
          </cell>
        </row>
        <row r="590">
          <cell r="A590" t="str">
            <v>EC01A</v>
          </cell>
          <cell r="B590" t="str">
            <v>Congenital Cardiac Surgery with Intervention Score 58 or less, with Diagnosis Score 64 or less</v>
          </cell>
          <cell r="C590">
            <v>152.58900884226543</v>
          </cell>
          <cell r="D590">
            <v>2469.9724643790887</v>
          </cell>
          <cell r="E590" t="str">
            <v/>
          </cell>
          <cell r="F590" t="str">
            <v/>
          </cell>
          <cell r="G590">
            <v>5</v>
          </cell>
          <cell r="H590">
            <v>4428.4192153711738</v>
          </cell>
          <cell r="I590">
            <v>19</v>
          </cell>
          <cell r="J590">
            <v>222.55812049492914</v>
          </cell>
          <cell r="K590" t="str">
            <v>No</v>
          </cell>
          <cell r="L590" t="str">
            <v>-</v>
          </cell>
          <cell r="M590">
            <v>0</v>
          </cell>
          <cell r="N590" t="str">
            <v/>
          </cell>
          <cell r="O590" t="str">
            <v>-</v>
          </cell>
        </row>
        <row r="591">
          <cell r="A591" t="str">
            <v>EC01B</v>
          </cell>
          <cell r="B591" t="str">
            <v>Congenital Cardiac Surgery with Intervention Score 58 or less, with Diagnosis Score 65-117</v>
          </cell>
          <cell r="C591" t="str">
            <v>-</v>
          </cell>
          <cell r="D591">
            <v>4870.3415076354531</v>
          </cell>
          <cell r="E591" t="str">
            <v/>
          </cell>
          <cell r="F591" t="str">
            <v/>
          </cell>
          <cell r="G591">
            <v>14</v>
          </cell>
          <cell r="H591">
            <v>7697.4671915642648</v>
          </cell>
          <cell r="I591">
            <v>29</v>
          </cell>
          <cell r="J591">
            <v>222.55812049492914</v>
          </cell>
          <cell r="K591" t="str">
            <v>No</v>
          </cell>
          <cell r="L591" t="str">
            <v>-</v>
          </cell>
          <cell r="M591">
            <v>0</v>
          </cell>
          <cell r="N591" t="str">
            <v/>
          </cell>
          <cell r="O591" t="str">
            <v>-</v>
          </cell>
        </row>
        <row r="592">
          <cell r="A592" t="str">
            <v>EC01C</v>
          </cell>
          <cell r="B592" t="str">
            <v>Congenital Cardiac Surgery with Intervention Score 58 or less, with Diagnosis Score 118 or more</v>
          </cell>
          <cell r="C592" t="str">
            <v>-</v>
          </cell>
          <cell r="D592">
            <v>9136.1719643516681</v>
          </cell>
          <cell r="E592" t="str">
            <v/>
          </cell>
          <cell r="F592" t="str">
            <v/>
          </cell>
          <cell r="G592">
            <v>26</v>
          </cell>
          <cell r="H592">
            <v>10949.711375470388</v>
          </cell>
          <cell r="I592">
            <v>58</v>
          </cell>
          <cell r="J592">
            <v>222.55812049492914</v>
          </cell>
          <cell r="K592" t="str">
            <v>No</v>
          </cell>
          <cell r="L592" t="str">
            <v>-</v>
          </cell>
          <cell r="M592">
            <v>0</v>
          </cell>
          <cell r="N592" t="str">
            <v/>
          </cell>
          <cell r="O592" t="str">
            <v>-</v>
          </cell>
        </row>
        <row r="593">
          <cell r="A593" t="str">
            <v>EC02A</v>
          </cell>
          <cell r="B593" t="str">
            <v>Congenital Cardiac Surgery with Intervention Score 59-121, with Diagnosis Score 64 or less</v>
          </cell>
          <cell r="C593" t="str">
            <v>-</v>
          </cell>
          <cell r="D593">
            <v>7470.4808782328691</v>
          </cell>
          <cell r="E593" t="str">
            <v/>
          </cell>
          <cell r="F593" t="str">
            <v/>
          </cell>
          <cell r="G593">
            <v>13</v>
          </cell>
          <cell r="H593">
            <v>8539.9792691633447</v>
          </cell>
          <cell r="I593">
            <v>29</v>
          </cell>
          <cell r="J593">
            <v>222.55812049492914</v>
          </cell>
          <cell r="K593" t="str">
            <v>No</v>
          </cell>
          <cell r="L593" t="str">
            <v>-</v>
          </cell>
          <cell r="M593">
            <v>0</v>
          </cell>
          <cell r="N593" t="str">
            <v/>
          </cell>
          <cell r="O593" t="str">
            <v>-</v>
          </cell>
        </row>
        <row r="594">
          <cell r="A594" t="str">
            <v>EC02B</v>
          </cell>
          <cell r="B594" t="str">
            <v>Congenital Cardiac Surgery with Intervention Score 59-121, with Diagnosis Score 65-117</v>
          </cell>
          <cell r="C594" t="str">
            <v>-</v>
          </cell>
          <cell r="D594">
            <v>9581.0764735811827</v>
          </cell>
          <cell r="E594" t="str">
            <v/>
          </cell>
          <cell r="F594" t="str">
            <v/>
          </cell>
          <cell r="G594">
            <v>21</v>
          </cell>
          <cell r="H594">
            <v>11056.277281028164</v>
          </cell>
          <cell r="I594">
            <v>41</v>
          </cell>
          <cell r="J594">
            <v>222.55812049492914</v>
          </cell>
          <cell r="K594" t="str">
            <v>No</v>
          </cell>
          <cell r="L594" t="str">
            <v>-</v>
          </cell>
          <cell r="M594">
            <v>0</v>
          </cell>
          <cell r="N594" t="str">
            <v/>
          </cell>
          <cell r="O594" t="str">
            <v>-</v>
          </cell>
        </row>
        <row r="595">
          <cell r="A595" t="str">
            <v>EC02C</v>
          </cell>
          <cell r="B595" t="str">
            <v>Congenital Cardiac Surgery with Intervention Score 59-121, with Diagnosis Score 118 or more</v>
          </cell>
          <cell r="C595" t="str">
            <v>-</v>
          </cell>
          <cell r="D595">
            <v>13238.337190481363</v>
          </cell>
          <cell r="E595" t="str">
            <v/>
          </cell>
          <cell r="F595" t="str">
            <v/>
          </cell>
          <cell r="G595">
            <v>41</v>
          </cell>
          <cell r="H595">
            <v>18329.091240328609</v>
          </cell>
          <cell r="I595">
            <v>91</v>
          </cell>
          <cell r="J595">
            <v>222.55812049492914</v>
          </cell>
          <cell r="K595" t="str">
            <v>No</v>
          </cell>
          <cell r="L595" t="str">
            <v>-</v>
          </cell>
          <cell r="M595">
            <v>0</v>
          </cell>
          <cell r="N595" t="str">
            <v/>
          </cell>
          <cell r="O595" t="str">
            <v>-</v>
          </cell>
        </row>
        <row r="596">
          <cell r="A596" t="str">
            <v>EC03A</v>
          </cell>
          <cell r="B596" t="str">
            <v>Congenital Cardiac Surgery with Intervention Score 122 or more, with Diagnosis Score 64 or less</v>
          </cell>
          <cell r="C596" t="str">
            <v>-</v>
          </cell>
          <cell r="D596">
            <v>8184.9737416324497</v>
          </cell>
          <cell r="E596" t="str">
            <v/>
          </cell>
          <cell r="F596" t="str">
            <v/>
          </cell>
          <cell r="G596">
            <v>14</v>
          </cell>
          <cell r="H596">
            <v>11697.88002508194</v>
          </cell>
          <cell r="I596">
            <v>31</v>
          </cell>
          <cell r="J596">
            <v>222.55812049492914</v>
          </cell>
          <cell r="K596" t="str">
            <v>No</v>
          </cell>
          <cell r="L596" t="str">
            <v>-</v>
          </cell>
          <cell r="M596">
            <v>0</v>
          </cell>
          <cell r="N596" t="str">
            <v/>
          </cell>
          <cell r="O596" t="str">
            <v>-</v>
          </cell>
        </row>
        <row r="597">
          <cell r="A597" t="str">
            <v>EC03B</v>
          </cell>
          <cell r="B597" t="str">
            <v>Congenital Cardiac Surgery with Intervention Score 122 or more, with Diagnosis Score 65-117</v>
          </cell>
          <cell r="C597" t="str">
            <v>-</v>
          </cell>
          <cell r="D597">
            <v>11284.286625658839</v>
          </cell>
          <cell r="E597" t="str">
            <v/>
          </cell>
          <cell r="F597" t="str">
            <v/>
          </cell>
          <cell r="G597">
            <v>25</v>
          </cell>
          <cell r="H597">
            <v>13927.322226745233</v>
          </cell>
          <cell r="I597">
            <v>44</v>
          </cell>
          <cell r="J597">
            <v>222.55812049492914</v>
          </cell>
          <cell r="K597" t="str">
            <v>No</v>
          </cell>
          <cell r="L597" t="str">
            <v>-</v>
          </cell>
          <cell r="M597">
            <v>0</v>
          </cell>
          <cell r="N597" t="str">
            <v/>
          </cell>
          <cell r="O597" t="str">
            <v>-</v>
          </cell>
        </row>
        <row r="598">
          <cell r="A598" t="str">
            <v>EC03C</v>
          </cell>
          <cell r="B598" t="str">
            <v>Congenital Cardiac Surgery with Intervention Score 122 or more, with Diagnosis Score 118 or more</v>
          </cell>
          <cell r="C598" t="str">
            <v>-</v>
          </cell>
          <cell r="D598">
            <v>21053.564574317894</v>
          </cell>
          <cell r="E598" t="str">
            <v/>
          </cell>
          <cell r="F598" t="str">
            <v/>
          </cell>
          <cell r="G598">
            <v>68</v>
          </cell>
          <cell r="H598">
            <v>26887.339567088889</v>
          </cell>
          <cell r="I598">
            <v>124</v>
          </cell>
          <cell r="J598">
            <v>222.55812049492914</v>
          </cell>
          <cell r="K598" t="str">
            <v>No</v>
          </cell>
          <cell r="L598" t="str">
            <v>-</v>
          </cell>
          <cell r="M598">
            <v>0</v>
          </cell>
          <cell r="N598" t="str">
            <v/>
          </cell>
          <cell r="O598" t="str">
            <v>-</v>
          </cell>
        </row>
        <row r="599">
          <cell r="A599" t="str">
            <v>FZ12L</v>
          </cell>
          <cell r="B599" t="str">
            <v>Major General Abdominal Procedures, 19 years and over, with CC Score 10+</v>
          </cell>
          <cell r="C599" t="str">
            <v>-</v>
          </cell>
          <cell r="D599">
            <v>10156.912612161526</v>
          </cell>
          <cell r="E599" t="str">
            <v/>
          </cell>
          <cell r="F599" t="str">
            <v/>
          </cell>
          <cell r="G599">
            <v>90</v>
          </cell>
          <cell r="H599">
            <v>10156.912612161526</v>
          </cell>
          <cell r="I599">
            <v>90</v>
          </cell>
          <cell r="J599">
            <v>201.9243030486775</v>
          </cell>
          <cell r="K599" t="str">
            <v>No</v>
          </cell>
          <cell r="L599" t="str">
            <v>-</v>
          </cell>
          <cell r="M599">
            <v>0</v>
          </cell>
          <cell r="N599" t="str">
            <v/>
          </cell>
          <cell r="O599" t="str">
            <v>-</v>
          </cell>
        </row>
        <row r="600">
          <cell r="A600" t="str">
            <v>FZ12M</v>
          </cell>
          <cell r="B600" t="str">
            <v>Major General Abdominal Procedures, 19 years and over, with CC Score 6-9</v>
          </cell>
          <cell r="C600" t="str">
            <v>-</v>
          </cell>
          <cell r="D600">
            <v>7019.8260017316361</v>
          </cell>
          <cell r="E600" t="str">
            <v/>
          </cell>
          <cell r="F600" t="str">
            <v/>
          </cell>
          <cell r="G600">
            <v>48</v>
          </cell>
          <cell r="H600">
            <v>7606.5141037430112</v>
          </cell>
          <cell r="I600">
            <v>62</v>
          </cell>
          <cell r="J600">
            <v>201.9243030486775</v>
          </cell>
          <cell r="K600" t="str">
            <v>No</v>
          </cell>
          <cell r="L600" t="str">
            <v>-</v>
          </cell>
          <cell r="M600">
            <v>0</v>
          </cell>
          <cell r="N600" t="str">
            <v/>
          </cell>
          <cell r="O600" t="str">
            <v>-</v>
          </cell>
        </row>
        <row r="601">
          <cell r="A601" t="str">
            <v>FZ12N</v>
          </cell>
          <cell r="B601" t="str">
            <v>Major General Abdominal Procedures, 19 years and over, with CC Score 3-5</v>
          </cell>
          <cell r="C601" t="str">
            <v>-</v>
          </cell>
          <cell r="D601">
            <v>3596.4615355181163</v>
          </cell>
          <cell r="E601" t="str">
            <v/>
          </cell>
          <cell r="F601" t="str">
            <v/>
          </cell>
          <cell r="G601">
            <v>20</v>
          </cell>
          <cell r="H601">
            <v>5186.8410873476732</v>
          </cell>
          <cell r="I601">
            <v>35</v>
          </cell>
          <cell r="J601">
            <v>201.9243030486775</v>
          </cell>
          <cell r="K601" t="str">
            <v>No</v>
          </cell>
          <cell r="L601" t="str">
            <v>-</v>
          </cell>
          <cell r="M601">
            <v>0</v>
          </cell>
          <cell r="N601" t="str">
            <v/>
          </cell>
          <cell r="O601" t="str">
            <v>-</v>
          </cell>
        </row>
        <row r="602">
          <cell r="A602" t="str">
            <v>FZ12P</v>
          </cell>
          <cell r="B602" t="str">
            <v>Major General Abdominal Procedures, 19 years and over, with CC Score 1-2</v>
          </cell>
          <cell r="C602" t="str">
            <v>-</v>
          </cell>
          <cell r="D602">
            <v>2502.8337210844011</v>
          </cell>
          <cell r="E602" t="str">
            <v/>
          </cell>
          <cell r="F602" t="str">
            <v/>
          </cell>
          <cell r="G602">
            <v>10</v>
          </cell>
          <cell r="H602">
            <v>3797.1271901778323</v>
          </cell>
          <cell r="I602">
            <v>24</v>
          </cell>
          <cell r="J602">
            <v>201.9243030486775</v>
          </cell>
          <cell r="K602" t="str">
            <v>No</v>
          </cell>
          <cell r="L602" t="str">
            <v>-</v>
          </cell>
          <cell r="M602">
            <v>0</v>
          </cell>
          <cell r="N602" t="str">
            <v/>
          </cell>
          <cell r="O602" t="str">
            <v>-</v>
          </cell>
        </row>
        <row r="603">
          <cell r="A603" t="str">
            <v>FZ12Q</v>
          </cell>
          <cell r="B603" t="str">
            <v>Major General Abdominal Procedures, 19 years and over, with CC Score 0</v>
          </cell>
          <cell r="C603" t="str">
            <v>-</v>
          </cell>
          <cell r="D603">
            <v>1756.8807094360184</v>
          </cell>
          <cell r="E603" t="str">
            <v/>
          </cell>
          <cell r="F603" t="str">
            <v/>
          </cell>
          <cell r="G603">
            <v>5</v>
          </cell>
          <cell r="H603">
            <v>2864.1621047868744</v>
          </cell>
          <cell r="I603">
            <v>17</v>
          </cell>
          <cell r="J603">
            <v>201.9243030486775</v>
          </cell>
          <cell r="K603" t="str">
            <v>No</v>
          </cell>
          <cell r="L603" t="str">
            <v>-</v>
          </cell>
          <cell r="M603">
            <v>0</v>
          </cell>
          <cell r="N603">
            <v>1</v>
          </cell>
          <cell r="O603" t="str">
            <v>sub-HRG</v>
          </cell>
        </row>
        <row r="604">
          <cell r="A604" t="str">
            <v>FZ12R</v>
          </cell>
          <cell r="B604" t="str">
            <v>Major General Abdominal Procedures, between 2 and 18 years, with CC Score 1+</v>
          </cell>
          <cell r="C604" t="str">
            <v>-</v>
          </cell>
          <cell r="D604">
            <v>4482.2547127825856</v>
          </cell>
          <cell r="E604" t="str">
            <v/>
          </cell>
          <cell r="F604" t="str">
            <v/>
          </cell>
          <cell r="G604">
            <v>14</v>
          </cell>
          <cell r="H604">
            <v>6698.1415320267915</v>
          </cell>
          <cell r="I604">
            <v>30</v>
          </cell>
          <cell r="J604">
            <v>251.82797596565604</v>
          </cell>
          <cell r="K604" t="str">
            <v>No</v>
          </cell>
          <cell r="L604" t="str">
            <v>-</v>
          </cell>
          <cell r="M604">
            <v>0</v>
          </cell>
          <cell r="N604" t="str">
            <v/>
          </cell>
          <cell r="O604" t="str">
            <v>-</v>
          </cell>
        </row>
        <row r="605">
          <cell r="A605" t="str">
            <v>FZ12S</v>
          </cell>
          <cell r="B605" t="str">
            <v>Major General Abdominal Procedures, between 2 and 18 years, with CC Score 0</v>
          </cell>
          <cell r="C605" t="str">
            <v>-</v>
          </cell>
          <cell r="D605">
            <v>2106.3807077822253</v>
          </cell>
          <cell r="E605" t="str">
            <v/>
          </cell>
          <cell r="F605" t="str">
            <v/>
          </cell>
          <cell r="G605">
            <v>5</v>
          </cell>
          <cell r="H605">
            <v>3360.4874274558979</v>
          </cell>
          <cell r="I605">
            <v>17</v>
          </cell>
          <cell r="J605">
            <v>251.82797596565604</v>
          </cell>
          <cell r="K605" t="str">
            <v>No</v>
          </cell>
          <cell r="L605" t="str">
            <v>-</v>
          </cell>
          <cell r="M605">
            <v>0</v>
          </cell>
          <cell r="N605" t="str">
            <v/>
          </cell>
          <cell r="O605" t="str">
            <v>-</v>
          </cell>
        </row>
        <row r="606">
          <cell r="A606" t="str">
            <v>FZ12T</v>
          </cell>
          <cell r="B606" t="str">
            <v>Major General Abdominal Procedures, 1 year and under, with CC Score 2+</v>
          </cell>
          <cell r="C606" t="str">
            <v>-</v>
          </cell>
          <cell r="D606">
            <v>8148.1032695552158</v>
          </cell>
          <cell r="E606" t="str">
            <v/>
          </cell>
          <cell r="F606" t="str">
            <v/>
          </cell>
          <cell r="G606">
            <v>89</v>
          </cell>
          <cell r="H606">
            <v>8148.1032695552158</v>
          </cell>
          <cell r="I606">
            <v>89</v>
          </cell>
          <cell r="J606">
            <v>251.82797596565604</v>
          </cell>
          <cell r="K606" t="str">
            <v>No</v>
          </cell>
          <cell r="L606" t="str">
            <v>-</v>
          </cell>
          <cell r="M606">
            <v>0</v>
          </cell>
          <cell r="N606" t="str">
            <v/>
          </cell>
          <cell r="O606" t="str">
            <v>-</v>
          </cell>
        </row>
        <row r="607">
          <cell r="A607" t="str">
            <v>FZ12U</v>
          </cell>
          <cell r="B607" t="str">
            <v>Major General Abdominal Procedures, 1 year and under, with CC Score 0-1</v>
          </cell>
          <cell r="C607" t="str">
            <v>-</v>
          </cell>
          <cell r="D607">
            <v>3482.966104063953</v>
          </cell>
          <cell r="E607" t="str">
            <v/>
          </cell>
          <cell r="F607" t="str">
            <v/>
          </cell>
          <cell r="G607">
            <v>13</v>
          </cell>
          <cell r="H607">
            <v>5965.7333284873193</v>
          </cell>
          <cell r="I607">
            <v>54</v>
          </cell>
          <cell r="J607">
            <v>251.82797596565604</v>
          </cell>
          <cell r="K607" t="str">
            <v>No</v>
          </cell>
          <cell r="L607" t="str">
            <v>-</v>
          </cell>
          <cell r="M607">
            <v>0</v>
          </cell>
          <cell r="N607" t="str">
            <v/>
          </cell>
          <cell r="O607" t="str">
            <v>-</v>
          </cell>
        </row>
        <row r="608">
          <cell r="A608" t="str">
            <v>FZ13C</v>
          </cell>
          <cell r="B608" t="str">
            <v>Minor Therapeutic or Diagnostic, General Abdominal Procedures, 19 years and over</v>
          </cell>
          <cell r="C608">
            <v>276.40472708744494</v>
          </cell>
          <cell r="D608">
            <v>786.54896078232434</v>
          </cell>
          <cell r="E608" t="str">
            <v/>
          </cell>
          <cell r="F608" t="str">
            <v/>
          </cell>
          <cell r="G608">
            <v>5</v>
          </cell>
          <cell r="H608">
            <v>777.75803020656053</v>
          </cell>
          <cell r="I608">
            <v>5</v>
          </cell>
          <cell r="J608">
            <v>201.9243030486775</v>
          </cell>
          <cell r="K608" t="str">
            <v>No</v>
          </cell>
          <cell r="L608" t="str">
            <v>-</v>
          </cell>
          <cell r="M608">
            <v>0</v>
          </cell>
          <cell r="N608">
            <v>1</v>
          </cell>
          <cell r="O608" t="str">
            <v>HRG</v>
          </cell>
        </row>
        <row r="609">
          <cell r="A609" t="str">
            <v>FZ13D</v>
          </cell>
          <cell r="B609" t="str">
            <v>Minor Therapeutic or Diagnostic, General Abdominal Procedures, 18 years and under</v>
          </cell>
          <cell r="C609" t="str">
            <v>-</v>
          </cell>
          <cell r="D609">
            <v>1031.4904128775754</v>
          </cell>
          <cell r="E609" t="str">
            <v/>
          </cell>
          <cell r="F609" t="str">
            <v/>
          </cell>
          <cell r="G609">
            <v>5</v>
          </cell>
          <cell r="H609">
            <v>898.31810286186783</v>
          </cell>
          <cell r="I609">
            <v>5</v>
          </cell>
          <cell r="J609">
            <v>251.82797596565604</v>
          </cell>
          <cell r="K609" t="str">
            <v>No</v>
          </cell>
          <cell r="L609" t="str">
            <v>-</v>
          </cell>
          <cell r="M609">
            <v>0</v>
          </cell>
          <cell r="N609" t="str">
            <v/>
          </cell>
          <cell r="O609" t="str">
            <v>-</v>
          </cell>
        </row>
        <row r="610">
          <cell r="A610" t="str">
            <v>FZ17D</v>
          </cell>
          <cell r="B610" t="str">
            <v>Abdominal Hernia Procedures, 18 years and under</v>
          </cell>
          <cell r="C610" t="str">
            <v>-</v>
          </cell>
          <cell r="D610">
            <v>1175.7665376256109</v>
          </cell>
          <cell r="E610" t="str">
            <v/>
          </cell>
          <cell r="F610" t="str">
            <v/>
          </cell>
          <cell r="G610">
            <v>5</v>
          </cell>
          <cell r="H610">
            <v>1910.6612603815161</v>
          </cell>
          <cell r="I610">
            <v>6</v>
          </cell>
          <cell r="J610">
            <v>251.82797596565604</v>
          </cell>
          <cell r="K610" t="str">
            <v>No</v>
          </cell>
          <cell r="L610" t="str">
            <v>-</v>
          </cell>
          <cell r="M610">
            <v>0</v>
          </cell>
          <cell r="N610" t="str">
            <v/>
          </cell>
          <cell r="O610" t="str">
            <v>-</v>
          </cell>
        </row>
        <row r="611">
          <cell r="A611" t="str">
            <v>FZ17E</v>
          </cell>
          <cell r="B611" t="str">
            <v>Abdominal Hernia Procedures, 19 years and over, with CC Score 4+</v>
          </cell>
          <cell r="C611" t="str">
            <v>-</v>
          </cell>
          <cell r="D611">
            <v>4340.1175370649134</v>
          </cell>
          <cell r="E611" t="str">
            <v/>
          </cell>
          <cell r="F611" t="str">
            <v/>
          </cell>
          <cell r="G611">
            <v>22</v>
          </cell>
          <cell r="H611">
            <v>5013.2580560610149</v>
          </cell>
          <cell r="I611">
            <v>31</v>
          </cell>
          <cell r="J611">
            <v>201.9243030486775</v>
          </cell>
          <cell r="K611" t="str">
            <v>No</v>
          </cell>
          <cell r="L611" t="str">
            <v>-</v>
          </cell>
          <cell r="M611">
            <v>0</v>
          </cell>
          <cell r="N611" t="str">
            <v/>
          </cell>
          <cell r="O611" t="str">
            <v>-</v>
          </cell>
        </row>
        <row r="612">
          <cell r="A612" t="str">
            <v>FZ17F</v>
          </cell>
          <cell r="B612" t="str">
            <v>Abdominal Hernia Procedures, 19 years and over, with CC Score 1-3</v>
          </cell>
          <cell r="C612" t="str">
            <v>-</v>
          </cell>
          <cell r="D612">
            <v>2697.7535670822303</v>
          </cell>
          <cell r="E612" t="str">
            <v/>
          </cell>
          <cell r="F612" t="str">
            <v/>
          </cell>
          <cell r="G612">
            <v>9</v>
          </cell>
          <cell r="H612">
            <v>2939.7746269478871</v>
          </cell>
          <cell r="I612">
            <v>12</v>
          </cell>
          <cell r="J612">
            <v>201.9243030486775</v>
          </cell>
          <cell r="K612" t="str">
            <v>No</v>
          </cell>
          <cell r="L612" t="str">
            <v>-</v>
          </cell>
          <cell r="M612">
            <v>0</v>
          </cell>
          <cell r="N612" t="str">
            <v/>
          </cell>
          <cell r="O612" t="str">
            <v>-</v>
          </cell>
        </row>
        <row r="613">
          <cell r="A613" t="str">
            <v>FZ17G</v>
          </cell>
          <cell r="B613" t="str">
            <v>Abdominal Hernia Procedures, 19 years and over, with CC Score 0</v>
          </cell>
          <cell r="C613" t="str">
            <v>-</v>
          </cell>
          <cell r="D613">
            <v>1832.4759177427907</v>
          </cell>
          <cell r="E613" t="str">
            <v/>
          </cell>
          <cell r="F613" t="str">
            <v/>
          </cell>
          <cell r="G613">
            <v>5</v>
          </cell>
          <cell r="H613">
            <v>2459.8302077882599</v>
          </cell>
          <cell r="I613">
            <v>9</v>
          </cell>
          <cell r="J613">
            <v>201.9243030486775</v>
          </cell>
          <cell r="K613" t="str">
            <v>No</v>
          </cell>
          <cell r="L613" t="str">
            <v>-</v>
          </cell>
          <cell r="M613">
            <v>0</v>
          </cell>
          <cell r="N613">
            <v>1</v>
          </cell>
          <cell r="O613" t="str">
            <v>sub-HRG</v>
          </cell>
        </row>
        <row r="614">
          <cell r="A614" t="str">
            <v>FZ18E</v>
          </cell>
          <cell r="B614" t="str">
            <v>Inguinal, Umbilical or Femoral Hernia Procedures, between 2 and 18 years</v>
          </cell>
          <cell r="C614" t="str">
            <v>-</v>
          </cell>
          <cell r="D614">
            <v>1121.5165954156482</v>
          </cell>
          <cell r="E614" t="str">
            <v/>
          </cell>
          <cell r="F614" t="str">
            <v/>
          </cell>
          <cell r="G614">
            <v>5</v>
          </cell>
          <cell r="H614">
            <v>1931.0725002043109</v>
          </cell>
          <cell r="I614">
            <v>5</v>
          </cell>
          <cell r="J614">
            <v>251.82797596565604</v>
          </cell>
          <cell r="K614" t="str">
            <v>No</v>
          </cell>
          <cell r="L614" t="str">
            <v>-</v>
          </cell>
          <cell r="M614">
            <v>0</v>
          </cell>
          <cell r="N614" t="str">
            <v/>
          </cell>
          <cell r="O614" t="str">
            <v>-</v>
          </cell>
        </row>
        <row r="615">
          <cell r="A615" t="str">
            <v>FZ18F</v>
          </cell>
          <cell r="B615" t="str">
            <v>Inguinal, Umbilical or Femoral Hernia Procedures, 1 year and under</v>
          </cell>
          <cell r="C615" t="str">
            <v>-</v>
          </cell>
          <cell r="D615">
            <v>1410.66705811629</v>
          </cell>
          <cell r="E615" t="str">
            <v/>
          </cell>
          <cell r="F615" t="str">
            <v/>
          </cell>
          <cell r="G615">
            <v>5</v>
          </cell>
          <cell r="H615">
            <v>2483.2525045808375</v>
          </cell>
          <cell r="I615">
            <v>6</v>
          </cell>
          <cell r="J615">
            <v>251.82797596565604</v>
          </cell>
          <cell r="K615" t="str">
            <v>No</v>
          </cell>
          <cell r="L615" t="str">
            <v>-</v>
          </cell>
          <cell r="M615">
            <v>0</v>
          </cell>
          <cell r="N615" t="str">
            <v/>
          </cell>
          <cell r="O615" t="str">
            <v>-</v>
          </cell>
        </row>
        <row r="616">
          <cell r="A616" t="str">
            <v>FZ18G</v>
          </cell>
          <cell r="B616" t="str">
            <v>Inguinal, Umbilical or Femoral Hernia Procedures, 19 years and over, with CC Score 6+</v>
          </cell>
          <cell r="C616" t="str">
            <v>-</v>
          </cell>
          <cell r="D616">
            <v>2669.2029294231747</v>
          </cell>
          <cell r="E616" t="str">
            <v/>
          </cell>
          <cell r="F616" t="str">
            <v/>
          </cell>
          <cell r="G616">
            <v>14</v>
          </cell>
          <cell r="H616">
            <v>5043.7843366231755</v>
          </cell>
          <cell r="I616">
            <v>38</v>
          </cell>
          <cell r="J616">
            <v>201.9243030486775</v>
          </cell>
          <cell r="K616" t="str">
            <v>No</v>
          </cell>
          <cell r="L616" t="str">
            <v>-</v>
          </cell>
          <cell r="M616">
            <v>0</v>
          </cell>
          <cell r="N616" t="str">
            <v/>
          </cell>
          <cell r="O616" t="str">
            <v>-</v>
          </cell>
        </row>
        <row r="617">
          <cell r="A617" t="str">
            <v>FZ18H</v>
          </cell>
          <cell r="B617" t="str">
            <v>Inguinal, Umbilical or Femoral Hernia Procedures, 19 years and over, with CC Score 3-5</v>
          </cell>
          <cell r="C617" t="str">
            <v>-</v>
          </cell>
          <cell r="D617">
            <v>1745.1283218807471</v>
          </cell>
          <cell r="E617" t="str">
            <v/>
          </cell>
          <cell r="F617" t="str">
            <v/>
          </cell>
          <cell r="G617">
            <v>5</v>
          </cell>
          <cell r="H617">
            <v>2890.4169205731573</v>
          </cell>
          <cell r="I617">
            <v>12</v>
          </cell>
          <cell r="J617">
            <v>201.9243030486775</v>
          </cell>
          <cell r="K617" t="str">
            <v>No</v>
          </cell>
          <cell r="L617" t="str">
            <v>-</v>
          </cell>
          <cell r="M617">
            <v>0</v>
          </cell>
          <cell r="N617" t="str">
            <v/>
          </cell>
          <cell r="O617" t="str">
            <v>-</v>
          </cell>
        </row>
        <row r="618">
          <cell r="A618" t="str">
            <v>FZ18J</v>
          </cell>
          <cell r="B618" t="str">
            <v>Inguinal, Umbilical or Femoral Hernia Procedures, 19 years and over, with CC Score 1-2</v>
          </cell>
          <cell r="C618" t="str">
            <v>-</v>
          </cell>
          <cell r="D618">
            <v>1508.9167356649218</v>
          </cell>
          <cell r="E618" t="str">
            <v/>
          </cell>
          <cell r="F618" t="str">
            <v/>
          </cell>
          <cell r="G618">
            <v>5</v>
          </cell>
          <cell r="H618">
            <v>2173.311290954086</v>
          </cell>
          <cell r="I618">
            <v>6</v>
          </cell>
          <cell r="J618">
            <v>201.9243030486775</v>
          </cell>
          <cell r="K618" t="str">
            <v>No</v>
          </cell>
          <cell r="L618" t="str">
            <v>-</v>
          </cell>
          <cell r="M618">
            <v>0</v>
          </cell>
          <cell r="N618">
            <v>1</v>
          </cell>
          <cell r="O618" t="str">
            <v>HRG</v>
          </cell>
        </row>
        <row r="619">
          <cell r="A619" t="str">
            <v>FZ18K</v>
          </cell>
          <cell r="B619" t="str">
            <v>Inguinal, Umbilical or Femoral Hernia Procedures, 19 years and over, with CC Score 0</v>
          </cell>
          <cell r="C619" t="str">
            <v>-</v>
          </cell>
          <cell r="D619">
            <v>1329.8737316516135</v>
          </cell>
          <cell r="E619" t="str">
            <v/>
          </cell>
          <cell r="F619" t="str">
            <v/>
          </cell>
          <cell r="G619">
            <v>5</v>
          </cell>
          <cell r="H619">
            <v>1981.5597114060529</v>
          </cell>
          <cell r="I619">
            <v>6</v>
          </cell>
          <cell r="J619">
            <v>201.9243030486775</v>
          </cell>
          <cell r="K619" t="str">
            <v>No</v>
          </cell>
          <cell r="L619" t="str">
            <v>-</v>
          </cell>
          <cell r="M619">
            <v>0</v>
          </cell>
          <cell r="N619">
            <v>1</v>
          </cell>
          <cell r="O619" t="str">
            <v>HRG</v>
          </cell>
        </row>
        <row r="620">
          <cell r="A620" t="str">
            <v>FZ19A</v>
          </cell>
          <cell r="B620" t="str">
            <v>Herniotomy Procedures, 2 years and over</v>
          </cell>
          <cell r="C620" t="str">
            <v>-</v>
          </cell>
          <cell r="D620">
            <v>1063.8718936495454</v>
          </cell>
          <cell r="E620" t="str">
            <v/>
          </cell>
          <cell r="F620" t="str">
            <v/>
          </cell>
          <cell r="G620">
            <v>5</v>
          </cell>
          <cell r="H620">
            <v>1757.9086937870252</v>
          </cell>
          <cell r="I620">
            <v>5</v>
          </cell>
          <cell r="J620">
            <v>201.9243030486775</v>
          </cell>
          <cell r="K620" t="str">
            <v>No</v>
          </cell>
          <cell r="L620" t="str">
            <v>-</v>
          </cell>
          <cell r="M620">
            <v>0</v>
          </cell>
          <cell r="N620" t="str">
            <v/>
          </cell>
          <cell r="O620" t="str">
            <v>-</v>
          </cell>
        </row>
        <row r="621">
          <cell r="A621" t="str">
            <v>FZ19B</v>
          </cell>
          <cell r="B621" t="str">
            <v>Herniotomy Procedures, 1 year and under</v>
          </cell>
          <cell r="C621" t="str">
            <v>-</v>
          </cell>
          <cell r="D621">
            <v>1348.1550718408059</v>
          </cell>
          <cell r="E621" t="str">
            <v/>
          </cell>
          <cell r="F621" t="str">
            <v/>
          </cell>
          <cell r="G621">
            <v>5</v>
          </cell>
          <cell r="H621">
            <v>2059.1573588615965</v>
          </cell>
          <cell r="I621">
            <v>6</v>
          </cell>
          <cell r="J621">
            <v>251.82797596565604</v>
          </cell>
          <cell r="K621" t="str">
            <v>No</v>
          </cell>
          <cell r="L621" t="str">
            <v>-</v>
          </cell>
          <cell r="M621">
            <v>0</v>
          </cell>
          <cell r="N621" t="str">
            <v/>
          </cell>
          <cell r="O621" t="str">
            <v>-</v>
          </cell>
        </row>
        <row r="622">
          <cell r="A622" t="str">
            <v>FZ20F</v>
          </cell>
          <cell r="B622" t="str">
            <v>Appendicectomy Procedures, 19 years and over, with CC Score 5+</v>
          </cell>
          <cell r="C622" t="str">
            <v>-</v>
          </cell>
          <cell r="D622">
            <v>5335.7808602472533</v>
          </cell>
          <cell r="E622" t="str">
            <v/>
          </cell>
          <cell r="F622" t="str">
            <v/>
          </cell>
          <cell r="G622">
            <v>29</v>
          </cell>
          <cell r="H622">
            <v>5335.7808602472533</v>
          </cell>
          <cell r="I622">
            <v>29</v>
          </cell>
          <cell r="J622">
            <v>201.9243030486775</v>
          </cell>
          <cell r="K622" t="str">
            <v>No</v>
          </cell>
          <cell r="L622" t="str">
            <v>-</v>
          </cell>
          <cell r="M622">
            <v>0</v>
          </cell>
          <cell r="N622" t="str">
            <v/>
          </cell>
          <cell r="O622" t="str">
            <v>-</v>
          </cell>
        </row>
        <row r="623">
          <cell r="A623" t="str">
            <v>FZ20G</v>
          </cell>
          <cell r="B623" t="str">
            <v>Appendicectomy Procedures, 19 years and over, with CC Score 3-4</v>
          </cell>
          <cell r="C623" t="str">
            <v>-</v>
          </cell>
          <cell r="D623">
            <v>3158.598394413496</v>
          </cell>
          <cell r="E623" t="str">
            <v/>
          </cell>
          <cell r="F623" t="str">
            <v/>
          </cell>
          <cell r="G623">
            <v>9</v>
          </cell>
          <cell r="H623">
            <v>3507.9126316517836</v>
          </cell>
          <cell r="I623">
            <v>16</v>
          </cell>
          <cell r="J623">
            <v>201.9243030486775</v>
          </cell>
          <cell r="K623" t="str">
            <v>No</v>
          </cell>
          <cell r="L623" t="str">
            <v>-</v>
          </cell>
          <cell r="M623">
            <v>0</v>
          </cell>
          <cell r="N623" t="str">
            <v/>
          </cell>
          <cell r="O623" t="str">
            <v>-</v>
          </cell>
        </row>
        <row r="624">
          <cell r="A624" t="str">
            <v>FZ20H</v>
          </cell>
          <cell r="B624" t="str">
            <v>Appendicectomy Procedures, 19 years and over, with CC Score 1-2</v>
          </cell>
          <cell r="C624" t="str">
            <v>-</v>
          </cell>
          <cell r="D624">
            <v>2363.4205115164691</v>
          </cell>
          <cell r="E624" t="str">
            <v/>
          </cell>
          <cell r="F624" t="str">
            <v/>
          </cell>
          <cell r="G624">
            <v>5</v>
          </cell>
          <cell r="H624">
            <v>2698.5492984646953</v>
          </cell>
          <cell r="I624">
            <v>10</v>
          </cell>
          <cell r="J624">
            <v>201.9243030486775</v>
          </cell>
          <cell r="K624" t="str">
            <v>No</v>
          </cell>
          <cell r="L624" t="str">
            <v>-</v>
          </cell>
          <cell r="M624">
            <v>0</v>
          </cell>
          <cell r="N624" t="str">
            <v/>
          </cell>
          <cell r="O624" t="str">
            <v>-</v>
          </cell>
        </row>
        <row r="625">
          <cell r="A625" t="str">
            <v>FZ20J</v>
          </cell>
          <cell r="B625" t="str">
            <v>Appendicectomy Procedures, 19 years and over, with CC Score 0</v>
          </cell>
          <cell r="C625" t="str">
            <v>-</v>
          </cell>
          <cell r="D625">
            <v>1846.3466881369616</v>
          </cell>
          <cell r="E625" t="str">
            <v/>
          </cell>
          <cell r="F625" t="str">
            <v/>
          </cell>
          <cell r="G625">
            <v>5</v>
          </cell>
          <cell r="H625">
            <v>2283.8148442754009</v>
          </cell>
          <cell r="I625">
            <v>5</v>
          </cell>
          <cell r="J625">
            <v>201.9243030486775</v>
          </cell>
          <cell r="K625" t="str">
            <v>No</v>
          </cell>
          <cell r="L625" t="str">
            <v>-</v>
          </cell>
          <cell r="M625">
            <v>0</v>
          </cell>
          <cell r="N625" t="str">
            <v/>
          </cell>
          <cell r="O625" t="str">
            <v>-</v>
          </cell>
        </row>
        <row r="626">
          <cell r="A626" t="str">
            <v>FZ20K</v>
          </cell>
          <cell r="B626" t="str">
            <v>Appendicectomy Procedures, 18 years and under, with CC Score 3+</v>
          </cell>
          <cell r="C626" t="str">
            <v>-</v>
          </cell>
          <cell r="D626">
            <v>4467.5991936197115</v>
          </cell>
          <cell r="E626" t="str">
            <v/>
          </cell>
          <cell r="F626" t="str">
            <v/>
          </cell>
          <cell r="G626">
            <v>16</v>
          </cell>
          <cell r="H626">
            <v>4467.5991936197115</v>
          </cell>
          <cell r="I626">
            <v>16</v>
          </cell>
          <cell r="J626">
            <v>251.82797596565604</v>
          </cell>
          <cell r="K626" t="str">
            <v>No</v>
          </cell>
          <cell r="L626" t="str">
            <v>-</v>
          </cell>
          <cell r="M626">
            <v>0</v>
          </cell>
          <cell r="N626" t="str">
            <v/>
          </cell>
          <cell r="O626" t="str">
            <v>-</v>
          </cell>
        </row>
        <row r="627">
          <cell r="A627" t="str">
            <v>FZ20L</v>
          </cell>
          <cell r="B627" t="str">
            <v>Appendicectomy Procedures, 18 years and under, with CC Score 1-2</v>
          </cell>
          <cell r="C627" t="str">
            <v>-</v>
          </cell>
          <cell r="D627">
            <v>2956.6824809179989</v>
          </cell>
          <cell r="E627" t="str">
            <v/>
          </cell>
          <cell r="F627" t="str">
            <v/>
          </cell>
          <cell r="G627">
            <v>10</v>
          </cell>
          <cell r="H627">
            <v>2956.6824809179989</v>
          </cell>
          <cell r="I627">
            <v>10</v>
          </cell>
          <cell r="J627">
            <v>251.82797596565604</v>
          </cell>
          <cell r="K627" t="str">
            <v>No</v>
          </cell>
          <cell r="L627" t="str">
            <v>-</v>
          </cell>
          <cell r="M627">
            <v>0</v>
          </cell>
          <cell r="N627" t="str">
            <v/>
          </cell>
          <cell r="O627" t="str">
            <v>-</v>
          </cell>
        </row>
        <row r="628">
          <cell r="A628" t="str">
            <v>FZ20M</v>
          </cell>
          <cell r="B628" t="str">
            <v>Appendicectomy Procedures, 18 years and under, with CC Score 0</v>
          </cell>
          <cell r="C628" t="str">
            <v>-</v>
          </cell>
          <cell r="D628">
            <v>2200.7129792991523</v>
          </cell>
          <cell r="E628" t="str">
            <v/>
          </cell>
          <cell r="F628" t="str">
            <v/>
          </cell>
          <cell r="G628">
            <v>5</v>
          </cell>
          <cell r="H628">
            <v>2311.69810749302</v>
          </cell>
          <cell r="I628">
            <v>5</v>
          </cell>
          <cell r="J628">
            <v>251.82797596565604</v>
          </cell>
          <cell r="K628" t="str">
            <v>No</v>
          </cell>
          <cell r="L628" t="str">
            <v>-</v>
          </cell>
          <cell r="M628">
            <v>0</v>
          </cell>
          <cell r="N628" t="str">
            <v/>
          </cell>
          <cell r="O628" t="str">
            <v>-</v>
          </cell>
        </row>
        <row r="629">
          <cell r="A629" t="str">
            <v>FZ21B</v>
          </cell>
          <cell r="B629" t="str">
            <v>Major Anal Procedures, 18 years and under</v>
          </cell>
          <cell r="C629" t="str">
            <v>-</v>
          </cell>
          <cell r="D629">
            <v>2234.5724455396298</v>
          </cell>
          <cell r="E629" t="str">
            <v/>
          </cell>
          <cell r="F629" t="str">
            <v/>
          </cell>
          <cell r="G629">
            <v>8</v>
          </cell>
          <cell r="H629">
            <v>2234.5724455396298</v>
          </cell>
          <cell r="I629">
            <v>8</v>
          </cell>
          <cell r="J629">
            <v>251.82797596565604</v>
          </cell>
          <cell r="K629" t="str">
            <v>No</v>
          </cell>
          <cell r="L629" t="str">
            <v>-</v>
          </cell>
          <cell r="M629">
            <v>0</v>
          </cell>
          <cell r="N629" t="str">
            <v/>
          </cell>
          <cell r="O629" t="str">
            <v>-</v>
          </cell>
        </row>
        <row r="630">
          <cell r="A630" t="str">
            <v>FZ21C</v>
          </cell>
          <cell r="B630" t="str">
            <v>Major Anal Procedures, 19 years and over, with CC Score 1+</v>
          </cell>
          <cell r="C630" t="str">
            <v>-</v>
          </cell>
          <cell r="D630">
            <v>1169.4149142037218</v>
          </cell>
          <cell r="E630" t="str">
            <v/>
          </cell>
          <cell r="F630" t="str">
            <v/>
          </cell>
          <cell r="G630">
            <v>5</v>
          </cell>
          <cell r="H630">
            <v>2749.5254473578157</v>
          </cell>
          <cell r="I630">
            <v>19</v>
          </cell>
          <cell r="J630">
            <v>201.9243030486775</v>
          </cell>
          <cell r="K630" t="str">
            <v>No</v>
          </cell>
          <cell r="L630" t="str">
            <v>-</v>
          </cell>
          <cell r="M630">
            <v>0</v>
          </cell>
          <cell r="N630" t="str">
            <v/>
          </cell>
          <cell r="O630" t="str">
            <v>-</v>
          </cell>
        </row>
        <row r="631">
          <cell r="A631" t="str">
            <v>FZ21D</v>
          </cell>
          <cell r="B631" t="str">
            <v>Major Anal Procedures, 19 years and over, with CC Score 0</v>
          </cell>
          <cell r="C631" t="str">
            <v>-</v>
          </cell>
          <cell r="D631">
            <v>1044.0527217222425</v>
          </cell>
          <cell r="E631" t="str">
            <v/>
          </cell>
          <cell r="F631" t="str">
            <v/>
          </cell>
          <cell r="G631">
            <v>5</v>
          </cell>
          <cell r="H631">
            <v>1515.5289039854972</v>
          </cell>
          <cell r="I631">
            <v>6</v>
          </cell>
          <cell r="J631">
            <v>201.9243030486775</v>
          </cell>
          <cell r="K631" t="str">
            <v>No</v>
          </cell>
          <cell r="L631" t="str">
            <v>-</v>
          </cell>
          <cell r="M631">
            <v>0</v>
          </cell>
          <cell r="N631" t="str">
            <v/>
          </cell>
          <cell r="O631" t="str">
            <v>-</v>
          </cell>
        </row>
        <row r="632">
          <cell r="A632" t="str">
            <v>FZ22B</v>
          </cell>
          <cell r="B632" t="str">
            <v>Intermediate Anal Procedures, 18 years and under</v>
          </cell>
          <cell r="C632" t="str">
            <v>-</v>
          </cell>
          <cell r="D632">
            <v>1095.8002359937823</v>
          </cell>
          <cell r="E632" t="str">
            <v/>
          </cell>
          <cell r="F632" t="str">
            <v/>
          </cell>
          <cell r="G632">
            <v>5</v>
          </cell>
          <cell r="H632">
            <v>1150.7892782908441</v>
          </cell>
          <cell r="I632">
            <v>5</v>
          </cell>
          <cell r="J632">
            <v>251.82797596565604</v>
          </cell>
          <cell r="K632" t="str">
            <v>No</v>
          </cell>
          <cell r="L632" t="str">
            <v>-</v>
          </cell>
          <cell r="M632">
            <v>0</v>
          </cell>
          <cell r="N632" t="str">
            <v/>
          </cell>
          <cell r="O632" t="str">
            <v>-</v>
          </cell>
        </row>
        <row r="633">
          <cell r="A633" t="str">
            <v>FZ22C</v>
          </cell>
          <cell r="B633" t="str">
            <v>Intermediate Anal Procedures, 19 years and over, with CC Score 3+</v>
          </cell>
          <cell r="C633" t="str">
            <v>-</v>
          </cell>
          <cell r="D633">
            <v>1377.4685976467156</v>
          </cell>
          <cell r="E633" t="str">
            <v/>
          </cell>
          <cell r="F633" t="str">
            <v/>
          </cell>
          <cell r="G633">
            <v>5</v>
          </cell>
          <cell r="H633">
            <v>3267.908541213269</v>
          </cell>
          <cell r="I633">
            <v>22</v>
          </cell>
          <cell r="J633">
            <v>201.9243030486775</v>
          </cell>
          <cell r="K633" t="str">
            <v>No</v>
          </cell>
          <cell r="L633" t="str">
            <v>-</v>
          </cell>
          <cell r="M633">
            <v>0</v>
          </cell>
          <cell r="N633" t="str">
            <v/>
          </cell>
          <cell r="O633" t="str">
            <v>-</v>
          </cell>
        </row>
        <row r="634">
          <cell r="A634" t="str">
            <v>FZ22D</v>
          </cell>
          <cell r="B634" t="str">
            <v>Intermediate Anal Procedures, 19 years and over, with CC Score 1-2</v>
          </cell>
          <cell r="C634" t="str">
            <v>-</v>
          </cell>
          <cell r="D634">
            <v>1016.9219022258089</v>
          </cell>
          <cell r="E634" t="str">
            <v/>
          </cell>
          <cell r="F634" t="str">
            <v/>
          </cell>
          <cell r="G634">
            <v>5</v>
          </cell>
          <cell r="H634">
            <v>1351.5232688801959</v>
          </cell>
          <cell r="I634">
            <v>5</v>
          </cell>
          <cell r="J634">
            <v>201.9243030486775</v>
          </cell>
          <cell r="K634" t="str">
            <v>No</v>
          </cell>
          <cell r="L634" t="str">
            <v>-</v>
          </cell>
          <cell r="M634">
            <v>0</v>
          </cell>
          <cell r="N634" t="str">
            <v/>
          </cell>
          <cell r="O634" t="str">
            <v>-</v>
          </cell>
        </row>
        <row r="635">
          <cell r="A635" t="str">
            <v>FZ22E</v>
          </cell>
          <cell r="B635" t="str">
            <v>Intermediate Anal Procedures, 19 years and over, with CC Score 0</v>
          </cell>
          <cell r="C635" t="str">
            <v>-</v>
          </cell>
          <cell r="D635">
            <v>905.83317021161872</v>
          </cell>
          <cell r="E635" t="str">
            <v/>
          </cell>
          <cell r="F635" t="str">
            <v/>
          </cell>
          <cell r="G635">
            <v>5</v>
          </cell>
          <cell r="H635">
            <v>1050.9619215933797</v>
          </cell>
          <cell r="I635">
            <v>5</v>
          </cell>
          <cell r="J635">
            <v>201.9243030486775</v>
          </cell>
          <cell r="K635" t="str">
            <v>No</v>
          </cell>
          <cell r="L635" t="str">
            <v>-</v>
          </cell>
          <cell r="M635">
            <v>0</v>
          </cell>
          <cell r="N635" t="str">
            <v/>
          </cell>
          <cell r="O635" t="str">
            <v>-</v>
          </cell>
        </row>
        <row r="636">
          <cell r="A636" t="str">
            <v>FZ23A</v>
          </cell>
          <cell r="B636" t="str">
            <v>Minor Anal Procedures, 19 years and over</v>
          </cell>
          <cell r="C636">
            <v>143.31030345456352</v>
          </cell>
          <cell r="D636">
            <v>619.22116237425462</v>
          </cell>
          <cell r="E636" t="str">
            <v/>
          </cell>
          <cell r="F636" t="str">
            <v/>
          </cell>
          <cell r="G636">
            <v>5</v>
          </cell>
          <cell r="H636">
            <v>752.33158315978039</v>
          </cell>
          <cell r="I636">
            <v>5</v>
          </cell>
          <cell r="J636">
            <v>201.9243030486775</v>
          </cell>
          <cell r="K636" t="str">
            <v>No</v>
          </cell>
          <cell r="L636" t="str">
            <v>-</v>
          </cell>
          <cell r="M636">
            <v>0</v>
          </cell>
          <cell r="N636" t="str">
            <v/>
          </cell>
          <cell r="O636" t="str">
            <v>-</v>
          </cell>
        </row>
        <row r="637">
          <cell r="A637" t="str">
            <v>FZ23B</v>
          </cell>
          <cell r="B637" t="str">
            <v>Minor Anal Procedures, 18 years and under</v>
          </cell>
          <cell r="C637" t="str">
            <v>-</v>
          </cell>
          <cell r="D637">
            <v>758.41393573096025</v>
          </cell>
          <cell r="E637" t="str">
            <v/>
          </cell>
          <cell r="F637" t="str">
            <v/>
          </cell>
          <cell r="G637">
            <v>5</v>
          </cell>
          <cell r="H637">
            <v>1006.0750491589298</v>
          </cell>
          <cell r="I637">
            <v>5</v>
          </cell>
          <cell r="J637">
            <v>251.82797596565604</v>
          </cell>
          <cell r="K637" t="str">
            <v>No</v>
          </cell>
          <cell r="L637" t="str">
            <v>-</v>
          </cell>
          <cell r="M637">
            <v>0</v>
          </cell>
          <cell r="N637" t="str">
            <v/>
          </cell>
          <cell r="O637" t="str">
            <v>-</v>
          </cell>
        </row>
        <row r="638">
          <cell r="A638" t="str">
            <v>FZ24E</v>
          </cell>
          <cell r="B638" t="str">
            <v>Major Therapeutic Endoscopic, Upper or Lower Gastrointestinal Tract Procedures, between 2 and 18 years</v>
          </cell>
          <cell r="C638" t="str">
            <v>-</v>
          </cell>
          <cell r="D638">
            <v>1215.3056729880852</v>
          </cell>
          <cell r="E638" t="str">
            <v/>
          </cell>
          <cell r="F638" t="str">
            <v/>
          </cell>
          <cell r="G638">
            <v>5</v>
          </cell>
          <cell r="H638">
            <v>1215.3056729880852</v>
          </cell>
          <cell r="I638">
            <v>5</v>
          </cell>
          <cell r="J638">
            <v>201.9243030486775</v>
          </cell>
          <cell r="K638" t="str">
            <v>No</v>
          </cell>
          <cell r="L638" t="str">
            <v>-</v>
          </cell>
          <cell r="M638">
            <v>0</v>
          </cell>
          <cell r="N638" t="str">
            <v/>
          </cell>
          <cell r="O638" t="str">
            <v>-</v>
          </cell>
        </row>
        <row r="639">
          <cell r="A639" t="str">
            <v>FZ24F</v>
          </cell>
          <cell r="B639" t="str">
            <v>Major Therapeutic Endoscopic, Upper or Lower Gastrointestinal Tract Procedures, 1 year and under</v>
          </cell>
          <cell r="C639" t="str">
            <v>-</v>
          </cell>
          <cell r="D639">
            <v>1339.0295331724492</v>
          </cell>
          <cell r="E639" t="str">
            <v/>
          </cell>
          <cell r="F639" t="str">
            <v/>
          </cell>
          <cell r="G639">
            <v>5</v>
          </cell>
          <cell r="H639">
            <v>1716.5768326651187</v>
          </cell>
          <cell r="I639">
            <v>5</v>
          </cell>
          <cell r="J639">
            <v>251.82797596565604</v>
          </cell>
          <cell r="K639" t="str">
            <v>No</v>
          </cell>
          <cell r="L639" t="str">
            <v>-</v>
          </cell>
          <cell r="M639">
            <v>0</v>
          </cell>
          <cell r="N639" t="str">
            <v/>
          </cell>
          <cell r="O639" t="str">
            <v>-</v>
          </cell>
        </row>
        <row r="640">
          <cell r="A640" t="str">
            <v>FZ24G</v>
          </cell>
          <cell r="B640" t="str">
            <v>Major Therapeutic Endoscopic, Upper or Lower Gastrointestinal Tract Procedures, 19 years and over, with CC Score 3+</v>
          </cell>
          <cell r="C640" t="str">
            <v>-</v>
          </cell>
          <cell r="D640">
            <v>994.25407649042143</v>
          </cell>
          <cell r="E640" t="str">
            <v/>
          </cell>
          <cell r="F640" t="str">
            <v/>
          </cell>
          <cell r="G640">
            <v>5</v>
          </cell>
          <cell r="H640">
            <v>4274.5821318922581</v>
          </cell>
          <cell r="I640">
            <v>40</v>
          </cell>
          <cell r="J640">
            <v>201.9243030486775</v>
          </cell>
          <cell r="K640" t="str">
            <v>No</v>
          </cell>
          <cell r="L640" t="str">
            <v>-</v>
          </cell>
          <cell r="M640">
            <v>0</v>
          </cell>
          <cell r="N640" t="str">
            <v/>
          </cell>
          <cell r="O640" t="str">
            <v>-</v>
          </cell>
        </row>
        <row r="641">
          <cell r="A641" t="str">
            <v>FZ24H</v>
          </cell>
          <cell r="B641" t="str">
            <v>Major Therapeutic Endoscopic, Upper or Lower Gastrointestinal Tract Procedures, 19 years and over, with CC Score 1-2</v>
          </cell>
          <cell r="C641" t="str">
            <v>-</v>
          </cell>
          <cell r="D641">
            <v>672.8314658174412</v>
          </cell>
          <cell r="E641" t="str">
            <v/>
          </cell>
          <cell r="F641" t="str">
            <v/>
          </cell>
          <cell r="G641">
            <v>5</v>
          </cell>
          <cell r="H641">
            <v>1479.8293638555017</v>
          </cell>
          <cell r="I641">
            <v>6</v>
          </cell>
          <cell r="J641">
            <v>201.9243030486775</v>
          </cell>
          <cell r="K641" t="str">
            <v>No</v>
          </cell>
          <cell r="L641" t="str">
            <v>-</v>
          </cell>
          <cell r="M641">
            <v>0</v>
          </cell>
          <cell r="N641" t="str">
            <v/>
          </cell>
          <cell r="O641" t="str">
            <v>-</v>
          </cell>
        </row>
        <row r="642">
          <cell r="A642" t="str">
            <v>FZ24J</v>
          </cell>
          <cell r="B642" t="str">
            <v>Major Therapeutic Endoscopic, Upper or Lower Gastrointestinal Tract Procedures, 19 years and over, with CC Score 0</v>
          </cell>
          <cell r="C642" t="str">
            <v>-</v>
          </cell>
          <cell r="D642">
            <v>592.86534642706238</v>
          </cell>
          <cell r="E642" t="str">
            <v/>
          </cell>
          <cell r="F642" t="str">
            <v/>
          </cell>
          <cell r="G642">
            <v>5</v>
          </cell>
          <cell r="H642">
            <v>1208.1288649388264</v>
          </cell>
          <cell r="I642">
            <v>5</v>
          </cell>
          <cell r="J642">
            <v>201.9243030486775</v>
          </cell>
          <cell r="K642" t="str">
            <v>No</v>
          </cell>
          <cell r="L642" t="str">
            <v>-</v>
          </cell>
          <cell r="M642">
            <v>0</v>
          </cell>
          <cell r="N642">
            <v>1</v>
          </cell>
          <cell r="O642" t="str">
            <v>HRG</v>
          </cell>
        </row>
        <row r="643">
          <cell r="A643" t="str">
            <v>FZ27D</v>
          </cell>
          <cell r="B643" t="str">
            <v>Intermediate Therapeutic General Abdominal Procedures, 18 years and under</v>
          </cell>
          <cell r="C643" t="str">
            <v>-</v>
          </cell>
          <cell r="D643">
            <v>1408.1699399558781</v>
          </cell>
          <cell r="E643" t="str">
            <v/>
          </cell>
          <cell r="F643" t="str">
            <v/>
          </cell>
          <cell r="G643">
            <v>5</v>
          </cell>
          <cell r="H643">
            <v>2490.2490287074847</v>
          </cell>
          <cell r="I643">
            <v>9</v>
          </cell>
          <cell r="J643">
            <v>251.82797596565604</v>
          </cell>
          <cell r="K643" t="str">
            <v>No</v>
          </cell>
          <cell r="L643" t="str">
            <v>-</v>
          </cell>
          <cell r="M643">
            <v>0</v>
          </cell>
          <cell r="N643" t="str">
            <v/>
          </cell>
          <cell r="O643" t="str">
            <v>-</v>
          </cell>
        </row>
        <row r="644">
          <cell r="A644" t="str">
            <v>FZ27E</v>
          </cell>
          <cell r="B644" t="str">
            <v>Intermediate Therapeutic General Abdominal Procedures, 19 years and over, with CC Score 3+</v>
          </cell>
          <cell r="C644" t="str">
            <v>-</v>
          </cell>
          <cell r="D644">
            <v>2059.9153675572265</v>
          </cell>
          <cell r="E644" t="str">
            <v/>
          </cell>
          <cell r="F644" t="str">
            <v/>
          </cell>
          <cell r="G644">
            <v>8</v>
          </cell>
          <cell r="H644">
            <v>5223.5514518834707</v>
          </cell>
          <cell r="I644">
            <v>39</v>
          </cell>
          <cell r="J644">
            <v>201.9243030486775</v>
          </cell>
          <cell r="K644" t="str">
            <v>No</v>
          </cell>
          <cell r="L644" t="str">
            <v>-</v>
          </cell>
          <cell r="M644">
            <v>0</v>
          </cell>
          <cell r="N644" t="str">
            <v/>
          </cell>
          <cell r="O644" t="str">
            <v>-</v>
          </cell>
        </row>
        <row r="645">
          <cell r="A645" t="str">
            <v>FZ27F</v>
          </cell>
          <cell r="B645" t="str">
            <v>Intermediate Therapeutic General Abdominal Procedures, 19 years and over, with CC Score 1-2</v>
          </cell>
          <cell r="C645" t="str">
            <v>-</v>
          </cell>
          <cell r="D645">
            <v>1874.6512882431878</v>
          </cell>
          <cell r="E645" t="str">
            <v/>
          </cell>
          <cell r="F645" t="str">
            <v/>
          </cell>
          <cell r="G645">
            <v>5</v>
          </cell>
          <cell r="H645">
            <v>2894.2603734251629</v>
          </cell>
          <cell r="I645">
            <v>16</v>
          </cell>
          <cell r="J645">
            <v>201.9243030486775</v>
          </cell>
          <cell r="K645" t="str">
            <v>No</v>
          </cell>
          <cell r="L645" t="str">
            <v>-</v>
          </cell>
          <cell r="M645">
            <v>0</v>
          </cell>
          <cell r="N645" t="str">
            <v/>
          </cell>
          <cell r="O645" t="str">
            <v>-</v>
          </cell>
        </row>
        <row r="646">
          <cell r="A646" t="str">
            <v>FZ27G</v>
          </cell>
          <cell r="B646" t="str">
            <v>Intermediate Therapeutic General Abdominal Procedures, 19 years and over, with CC Score 0</v>
          </cell>
          <cell r="C646" t="str">
            <v>-</v>
          </cell>
          <cell r="D646">
            <v>1461.4371060908684</v>
          </cell>
          <cell r="E646" t="str">
            <v/>
          </cell>
          <cell r="F646" t="str">
            <v/>
          </cell>
          <cell r="G646">
            <v>5</v>
          </cell>
          <cell r="H646">
            <v>2389.9979616026912</v>
          </cell>
          <cell r="I646">
            <v>10</v>
          </cell>
          <cell r="J646">
            <v>201.9243030486775</v>
          </cell>
          <cell r="K646" t="str">
            <v>No</v>
          </cell>
          <cell r="L646" t="str">
            <v>-</v>
          </cell>
          <cell r="M646">
            <v>0</v>
          </cell>
          <cell r="N646" t="str">
            <v/>
          </cell>
          <cell r="O646" t="str">
            <v>-</v>
          </cell>
        </row>
        <row r="647">
          <cell r="A647" t="str">
            <v>FZ36G</v>
          </cell>
          <cell r="B647" t="str">
            <v>Gastrointestinal Infections with Multiple Interventions, with CC Score 4+</v>
          </cell>
          <cell r="C647" t="str">
            <v>-</v>
          </cell>
          <cell r="D647">
            <v>8821.0309781151664</v>
          </cell>
          <cell r="E647" t="str">
            <v/>
          </cell>
          <cell r="F647" t="str">
            <v/>
          </cell>
          <cell r="G647">
            <v>88</v>
          </cell>
          <cell r="H647">
            <v>8821.0309781151664</v>
          </cell>
          <cell r="I647">
            <v>88</v>
          </cell>
          <cell r="J647">
            <v>201.9243030486775</v>
          </cell>
          <cell r="K647" t="str">
            <v>Yes</v>
          </cell>
          <cell r="L647">
            <v>0.30000000000000004</v>
          </cell>
          <cell r="M647">
            <v>2646.3092934345505</v>
          </cell>
          <cell r="N647" t="str">
            <v/>
          </cell>
          <cell r="O647" t="str">
            <v>-</v>
          </cell>
        </row>
        <row r="648">
          <cell r="A648" t="str">
            <v>FZ36H</v>
          </cell>
          <cell r="B648" t="str">
            <v>Gastrointestinal Infections with Multiple Interventions, with CC Score 0-3</v>
          </cell>
          <cell r="C648" t="str">
            <v>-</v>
          </cell>
          <cell r="D648">
            <v>3606.4414373979444</v>
          </cell>
          <cell r="E648" t="str">
            <v/>
          </cell>
          <cell r="F648" t="str">
            <v/>
          </cell>
          <cell r="G648">
            <v>22</v>
          </cell>
          <cell r="H648">
            <v>4151.2852720580768</v>
          </cell>
          <cell r="I648">
            <v>34</v>
          </cell>
          <cell r="J648">
            <v>201.9243030486775</v>
          </cell>
          <cell r="K648" t="str">
            <v>Yes</v>
          </cell>
          <cell r="L648">
            <v>0.30000000000000004</v>
          </cell>
          <cell r="M648">
            <v>1245.3855816174232</v>
          </cell>
          <cell r="N648" t="str">
            <v/>
          </cell>
          <cell r="O648" t="str">
            <v>-</v>
          </cell>
        </row>
        <row r="649">
          <cell r="A649" t="str">
            <v>FZ36J</v>
          </cell>
          <cell r="B649" t="str">
            <v>Gastrointestinal Infections with Single Intervention, with CC Score 5+</v>
          </cell>
          <cell r="C649" t="str">
            <v>-</v>
          </cell>
          <cell r="D649">
            <v>4896.0902973675074</v>
          </cell>
          <cell r="E649" t="str">
            <v/>
          </cell>
          <cell r="F649" t="str">
            <v/>
          </cell>
          <cell r="G649">
            <v>28</v>
          </cell>
          <cell r="H649">
            <v>5741.4558433667016</v>
          </cell>
          <cell r="I649">
            <v>57</v>
          </cell>
          <cell r="J649">
            <v>201.9243030486775</v>
          </cell>
          <cell r="K649" t="str">
            <v>Yes</v>
          </cell>
          <cell r="L649">
            <v>0.30000000000000004</v>
          </cell>
          <cell r="M649">
            <v>1722.4367530100108</v>
          </cell>
          <cell r="N649" t="str">
            <v/>
          </cell>
          <cell r="O649" t="str">
            <v>-</v>
          </cell>
        </row>
        <row r="650">
          <cell r="A650" t="str">
            <v>FZ36K</v>
          </cell>
          <cell r="B650" t="str">
            <v>Gastrointestinal Infections with Single Intervention, with CC Score 2-4</v>
          </cell>
          <cell r="C650" t="str">
            <v>-</v>
          </cell>
          <cell r="D650">
            <v>2731.8673867462126</v>
          </cell>
          <cell r="E650" t="str">
            <v/>
          </cell>
          <cell r="F650" t="str">
            <v/>
          </cell>
          <cell r="G650">
            <v>12</v>
          </cell>
          <cell r="H650">
            <v>3218.979242354811</v>
          </cell>
          <cell r="I650">
            <v>28</v>
          </cell>
          <cell r="J650">
            <v>201.9243030486775</v>
          </cell>
          <cell r="K650" t="str">
            <v>Yes</v>
          </cell>
          <cell r="L650">
            <v>0.30000000000000004</v>
          </cell>
          <cell r="M650">
            <v>965.6937727064435</v>
          </cell>
          <cell r="N650" t="str">
            <v/>
          </cell>
          <cell r="O650" t="str">
            <v>-</v>
          </cell>
        </row>
        <row r="651">
          <cell r="A651" t="str">
            <v>FZ36L</v>
          </cell>
          <cell r="B651" t="str">
            <v>Gastrointestinal Infections with Single Intervention, with CC Score 0-1</v>
          </cell>
          <cell r="C651" t="str">
            <v>-</v>
          </cell>
          <cell r="D651">
            <v>2127.6960721160694</v>
          </cell>
          <cell r="E651" t="str">
            <v/>
          </cell>
          <cell r="F651" t="str">
            <v/>
          </cell>
          <cell r="G651">
            <v>7</v>
          </cell>
          <cell r="H651">
            <v>2182.0549987881145</v>
          </cell>
          <cell r="I651">
            <v>16</v>
          </cell>
          <cell r="J651">
            <v>201.9243030486775</v>
          </cell>
          <cell r="K651" t="str">
            <v>Yes</v>
          </cell>
          <cell r="L651">
            <v>0.30000000000000004</v>
          </cell>
          <cell r="M651">
            <v>654.61649963643447</v>
          </cell>
          <cell r="N651" t="str">
            <v/>
          </cell>
          <cell r="O651" t="str">
            <v>-</v>
          </cell>
        </row>
        <row r="652">
          <cell r="A652" t="str">
            <v>FZ36M</v>
          </cell>
          <cell r="B652" t="str">
            <v>Gastrointestinal Infections without Interventions, with CC Score 8+</v>
          </cell>
          <cell r="C652" t="str">
            <v>-</v>
          </cell>
          <cell r="D652">
            <v>3277.385247940219</v>
          </cell>
          <cell r="E652" t="str">
            <v/>
          </cell>
          <cell r="F652" t="str">
            <v/>
          </cell>
          <cell r="G652">
            <v>16</v>
          </cell>
          <cell r="H652">
            <v>3879.6753600816069</v>
          </cell>
          <cell r="I652">
            <v>39</v>
          </cell>
          <cell r="J652">
            <v>201.9243030486775</v>
          </cell>
          <cell r="K652" t="str">
            <v>Yes</v>
          </cell>
          <cell r="L652">
            <v>0.30000000000000004</v>
          </cell>
          <cell r="M652">
            <v>1163.9026080244823</v>
          </cell>
          <cell r="N652" t="str">
            <v/>
          </cell>
          <cell r="O652" t="str">
            <v>-</v>
          </cell>
        </row>
        <row r="653">
          <cell r="A653" t="str">
            <v>FZ36N</v>
          </cell>
          <cell r="B653" t="str">
            <v>Gastrointestinal Infections without Interventions, with CC Score 5-7</v>
          </cell>
          <cell r="C653" t="str">
            <v>-</v>
          </cell>
          <cell r="D653">
            <v>2264.8501896264202</v>
          </cell>
          <cell r="E653" t="str">
            <v/>
          </cell>
          <cell r="F653" t="str">
            <v/>
          </cell>
          <cell r="G653">
            <v>21</v>
          </cell>
          <cell r="H653">
            <v>2565.8684757416404</v>
          </cell>
          <cell r="I653">
            <v>22</v>
          </cell>
          <cell r="J653">
            <v>201.9243030486775</v>
          </cell>
          <cell r="K653" t="str">
            <v>Yes</v>
          </cell>
          <cell r="L653">
            <v>0.30000000000000004</v>
          </cell>
          <cell r="M653">
            <v>769.76054272249223</v>
          </cell>
          <cell r="N653" t="str">
            <v/>
          </cell>
          <cell r="O653" t="str">
            <v>-</v>
          </cell>
        </row>
        <row r="654">
          <cell r="A654" t="str">
            <v>FZ36P</v>
          </cell>
          <cell r="B654" t="str">
            <v>Gastrointestinal Infections without Interventions, with CC Score 2-4</v>
          </cell>
          <cell r="C654" t="str">
            <v>-</v>
          </cell>
          <cell r="D654">
            <v>1258.3966201545525</v>
          </cell>
          <cell r="E654" t="str">
            <v/>
          </cell>
          <cell r="F654" t="str">
            <v/>
          </cell>
          <cell r="G654">
            <v>13</v>
          </cell>
          <cell r="H654">
            <v>1869.4275402702567</v>
          </cell>
          <cell r="I654">
            <v>14</v>
          </cell>
          <cell r="J654">
            <v>201.9243030486775</v>
          </cell>
          <cell r="K654" t="str">
            <v>Yes</v>
          </cell>
          <cell r="L654">
            <v>0.30000000000000004</v>
          </cell>
          <cell r="M654">
            <v>560.82826208107713</v>
          </cell>
          <cell r="N654" t="str">
            <v/>
          </cell>
          <cell r="O654" t="str">
            <v>-</v>
          </cell>
        </row>
        <row r="655">
          <cell r="A655" t="str">
            <v>FZ36Q</v>
          </cell>
          <cell r="B655" t="str">
            <v>Gastrointestinal Infections without Interventions, with CC Score 0-1</v>
          </cell>
          <cell r="C655" t="str">
            <v>-</v>
          </cell>
          <cell r="D655">
            <v>447.5828456619883</v>
          </cell>
          <cell r="E655" t="str">
            <v/>
          </cell>
          <cell r="F655" t="str">
            <v/>
          </cell>
          <cell r="G655">
            <v>5</v>
          </cell>
          <cell r="H655">
            <v>968.47693018171958</v>
          </cell>
          <cell r="I655">
            <v>8</v>
          </cell>
          <cell r="J655">
            <v>201.9243030486775</v>
          </cell>
          <cell r="K655" t="str">
            <v>Yes</v>
          </cell>
          <cell r="L655">
            <v>0.65</v>
          </cell>
          <cell r="M655">
            <v>629.5100046181177</v>
          </cell>
          <cell r="N655" t="str">
            <v/>
          </cell>
          <cell r="O655" t="str">
            <v>-</v>
          </cell>
        </row>
        <row r="656">
          <cell r="A656" t="str">
            <v>FZ37K</v>
          </cell>
          <cell r="B656" t="str">
            <v>Inflammatory Bowel Disease with Multiple Interventions, with CC Score 3+</v>
          </cell>
          <cell r="C656" t="str">
            <v>-</v>
          </cell>
          <cell r="D656">
            <v>5913.5377483979664</v>
          </cell>
          <cell r="E656" t="str">
            <v/>
          </cell>
          <cell r="F656" t="str">
            <v/>
          </cell>
          <cell r="G656">
            <v>66</v>
          </cell>
          <cell r="H656">
            <v>7715.4242589018304</v>
          </cell>
          <cell r="I656">
            <v>80</v>
          </cell>
          <cell r="J656">
            <v>201.9243030486775</v>
          </cell>
          <cell r="K656" t="str">
            <v>Yes</v>
          </cell>
          <cell r="L656">
            <v>0.30000000000000004</v>
          </cell>
          <cell r="M656">
            <v>2314.6272776705496</v>
          </cell>
          <cell r="N656" t="str">
            <v/>
          </cell>
          <cell r="O656" t="str">
            <v>-</v>
          </cell>
        </row>
        <row r="657">
          <cell r="A657" t="str">
            <v>FZ37L</v>
          </cell>
          <cell r="B657" t="str">
            <v>Inflammatory Bowel Disease with Multiple Interventions, with CC Score 0-2</v>
          </cell>
          <cell r="C657" t="str">
            <v>-</v>
          </cell>
          <cell r="D657">
            <v>3752.9473940719849</v>
          </cell>
          <cell r="E657" t="str">
            <v/>
          </cell>
          <cell r="F657" t="str">
            <v/>
          </cell>
          <cell r="G657">
            <v>28</v>
          </cell>
          <cell r="H657">
            <v>4419.2770197007276</v>
          </cell>
          <cell r="I657">
            <v>34</v>
          </cell>
          <cell r="J657">
            <v>201.9243030486775</v>
          </cell>
          <cell r="K657" t="str">
            <v>Yes</v>
          </cell>
          <cell r="L657">
            <v>0.30000000000000004</v>
          </cell>
          <cell r="M657">
            <v>1325.7831059102184</v>
          </cell>
          <cell r="N657" t="str">
            <v/>
          </cell>
          <cell r="O657" t="str">
            <v>-</v>
          </cell>
        </row>
        <row r="658">
          <cell r="A658" t="str">
            <v>FZ37M</v>
          </cell>
          <cell r="B658" t="str">
            <v>Inflammatory Bowel Disease with Single Intervention, with CC Score 4+</v>
          </cell>
          <cell r="C658" t="str">
            <v>-</v>
          </cell>
          <cell r="D658">
            <v>5039.603357340181</v>
          </cell>
          <cell r="E658" t="str">
            <v/>
          </cell>
          <cell r="F658" t="str">
            <v/>
          </cell>
          <cell r="G658">
            <v>25</v>
          </cell>
          <cell r="H658">
            <v>5154.0259127206718</v>
          </cell>
          <cell r="I658">
            <v>46</v>
          </cell>
          <cell r="J658">
            <v>201.9243030486775</v>
          </cell>
          <cell r="K658" t="str">
            <v>Yes</v>
          </cell>
          <cell r="L658">
            <v>0.30000000000000004</v>
          </cell>
          <cell r="M658">
            <v>1546.2077738162018</v>
          </cell>
          <cell r="N658" t="str">
            <v/>
          </cell>
          <cell r="O658" t="str">
            <v>-</v>
          </cell>
        </row>
        <row r="659">
          <cell r="A659" t="str">
            <v>FZ37N</v>
          </cell>
          <cell r="B659" t="str">
            <v>Inflammatory Bowel Disease with Single Intervention, with CC Score 0-3</v>
          </cell>
          <cell r="C659" t="str">
            <v>-</v>
          </cell>
          <cell r="D659">
            <v>2498.4099911730409</v>
          </cell>
          <cell r="E659" t="str">
            <v/>
          </cell>
          <cell r="F659" t="str">
            <v/>
          </cell>
          <cell r="G659">
            <v>17</v>
          </cell>
          <cell r="H659">
            <v>2938.0876308509801</v>
          </cell>
          <cell r="I659">
            <v>19</v>
          </cell>
          <cell r="J659">
            <v>201.9243030486775</v>
          </cell>
          <cell r="K659" t="str">
            <v>Yes</v>
          </cell>
          <cell r="L659">
            <v>0.30000000000000004</v>
          </cell>
          <cell r="M659">
            <v>881.42628925529414</v>
          </cell>
          <cell r="N659" t="str">
            <v/>
          </cell>
          <cell r="O659" t="str">
            <v>-</v>
          </cell>
        </row>
        <row r="660">
          <cell r="A660" t="str">
            <v>FZ37P</v>
          </cell>
          <cell r="B660" t="str">
            <v>Inflammatory Bowel Disease without Interventions, with CC Score 5+</v>
          </cell>
          <cell r="C660" t="str">
            <v>-</v>
          </cell>
          <cell r="D660">
            <v>1509.721044394943</v>
          </cell>
          <cell r="E660" t="str">
            <v/>
          </cell>
          <cell r="F660" t="str">
            <v/>
          </cell>
          <cell r="G660">
            <v>15</v>
          </cell>
          <cell r="H660">
            <v>3120.8496832719052</v>
          </cell>
          <cell r="I660">
            <v>26</v>
          </cell>
          <cell r="J660">
            <v>201.9243030486775</v>
          </cell>
          <cell r="K660" t="str">
            <v>Yes</v>
          </cell>
          <cell r="L660">
            <v>0.30000000000000004</v>
          </cell>
          <cell r="M660">
            <v>936.25490498157171</v>
          </cell>
          <cell r="N660" t="str">
            <v/>
          </cell>
          <cell r="O660" t="str">
            <v>-</v>
          </cell>
        </row>
        <row r="661">
          <cell r="A661" t="str">
            <v>FZ37Q</v>
          </cell>
          <cell r="B661" t="str">
            <v>Inflammatory Bowel Disease without Interventions, with CC Score 3-4</v>
          </cell>
          <cell r="C661" t="str">
            <v>-</v>
          </cell>
          <cell r="D661">
            <v>410.45622551010433</v>
          </cell>
          <cell r="E661" t="str">
            <v/>
          </cell>
          <cell r="F661" t="str">
            <v/>
          </cell>
          <cell r="G661">
            <v>5</v>
          </cell>
          <cell r="H661">
            <v>2171.8535470457159</v>
          </cell>
          <cell r="I661">
            <v>15</v>
          </cell>
          <cell r="J661">
            <v>201.9243030486775</v>
          </cell>
          <cell r="K661" t="str">
            <v>Yes</v>
          </cell>
          <cell r="L661">
            <v>0.30000000000000004</v>
          </cell>
          <cell r="M661">
            <v>651.55606411371491</v>
          </cell>
          <cell r="N661" t="str">
            <v/>
          </cell>
          <cell r="O661" t="str">
            <v>-</v>
          </cell>
        </row>
        <row r="662">
          <cell r="A662" t="str">
            <v>FZ37R</v>
          </cell>
          <cell r="B662" t="str">
            <v>Inflammatory Bowel Disease without Interventions, with CC Score 1-2</v>
          </cell>
          <cell r="C662" t="str">
            <v>-</v>
          </cell>
          <cell r="D662">
            <v>308.19438747497372</v>
          </cell>
          <cell r="E662" t="str">
            <v/>
          </cell>
          <cell r="F662" t="str">
            <v/>
          </cell>
          <cell r="G662">
            <v>5</v>
          </cell>
          <cell r="H662">
            <v>1772.0762952616508</v>
          </cell>
          <cell r="I662">
            <v>14</v>
          </cell>
          <cell r="J662">
            <v>201.9243030486775</v>
          </cell>
          <cell r="K662" t="str">
            <v>Yes</v>
          </cell>
          <cell r="L662">
            <v>0.4</v>
          </cell>
          <cell r="M662">
            <v>708.83051810466031</v>
          </cell>
          <cell r="N662" t="str">
            <v/>
          </cell>
          <cell r="O662" t="str">
            <v>-</v>
          </cell>
        </row>
        <row r="663">
          <cell r="A663" t="str">
            <v>FZ37S</v>
          </cell>
          <cell r="B663" t="str">
            <v>Inflammatory Bowel Disease without Interventions, with CC Score 0</v>
          </cell>
          <cell r="C663" t="str">
            <v>-</v>
          </cell>
          <cell r="D663">
            <v>298.47514726345139</v>
          </cell>
          <cell r="E663" t="str">
            <v/>
          </cell>
          <cell r="F663" t="str">
            <v/>
          </cell>
          <cell r="G663">
            <v>5</v>
          </cell>
          <cell r="H663">
            <v>1503.3192931798028</v>
          </cell>
          <cell r="I663">
            <v>11</v>
          </cell>
          <cell r="J663">
            <v>201.9243030486775</v>
          </cell>
          <cell r="K663" t="str">
            <v>Yes</v>
          </cell>
          <cell r="L663">
            <v>0.4</v>
          </cell>
          <cell r="M663">
            <v>601.32771727192119</v>
          </cell>
          <cell r="N663" t="str">
            <v/>
          </cell>
          <cell r="O663" t="str">
            <v>-</v>
          </cell>
        </row>
        <row r="664">
          <cell r="A664" t="str">
            <v>FZ38G</v>
          </cell>
          <cell r="B664" t="str">
            <v>Gastrointestinal Bleed with Multiple Interventions, with CC Score 5+</v>
          </cell>
          <cell r="C664" t="str">
            <v>-</v>
          </cell>
          <cell r="D664">
            <v>6161.9722770582603</v>
          </cell>
          <cell r="E664" t="str">
            <v/>
          </cell>
          <cell r="F664" t="str">
            <v/>
          </cell>
          <cell r="G664">
            <v>53</v>
          </cell>
          <cell r="H664">
            <v>6161.9722770582603</v>
          </cell>
          <cell r="I664">
            <v>53</v>
          </cell>
          <cell r="J664">
            <v>201.9243030486775</v>
          </cell>
          <cell r="K664" t="str">
            <v>Yes</v>
          </cell>
          <cell r="L664">
            <v>0.30000000000000004</v>
          </cell>
          <cell r="M664">
            <v>1848.5916831174784</v>
          </cell>
          <cell r="N664" t="str">
            <v/>
          </cell>
          <cell r="O664" t="str">
            <v>-</v>
          </cell>
        </row>
        <row r="665">
          <cell r="A665" t="str">
            <v>FZ38H</v>
          </cell>
          <cell r="B665" t="str">
            <v>Gastrointestinal Bleed with Multiple Interventions, with CC Score 0-4</v>
          </cell>
          <cell r="C665" t="str">
            <v>-</v>
          </cell>
          <cell r="D665">
            <v>3012.1460592874732</v>
          </cell>
          <cell r="E665" t="str">
            <v/>
          </cell>
          <cell r="F665" t="str">
            <v/>
          </cell>
          <cell r="G665">
            <v>15</v>
          </cell>
          <cell r="H665">
            <v>3020.6393514087431</v>
          </cell>
          <cell r="I665">
            <v>19</v>
          </cell>
          <cell r="J665">
            <v>201.9243030486775</v>
          </cell>
          <cell r="K665" t="str">
            <v>Yes</v>
          </cell>
          <cell r="L665">
            <v>0.30000000000000004</v>
          </cell>
          <cell r="M665">
            <v>906.19180542262302</v>
          </cell>
          <cell r="N665" t="str">
            <v/>
          </cell>
          <cell r="O665" t="str">
            <v>-</v>
          </cell>
        </row>
        <row r="666">
          <cell r="A666" t="str">
            <v>FZ38J</v>
          </cell>
          <cell r="B666" t="str">
            <v>Gastrointestinal Bleed with Single Intervention, with CC Score 8+</v>
          </cell>
          <cell r="C666" t="str">
            <v>-</v>
          </cell>
          <cell r="D666">
            <v>5315.21733175195</v>
          </cell>
          <cell r="E666" t="str">
            <v/>
          </cell>
          <cell r="F666" t="str">
            <v/>
          </cell>
          <cell r="G666">
            <v>50</v>
          </cell>
          <cell r="H666">
            <v>5315.21733175195</v>
          </cell>
          <cell r="I666">
            <v>50</v>
          </cell>
          <cell r="J666">
            <v>201.9243030486775</v>
          </cell>
          <cell r="K666" t="str">
            <v>Yes</v>
          </cell>
          <cell r="L666">
            <v>0.30000000000000004</v>
          </cell>
          <cell r="M666">
            <v>1594.5651995255853</v>
          </cell>
          <cell r="N666" t="str">
            <v/>
          </cell>
          <cell r="O666" t="str">
            <v>-</v>
          </cell>
        </row>
        <row r="667">
          <cell r="A667" t="str">
            <v>FZ38K</v>
          </cell>
          <cell r="B667" t="str">
            <v>Gastrointestinal Bleed with Single Intervention, with CC Score 5-7</v>
          </cell>
          <cell r="C667" t="str">
            <v>-</v>
          </cell>
          <cell r="D667">
            <v>2744.741641435241</v>
          </cell>
          <cell r="E667" t="str">
            <v/>
          </cell>
          <cell r="F667" t="str">
            <v/>
          </cell>
          <cell r="G667">
            <v>12</v>
          </cell>
          <cell r="H667">
            <v>3062.8741992421428</v>
          </cell>
          <cell r="I667">
            <v>22</v>
          </cell>
          <cell r="J667">
            <v>201.9243030486775</v>
          </cell>
          <cell r="K667" t="str">
            <v>Yes</v>
          </cell>
          <cell r="L667">
            <v>0.30000000000000004</v>
          </cell>
          <cell r="M667">
            <v>918.86225977264303</v>
          </cell>
          <cell r="N667" t="str">
            <v/>
          </cell>
          <cell r="O667" t="str">
            <v>-</v>
          </cell>
        </row>
        <row r="668">
          <cell r="A668" t="str">
            <v>FZ38L</v>
          </cell>
          <cell r="B668" t="str">
            <v>Gastrointestinal Bleed with Single Intervention, with CC Score 0-4</v>
          </cell>
          <cell r="C668" t="str">
            <v>-</v>
          </cell>
          <cell r="D668">
            <v>1728.5479635510301</v>
          </cell>
          <cell r="E668" t="str">
            <v/>
          </cell>
          <cell r="F668" t="str">
            <v/>
          </cell>
          <cell r="G668">
            <v>7</v>
          </cell>
          <cell r="H668">
            <v>1968.9114170836219</v>
          </cell>
          <cell r="I668">
            <v>11</v>
          </cell>
          <cell r="J668">
            <v>201.9243030486775</v>
          </cell>
          <cell r="K668" t="str">
            <v>Yes</v>
          </cell>
          <cell r="L668">
            <v>0.30000000000000004</v>
          </cell>
          <cell r="M668">
            <v>590.67342512508662</v>
          </cell>
          <cell r="N668" t="str">
            <v/>
          </cell>
          <cell r="O668" t="str">
            <v>-</v>
          </cell>
        </row>
        <row r="669">
          <cell r="A669" t="str">
            <v>FZ38M</v>
          </cell>
          <cell r="B669" t="str">
            <v>Gastrointestinal Bleed without Interventions, with CC Score 9+</v>
          </cell>
          <cell r="C669" t="str">
            <v>-</v>
          </cell>
          <cell r="D669">
            <v>3026.4439909218017</v>
          </cell>
          <cell r="E669" t="str">
            <v/>
          </cell>
          <cell r="F669" t="str">
            <v/>
          </cell>
          <cell r="G669">
            <v>33</v>
          </cell>
          <cell r="H669">
            <v>3026.4439909218017</v>
          </cell>
          <cell r="I669">
            <v>33</v>
          </cell>
          <cell r="J669">
            <v>201.9243030486775</v>
          </cell>
          <cell r="K669" t="str">
            <v>Yes</v>
          </cell>
          <cell r="L669">
            <v>0.30000000000000004</v>
          </cell>
          <cell r="M669">
            <v>907.93319727654068</v>
          </cell>
          <cell r="N669" t="str">
            <v/>
          </cell>
          <cell r="O669" t="str">
            <v>-</v>
          </cell>
        </row>
        <row r="670">
          <cell r="A670" t="str">
            <v>FZ38N</v>
          </cell>
          <cell r="B670" t="str">
            <v>Gastrointestinal Bleed without Interventions, with CC Score 5-8</v>
          </cell>
          <cell r="C670" t="str">
            <v>-</v>
          </cell>
          <cell r="D670">
            <v>1219.7920752057603</v>
          </cell>
          <cell r="E670" t="str">
            <v/>
          </cell>
          <cell r="F670" t="str">
            <v/>
          </cell>
          <cell r="G670">
            <v>9</v>
          </cell>
          <cell r="H670">
            <v>1979.9907222070001</v>
          </cell>
          <cell r="I670">
            <v>16</v>
          </cell>
          <cell r="J670">
            <v>201.9243030486775</v>
          </cell>
          <cell r="K670" t="str">
            <v>Yes</v>
          </cell>
          <cell r="L670">
            <v>0.30000000000000004</v>
          </cell>
          <cell r="M670">
            <v>593.99721666210007</v>
          </cell>
          <cell r="N670" t="str">
            <v/>
          </cell>
          <cell r="O670" t="str">
            <v>-</v>
          </cell>
        </row>
        <row r="671">
          <cell r="A671" t="str">
            <v>FZ38P</v>
          </cell>
          <cell r="B671" t="str">
            <v>Gastrointestinal Bleed without Interventions, with CC Score 0-4</v>
          </cell>
          <cell r="C671" t="str">
            <v>-</v>
          </cell>
          <cell r="D671">
            <v>476.68307216683445</v>
          </cell>
          <cell r="E671" t="str">
            <v/>
          </cell>
          <cell r="F671" t="str">
            <v/>
          </cell>
          <cell r="G671">
            <v>5</v>
          </cell>
          <cell r="H671">
            <v>892.50157090693756</v>
          </cell>
          <cell r="I671">
            <v>5</v>
          </cell>
          <cell r="J671">
            <v>201.9243030486775</v>
          </cell>
          <cell r="K671" t="str">
            <v>Yes</v>
          </cell>
          <cell r="L671">
            <v>0.65</v>
          </cell>
          <cell r="M671">
            <v>580.12602108950944</v>
          </cell>
          <cell r="N671" t="str">
            <v/>
          </cell>
          <cell r="O671" t="str">
            <v>-</v>
          </cell>
        </row>
        <row r="672">
          <cell r="A672" t="str">
            <v>FZ42A</v>
          </cell>
          <cell r="B672" t="str">
            <v>Wireless Capsule Endoscopy, 19 years and over</v>
          </cell>
          <cell r="C672" t="str">
            <v>-</v>
          </cell>
          <cell r="D672">
            <v>817.85234856233956</v>
          </cell>
          <cell r="E672" t="str">
            <v/>
          </cell>
          <cell r="F672" t="str">
            <v/>
          </cell>
          <cell r="G672">
            <v>5</v>
          </cell>
          <cell r="H672">
            <v>817.85234856233956</v>
          </cell>
          <cell r="I672">
            <v>5</v>
          </cell>
          <cell r="J672">
            <v>201.9243030486775</v>
          </cell>
          <cell r="K672" t="str">
            <v>No</v>
          </cell>
          <cell r="L672" t="str">
            <v>-</v>
          </cell>
          <cell r="M672">
            <v>0</v>
          </cell>
          <cell r="N672" t="str">
            <v/>
          </cell>
          <cell r="O672" t="str">
            <v>-</v>
          </cell>
        </row>
        <row r="673">
          <cell r="A673" t="str">
            <v>FZ42B</v>
          </cell>
          <cell r="B673" t="str">
            <v>Wireless Capsule Endoscopy, 18 years and under</v>
          </cell>
          <cell r="C673" t="str">
            <v>-</v>
          </cell>
          <cell r="D673">
            <v>817.85234856233956</v>
          </cell>
          <cell r="E673" t="str">
            <v/>
          </cell>
          <cell r="F673" t="str">
            <v/>
          </cell>
          <cell r="G673">
            <v>5</v>
          </cell>
          <cell r="H673">
            <v>817.85234856233956</v>
          </cell>
          <cell r="I673">
            <v>5</v>
          </cell>
          <cell r="J673">
            <v>251.82797596565604</v>
          </cell>
          <cell r="K673" t="str">
            <v>No</v>
          </cell>
          <cell r="L673" t="str">
            <v>-</v>
          </cell>
          <cell r="M673">
            <v>0</v>
          </cell>
          <cell r="N673" t="str">
            <v/>
          </cell>
          <cell r="O673" t="str">
            <v>-</v>
          </cell>
        </row>
        <row r="674">
          <cell r="A674" t="str">
            <v>FZ49D</v>
          </cell>
          <cell r="B674" t="str">
            <v>Nutritional Disorders with Interventions, with CC Score 2+</v>
          </cell>
          <cell r="C674" t="str">
            <v>-</v>
          </cell>
          <cell r="D674">
            <v>5521.2185185544677</v>
          </cell>
          <cell r="E674" t="str">
            <v/>
          </cell>
          <cell r="F674" t="str">
            <v/>
          </cell>
          <cell r="G674">
            <v>37</v>
          </cell>
          <cell r="H674">
            <v>6793.6406799600409</v>
          </cell>
          <cell r="I674">
            <v>74</v>
          </cell>
          <cell r="J674">
            <v>201.9243030486775</v>
          </cell>
          <cell r="K674" t="str">
            <v>Yes</v>
          </cell>
          <cell r="L674">
            <v>0.30000000000000004</v>
          </cell>
          <cell r="M674">
            <v>2038.0922039880127</v>
          </cell>
          <cell r="N674" t="str">
            <v/>
          </cell>
          <cell r="O674" t="str">
            <v>-</v>
          </cell>
        </row>
        <row r="675">
          <cell r="A675" t="str">
            <v>FZ49E</v>
          </cell>
          <cell r="B675" t="str">
            <v>Nutritional Disorders with Interventions, with CC Score 0-1</v>
          </cell>
          <cell r="C675" t="str">
            <v>-</v>
          </cell>
          <cell r="D675">
            <v>2752.8837771135131</v>
          </cell>
          <cell r="E675" t="str">
            <v/>
          </cell>
          <cell r="F675" t="str">
            <v/>
          </cell>
          <cell r="G675">
            <v>18</v>
          </cell>
          <cell r="H675">
            <v>3272.8929715779773</v>
          </cell>
          <cell r="I675">
            <v>33</v>
          </cell>
          <cell r="J675">
            <v>201.9243030486775</v>
          </cell>
          <cell r="K675" t="str">
            <v>Yes</v>
          </cell>
          <cell r="L675">
            <v>0.30000000000000004</v>
          </cell>
          <cell r="M675">
            <v>981.86789147339334</v>
          </cell>
          <cell r="N675" t="str">
            <v/>
          </cell>
          <cell r="O675" t="str">
            <v>-</v>
          </cell>
        </row>
        <row r="676">
          <cell r="A676" t="str">
            <v>FZ49F</v>
          </cell>
          <cell r="B676" t="str">
            <v>Nutritional Disorders without Interventions, with CC Score 6+</v>
          </cell>
          <cell r="C676" t="str">
            <v>-</v>
          </cell>
          <cell r="D676">
            <v>1124.9580283100292</v>
          </cell>
          <cell r="E676" t="str">
            <v/>
          </cell>
          <cell r="F676" t="str">
            <v/>
          </cell>
          <cell r="G676">
            <v>6</v>
          </cell>
          <cell r="H676">
            <v>4183.7568222869522</v>
          </cell>
          <cell r="I676">
            <v>49</v>
          </cell>
          <cell r="J676">
            <v>201.9243030486775</v>
          </cell>
          <cell r="K676" t="str">
            <v>Yes</v>
          </cell>
          <cell r="L676">
            <v>0.30000000000000004</v>
          </cell>
          <cell r="M676">
            <v>1255.1270466860858</v>
          </cell>
          <cell r="N676" t="str">
            <v/>
          </cell>
          <cell r="O676" t="str">
            <v>-</v>
          </cell>
        </row>
        <row r="677">
          <cell r="A677" t="str">
            <v>FZ49G</v>
          </cell>
          <cell r="B677" t="str">
            <v>Nutritional Disorders without Interventions, with CC Score 2-5</v>
          </cell>
          <cell r="C677" t="str">
            <v>-</v>
          </cell>
          <cell r="D677">
            <v>401.54980886897977</v>
          </cell>
          <cell r="E677" t="str">
            <v/>
          </cell>
          <cell r="F677" t="str">
            <v/>
          </cell>
          <cell r="G677">
            <v>5</v>
          </cell>
          <cell r="H677">
            <v>2551.2095493805537</v>
          </cell>
          <cell r="I677">
            <v>26</v>
          </cell>
          <cell r="J677">
            <v>201.9243030486775</v>
          </cell>
          <cell r="K677" t="str">
            <v>Yes</v>
          </cell>
          <cell r="L677">
            <v>0.30000000000000004</v>
          </cell>
          <cell r="M677">
            <v>765.36286481416619</v>
          </cell>
          <cell r="N677" t="str">
            <v/>
          </cell>
          <cell r="O677" t="str">
            <v>-</v>
          </cell>
        </row>
        <row r="678">
          <cell r="A678" t="str">
            <v>FZ49H</v>
          </cell>
          <cell r="B678" t="str">
            <v>Nutritional Disorders without Interventions, with CC Score 0-1</v>
          </cell>
          <cell r="C678" t="str">
            <v>-</v>
          </cell>
          <cell r="D678">
            <v>331.93771136653487</v>
          </cell>
          <cell r="E678" t="str">
            <v/>
          </cell>
          <cell r="F678" t="str">
            <v/>
          </cell>
          <cell r="G678">
            <v>5</v>
          </cell>
          <cell r="H678">
            <v>1872.2148320508775</v>
          </cell>
          <cell r="I678">
            <v>15</v>
          </cell>
          <cell r="J678">
            <v>201.9243030486775</v>
          </cell>
          <cell r="K678" t="str">
            <v>Yes</v>
          </cell>
          <cell r="L678">
            <v>0.30000000000000004</v>
          </cell>
          <cell r="M678">
            <v>561.66444961526338</v>
          </cell>
          <cell r="N678" t="str">
            <v/>
          </cell>
          <cell r="O678" t="str">
            <v>-</v>
          </cell>
        </row>
        <row r="679">
          <cell r="A679" t="str">
            <v>FZ50Z</v>
          </cell>
          <cell r="B679" t="str">
            <v>Intermediate Large Intestine Procedures, 19 years and over</v>
          </cell>
          <cell r="C679">
            <v>141.24468719656988</v>
          </cell>
          <cell r="D679">
            <v>803.96592001553211</v>
          </cell>
          <cell r="E679" t="str">
            <v/>
          </cell>
          <cell r="F679" t="str">
            <v/>
          </cell>
          <cell r="G679">
            <v>5</v>
          </cell>
          <cell r="H679">
            <v>710.61887616883143</v>
          </cell>
          <cell r="I679">
            <v>5</v>
          </cell>
          <cell r="J679">
            <v>201.9243030486775</v>
          </cell>
          <cell r="K679" t="str">
            <v>No</v>
          </cell>
          <cell r="L679" t="str">
            <v>-</v>
          </cell>
          <cell r="M679">
            <v>0</v>
          </cell>
          <cell r="N679" t="str">
            <v/>
          </cell>
          <cell r="O679" t="str">
            <v>-</v>
          </cell>
        </row>
        <row r="680">
          <cell r="A680" t="str">
            <v>FZ51Z</v>
          </cell>
          <cell r="B680" t="str">
            <v>Diagnostic Colonoscopy, 19 years and over</v>
          </cell>
          <cell r="C680">
            <v>280.07290044461286</v>
          </cell>
          <cell r="D680">
            <v>424.78298793635037</v>
          </cell>
          <cell r="E680" t="str">
            <v/>
          </cell>
          <cell r="F680" t="str">
            <v/>
          </cell>
          <cell r="G680">
            <v>5</v>
          </cell>
          <cell r="H680">
            <v>765.36412462967348</v>
          </cell>
          <cell r="I680">
            <v>5</v>
          </cell>
          <cell r="J680">
            <v>201.9243030486775</v>
          </cell>
          <cell r="K680" t="str">
            <v>No</v>
          </cell>
          <cell r="L680" t="str">
            <v>-</v>
          </cell>
          <cell r="M680">
            <v>0</v>
          </cell>
          <cell r="N680">
            <v>1</v>
          </cell>
          <cell r="O680" t="str">
            <v>HRG</v>
          </cell>
        </row>
        <row r="681">
          <cell r="A681" t="str">
            <v>FZ52Z</v>
          </cell>
          <cell r="B681" t="str">
            <v>Diagnostic Colonoscopy with Biopsy, 19 years and over</v>
          </cell>
          <cell r="C681">
            <v>394.06984118266848</v>
          </cell>
          <cell r="D681">
            <v>485.05861272552988</v>
          </cell>
          <cell r="E681" t="str">
            <v/>
          </cell>
          <cell r="F681" t="str">
            <v/>
          </cell>
          <cell r="G681">
            <v>5</v>
          </cell>
          <cell r="H681">
            <v>798.9834866332194</v>
          </cell>
          <cell r="I681">
            <v>5</v>
          </cell>
          <cell r="J681">
            <v>201.9243030486775</v>
          </cell>
          <cell r="K681" t="str">
            <v>No</v>
          </cell>
          <cell r="L681" t="str">
            <v>-</v>
          </cell>
          <cell r="M681">
            <v>0</v>
          </cell>
          <cell r="N681">
            <v>1</v>
          </cell>
          <cell r="O681" t="str">
            <v>HRG</v>
          </cell>
        </row>
        <row r="682">
          <cell r="A682" t="str">
            <v>FZ53Z</v>
          </cell>
          <cell r="B682" t="str">
            <v>Therapeutic Colonoscopy, 19 years and over</v>
          </cell>
          <cell r="C682">
            <v>248.90243932917704</v>
          </cell>
          <cell r="D682">
            <v>532.2046319092542</v>
          </cell>
          <cell r="E682" t="str">
            <v/>
          </cell>
          <cell r="F682" t="str">
            <v/>
          </cell>
          <cell r="G682">
            <v>5</v>
          </cell>
          <cell r="H682">
            <v>532.2046319092542</v>
          </cell>
          <cell r="I682">
            <v>5</v>
          </cell>
          <cell r="J682">
            <v>201.9243030486775</v>
          </cell>
          <cell r="K682" t="str">
            <v>No</v>
          </cell>
          <cell r="L682" t="str">
            <v>-</v>
          </cell>
          <cell r="M682">
            <v>0</v>
          </cell>
          <cell r="N682">
            <v>1</v>
          </cell>
          <cell r="O682" t="str">
            <v>HRG</v>
          </cell>
        </row>
        <row r="683">
          <cell r="A683" t="str">
            <v>FZ54Z</v>
          </cell>
          <cell r="B683" t="str">
            <v>Diagnostic Flexible Sigmoidoscopy, 19 years and over</v>
          </cell>
          <cell r="C683">
            <v>147.9798210385546</v>
          </cell>
          <cell r="D683">
            <v>359.09189106541044</v>
          </cell>
          <cell r="E683" t="str">
            <v/>
          </cell>
          <cell r="F683" t="str">
            <v/>
          </cell>
          <cell r="G683">
            <v>5</v>
          </cell>
          <cell r="H683">
            <v>701.86788793509766</v>
          </cell>
          <cell r="I683">
            <v>5</v>
          </cell>
          <cell r="J683">
            <v>201.9243030486775</v>
          </cell>
          <cell r="K683" t="str">
            <v>No</v>
          </cell>
          <cell r="L683" t="str">
            <v>-</v>
          </cell>
          <cell r="M683">
            <v>0</v>
          </cell>
          <cell r="N683">
            <v>1</v>
          </cell>
          <cell r="O683" t="str">
            <v>HRG</v>
          </cell>
        </row>
        <row r="684">
          <cell r="A684" t="str">
            <v>FZ55Z</v>
          </cell>
          <cell r="B684" t="str">
            <v>Diagnostic Flexible Sigmoidoscopy with Biopsy, 19 years and over</v>
          </cell>
          <cell r="C684">
            <v>182.42688688627334</v>
          </cell>
          <cell r="D684">
            <v>403.97758417367572</v>
          </cell>
          <cell r="E684" t="str">
            <v/>
          </cell>
          <cell r="F684" t="str">
            <v/>
          </cell>
          <cell r="G684">
            <v>5</v>
          </cell>
          <cell r="H684">
            <v>865.15069841585739</v>
          </cell>
          <cell r="I684">
            <v>5</v>
          </cell>
          <cell r="J684">
            <v>201.9243030486775</v>
          </cell>
          <cell r="K684" t="str">
            <v>No</v>
          </cell>
          <cell r="L684" t="str">
            <v>-</v>
          </cell>
          <cell r="M684">
            <v>0</v>
          </cell>
          <cell r="N684">
            <v>1</v>
          </cell>
          <cell r="O684" t="str">
            <v>HRG</v>
          </cell>
        </row>
        <row r="685">
          <cell r="A685" t="str">
            <v>FZ56Z</v>
          </cell>
          <cell r="B685" t="str">
            <v>Therapeutic Flexible Sigmoidoscopy, 19 years and over</v>
          </cell>
          <cell r="C685" t="str">
            <v>-</v>
          </cell>
          <cell r="D685">
            <v>249.47502618326499</v>
          </cell>
          <cell r="E685" t="str">
            <v/>
          </cell>
          <cell r="F685" t="str">
            <v/>
          </cell>
          <cell r="G685">
            <v>5</v>
          </cell>
          <cell r="H685">
            <v>249.47502618326499</v>
          </cell>
          <cell r="I685">
            <v>5</v>
          </cell>
          <cell r="J685">
            <v>201.9243030486775</v>
          </cell>
          <cell r="K685" t="str">
            <v>No</v>
          </cell>
          <cell r="L685" t="str">
            <v>-</v>
          </cell>
          <cell r="M685">
            <v>0</v>
          </cell>
          <cell r="N685">
            <v>1</v>
          </cell>
          <cell r="O685" t="str">
            <v>HRG</v>
          </cell>
        </row>
        <row r="686">
          <cell r="A686" t="str">
            <v>FZ57Z</v>
          </cell>
          <cell r="B686" t="str">
            <v>Diagnostic or Therapeutic, Rigid Sigmoidoscopy, 19 years and over</v>
          </cell>
          <cell r="C686">
            <v>147.64325530181659</v>
          </cell>
          <cell r="D686">
            <v>649.97554154004445</v>
          </cell>
          <cell r="E686" t="str">
            <v/>
          </cell>
          <cell r="F686" t="str">
            <v/>
          </cell>
          <cell r="G686">
            <v>5</v>
          </cell>
          <cell r="H686">
            <v>590.61396325702503</v>
          </cell>
          <cell r="I686">
            <v>5</v>
          </cell>
          <cell r="J686">
            <v>201.9243030486775</v>
          </cell>
          <cell r="K686" t="str">
            <v>No</v>
          </cell>
          <cell r="L686" t="str">
            <v>-</v>
          </cell>
          <cell r="M686">
            <v>0</v>
          </cell>
          <cell r="N686" t="str">
            <v/>
          </cell>
          <cell r="O686" t="str">
            <v>-</v>
          </cell>
        </row>
        <row r="687">
          <cell r="A687" t="str">
            <v>FZ58A</v>
          </cell>
          <cell r="B687" t="str">
            <v>Endoscopic or Intermediate, Lower Gastrointestinal Tract Procedures, between 2 and 18 years</v>
          </cell>
          <cell r="C687">
            <v>152.46984877987043</v>
          </cell>
          <cell r="D687">
            <v>661.87338474550313</v>
          </cell>
          <cell r="E687" t="str">
            <v/>
          </cell>
          <cell r="F687" t="str">
            <v/>
          </cell>
          <cell r="G687">
            <v>5</v>
          </cell>
          <cell r="H687">
            <v>743.55983990269704</v>
          </cell>
          <cell r="I687">
            <v>5</v>
          </cell>
          <cell r="J687">
            <v>251.82797596565604</v>
          </cell>
          <cell r="K687" t="str">
            <v>No</v>
          </cell>
          <cell r="L687" t="str">
            <v>-</v>
          </cell>
          <cell r="M687">
            <v>0</v>
          </cell>
          <cell r="N687" t="str">
            <v/>
          </cell>
          <cell r="O687" t="str">
            <v>-</v>
          </cell>
        </row>
        <row r="688">
          <cell r="A688" t="str">
            <v>FZ58B</v>
          </cell>
          <cell r="B688" t="str">
            <v>Endoscopic or Intermediate, Lower Gastrointestinal Tract Procedures, 1 year and under</v>
          </cell>
          <cell r="C688" t="str">
            <v>-</v>
          </cell>
          <cell r="D688">
            <v>1099.4285927060691</v>
          </cell>
          <cell r="E688" t="str">
            <v/>
          </cell>
          <cell r="F688" t="str">
            <v/>
          </cell>
          <cell r="G688">
            <v>5</v>
          </cell>
          <cell r="H688">
            <v>1545.9045876230812</v>
          </cell>
          <cell r="I688">
            <v>5</v>
          </cell>
          <cell r="J688">
            <v>251.82797596565604</v>
          </cell>
          <cell r="K688" t="str">
            <v>No</v>
          </cell>
          <cell r="L688" t="str">
            <v>-</v>
          </cell>
          <cell r="M688">
            <v>0</v>
          </cell>
          <cell r="N688" t="str">
            <v/>
          </cell>
          <cell r="O688" t="str">
            <v>-</v>
          </cell>
        </row>
        <row r="689">
          <cell r="A689" t="str">
            <v>FZ59Z</v>
          </cell>
          <cell r="B689" t="str">
            <v>Intermediate Upper Gastrointestinal Tract Procedures, 19 years and over</v>
          </cell>
          <cell r="C689">
            <v>172.62163021272033</v>
          </cell>
          <cell r="D689">
            <v>345.82600149479663</v>
          </cell>
          <cell r="E689" t="str">
            <v/>
          </cell>
          <cell r="F689" t="str">
            <v/>
          </cell>
          <cell r="G689">
            <v>5</v>
          </cell>
          <cell r="H689">
            <v>581.65875025476475</v>
          </cell>
          <cell r="I689">
            <v>5</v>
          </cell>
          <cell r="J689">
            <v>201.9243030486775</v>
          </cell>
          <cell r="K689" t="str">
            <v>No</v>
          </cell>
          <cell r="L689" t="str">
            <v>-</v>
          </cell>
          <cell r="M689">
            <v>0</v>
          </cell>
          <cell r="N689" t="str">
            <v/>
          </cell>
          <cell r="O689" t="str">
            <v>-</v>
          </cell>
        </row>
        <row r="690">
          <cell r="A690" t="str">
            <v>FZ60Z</v>
          </cell>
          <cell r="B690" t="str">
            <v>Diagnostic Endoscopic Upper Gastrointestinal Tract Procedures, 19 years and over</v>
          </cell>
          <cell r="C690">
            <v>277.84723622621891</v>
          </cell>
          <cell r="D690">
            <v>340.43698320231408</v>
          </cell>
          <cell r="E690" t="str">
            <v/>
          </cell>
          <cell r="F690" t="str">
            <v/>
          </cell>
          <cell r="G690">
            <v>5</v>
          </cell>
          <cell r="H690">
            <v>1037.4019314310872</v>
          </cell>
          <cell r="I690">
            <v>5</v>
          </cell>
          <cell r="J690">
            <v>201.9243030486775</v>
          </cell>
          <cell r="K690" t="str">
            <v>No</v>
          </cell>
          <cell r="L690" t="str">
            <v>-</v>
          </cell>
          <cell r="M690">
            <v>0</v>
          </cell>
          <cell r="N690">
            <v>1</v>
          </cell>
          <cell r="O690" t="str">
            <v>HRG</v>
          </cell>
        </row>
        <row r="691">
          <cell r="A691" t="str">
            <v>FZ61Z</v>
          </cell>
          <cell r="B691" t="str">
            <v>Diagnostic Endoscopic Upper Gastrointestinal Tract Procedures with Biopsy, 19 years and over</v>
          </cell>
          <cell r="C691">
            <v>268.47760068587252</v>
          </cell>
          <cell r="D691">
            <v>366.58630197467619</v>
          </cell>
          <cell r="E691" t="str">
            <v/>
          </cell>
          <cell r="F691" t="str">
            <v/>
          </cell>
          <cell r="G691">
            <v>5</v>
          </cell>
          <cell r="H691">
            <v>1020.8475963218827</v>
          </cell>
          <cell r="I691">
            <v>5</v>
          </cell>
          <cell r="J691">
            <v>201.9243030486775</v>
          </cell>
          <cell r="K691" t="str">
            <v>No</v>
          </cell>
          <cell r="L691" t="str">
            <v>-</v>
          </cell>
          <cell r="M691">
            <v>0</v>
          </cell>
          <cell r="N691">
            <v>1</v>
          </cell>
          <cell r="O691" t="str">
            <v>HRG</v>
          </cell>
        </row>
        <row r="692">
          <cell r="A692" t="str">
            <v>FZ62A</v>
          </cell>
          <cell r="B692" t="str">
            <v>Endoscopic or Intermediate, Upper Gastrointestinal Tract Procedures, between 2 and 18 years</v>
          </cell>
          <cell r="C692" t="str">
            <v>-</v>
          </cell>
          <cell r="D692">
            <v>760.20058313455195</v>
          </cell>
          <cell r="E692" t="str">
            <v/>
          </cell>
          <cell r="F692" t="str">
            <v/>
          </cell>
          <cell r="G692">
            <v>5</v>
          </cell>
          <cell r="H692">
            <v>758.79839585374327</v>
          </cell>
          <cell r="I692">
            <v>5</v>
          </cell>
          <cell r="J692">
            <v>251.82797596565604</v>
          </cell>
          <cell r="K692" t="str">
            <v>No</v>
          </cell>
          <cell r="L692" t="str">
            <v>-</v>
          </cell>
          <cell r="M692">
            <v>0</v>
          </cell>
          <cell r="N692" t="str">
            <v/>
          </cell>
          <cell r="O692" t="str">
            <v>-</v>
          </cell>
        </row>
        <row r="693">
          <cell r="A693" t="str">
            <v>FZ62B</v>
          </cell>
          <cell r="B693" t="str">
            <v>Endoscopic or Intermediate, Upper Gastrointestinal Tract Procedures, 1 year and under</v>
          </cell>
          <cell r="C693" t="str">
            <v>-</v>
          </cell>
          <cell r="D693">
            <v>935.43193057140377</v>
          </cell>
          <cell r="E693" t="str">
            <v/>
          </cell>
          <cell r="F693" t="str">
            <v/>
          </cell>
          <cell r="G693">
            <v>5</v>
          </cell>
          <cell r="H693">
            <v>519.34755569403205</v>
          </cell>
          <cell r="I693">
            <v>5</v>
          </cell>
          <cell r="J693">
            <v>251.82797596565604</v>
          </cell>
          <cell r="K693" t="str">
            <v>No</v>
          </cell>
          <cell r="L693" t="str">
            <v>-</v>
          </cell>
          <cell r="M693">
            <v>0</v>
          </cell>
          <cell r="N693" t="str">
            <v/>
          </cell>
          <cell r="O693" t="str">
            <v>-</v>
          </cell>
        </row>
        <row r="694">
          <cell r="A694" t="str">
            <v>FZ63Z</v>
          </cell>
          <cell r="B694" t="str">
            <v>Combined Upper and Lower Gastrointestinal Tract Diagnostic Endoscopic Procedures</v>
          </cell>
          <cell r="C694">
            <v>185.02586260382267</v>
          </cell>
          <cell r="D694">
            <v>508.93633157380663</v>
          </cell>
          <cell r="E694" t="str">
            <v/>
          </cell>
          <cell r="F694" t="str">
            <v/>
          </cell>
          <cell r="G694">
            <v>5</v>
          </cell>
          <cell r="H694">
            <v>508.93633157380663</v>
          </cell>
          <cell r="I694">
            <v>5</v>
          </cell>
          <cell r="J694">
            <v>201.9243030486775</v>
          </cell>
          <cell r="K694" t="str">
            <v>No</v>
          </cell>
          <cell r="L694" t="str">
            <v>-</v>
          </cell>
          <cell r="M694">
            <v>0</v>
          </cell>
          <cell r="N694">
            <v>1</v>
          </cell>
          <cell r="O694" t="str">
            <v>HRG</v>
          </cell>
        </row>
        <row r="695">
          <cell r="A695" t="str">
            <v>FZ64A</v>
          </cell>
          <cell r="B695" t="str">
            <v>Combined Upper and Lower Gastrointestinal Tract Diagnostic Endoscopic Procedures with Biopsy, 19 years and over</v>
          </cell>
          <cell r="C695">
            <v>249.47502618326499</v>
          </cell>
          <cell r="D695">
            <v>532.2046319092542</v>
          </cell>
          <cell r="E695" t="str">
            <v/>
          </cell>
          <cell r="F695" t="str">
            <v/>
          </cell>
          <cell r="G695">
            <v>5</v>
          </cell>
          <cell r="H695">
            <v>1060.849371651608</v>
          </cell>
          <cell r="I695">
            <v>5</v>
          </cell>
          <cell r="J695">
            <v>201.9243030486775</v>
          </cell>
          <cell r="K695" t="str">
            <v>No</v>
          </cell>
          <cell r="L695" t="str">
            <v>-</v>
          </cell>
          <cell r="M695">
            <v>0</v>
          </cell>
          <cell r="N695">
            <v>1</v>
          </cell>
          <cell r="O695" t="str">
            <v>HRG</v>
          </cell>
        </row>
        <row r="696">
          <cell r="A696" t="str">
            <v>FZ64B</v>
          </cell>
          <cell r="B696" t="str">
            <v>Combined Upper and Lower Gastrointestinal Tract Diagnostic Endoscopic Procedures with Biopsy, 18 years and under</v>
          </cell>
          <cell r="C696" t="str">
            <v>-</v>
          </cell>
          <cell r="D696">
            <v>1423.9584203733027</v>
          </cell>
          <cell r="E696" t="str">
            <v/>
          </cell>
          <cell r="F696" t="str">
            <v/>
          </cell>
          <cell r="G696">
            <v>5</v>
          </cell>
          <cell r="H696">
            <v>1423.9584203733027</v>
          </cell>
          <cell r="I696">
            <v>5</v>
          </cell>
          <cell r="J696">
            <v>251.82797596565604</v>
          </cell>
          <cell r="K696" t="str">
            <v>No</v>
          </cell>
          <cell r="L696" t="str">
            <v>-</v>
          </cell>
          <cell r="M696">
            <v>0</v>
          </cell>
          <cell r="N696" t="str">
            <v/>
          </cell>
          <cell r="O696" t="str">
            <v>-</v>
          </cell>
        </row>
        <row r="697">
          <cell r="A697" t="str">
            <v>FZ65Z</v>
          </cell>
          <cell r="B697" t="str">
            <v>Combined Upper and Lower Gastrointestinal Tract Therapeutic Endoscopic Procedures</v>
          </cell>
          <cell r="C697" t="str">
            <v>-</v>
          </cell>
          <cell r="D697">
            <v>586.14490072000831</v>
          </cell>
          <cell r="E697" t="str">
            <v/>
          </cell>
          <cell r="F697" t="str">
            <v/>
          </cell>
          <cell r="G697">
            <v>5</v>
          </cell>
          <cell r="H697">
            <v>586.14490072000831</v>
          </cell>
          <cell r="I697">
            <v>5</v>
          </cell>
          <cell r="J697">
            <v>201.9243030486775</v>
          </cell>
          <cell r="K697" t="str">
            <v>No</v>
          </cell>
          <cell r="L697" t="str">
            <v>-</v>
          </cell>
          <cell r="M697">
            <v>0</v>
          </cell>
          <cell r="N697">
            <v>1</v>
          </cell>
          <cell r="O697" t="str">
            <v>HRG</v>
          </cell>
        </row>
        <row r="698">
          <cell r="A698" t="str">
            <v>FZ66C</v>
          </cell>
          <cell r="B698" t="str">
            <v>Very Major Small Intestine Procedures, 19 years and over, with CC Score 8+</v>
          </cell>
          <cell r="C698" t="str">
            <v>-</v>
          </cell>
          <cell r="D698">
            <v>13531.403880990623</v>
          </cell>
          <cell r="E698" t="str">
            <v/>
          </cell>
          <cell r="F698" t="str">
            <v/>
          </cell>
          <cell r="G698">
            <v>117</v>
          </cell>
          <cell r="H698">
            <v>10796.309423032728</v>
          </cell>
          <cell r="I698">
            <v>87</v>
          </cell>
          <cell r="J698">
            <v>201.9243030486775</v>
          </cell>
          <cell r="K698" t="str">
            <v>No</v>
          </cell>
          <cell r="L698" t="str">
            <v>-</v>
          </cell>
          <cell r="M698">
            <v>0</v>
          </cell>
          <cell r="N698" t="str">
            <v/>
          </cell>
          <cell r="O698" t="str">
            <v>-</v>
          </cell>
        </row>
        <row r="699">
          <cell r="A699" t="str">
            <v>FZ66D</v>
          </cell>
          <cell r="B699" t="str">
            <v>Very Major Small Intestine Procedures, 19 years and over, with CC Score 5-7</v>
          </cell>
          <cell r="C699" t="str">
            <v>-</v>
          </cell>
          <cell r="D699">
            <v>9203.6678663400162</v>
          </cell>
          <cell r="E699" t="str">
            <v/>
          </cell>
          <cell r="F699" t="str">
            <v/>
          </cell>
          <cell r="G699">
            <v>52</v>
          </cell>
          <cell r="H699">
            <v>7681.8107131888191</v>
          </cell>
          <cell r="I699">
            <v>53</v>
          </cell>
          <cell r="J699">
            <v>201.9243030486775</v>
          </cell>
          <cell r="K699" t="str">
            <v>No</v>
          </cell>
          <cell r="L699" t="str">
            <v>-</v>
          </cell>
          <cell r="M699">
            <v>0</v>
          </cell>
          <cell r="N699" t="str">
            <v/>
          </cell>
          <cell r="O699" t="str">
            <v>-</v>
          </cell>
        </row>
        <row r="700">
          <cell r="A700" t="str">
            <v>FZ66E</v>
          </cell>
          <cell r="B700" t="str">
            <v>Very Major Small Intestine Procedures, 19 years and over, with CC Score 2-4</v>
          </cell>
          <cell r="C700" t="str">
            <v>-</v>
          </cell>
          <cell r="D700">
            <v>5892.210300396825</v>
          </cell>
          <cell r="E700" t="str">
            <v/>
          </cell>
          <cell r="F700" t="str">
            <v/>
          </cell>
          <cell r="G700">
            <v>23</v>
          </cell>
          <cell r="H700">
            <v>6069.6030755181782</v>
          </cell>
          <cell r="I700">
            <v>36</v>
          </cell>
          <cell r="J700">
            <v>201.9243030486775</v>
          </cell>
          <cell r="K700" t="str">
            <v>No</v>
          </cell>
          <cell r="L700" t="str">
            <v>-</v>
          </cell>
          <cell r="M700">
            <v>0</v>
          </cell>
          <cell r="N700" t="str">
            <v/>
          </cell>
          <cell r="O700" t="str">
            <v>-</v>
          </cell>
        </row>
        <row r="701">
          <cell r="A701" t="str">
            <v>FZ66F</v>
          </cell>
          <cell r="B701" t="str">
            <v>Very Major Small Intestine Procedures, 19 years and over, with CC Score 0-1</v>
          </cell>
          <cell r="C701" t="str">
            <v>-</v>
          </cell>
          <cell r="D701">
            <v>4324.2370491214097</v>
          </cell>
          <cell r="E701" t="str">
            <v/>
          </cell>
          <cell r="F701" t="str">
            <v/>
          </cell>
          <cell r="G701">
            <v>16</v>
          </cell>
          <cell r="H701">
            <v>4795.2966170436403</v>
          </cell>
          <cell r="I701">
            <v>21</v>
          </cell>
          <cell r="J701">
            <v>201.9243030486775</v>
          </cell>
          <cell r="K701" t="str">
            <v>No</v>
          </cell>
          <cell r="L701" t="str">
            <v>-</v>
          </cell>
          <cell r="M701">
            <v>0</v>
          </cell>
          <cell r="N701" t="str">
            <v/>
          </cell>
          <cell r="O701" t="str">
            <v>-</v>
          </cell>
        </row>
        <row r="702">
          <cell r="A702" t="str">
            <v>FZ67C</v>
          </cell>
          <cell r="B702" t="str">
            <v>Major Small Intestine Procedures, 19 years and over, with CC Score 7+</v>
          </cell>
          <cell r="C702" t="str">
            <v>-</v>
          </cell>
          <cell r="D702">
            <v>9890.6647282412523</v>
          </cell>
          <cell r="E702" t="str">
            <v/>
          </cell>
          <cell r="F702" t="str">
            <v/>
          </cell>
          <cell r="G702">
            <v>71</v>
          </cell>
          <cell r="H702">
            <v>10135.325290925184</v>
          </cell>
          <cell r="I702">
            <v>83</v>
          </cell>
          <cell r="J702">
            <v>201.9243030486775</v>
          </cell>
          <cell r="K702" t="str">
            <v>No</v>
          </cell>
          <cell r="L702" t="str">
            <v>-</v>
          </cell>
          <cell r="M702">
            <v>0</v>
          </cell>
          <cell r="N702" t="str">
            <v/>
          </cell>
          <cell r="O702" t="str">
            <v>-</v>
          </cell>
        </row>
        <row r="703">
          <cell r="A703" t="str">
            <v>FZ67D</v>
          </cell>
          <cell r="B703" t="str">
            <v>Major Small Intestine Procedures, 19 years and over, with CC Score 4-6</v>
          </cell>
          <cell r="C703" t="str">
            <v>-</v>
          </cell>
          <cell r="D703">
            <v>5292.6700904034778</v>
          </cell>
          <cell r="E703" t="str">
            <v/>
          </cell>
          <cell r="F703" t="str">
            <v/>
          </cell>
          <cell r="G703">
            <v>28</v>
          </cell>
          <cell r="H703">
            <v>6726.8912211578972</v>
          </cell>
          <cell r="I703">
            <v>50</v>
          </cell>
          <cell r="J703">
            <v>201.9243030486775</v>
          </cell>
          <cell r="K703" t="str">
            <v>No</v>
          </cell>
          <cell r="L703" t="str">
            <v>-</v>
          </cell>
          <cell r="M703">
            <v>0</v>
          </cell>
          <cell r="N703" t="str">
            <v/>
          </cell>
          <cell r="O703" t="str">
            <v>-</v>
          </cell>
        </row>
        <row r="704">
          <cell r="A704" t="str">
            <v>FZ67E</v>
          </cell>
          <cell r="B704" t="str">
            <v>Major Small Intestine Procedures, 19 years and over, with CC Score 2-3</v>
          </cell>
          <cell r="C704" t="str">
            <v>-</v>
          </cell>
          <cell r="D704">
            <v>3873.1778999324233</v>
          </cell>
          <cell r="E704" t="str">
            <v/>
          </cell>
          <cell r="F704" t="str">
            <v/>
          </cell>
          <cell r="G704">
            <v>16</v>
          </cell>
          <cell r="H704">
            <v>4982.6894852639289</v>
          </cell>
          <cell r="I704">
            <v>34</v>
          </cell>
          <cell r="J704">
            <v>201.9243030486775</v>
          </cell>
          <cell r="K704" t="str">
            <v>No</v>
          </cell>
          <cell r="L704" t="str">
            <v>-</v>
          </cell>
          <cell r="M704">
            <v>0</v>
          </cell>
          <cell r="N704" t="str">
            <v/>
          </cell>
          <cell r="O704" t="str">
            <v>-</v>
          </cell>
        </row>
        <row r="705">
          <cell r="A705" t="str">
            <v>FZ67F</v>
          </cell>
          <cell r="B705" t="str">
            <v>Major Small Intestine Procedures, 19 years and over, with CC Score 0-1</v>
          </cell>
          <cell r="C705" t="str">
            <v>-</v>
          </cell>
          <cell r="D705">
            <v>3122.7020602424391</v>
          </cell>
          <cell r="E705" t="str">
            <v/>
          </cell>
          <cell r="F705" t="str">
            <v/>
          </cell>
          <cell r="G705">
            <v>12</v>
          </cell>
          <cell r="H705">
            <v>4005.3616681952808</v>
          </cell>
          <cell r="I705">
            <v>24</v>
          </cell>
          <cell r="J705">
            <v>201.9243030486775</v>
          </cell>
          <cell r="K705" t="str">
            <v>No</v>
          </cell>
          <cell r="L705" t="str">
            <v>-</v>
          </cell>
          <cell r="M705">
            <v>0</v>
          </cell>
          <cell r="N705" t="str">
            <v/>
          </cell>
          <cell r="O705" t="str">
            <v>-</v>
          </cell>
        </row>
        <row r="706">
          <cell r="A706" t="str">
            <v>FZ68G</v>
          </cell>
          <cell r="B706" t="str">
            <v>Very Major or Major, Small Intestine Procedures, between 2 and 18 years, with CC Score 2+</v>
          </cell>
          <cell r="C706" t="str">
            <v>-</v>
          </cell>
          <cell r="D706">
            <v>10165.080746721571</v>
          </cell>
          <cell r="E706" t="str">
            <v/>
          </cell>
          <cell r="F706" t="str">
            <v/>
          </cell>
          <cell r="G706">
            <v>37</v>
          </cell>
          <cell r="H706">
            <v>8756.3895249456509</v>
          </cell>
          <cell r="I706">
            <v>38</v>
          </cell>
          <cell r="J706">
            <v>251.82797596565604</v>
          </cell>
          <cell r="K706" t="str">
            <v>No</v>
          </cell>
          <cell r="L706" t="str">
            <v>-</v>
          </cell>
          <cell r="M706">
            <v>0</v>
          </cell>
          <cell r="N706" t="str">
            <v/>
          </cell>
          <cell r="O706" t="str">
            <v>-</v>
          </cell>
        </row>
        <row r="707">
          <cell r="A707" t="str">
            <v>FZ68H</v>
          </cell>
          <cell r="B707" t="str">
            <v>Very Major or Major, Small Intestine Procedures, between 2 and 18 years, with CC Score 0-1</v>
          </cell>
          <cell r="C707" t="str">
            <v>-</v>
          </cell>
          <cell r="D707">
            <v>4053.2648473024137</v>
          </cell>
          <cell r="E707" t="str">
            <v/>
          </cell>
          <cell r="F707" t="str">
            <v/>
          </cell>
          <cell r="G707">
            <v>14</v>
          </cell>
          <cell r="H707">
            <v>4625.5190070506214</v>
          </cell>
          <cell r="I707">
            <v>17</v>
          </cell>
          <cell r="J707">
            <v>251.82797596565604</v>
          </cell>
          <cell r="K707" t="str">
            <v>No</v>
          </cell>
          <cell r="L707" t="str">
            <v>-</v>
          </cell>
          <cell r="M707">
            <v>0</v>
          </cell>
          <cell r="N707" t="str">
            <v/>
          </cell>
          <cell r="O707" t="str">
            <v>-</v>
          </cell>
        </row>
        <row r="708">
          <cell r="A708" t="str">
            <v>FZ68J</v>
          </cell>
          <cell r="B708" t="str">
            <v>Very Major or Major, Small Intestine Procedures, 1 year and under, with CC Score 3+</v>
          </cell>
          <cell r="C708" t="str">
            <v>-</v>
          </cell>
          <cell r="D708">
            <v>13749.037191903106</v>
          </cell>
          <cell r="E708" t="str">
            <v/>
          </cell>
          <cell r="F708" t="str">
            <v/>
          </cell>
          <cell r="G708">
            <v>136</v>
          </cell>
          <cell r="H708">
            <v>13749.037191903106</v>
          </cell>
          <cell r="I708">
            <v>136</v>
          </cell>
          <cell r="J708">
            <v>251.82797596565604</v>
          </cell>
          <cell r="K708" t="str">
            <v>No</v>
          </cell>
          <cell r="L708" t="str">
            <v>-</v>
          </cell>
          <cell r="M708">
            <v>0</v>
          </cell>
          <cell r="N708" t="str">
            <v/>
          </cell>
          <cell r="O708" t="str">
            <v>-</v>
          </cell>
        </row>
        <row r="709">
          <cell r="A709" t="str">
            <v>FZ68K</v>
          </cell>
          <cell r="B709" t="str">
            <v>Very Major or Major, Small Intestine Procedures, 1 year and under, with CC Score 1-2</v>
          </cell>
          <cell r="C709" t="str">
            <v>-</v>
          </cell>
          <cell r="D709">
            <v>5932.5291548307432</v>
          </cell>
          <cell r="E709" t="str">
            <v/>
          </cell>
          <cell r="F709" t="str">
            <v/>
          </cell>
          <cell r="G709">
            <v>16</v>
          </cell>
          <cell r="H709">
            <v>7887.4991065424692</v>
          </cell>
          <cell r="I709">
            <v>55</v>
          </cell>
          <cell r="J709">
            <v>251.82797596565604</v>
          </cell>
          <cell r="K709" t="str">
            <v>No</v>
          </cell>
          <cell r="L709" t="str">
            <v>-</v>
          </cell>
          <cell r="M709">
            <v>0</v>
          </cell>
          <cell r="N709" t="str">
            <v/>
          </cell>
          <cell r="O709" t="str">
            <v>-</v>
          </cell>
        </row>
        <row r="710">
          <cell r="A710" t="str">
            <v>FZ68L</v>
          </cell>
          <cell r="B710" t="str">
            <v>Very Major or Major, Small Intestine Procedures, 1 year and under, with CC Score 0</v>
          </cell>
          <cell r="C710" t="str">
            <v>-</v>
          </cell>
          <cell r="D710">
            <v>4909.5513305308259</v>
          </cell>
          <cell r="E710" t="str">
            <v/>
          </cell>
          <cell r="F710" t="str">
            <v/>
          </cell>
          <cell r="G710">
            <v>13</v>
          </cell>
          <cell r="H710">
            <v>4674.2446794043299</v>
          </cell>
          <cell r="I710">
            <v>26</v>
          </cell>
          <cell r="J710">
            <v>251.82797596565604</v>
          </cell>
          <cell r="K710" t="str">
            <v>No</v>
          </cell>
          <cell r="L710" t="str">
            <v>-</v>
          </cell>
          <cell r="M710">
            <v>0</v>
          </cell>
          <cell r="N710" t="str">
            <v/>
          </cell>
          <cell r="O710" t="str">
            <v>-</v>
          </cell>
        </row>
        <row r="711">
          <cell r="A711" t="str">
            <v>FZ69B</v>
          </cell>
          <cell r="B711" t="str">
            <v>Complex Small Intestine Procedures, 18 years and under</v>
          </cell>
          <cell r="C711" t="str">
            <v>-</v>
          </cell>
          <cell r="D711">
            <v>21126.065658917429</v>
          </cell>
          <cell r="E711" t="str">
            <v/>
          </cell>
          <cell r="F711" t="str">
            <v/>
          </cell>
          <cell r="G711">
            <v>202</v>
          </cell>
          <cell r="H711">
            <v>21126.065658917429</v>
          </cell>
          <cell r="I711">
            <v>202</v>
          </cell>
          <cell r="J711">
            <v>251.82797596565604</v>
          </cell>
          <cell r="K711" t="str">
            <v>No</v>
          </cell>
          <cell r="L711" t="str">
            <v>-</v>
          </cell>
          <cell r="M711">
            <v>0</v>
          </cell>
          <cell r="N711" t="str">
            <v/>
          </cell>
          <cell r="O711" t="str">
            <v>-</v>
          </cell>
        </row>
        <row r="712">
          <cell r="A712" t="str">
            <v>FZ69C</v>
          </cell>
          <cell r="B712" t="str">
            <v>Complex Small Intestine Procedures, 19 years and over, with CC Score 7+</v>
          </cell>
          <cell r="C712" t="str">
            <v>-</v>
          </cell>
          <cell r="D712">
            <v>17705.339989349795</v>
          </cell>
          <cell r="E712" t="str">
            <v/>
          </cell>
          <cell r="F712" t="str">
            <v/>
          </cell>
          <cell r="G712">
            <v>137</v>
          </cell>
          <cell r="H712">
            <v>17705.339989349795</v>
          </cell>
          <cell r="I712">
            <v>137</v>
          </cell>
          <cell r="J712">
            <v>201.9243030486775</v>
          </cell>
          <cell r="K712" t="str">
            <v>No</v>
          </cell>
          <cell r="L712" t="str">
            <v>-</v>
          </cell>
          <cell r="M712">
            <v>0</v>
          </cell>
          <cell r="N712" t="str">
            <v/>
          </cell>
          <cell r="O712" t="str">
            <v>-</v>
          </cell>
        </row>
        <row r="713">
          <cell r="A713" t="str">
            <v>FZ69D</v>
          </cell>
          <cell r="B713" t="str">
            <v>Complex Small Intestine Procedures, 19 years and over, with CC Score 3-6</v>
          </cell>
          <cell r="C713" t="str">
            <v>-</v>
          </cell>
          <cell r="D713">
            <v>10684.984109384608</v>
          </cell>
          <cell r="E713" t="str">
            <v/>
          </cell>
          <cell r="F713" t="str">
            <v/>
          </cell>
          <cell r="G713">
            <v>57</v>
          </cell>
          <cell r="H713">
            <v>10855.193663337421</v>
          </cell>
          <cell r="I713">
            <v>73</v>
          </cell>
          <cell r="J713">
            <v>201.9243030486775</v>
          </cell>
          <cell r="K713" t="str">
            <v>No</v>
          </cell>
          <cell r="L713" t="str">
            <v>-</v>
          </cell>
          <cell r="M713">
            <v>0</v>
          </cell>
          <cell r="N713" t="str">
            <v/>
          </cell>
          <cell r="O713" t="str">
            <v>-</v>
          </cell>
        </row>
        <row r="714">
          <cell r="A714" t="str">
            <v>FZ69E</v>
          </cell>
          <cell r="B714" t="str">
            <v>Complex Small Intestine Procedures, 19 years and over, with CC Score 0-2</v>
          </cell>
          <cell r="C714" t="str">
            <v>-</v>
          </cell>
          <cell r="D714">
            <v>6376.7316544075111</v>
          </cell>
          <cell r="E714" t="str">
            <v/>
          </cell>
          <cell r="F714" t="str">
            <v/>
          </cell>
          <cell r="G714">
            <v>20</v>
          </cell>
          <cell r="H714">
            <v>8187.6486502931693</v>
          </cell>
          <cell r="I714">
            <v>44</v>
          </cell>
          <cell r="J714">
            <v>201.9243030486775</v>
          </cell>
          <cell r="K714" t="str">
            <v>No</v>
          </cell>
          <cell r="L714" t="str">
            <v>-</v>
          </cell>
          <cell r="M714">
            <v>0</v>
          </cell>
          <cell r="N714" t="str">
            <v/>
          </cell>
          <cell r="O714" t="str">
            <v>-</v>
          </cell>
        </row>
        <row r="715">
          <cell r="A715" t="str">
            <v>FZ70Z</v>
          </cell>
          <cell r="B715" t="str">
            <v>Therapeutic Endoscopic Upper Gastrointestinal Tract Procedures, 19 years and over</v>
          </cell>
          <cell r="C715" t="str">
            <v>-</v>
          </cell>
          <cell r="D715">
            <v>506.37327790193899</v>
          </cell>
          <cell r="E715" t="str">
            <v/>
          </cell>
          <cell r="F715" t="str">
            <v/>
          </cell>
          <cell r="G715">
            <v>5</v>
          </cell>
          <cell r="H715">
            <v>1110.3590148819624</v>
          </cell>
          <cell r="I715">
            <v>5</v>
          </cell>
          <cell r="J715">
            <v>201.9243030486775</v>
          </cell>
          <cell r="K715" t="str">
            <v>No</v>
          </cell>
          <cell r="L715" t="str">
            <v>-</v>
          </cell>
          <cell r="M715">
            <v>0</v>
          </cell>
          <cell r="N715">
            <v>1</v>
          </cell>
          <cell r="O715" t="str">
            <v>HRG</v>
          </cell>
        </row>
        <row r="716">
          <cell r="A716" t="str">
            <v>FZ71D</v>
          </cell>
          <cell r="B716" t="str">
            <v>Endoscopic Insertion of Luminal Stent into Gastrointestinal Tract with CC Score 7+</v>
          </cell>
          <cell r="C716" t="str">
            <v>-</v>
          </cell>
          <cell r="D716">
            <v>7140.3068283296307</v>
          </cell>
          <cell r="E716" t="str">
            <v/>
          </cell>
          <cell r="F716" t="str">
            <v/>
          </cell>
          <cell r="G716">
            <v>45</v>
          </cell>
          <cell r="H716">
            <v>8204.6781810373395</v>
          </cell>
          <cell r="I716">
            <v>57</v>
          </cell>
          <cell r="J716">
            <v>201.9243030486775</v>
          </cell>
          <cell r="K716" t="str">
            <v>No</v>
          </cell>
          <cell r="L716" t="str">
            <v>-</v>
          </cell>
          <cell r="M716">
            <v>0</v>
          </cell>
          <cell r="N716" t="str">
            <v/>
          </cell>
          <cell r="O716" t="str">
            <v>-</v>
          </cell>
        </row>
        <row r="717">
          <cell r="A717" t="str">
            <v>FZ71E</v>
          </cell>
          <cell r="B717" t="str">
            <v>Endoscopic Insertion of Luminal Stent into Gastrointestinal Tract with CC Score 4-6</v>
          </cell>
          <cell r="C717" t="str">
            <v>-</v>
          </cell>
          <cell r="D717">
            <v>2984.0121014286742</v>
          </cell>
          <cell r="E717" t="str">
            <v/>
          </cell>
          <cell r="F717" t="str">
            <v/>
          </cell>
          <cell r="G717">
            <v>19</v>
          </cell>
          <cell r="H717">
            <v>5242.009527297354</v>
          </cell>
          <cell r="I717">
            <v>41</v>
          </cell>
          <cell r="J717">
            <v>201.9243030486775</v>
          </cell>
          <cell r="K717" t="str">
            <v>No</v>
          </cell>
          <cell r="L717" t="str">
            <v>-</v>
          </cell>
          <cell r="M717">
            <v>0</v>
          </cell>
          <cell r="N717" t="str">
            <v/>
          </cell>
          <cell r="O717" t="str">
            <v>-</v>
          </cell>
        </row>
        <row r="718">
          <cell r="A718" t="str">
            <v>FZ71F</v>
          </cell>
          <cell r="B718" t="str">
            <v>Endoscopic Insertion of Luminal Stent into Gastrointestinal Tract with CC Score 1-3</v>
          </cell>
          <cell r="C718" t="str">
            <v>-</v>
          </cell>
          <cell r="D718">
            <v>1505.5197673625214</v>
          </cell>
          <cell r="E718" t="str">
            <v/>
          </cell>
          <cell r="F718" t="str">
            <v/>
          </cell>
          <cell r="G718">
            <v>5</v>
          </cell>
          <cell r="H718">
            <v>3704.8762673628917</v>
          </cell>
          <cell r="I718">
            <v>24</v>
          </cell>
          <cell r="J718">
            <v>201.9243030486775</v>
          </cell>
          <cell r="K718" t="str">
            <v>No</v>
          </cell>
          <cell r="L718" t="str">
            <v>-</v>
          </cell>
          <cell r="M718">
            <v>0</v>
          </cell>
          <cell r="N718" t="str">
            <v/>
          </cell>
          <cell r="O718" t="str">
            <v>-</v>
          </cell>
        </row>
        <row r="719">
          <cell r="A719" t="str">
            <v>FZ71G</v>
          </cell>
          <cell r="B719" t="str">
            <v>Endoscopic Insertion of Luminal Stent into Gastrointestinal Tract with CC Score 0</v>
          </cell>
          <cell r="C719" t="str">
            <v>-</v>
          </cell>
          <cell r="D719">
            <v>1085.8815697692899</v>
          </cell>
          <cell r="E719" t="str">
            <v/>
          </cell>
          <cell r="F719" t="str">
            <v/>
          </cell>
          <cell r="G719">
            <v>5</v>
          </cell>
          <cell r="H719">
            <v>2664.9034282095363</v>
          </cell>
          <cell r="I719">
            <v>17</v>
          </cell>
          <cell r="J719">
            <v>201.9243030486775</v>
          </cell>
          <cell r="K719" t="str">
            <v>No</v>
          </cell>
          <cell r="L719" t="str">
            <v>-</v>
          </cell>
          <cell r="M719">
            <v>0</v>
          </cell>
          <cell r="N719" t="str">
            <v/>
          </cell>
          <cell r="O719" t="str">
            <v>-</v>
          </cell>
        </row>
        <row r="720">
          <cell r="A720" t="str">
            <v>FZ72Z</v>
          </cell>
          <cell r="B720" t="str">
            <v>Insertion of Spinal Cord Stimulator for Treatment of Faecal Incontinence</v>
          </cell>
          <cell r="C720" t="str">
            <v>-</v>
          </cell>
          <cell r="D720">
            <v>1767.4845970282045</v>
          </cell>
          <cell r="E720" t="str">
            <v/>
          </cell>
          <cell r="F720" t="str">
            <v/>
          </cell>
          <cell r="G720">
            <v>5</v>
          </cell>
          <cell r="H720">
            <v>1767.4845970282045</v>
          </cell>
          <cell r="I720">
            <v>5</v>
          </cell>
          <cell r="J720">
            <v>201.9243030486775</v>
          </cell>
          <cell r="K720" t="str">
            <v>No</v>
          </cell>
          <cell r="L720" t="str">
            <v>-</v>
          </cell>
          <cell r="M720">
            <v>0</v>
          </cell>
          <cell r="N720" t="str">
            <v/>
          </cell>
          <cell r="O720" t="str">
            <v>-</v>
          </cell>
        </row>
        <row r="721">
          <cell r="A721" t="str">
            <v>FZ73C</v>
          </cell>
          <cell r="B721" t="str">
            <v>Very Complex Large Intestine Procedures with CC Score 9+</v>
          </cell>
          <cell r="C721" t="str">
            <v>-</v>
          </cell>
          <cell r="D721">
            <v>18773.804418736756</v>
          </cell>
          <cell r="E721" t="str">
            <v/>
          </cell>
          <cell r="F721" t="str">
            <v/>
          </cell>
          <cell r="G721">
            <v>105</v>
          </cell>
          <cell r="H721">
            <v>16717.580558497386</v>
          </cell>
          <cell r="I721">
            <v>128</v>
          </cell>
          <cell r="J721">
            <v>201.9243030486775</v>
          </cell>
          <cell r="K721" t="str">
            <v>No</v>
          </cell>
          <cell r="L721" t="str">
            <v>-</v>
          </cell>
          <cell r="M721">
            <v>0</v>
          </cell>
          <cell r="N721" t="str">
            <v/>
          </cell>
          <cell r="O721" t="str">
            <v>-</v>
          </cell>
        </row>
        <row r="722">
          <cell r="A722" t="str">
            <v>FZ73D</v>
          </cell>
          <cell r="B722" t="str">
            <v>Very Complex Large Intestine Procedures with CC Score 6-8</v>
          </cell>
          <cell r="C722" t="str">
            <v>-</v>
          </cell>
          <cell r="D722">
            <v>15113.54892729898</v>
          </cell>
          <cell r="E722" t="str">
            <v/>
          </cell>
          <cell r="F722" t="str">
            <v/>
          </cell>
          <cell r="G722">
            <v>69</v>
          </cell>
          <cell r="H722">
            <v>11869.21323014988</v>
          </cell>
          <cell r="I722">
            <v>83</v>
          </cell>
          <cell r="J722">
            <v>201.9243030486775</v>
          </cell>
          <cell r="K722" t="str">
            <v>No</v>
          </cell>
          <cell r="L722" t="str">
            <v>-</v>
          </cell>
          <cell r="M722">
            <v>0</v>
          </cell>
          <cell r="N722" t="str">
            <v/>
          </cell>
          <cell r="O722" t="str">
            <v>-</v>
          </cell>
        </row>
        <row r="723">
          <cell r="A723" t="str">
            <v>FZ73E</v>
          </cell>
          <cell r="B723" t="str">
            <v>Very Complex Large Intestine Procedures with CC Score 3-5</v>
          </cell>
          <cell r="C723" t="str">
            <v>-</v>
          </cell>
          <cell r="D723">
            <v>10877.162415546658</v>
          </cell>
          <cell r="E723" t="str">
            <v/>
          </cell>
          <cell r="F723" t="str">
            <v/>
          </cell>
          <cell r="G723">
            <v>44</v>
          </cell>
          <cell r="H723">
            <v>9353.9307886903534</v>
          </cell>
          <cell r="I723">
            <v>60</v>
          </cell>
          <cell r="J723">
            <v>201.9243030486775</v>
          </cell>
          <cell r="K723" t="str">
            <v>No</v>
          </cell>
          <cell r="L723" t="str">
            <v>-</v>
          </cell>
          <cell r="M723">
            <v>0</v>
          </cell>
          <cell r="N723" t="str">
            <v/>
          </cell>
          <cell r="O723" t="str">
            <v>-</v>
          </cell>
        </row>
        <row r="724">
          <cell r="A724" t="str">
            <v>FZ73F</v>
          </cell>
          <cell r="B724" t="str">
            <v>Very Complex Large Intestine Procedures with CC Score 0-2</v>
          </cell>
          <cell r="C724" t="str">
            <v>-</v>
          </cell>
          <cell r="D724">
            <v>8035.8876908361199</v>
          </cell>
          <cell r="E724" t="str">
            <v/>
          </cell>
          <cell r="F724" t="str">
            <v/>
          </cell>
          <cell r="G724">
            <v>26</v>
          </cell>
          <cell r="H724">
            <v>7837.2140337517521</v>
          </cell>
          <cell r="I724">
            <v>45</v>
          </cell>
          <cell r="J724">
            <v>201.9243030486775</v>
          </cell>
          <cell r="K724" t="str">
            <v>No</v>
          </cell>
          <cell r="L724" t="str">
            <v>-</v>
          </cell>
          <cell r="M724">
            <v>0</v>
          </cell>
          <cell r="N724" t="str">
            <v/>
          </cell>
          <cell r="O724" t="str">
            <v>-</v>
          </cell>
        </row>
        <row r="725">
          <cell r="A725" t="str">
            <v>FZ74C</v>
          </cell>
          <cell r="B725" t="str">
            <v>Complex Large Intestine Procedures, 19 years and over, with CC Score 9+</v>
          </cell>
          <cell r="C725" t="str">
            <v>-</v>
          </cell>
          <cell r="D725">
            <v>13470.747047376297</v>
          </cell>
          <cell r="E725" t="str">
            <v/>
          </cell>
          <cell r="F725" t="str">
            <v/>
          </cell>
          <cell r="G725">
            <v>82</v>
          </cell>
          <cell r="H725">
            <v>11591.293171704474</v>
          </cell>
          <cell r="I725">
            <v>100</v>
          </cell>
          <cell r="J725">
            <v>201.9243030486775</v>
          </cell>
          <cell r="K725" t="str">
            <v>No</v>
          </cell>
          <cell r="L725" t="str">
            <v>-</v>
          </cell>
          <cell r="M725">
            <v>0</v>
          </cell>
          <cell r="N725" t="str">
            <v/>
          </cell>
          <cell r="O725" t="str">
            <v>-</v>
          </cell>
        </row>
        <row r="726">
          <cell r="A726" t="str">
            <v>FZ74D</v>
          </cell>
          <cell r="B726" t="str">
            <v>Complex Large Intestine Procedures, 19 years and over, with CC Score 6-8</v>
          </cell>
          <cell r="C726" t="str">
            <v>-</v>
          </cell>
          <cell r="D726">
            <v>9597.3314805223017</v>
          </cell>
          <cell r="E726" t="str">
            <v/>
          </cell>
          <cell r="F726" t="str">
            <v/>
          </cell>
          <cell r="G726">
            <v>48</v>
          </cell>
          <cell r="H726">
            <v>8955.6825553536837</v>
          </cell>
          <cell r="I726">
            <v>67</v>
          </cell>
          <cell r="J726">
            <v>201.9243030486775</v>
          </cell>
          <cell r="K726" t="str">
            <v>No</v>
          </cell>
          <cell r="L726" t="str">
            <v>-</v>
          </cell>
          <cell r="M726">
            <v>0</v>
          </cell>
          <cell r="N726" t="str">
            <v/>
          </cell>
          <cell r="O726" t="str">
            <v>-</v>
          </cell>
        </row>
        <row r="727">
          <cell r="A727" t="str">
            <v>FZ74E</v>
          </cell>
          <cell r="B727" t="str">
            <v>Complex Large Intestine Procedures, 19 years and over, with CC Score 3-5</v>
          </cell>
          <cell r="C727" t="str">
            <v>-</v>
          </cell>
          <cell r="D727">
            <v>7312.6631169102966</v>
          </cell>
          <cell r="E727" t="str">
            <v/>
          </cell>
          <cell r="F727" t="str">
            <v/>
          </cell>
          <cell r="G727">
            <v>30</v>
          </cell>
          <cell r="H727">
            <v>7405.0398975342086</v>
          </cell>
          <cell r="I727">
            <v>46</v>
          </cell>
          <cell r="J727">
            <v>201.9243030486775</v>
          </cell>
          <cell r="K727" t="str">
            <v>No</v>
          </cell>
          <cell r="L727" t="str">
            <v>-</v>
          </cell>
          <cell r="M727">
            <v>0</v>
          </cell>
          <cell r="N727" t="str">
            <v/>
          </cell>
          <cell r="O727" t="str">
            <v>-</v>
          </cell>
        </row>
        <row r="728">
          <cell r="A728" t="str">
            <v>FZ74F</v>
          </cell>
          <cell r="B728" t="str">
            <v>Complex Large Intestine Procedures, 19 years and over, with CC Score 0-2</v>
          </cell>
          <cell r="C728" t="str">
            <v>-</v>
          </cell>
          <cell r="D728">
            <v>5749.0574434479668</v>
          </cell>
          <cell r="E728" t="str">
            <v/>
          </cell>
          <cell r="F728" t="str">
            <v/>
          </cell>
          <cell r="G728">
            <v>15</v>
          </cell>
          <cell r="H728">
            <v>6055.0361259095152</v>
          </cell>
          <cell r="I728">
            <v>32</v>
          </cell>
          <cell r="J728">
            <v>201.9243030486775</v>
          </cell>
          <cell r="K728" t="str">
            <v>No</v>
          </cell>
          <cell r="L728" t="str">
            <v>-</v>
          </cell>
          <cell r="M728">
            <v>0</v>
          </cell>
          <cell r="N728" t="str">
            <v/>
          </cell>
          <cell r="O728" t="str">
            <v>-</v>
          </cell>
        </row>
        <row r="729">
          <cell r="A729" t="str">
            <v>FZ75C</v>
          </cell>
          <cell r="B729" t="str">
            <v>Proximal Colon Procedures, 19 years and over, with CC Score 6+</v>
          </cell>
          <cell r="C729" t="str">
            <v>-</v>
          </cell>
          <cell r="D729">
            <v>8057.9774749752223</v>
          </cell>
          <cell r="E729" t="str">
            <v/>
          </cell>
          <cell r="F729" t="str">
            <v/>
          </cell>
          <cell r="G729">
            <v>39</v>
          </cell>
          <cell r="H729">
            <v>8782.2876627520309</v>
          </cell>
          <cell r="I729">
            <v>60</v>
          </cell>
          <cell r="J729">
            <v>201.9243030486775</v>
          </cell>
          <cell r="K729" t="str">
            <v>No</v>
          </cell>
          <cell r="L729" t="str">
            <v>-</v>
          </cell>
          <cell r="M729">
            <v>0</v>
          </cell>
          <cell r="N729" t="str">
            <v/>
          </cell>
          <cell r="O729" t="str">
            <v>-</v>
          </cell>
        </row>
        <row r="730">
          <cell r="A730" t="str">
            <v>FZ75D</v>
          </cell>
          <cell r="B730" t="str">
            <v>Proximal Colon Procedures, 19 years and over, with CC Score 3-5</v>
          </cell>
          <cell r="C730" t="str">
            <v>-</v>
          </cell>
          <cell r="D730">
            <v>5681.7629748577529</v>
          </cell>
          <cell r="E730" t="str">
            <v/>
          </cell>
          <cell r="F730" t="str">
            <v/>
          </cell>
          <cell r="G730">
            <v>19</v>
          </cell>
          <cell r="H730">
            <v>6223.0289579935852</v>
          </cell>
          <cell r="I730">
            <v>32</v>
          </cell>
          <cell r="J730">
            <v>201.9243030486775</v>
          </cell>
          <cell r="K730" t="str">
            <v>No</v>
          </cell>
          <cell r="L730" t="str">
            <v>-</v>
          </cell>
          <cell r="M730">
            <v>0</v>
          </cell>
          <cell r="N730" t="str">
            <v/>
          </cell>
          <cell r="O730" t="str">
            <v>-</v>
          </cell>
        </row>
        <row r="731">
          <cell r="A731" t="str">
            <v>FZ75E</v>
          </cell>
          <cell r="B731" t="str">
            <v>Proximal Colon Procedures, 19 years and over, with CC Score 0-2</v>
          </cell>
          <cell r="C731" t="str">
            <v>-</v>
          </cell>
          <cell r="D731">
            <v>4712.3270046291927</v>
          </cell>
          <cell r="E731" t="str">
            <v/>
          </cell>
          <cell r="F731" t="str">
            <v/>
          </cell>
          <cell r="G731">
            <v>12</v>
          </cell>
          <cell r="H731">
            <v>5036.7127034043915</v>
          </cell>
          <cell r="I731">
            <v>20</v>
          </cell>
          <cell r="J731">
            <v>201.9243030486775</v>
          </cell>
          <cell r="K731" t="str">
            <v>No</v>
          </cell>
          <cell r="L731" t="str">
            <v>-</v>
          </cell>
          <cell r="M731">
            <v>0</v>
          </cell>
          <cell r="N731" t="str">
            <v/>
          </cell>
          <cell r="O731" t="str">
            <v>-</v>
          </cell>
        </row>
        <row r="732">
          <cell r="A732" t="str">
            <v>FZ76C</v>
          </cell>
          <cell r="B732" t="str">
            <v>Distal Colon Procedures, 19 years and over, with CC Score 3+</v>
          </cell>
          <cell r="C732" t="str">
            <v>-</v>
          </cell>
          <cell r="D732">
            <v>6206.4768568387062</v>
          </cell>
          <cell r="E732" t="str">
            <v/>
          </cell>
          <cell r="F732" t="str">
            <v/>
          </cell>
          <cell r="G732">
            <v>23</v>
          </cell>
          <cell r="H732">
            <v>7654.87958572146</v>
          </cell>
          <cell r="I732">
            <v>51</v>
          </cell>
          <cell r="J732">
            <v>201.9243030486775</v>
          </cell>
          <cell r="K732" t="str">
            <v>No</v>
          </cell>
          <cell r="L732" t="str">
            <v>-</v>
          </cell>
          <cell r="M732">
            <v>0</v>
          </cell>
          <cell r="N732" t="str">
            <v/>
          </cell>
          <cell r="O732" t="str">
            <v>-</v>
          </cell>
        </row>
        <row r="733">
          <cell r="A733" t="str">
            <v>FZ76D</v>
          </cell>
          <cell r="B733" t="str">
            <v>Distal Colon Procedures, 19 years and over, with CC Score 0-2</v>
          </cell>
          <cell r="C733" t="str">
            <v>-</v>
          </cell>
          <cell r="D733">
            <v>4182.2350038631448</v>
          </cell>
          <cell r="E733" t="str">
            <v/>
          </cell>
          <cell r="F733" t="str">
            <v/>
          </cell>
          <cell r="G733">
            <v>13</v>
          </cell>
          <cell r="H733">
            <v>5423.9274358175016</v>
          </cell>
          <cell r="I733">
            <v>25</v>
          </cell>
          <cell r="J733">
            <v>201.9243030486775</v>
          </cell>
          <cell r="K733" t="str">
            <v>No</v>
          </cell>
          <cell r="L733" t="str">
            <v>-</v>
          </cell>
          <cell r="M733">
            <v>0</v>
          </cell>
          <cell r="N733" t="str">
            <v/>
          </cell>
          <cell r="O733" t="str">
            <v>-</v>
          </cell>
        </row>
        <row r="734">
          <cell r="A734" t="str">
            <v>FZ77C</v>
          </cell>
          <cell r="B734" t="str">
            <v>Major Large Intestine Procedures, 19 years and over, with CC Score 3+</v>
          </cell>
          <cell r="C734" t="str">
            <v>-</v>
          </cell>
          <cell r="D734">
            <v>4164.221116018497</v>
          </cell>
          <cell r="E734" t="str">
            <v/>
          </cell>
          <cell r="F734" t="str">
            <v/>
          </cell>
          <cell r="G734">
            <v>22</v>
          </cell>
          <cell r="H734">
            <v>6111.4739882538743</v>
          </cell>
          <cell r="I734">
            <v>48</v>
          </cell>
          <cell r="J734">
            <v>201.9243030486775</v>
          </cell>
          <cell r="K734" t="str">
            <v>No</v>
          </cell>
          <cell r="L734" t="str">
            <v>-</v>
          </cell>
          <cell r="M734">
            <v>0</v>
          </cell>
          <cell r="N734" t="str">
            <v/>
          </cell>
          <cell r="O734" t="str">
            <v>-</v>
          </cell>
        </row>
        <row r="735">
          <cell r="A735" t="str">
            <v>FZ77D</v>
          </cell>
          <cell r="B735" t="str">
            <v>Major Large Intestine Procedures, 19 years and over, with CC Score 1-2</v>
          </cell>
          <cell r="C735" t="str">
            <v>-</v>
          </cell>
          <cell r="D735">
            <v>3190.9690726752137</v>
          </cell>
          <cell r="E735" t="str">
            <v/>
          </cell>
          <cell r="F735" t="str">
            <v/>
          </cell>
          <cell r="G735">
            <v>11</v>
          </cell>
          <cell r="H735">
            <v>4005.1385343494867</v>
          </cell>
          <cell r="I735">
            <v>24</v>
          </cell>
          <cell r="J735">
            <v>201.9243030486775</v>
          </cell>
          <cell r="K735" t="str">
            <v>No</v>
          </cell>
          <cell r="L735" t="str">
            <v>-</v>
          </cell>
          <cell r="M735">
            <v>0</v>
          </cell>
          <cell r="N735" t="str">
            <v/>
          </cell>
          <cell r="O735" t="str">
            <v>-</v>
          </cell>
        </row>
        <row r="736">
          <cell r="A736" t="str">
            <v>FZ77E</v>
          </cell>
          <cell r="B736" t="str">
            <v>Major Large Intestine Procedures, 19 years and over, with CC Score 0</v>
          </cell>
          <cell r="C736" t="str">
            <v>-</v>
          </cell>
          <cell r="D736">
            <v>2460.1396975534421</v>
          </cell>
          <cell r="E736" t="str">
            <v/>
          </cell>
          <cell r="F736" t="str">
            <v/>
          </cell>
          <cell r="G736">
            <v>6</v>
          </cell>
          <cell r="H736">
            <v>3297.4670272782723</v>
          </cell>
          <cell r="I736">
            <v>17</v>
          </cell>
          <cell r="J736">
            <v>201.9243030486775</v>
          </cell>
          <cell r="K736" t="str">
            <v>No</v>
          </cell>
          <cell r="L736" t="str">
            <v>-</v>
          </cell>
          <cell r="M736">
            <v>0</v>
          </cell>
          <cell r="N736" t="str">
            <v/>
          </cell>
          <cell r="O736" t="str">
            <v>-</v>
          </cell>
        </row>
        <row r="737">
          <cell r="A737" t="str">
            <v>FZ78A</v>
          </cell>
          <cell r="B737" t="str">
            <v>Complex or Major, Large Intestine Procedures, between 2 and 18 years, with CC Score 1+</v>
          </cell>
          <cell r="C737" t="str">
            <v>-</v>
          </cell>
          <cell r="D737">
            <v>6989.2857399700943</v>
          </cell>
          <cell r="E737" t="str">
            <v/>
          </cell>
          <cell r="F737" t="str">
            <v/>
          </cell>
          <cell r="G737">
            <v>20</v>
          </cell>
          <cell r="H737">
            <v>8534.5571496232697</v>
          </cell>
          <cell r="I737">
            <v>36</v>
          </cell>
          <cell r="J737">
            <v>201.9243030486775</v>
          </cell>
          <cell r="K737" t="str">
            <v>No</v>
          </cell>
          <cell r="L737" t="str">
            <v>-</v>
          </cell>
          <cell r="M737">
            <v>0</v>
          </cell>
          <cell r="N737" t="str">
            <v/>
          </cell>
          <cell r="O737" t="str">
            <v>-</v>
          </cell>
        </row>
        <row r="738">
          <cell r="A738" t="str">
            <v>FZ78B</v>
          </cell>
          <cell r="B738" t="str">
            <v>Complex or Major, Large Intestine Procedures, between 2 and 18 years, with CC Score 0</v>
          </cell>
          <cell r="C738" t="str">
            <v>-</v>
          </cell>
          <cell r="D738">
            <v>4624.7148967709973</v>
          </cell>
          <cell r="E738" t="str">
            <v/>
          </cell>
          <cell r="F738" t="str">
            <v/>
          </cell>
          <cell r="G738">
            <v>13</v>
          </cell>
          <cell r="H738">
            <v>5289.4152597894781</v>
          </cell>
          <cell r="I738">
            <v>17</v>
          </cell>
          <cell r="J738">
            <v>251.82797596565604</v>
          </cell>
          <cell r="K738" t="str">
            <v>No</v>
          </cell>
          <cell r="L738" t="str">
            <v>-</v>
          </cell>
          <cell r="M738">
            <v>0</v>
          </cell>
          <cell r="N738" t="str">
            <v/>
          </cell>
          <cell r="O738" t="str">
            <v>-</v>
          </cell>
        </row>
        <row r="739">
          <cell r="A739" t="str">
            <v>FZ78C</v>
          </cell>
          <cell r="B739" t="str">
            <v>Complex or Major, Large Intestine Procedures, 1 year and under, with CC Score 1+</v>
          </cell>
          <cell r="C739" t="str">
            <v>-</v>
          </cell>
          <cell r="D739">
            <v>5915.2673623652308</v>
          </cell>
          <cell r="E739" t="str">
            <v/>
          </cell>
          <cell r="F739" t="str">
            <v/>
          </cell>
          <cell r="G739">
            <v>16</v>
          </cell>
          <cell r="H739">
            <v>9798.427524998091</v>
          </cell>
          <cell r="I739">
            <v>73</v>
          </cell>
          <cell r="J739">
            <v>251.82797596565604</v>
          </cell>
          <cell r="K739" t="str">
            <v>No</v>
          </cell>
          <cell r="L739" t="str">
            <v>-</v>
          </cell>
          <cell r="M739">
            <v>0</v>
          </cell>
          <cell r="N739" t="str">
            <v/>
          </cell>
          <cell r="O739" t="str">
            <v>-</v>
          </cell>
        </row>
        <row r="740">
          <cell r="A740" t="str">
            <v>FZ78D</v>
          </cell>
          <cell r="B740" t="str">
            <v>Complex or Major, Large Intestine Procedures, 1 year and under, with CC Score 0</v>
          </cell>
          <cell r="C740" t="str">
            <v>-</v>
          </cell>
          <cell r="D740">
            <v>5313.9690378413161</v>
          </cell>
          <cell r="E740" t="str">
            <v/>
          </cell>
          <cell r="F740" t="str">
            <v/>
          </cell>
          <cell r="G740">
            <v>11</v>
          </cell>
          <cell r="H740">
            <v>5009.650538468276</v>
          </cell>
          <cell r="I740">
            <v>23</v>
          </cell>
          <cell r="J740">
            <v>251.82797596565604</v>
          </cell>
          <cell r="K740" t="str">
            <v>No</v>
          </cell>
          <cell r="L740" t="str">
            <v>-</v>
          </cell>
          <cell r="M740">
            <v>0</v>
          </cell>
          <cell r="N740" t="str">
            <v/>
          </cell>
          <cell r="O740" t="str">
            <v>-</v>
          </cell>
        </row>
        <row r="741">
          <cell r="A741" t="str">
            <v>FZ79C</v>
          </cell>
          <cell r="B741" t="str">
            <v>Complex General Abdominal Procedures with CC Score 6+</v>
          </cell>
          <cell r="C741" t="str">
            <v>-</v>
          </cell>
          <cell r="D741">
            <v>13955.265608435147</v>
          </cell>
          <cell r="E741" t="str">
            <v/>
          </cell>
          <cell r="F741" t="str">
            <v/>
          </cell>
          <cell r="G741">
            <v>165</v>
          </cell>
          <cell r="H741">
            <v>14179.399105662758</v>
          </cell>
          <cell r="I741">
            <v>112</v>
          </cell>
          <cell r="J741">
            <v>201.9243030486775</v>
          </cell>
          <cell r="K741" t="str">
            <v>No</v>
          </cell>
          <cell r="L741" t="str">
            <v>-</v>
          </cell>
          <cell r="M741">
            <v>0</v>
          </cell>
          <cell r="N741" t="str">
            <v/>
          </cell>
          <cell r="O741" t="str">
            <v>-</v>
          </cell>
        </row>
        <row r="742">
          <cell r="A742" t="str">
            <v>FZ79D</v>
          </cell>
          <cell r="B742" t="str">
            <v>Complex General Abdominal Procedures with CC Score 3-5</v>
          </cell>
          <cell r="C742" t="str">
            <v>-</v>
          </cell>
          <cell r="D742">
            <v>7466.6073937452056</v>
          </cell>
          <cell r="E742" t="str">
            <v/>
          </cell>
          <cell r="F742" t="str">
            <v/>
          </cell>
          <cell r="G742">
            <v>50</v>
          </cell>
          <cell r="H742">
            <v>8561.4331291969556</v>
          </cell>
          <cell r="I742">
            <v>61</v>
          </cell>
          <cell r="J742">
            <v>201.9243030486775</v>
          </cell>
          <cell r="K742" t="str">
            <v>No</v>
          </cell>
          <cell r="L742" t="str">
            <v>-</v>
          </cell>
          <cell r="M742">
            <v>0</v>
          </cell>
          <cell r="N742" t="str">
            <v/>
          </cell>
          <cell r="O742" t="str">
            <v>-</v>
          </cell>
        </row>
        <row r="743">
          <cell r="A743" t="str">
            <v>FZ79E</v>
          </cell>
          <cell r="B743" t="str">
            <v>Complex General Abdominal Procedures with CC Score 0-2</v>
          </cell>
          <cell r="C743" t="str">
            <v>-</v>
          </cell>
          <cell r="D743">
            <v>4338.679416230736</v>
          </cell>
          <cell r="E743" t="str">
            <v/>
          </cell>
          <cell r="F743" t="str">
            <v/>
          </cell>
          <cell r="G743">
            <v>15</v>
          </cell>
          <cell r="H743">
            <v>6328.0646311295941</v>
          </cell>
          <cell r="I743">
            <v>40</v>
          </cell>
          <cell r="J743">
            <v>201.9243030486775</v>
          </cell>
          <cell r="K743" t="str">
            <v>No</v>
          </cell>
          <cell r="L743" t="str">
            <v>-</v>
          </cell>
          <cell r="M743">
            <v>0</v>
          </cell>
          <cell r="N743" t="str">
            <v/>
          </cell>
          <cell r="O743" t="str">
            <v>-</v>
          </cell>
        </row>
        <row r="744">
          <cell r="A744" t="str">
            <v>FZ80C</v>
          </cell>
          <cell r="B744" t="str">
            <v>Very Complex, Oesophageal, Stomach or Duodenum Procedures, 19 years and over, with CC Score 6+</v>
          </cell>
          <cell r="C744" t="str">
            <v>-</v>
          </cell>
          <cell r="D744">
            <v>16919.93807448092</v>
          </cell>
          <cell r="E744" t="str">
            <v/>
          </cell>
          <cell r="F744" t="str">
            <v/>
          </cell>
          <cell r="G744">
            <v>101</v>
          </cell>
          <cell r="H744">
            <v>15798.262703633305</v>
          </cell>
          <cell r="I744">
            <v>121</v>
          </cell>
          <cell r="J744">
            <v>201.9243030486775</v>
          </cell>
          <cell r="K744" t="str">
            <v>No</v>
          </cell>
          <cell r="L744" t="str">
            <v>-</v>
          </cell>
          <cell r="M744">
            <v>0</v>
          </cell>
          <cell r="N744" t="str">
            <v/>
          </cell>
          <cell r="O744" t="str">
            <v>-</v>
          </cell>
        </row>
        <row r="745">
          <cell r="A745" t="str">
            <v>FZ80D</v>
          </cell>
          <cell r="B745" t="str">
            <v>Very Complex, Oesophageal, Stomach or Duodenum Procedures, 19 years and over, with CC Score 3-5</v>
          </cell>
          <cell r="C745" t="str">
            <v>-</v>
          </cell>
          <cell r="D745">
            <v>10849.858324306995</v>
          </cell>
          <cell r="E745" t="str">
            <v/>
          </cell>
          <cell r="F745" t="str">
            <v/>
          </cell>
          <cell r="G745">
            <v>40</v>
          </cell>
          <cell r="H745">
            <v>10513.033747568081</v>
          </cell>
          <cell r="I745">
            <v>64</v>
          </cell>
          <cell r="J745">
            <v>201.9243030486775</v>
          </cell>
          <cell r="K745" t="str">
            <v>No</v>
          </cell>
          <cell r="L745" t="str">
            <v>-</v>
          </cell>
          <cell r="M745">
            <v>0</v>
          </cell>
          <cell r="N745" t="str">
            <v/>
          </cell>
          <cell r="O745" t="str">
            <v>-</v>
          </cell>
        </row>
        <row r="746">
          <cell r="A746" t="str">
            <v>FZ80E</v>
          </cell>
          <cell r="B746" t="str">
            <v>Very Complex, Oesophageal, Stomach or Duodenum Procedures, 19 years and over, with CC Score 0-2</v>
          </cell>
          <cell r="C746" t="str">
            <v>-</v>
          </cell>
          <cell r="D746">
            <v>7888.5673819123367</v>
          </cell>
          <cell r="E746" t="str">
            <v/>
          </cell>
          <cell r="F746" t="str">
            <v/>
          </cell>
          <cell r="G746">
            <v>25</v>
          </cell>
          <cell r="H746">
            <v>8177.1458797231271</v>
          </cell>
          <cell r="I746">
            <v>43</v>
          </cell>
          <cell r="J746">
            <v>201.9243030486775</v>
          </cell>
          <cell r="K746" t="str">
            <v>No</v>
          </cell>
          <cell r="L746" t="str">
            <v>-</v>
          </cell>
          <cell r="M746">
            <v>0</v>
          </cell>
          <cell r="N746" t="str">
            <v/>
          </cell>
          <cell r="O746" t="str">
            <v>-</v>
          </cell>
        </row>
        <row r="747">
          <cell r="A747" t="str">
            <v>FZ81C</v>
          </cell>
          <cell r="B747" t="str">
            <v>Complex, Oesophageal, Stomach or Duodenum Procedures, 19 years and over, with CC Score 4+</v>
          </cell>
          <cell r="C747" t="str">
            <v>-</v>
          </cell>
          <cell r="D747">
            <v>10639.462473634963</v>
          </cell>
          <cell r="E747" t="str">
            <v/>
          </cell>
          <cell r="F747" t="str">
            <v/>
          </cell>
          <cell r="G747">
            <v>50</v>
          </cell>
          <cell r="H747">
            <v>10428.051843019257</v>
          </cell>
          <cell r="I747">
            <v>72</v>
          </cell>
          <cell r="J747">
            <v>201.9243030486775</v>
          </cell>
          <cell r="K747" t="str">
            <v>No</v>
          </cell>
          <cell r="L747" t="str">
            <v>-</v>
          </cell>
          <cell r="M747">
            <v>0</v>
          </cell>
          <cell r="N747" t="str">
            <v/>
          </cell>
          <cell r="O747" t="str">
            <v>-</v>
          </cell>
        </row>
        <row r="748">
          <cell r="A748" t="str">
            <v>FZ81D</v>
          </cell>
          <cell r="B748" t="str">
            <v>Complex, Oesophageal, Stomach or Duodenum Procedures, 19 years and over, with CC Score 2-3</v>
          </cell>
          <cell r="C748" t="str">
            <v>-</v>
          </cell>
          <cell r="D748">
            <v>6976.7108003543035</v>
          </cell>
          <cell r="E748" t="str">
            <v/>
          </cell>
          <cell r="F748" t="str">
            <v/>
          </cell>
          <cell r="G748">
            <v>25</v>
          </cell>
          <cell r="H748">
            <v>7122.8215121222593</v>
          </cell>
          <cell r="I748">
            <v>38</v>
          </cell>
          <cell r="J748">
            <v>201.9243030486775</v>
          </cell>
          <cell r="K748" t="str">
            <v>No</v>
          </cell>
          <cell r="L748" t="str">
            <v>-</v>
          </cell>
          <cell r="M748">
            <v>0</v>
          </cell>
          <cell r="N748" t="str">
            <v/>
          </cell>
          <cell r="O748" t="str">
            <v>-</v>
          </cell>
        </row>
        <row r="749">
          <cell r="A749" t="str">
            <v>FZ81E</v>
          </cell>
          <cell r="B749" t="str">
            <v>Complex, Oesophageal, Stomach or Duodenum Procedures, 19 years and over, with CC Score 0-1</v>
          </cell>
          <cell r="C749" t="str">
            <v>-</v>
          </cell>
          <cell r="D749">
            <v>4537.7195857115948</v>
          </cell>
          <cell r="E749" t="str">
            <v/>
          </cell>
          <cell r="F749" t="str">
            <v/>
          </cell>
          <cell r="G749">
            <v>19</v>
          </cell>
          <cell r="H749">
            <v>5623.4325401883025</v>
          </cell>
          <cell r="I749">
            <v>26</v>
          </cell>
          <cell r="J749">
            <v>201.9243030486775</v>
          </cell>
          <cell r="K749" t="str">
            <v>No</v>
          </cell>
          <cell r="L749" t="str">
            <v>-</v>
          </cell>
          <cell r="M749">
            <v>0</v>
          </cell>
          <cell r="N749" t="str">
            <v/>
          </cell>
          <cell r="O749" t="str">
            <v>-</v>
          </cell>
        </row>
        <row r="750">
          <cell r="A750" t="str">
            <v>FZ82C</v>
          </cell>
          <cell r="B750" t="str">
            <v>Very Complex or Complex, Oesophageal, Stomach or Duodenum Procedures, 18 years and under, with CC Score 2+</v>
          </cell>
          <cell r="C750" t="str">
            <v>-</v>
          </cell>
          <cell r="D750">
            <v>15359.710819218595</v>
          </cell>
          <cell r="E750" t="str">
            <v/>
          </cell>
          <cell r="F750" t="str">
            <v/>
          </cell>
          <cell r="G750">
            <v>47</v>
          </cell>
          <cell r="H750">
            <v>12604.8208400155</v>
          </cell>
          <cell r="I750">
            <v>102</v>
          </cell>
          <cell r="J750">
            <v>251.82797596565604</v>
          </cell>
          <cell r="K750" t="str">
            <v>No</v>
          </cell>
          <cell r="L750" t="str">
            <v>-</v>
          </cell>
          <cell r="M750">
            <v>0</v>
          </cell>
          <cell r="N750" t="str">
            <v/>
          </cell>
          <cell r="O750" t="str">
            <v>-</v>
          </cell>
        </row>
        <row r="751">
          <cell r="A751" t="str">
            <v>FZ82D</v>
          </cell>
          <cell r="B751" t="str">
            <v>Very Complex or Complex, Oesophageal, Stomach or Duodenum Procedures, 18 years and under, with CC Score 0-1</v>
          </cell>
          <cell r="C751" t="str">
            <v>-</v>
          </cell>
          <cell r="D751">
            <v>5753.0053156762106</v>
          </cell>
          <cell r="E751" t="str">
            <v/>
          </cell>
          <cell r="F751" t="str">
            <v/>
          </cell>
          <cell r="G751">
            <v>17</v>
          </cell>
          <cell r="H751">
            <v>8529.6690987979982</v>
          </cell>
          <cell r="I751">
            <v>42</v>
          </cell>
          <cell r="J751">
            <v>251.82797596565604</v>
          </cell>
          <cell r="K751" t="str">
            <v>No</v>
          </cell>
          <cell r="L751" t="str">
            <v>-</v>
          </cell>
          <cell r="M751">
            <v>0</v>
          </cell>
          <cell r="N751" t="str">
            <v/>
          </cell>
          <cell r="O751" t="str">
            <v>-</v>
          </cell>
        </row>
        <row r="752">
          <cell r="A752" t="str">
            <v>FZ83C</v>
          </cell>
          <cell r="B752" t="str">
            <v>Major, Oesophageal, Stomach or Duodenum Procedures, between 2 and 18 years, with CC Score 1+</v>
          </cell>
          <cell r="C752" t="str">
            <v>-</v>
          </cell>
          <cell r="D752">
            <v>5933.4776946253223</v>
          </cell>
          <cell r="E752" t="str">
            <v/>
          </cell>
          <cell r="F752" t="str">
            <v/>
          </cell>
          <cell r="G752">
            <v>13</v>
          </cell>
          <cell r="H752">
            <v>9612.4474270681658</v>
          </cell>
          <cell r="I752">
            <v>49</v>
          </cell>
          <cell r="J752">
            <v>251.82797596565604</v>
          </cell>
          <cell r="K752" t="str">
            <v>No</v>
          </cell>
          <cell r="L752" t="str">
            <v>-</v>
          </cell>
          <cell r="M752">
            <v>0</v>
          </cell>
          <cell r="N752" t="str">
            <v/>
          </cell>
          <cell r="O752" t="str">
            <v>-</v>
          </cell>
        </row>
        <row r="753">
          <cell r="A753" t="str">
            <v>FZ83D</v>
          </cell>
          <cell r="B753" t="str">
            <v>Major, Oesophageal, Stomach or Duodenum Procedures, between 2 and 18 years, with CC Score 0</v>
          </cell>
          <cell r="C753" t="str">
            <v>-</v>
          </cell>
          <cell r="D753">
            <v>3991.9504047707301</v>
          </cell>
          <cell r="E753" t="str">
            <v/>
          </cell>
          <cell r="F753" t="str">
            <v/>
          </cell>
          <cell r="G753">
            <v>10</v>
          </cell>
          <cell r="H753">
            <v>4282.3230111876837</v>
          </cell>
          <cell r="I753">
            <v>17</v>
          </cell>
          <cell r="J753">
            <v>251.82797596565604</v>
          </cell>
          <cell r="K753" t="str">
            <v>No</v>
          </cell>
          <cell r="L753" t="str">
            <v>-</v>
          </cell>
          <cell r="M753">
            <v>0</v>
          </cell>
          <cell r="N753" t="str">
            <v/>
          </cell>
          <cell r="O753" t="str">
            <v>-</v>
          </cell>
        </row>
        <row r="754">
          <cell r="A754" t="str">
            <v>FZ83E</v>
          </cell>
          <cell r="B754" t="str">
            <v>Major, Oesophageal, Stomach or Duodenum Procedures, 1 year and under, with CC Score 1+</v>
          </cell>
          <cell r="C754" t="str">
            <v>-</v>
          </cell>
          <cell r="D754">
            <v>8634.9102500011795</v>
          </cell>
          <cell r="E754" t="str">
            <v/>
          </cell>
          <cell r="F754" t="str">
            <v/>
          </cell>
          <cell r="G754">
            <v>32</v>
          </cell>
          <cell r="H754">
            <v>8153.1783718342758</v>
          </cell>
          <cell r="I754">
            <v>68</v>
          </cell>
          <cell r="J754">
            <v>251.82797596565604</v>
          </cell>
          <cell r="K754" t="str">
            <v>No</v>
          </cell>
          <cell r="L754" t="str">
            <v>-</v>
          </cell>
          <cell r="M754">
            <v>0</v>
          </cell>
          <cell r="N754" t="str">
            <v/>
          </cell>
          <cell r="O754" t="str">
            <v>-</v>
          </cell>
        </row>
        <row r="755">
          <cell r="A755" t="str">
            <v>FZ83F</v>
          </cell>
          <cell r="B755" t="str">
            <v>Major, Oesophageal, Stomach or Duodenum Procedures, 1 year and under, with CC Score 0</v>
          </cell>
          <cell r="C755" t="str">
            <v>-</v>
          </cell>
          <cell r="D755">
            <v>5010.4864259323067</v>
          </cell>
          <cell r="E755" t="str">
            <v/>
          </cell>
          <cell r="F755" t="str">
            <v/>
          </cell>
          <cell r="G755">
            <v>11</v>
          </cell>
          <cell r="H755">
            <v>2976.1985623069691</v>
          </cell>
          <cell r="I755">
            <v>11</v>
          </cell>
          <cell r="J755">
            <v>251.82797596565604</v>
          </cell>
          <cell r="K755" t="str">
            <v>No</v>
          </cell>
          <cell r="L755" t="str">
            <v>-</v>
          </cell>
          <cell r="M755">
            <v>0</v>
          </cell>
          <cell r="N755" t="str">
            <v/>
          </cell>
          <cell r="O755" t="str">
            <v>-</v>
          </cell>
        </row>
        <row r="756">
          <cell r="A756" t="str">
            <v>FZ83G</v>
          </cell>
          <cell r="B756" t="str">
            <v>Major, Oesophageal, Stomach or Duodenum Procedures, 19 years and over, with CC Score 7+</v>
          </cell>
          <cell r="C756" t="str">
            <v>-</v>
          </cell>
          <cell r="D756">
            <v>9088.947079180065</v>
          </cell>
          <cell r="E756" t="str">
            <v/>
          </cell>
          <cell r="F756" t="str">
            <v/>
          </cell>
          <cell r="G756">
            <v>45</v>
          </cell>
          <cell r="H756">
            <v>8055.8280561706579</v>
          </cell>
          <cell r="I756">
            <v>61</v>
          </cell>
          <cell r="J756">
            <v>201.9243030486775</v>
          </cell>
          <cell r="K756" t="str">
            <v>No</v>
          </cell>
          <cell r="L756" t="str">
            <v>-</v>
          </cell>
          <cell r="M756">
            <v>0</v>
          </cell>
          <cell r="N756" t="str">
            <v/>
          </cell>
          <cell r="O756" t="str">
            <v>-</v>
          </cell>
        </row>
        <row r="757">
          <cell r="A757" t="str">
            <v>FZ83H</v>
          </cell>
          <cell r="B757" t="str">
            <v>Major, Oesophageal, Stomach or Duodenum Procedures, 19 years and over, with CC Score 4-6</v>
          </cell>
          <cell r="C757" t="str">
            <v>-</v>
          </cell>
          <cell r="D757">
            <v>5308.3668448357776</v>
          </cell>
          <cell r="E757" t="str">
            <v/>
          </cell>
          <cell r="F757" t="str">
            <v/>
          </cell>
          <cell r="G757">
            <v>21</v>
          </cell>
          <cell r="H757">
            <v>4664.1335759252788</v>
          </cell>
          <cell r="I757">
            <v>29</v>
          </cell>
          <cell r="J757">
            <v>201.9243030486775</v>
          </cell>
          <cell r="K757" t="str">
            <v>No</v>
          </cell>
          <cell r="L757" t="str">
            <v>-</v>
          </cell>
          <cell r="M757">
            <v>0</v>
          </cell>
          <cell r="N757" t="str">
            <v/>
          </cell>
          <cell r="O757" t="str">
            <v>-</v>
          </cell>
        </row>
        <row r="758">
          <cell r="A758" t="str">
            <v>FZ83J</v>
          </cell>
          <cell r="B758" t="str">
            <v>Major, Oesophageal, Stomach or Duodenum Procedures, 19 years and over, with CC Score 2-3</v>
          </cell>
          <cell r="C758" t="str">
            <v>-</v>
          </cell>
          <cell r="D758">
            <v>3295.600470899943</v>
          </cell>
          <cell r="E758" t="str">
            <v/>
          </cell>
          <cell r="F758" t="str">
            <v/>
          </cell>
          <cell r="G758">
            <v>11</v>
          </cell>
          <cell r="H758">
            <v>3523.1874626981671</v>
          </cell>
          <cell r="I758">
            <v>14</v>
          </cell>
          <cell r="J758">
            <v>201.9243030486775</v>
          </cell>
          <cell r="K758" t="str">
            <v>No</v>
          </cell>
          <cell r="L758" t="str">
            <v>-</v>
          </cell>
          <cell r="M758">
            <v>0</v>
          </cell>
          <cell r="N758" t="str">
            <v/>
          </cell>
          <cell r="O758" t="str">
            <v>-</v>
          </cell>
        </row>
        <row r="759">
          <cell r="A759" t="str">
            <v>FZ83K</v>
          </cell>
          <cell r="B759" t="str">
            <v>Major, Oesophageal, Stomach or Duodenum Procedures, 19 years and over, with CC Score 0-1</v>
          </cell>
          <cell r="C759" t="str">
            <v>-</v>
          </cell>
          <cell r="D759">
            <v>2420.2888575173615</v>
          </cell>
          <cell r="E759" t="str">
            <v/>
          </cell>
          <cell r="F759" t="str">
            <v/>
          </cell>
          <cell r="G759">
            <v>5</v>
          </cell>
          <cell r="H759">
            <v>2255.0045976848451</v>
          </cell>
          <cell r="I759">
            <v>11</v>
          </cell>
          <cell r="J759">
            <v>201.9243030486775</v>
          </cell>
          <cell r="K759" t="str">
            <v>No</v>
          </cell>
          <cell r="L759" t="str">
            <v>-</v>
          </cell>
          <cell r="M759">
            <v>0</v>
          </cell>
          <cell r="N759" t="str">
            <v/>
          </cell>
          <cell r="O759" t="str">
            <v>-</v>
          </cell>
        </row>
        <row r="760">
          <cell r="A760" t="str">
            <v>FZ84Z</v>
          </cell>
          <cell r="B760" t="str">
            <v>Stomach Bypass Procedures for Obesity, 19 years and over</v>
          </cell>
          <cell r="C760" t="str">
            <v>-</v>
          </cell>
          <cell r="D760">
            <v>6950.8376673389848</v>
          </cell>
          <cell r="E760" t="str">
            <v/>
          </cell>
          <cell r="F760" t="str">
            <v/>
          </cell>
          <cell r="G760">
            <v>34</v>
          </cell>
          <cell r="H760">
            <v>6950.8376673389848</v>
          </cell>
          <cell r="I760">
            <v>34</v>
          </cell>
          <cell r="J760">
            <v>201.9243030486775</v>
          </cell>
          <cell r="K760" t="str">
            <v>No</v>
          </cell>
          <cell r="L760" t="str">
            <v>-</v>
          </cell>
          <cell r="M760">
            <v>0</v>
          </cell>
          <cell r="N760" t="str">
            <v/>
          </cell>
          <cell r="O760" t="str">
            <v>-</v>
          </cell>
        </row>
        <row r="761">
          <cell r="A761" t="str">
            <v>FZ85Z</v>
          </cell>
          <cell r="B761" t="str">
            <v>Restrictive Stomach Procedures for Obesity</v>
          </cell>
          <cell r="C761" t="str">
            <v>-</v>
          </cell>
          <cell r="D761">
            <v>7958.4359904934181</v>
          </cell>
          <cell r="E761" t="str">
            <v/>
          </cell>
          <cell r="F761" t="str">
            <v/>
          </cell>
          <cell r="G761">
            <v>35</v>
          </cell>
          <cell r="H761">
            <v>2436.8919744164573</v>
          </cell>
          <cell r="I761">
            <v>73</v>
          </cell>
          <cell r="J761">
            <v>201.9243030486775</v>
          </cell>
          <cell r="K761" t="str">
            <v>No</v>
          </cell>
          <cell r="L761" t="str">
            <v>-</v>
          </cell>
          <cell r="M761">
            <v>0</v>
          </cell>
          <cell r="N761" t="str">
            <v/>
          </cell>
          <cell r="O761" t="str">
            <v>-</v>
          </cell>
        </row>
        <row r="762">
          <cell r="A762" t="str">
            <v>FZ86Z</v>
          </cell>
          <cell r="B762" t="str">
            <v>Endoscopic Insertion of Gastric Balloon for Obesity</v>
          </cell>
          <cell r="C762" t="str">
            <v>-</v>
          </cell>
          <cell r="D762">
            <v>1083.3137833344674</v>
          </cell>
          <cell r="E762" t="str">
            <v/>
          </cell>
          <cell r="F762" t="str">
            <v/>
          </cell>
          <cell r="G762">
            <v>5</v>
          </cell>
          <cell r="H762">
            <v>2248.27682109021</v>
          </cell>
          <cell r="I762">
            <v>7</v>
          </cell>
          <cell r="J762">
            <v>201.9243030486775</v>
          </cell>
          <cell r="K762" t="str">
            <v>No</v>
          </cell>
          <cell r="L762" t="str">
            <v>-</v>
          </cell>
          <cell r="M762">
            <v>0</v>
          </cell>
          <cell r="N762" t="str">
            <v/>
          </cell>
          <cell r="O762" t="str">
            <v>-</v>
          </cell>
        </row>
        <row r="763">
          <cell r="A763" t="str">
            <v>FZ87D</v>
          </cell>
          <cell r="B763" t="str">
            <v>Complex Hernia Procedures with CC Score 5+</v>
          </cell>
          <cell r="C763" t="str">
            <v>-</v>
          </cell>
          <cell r="D763">
            <v>6030.4252839048395</v>
          </cell>
          <cell r="E763" t="str">
            <v/>
          </cell>
          <cell r="F763" t="str">
            <v/>
          </cell>
          <cell r="G763">
            <v>26</v>
          </cell>
          <cell r="H763">
            <v>6123.1883847435993</v>
          </cell>
          <cell r="I763">
            <v>45</v>
          </cell>
          <cell r="J763">
            <v>201.9243030486775</v>
          </cell>
          <cell r="K763" t="str">
            <v>No</v>
          </cell>
          <cell r="L763" t="str">
            <v>-</v>
          </cell>
          <cell r="M763">
            <v>0</v>
          </cell>
          <cell r="N763" t="str">
            <v/>
          </cell>
          <cell r="O763" t="str">
            <v>-</v>
          </cell>
        </row>
        <row r="764">
          <cell r="A764" t="str">
            <v>FZ87E</v>
          </cell>
          <cell r="B764" t="str">
            <v>Complex Hernia Procedures with CC Score 3-4</v>
          </cell>
          <cell r="C764" t="str">
            <v>-</v>
          </cell>
          <cell r="D764">
            <v>3893.4826754657665</v>
          </cell>
          <cell r="E764" t="str">
            <v/>
          </cell>
          <cell r="F764" t="str">
            <v/>
          </cell>
          <cell r="G764">
            <v>16</v>
          </cell>
          <cell r="H764">
            <v>3796.3168879619416</v>
          </cell>
          <cell r="I764">
            <v>21</v>
          </cell>
          <cell r="J764">
            <v>201.9243030486775</v>
          </cell>
          <cell r="K764" t="str">
            <v>No</v>
          </cell>
          <cell r="L764" t="str">
            <v>-</v>
          </cell>
          <cell r="M764">
            <v>0</v>
          </cell>
          <cell r="N764" t="str">
            <v/>
          </cell>
          <cell r="O764" t="str">
            <v>-</v>
          </cell>
        </row>
        <row r="765">
          <cell r="A765" t="str">
            <v>FZ87F</v>
          </cell>
          <cell r="B765" t="str">
            <v>Complex Hernia Procedures with CC Score 1-2</v>
          </cell>
          <cell r="C765" t="str">
            <v>-</v>
          </cell>
          <cell r="D765">
            <v>2664.5157131024566</v>
          </cell>
          <cell r="E765" t="str">
            <v/>
          </cell>
          <cell r="F765" t="str">
            <v/>
          </cell>
          <cell r="G765">
            <v>10</v>
          </cell>
          <cell r="H765">
            <v>2945.7534519216542</v>
          </cell>
          <cell r="I765">
            <v>15</v>
          </cell>
          <cell r="J765">
            <v>201.9243030486775</v>
          </cell>
          <cell r="K765" t="str">
            <v>No</v>
          </cell>
          <cell r="L765" t="str">
            <v>-</v>
          </cell>
          <cell r="M765">
            <v>0</v>
          </cell>
          <cell r="N765" t="str">
            <v/>
          </cell>
          <cell r="O765" t="str">
            <v>-</v>
          </cell>
        </row>
        <row r="766">
          <cell r="A766" t="str">
            <v>FZ87G</v>
          </cell>
          <cell r="B766" t="str">
            <v>Complex Hernia Procedures with CC Score 0</v>
          </cell>
          <cell r="C766" t="str">
            <v>-</v>
          </cell>
          <cell r="D766">
            <v>1465.4296447516381</v>
          </cell>
          <cell r="E766" t="str">
            <v/>
          </cell>
          <cell r="F766" t="str">
            <v/>
          </cell>
          <cell r="G766">
            <v>5</v>
          </cell>
          <cell r="H766">
            <v>2502.1130599933517</v>
          </cell>
          <cell r="I766">
            <v>12</v>
          </cell>
          <cell r="J766">
            <v>201.9243030486775</v>
          </cell>
          <cell r="K766" t="str">
            <v>No</v>
          </cell>
          <cell r="L766" t="str">
            <v>-</v>
          </cell>
          <cell r="M766">
            <v>0</v>
          </cell>
          <cell r="N766" t="str">
            <v/>
          </cell>
          <cell r="O766" t="str">
            <v>-</v>
          </cell>
        </row>
        <row r="767">
          <cell r="A767" t="str">
            <v>FZ88A</v>
          </cell>
          <cell r="B767" t="str">
            <v>Insertion of Gastrostomy Tube, 19 years and over</v>
          </cell>
          <cell r="C767" t="str">
            <v>-</v>
          </cell>
          <cell r="D767">
            <v>883.75914191754555</v>
          </cell>
          <cell r="E767" t="str">
            <v/>
          </cell>
          <cell r="F767" t="str">
            <v/>
          </cell>
          <cell r="G767">
            <v>5</v>
          </cell>
          <cell r="H767">
            <v>883.75914191754555</v>
          </cell>
          <cell r="I767">
            <v>5</v>
          </cell>
          <cell r="J767">
            <v>201.9243030486775</v>
          </cell>
          <cell r="K767" t="str">
            <v>No</v>
          </cell>
          <cell r="L767" t="str">
            <v>-</v>
          </cell>
          <cell r="M767">
            <v>0</v>
          </cell>
          <cell r="N767" t="str">
            <v/>
          </cell>
          <cell r="O767" t="str">
            <v>-</v>
          </cell>
        </row>
        <row r="768">
          <cell r="A768" t="str">
            <v>FZ88B</v>
          </cell>
          <cell r="B768" t="str">
            <v>Insertion of Gastrostomy Tube, 18 years and under</v>
          </cell>
          <cell r="C768" t="str">
            <v>-</v>
          </cell>
          <cell r="D768">
            <v>1601.1259785321965</v>
          </cell>
          <cell r="E768" t="str">
            <v/>
          </cell>
          <cell r="F768" t="str">
            <v/>
          </cell>
          <cell r="G768">
            <v>5</v>
          </cell>
          <cell r="H768">
            <v>1601.1259785321965</v>
          </cell>
          <cell r="I768">
            <v>5</v>
          </cell>
          <cell r="J768">
            <v>251.82797596565604</v>
          </cell>
          <cell r="K768" t="str">
            <v>No</v>
          </cell>
          <cell r="L768" t="str">
            <v>-</v>
          </cell>
          <cell r="M768">
            <v>0</v>
          </cell>
          <cell r="N768" t="str">
            <v/>
          </cell>
          <cell r="O768" t="str">
            <v>-</v>
          </cell>
        </row>
        <row r="769">
          <cell r="A769" t="str">
            <v>FZ89Z</v>
          </cell>
          <cell r="B769" t="str">
            <v>Complex Therapeutic Endoscopic, Upper or Lower Gastrointestinal Tract Procedures</v>
          </cell>
          <cell r="C769" t="str">
            <v>-</v>
          </cell>
          <cell r="D769">
            <v>815.53478197767276</v>
          </cell>
          <cell r="E769" t="str">
            <v/>
          </cell>
          <cell r="F769" t="str">
            <v/>
          </cell>
          <cell r="G769">
            <v>5</v>
          </cell>
          <cell r="H769">
            <v>5883.6853576582462</v>
          </cell>
          <cell r="I769">
            <v>60</v>
          </cell>
          <cell r="J769">
            <v>201.9243030486775</v>
          </cell>
          <cell r="K769" t="str">
            <v>No</v>
          </cell>
          <cell r="L769" t="str">
            <v>-</v>
          </cell>
          <cell r="M769">
            <v>0</v>
          </cell>
          <cell r="N769" t="str">
            <v/>
          </cell>
          <cell r="O769" t="str">
            <v>-</v>
          </cell>
        </row>
        <row r="770">
          <cell r="A770" t="str">
            <v>FZ90A</v>
          </cell>
          <cell r="B770" t="str">
            <v>Abdominal Pain with Interventions</v>
          </cell>
          <cell r="C770" t="str">
            <v>-</v>
          </cell>
          <cell r="D770">
            <v>2039.7459394615444</v>
          </cell>
          <cell r="E770" t="str">
            <v/>
          </cell>
          <cell r="F770" t="str">
            <v/>
          </cell>
          <cell r="G770">
            <v>7</v>
          </cell>
          <cell r="H770">
            <v>2094.1839388905901</v>
          </cell>
          <cell r="I770">
            <v>13</v>
          </cell>
          <cell r="J770">
            <v>201.9243030486775</v>
          </cell>
          <cell r="K770" t="str">
            <v>Yes</v>
          </cell>
          <cell r="L770">
            <v>0.30000000000000004</v>
          </cell>
          <cell r="M770">
            <v>628.25518166717711</v>
          </cell>
          <cell r="N770" t="str">
            <v/>
          </cell>
          <cell r="O770" t="str">
            <v>-</v>
          </cell>
        </row>
        <row r="771">
          <cell r="A771" t="str">
            <v>FZ90B</v>
          </cell>
          <cell r="B771" t="str">
            <v>Abdominal Pain without Interventions</v>
          </cell>
          <cell r="C771" t="str">
            <v>-</v>
          </cell>
          <cell r="D771">
            <v>435.01560330010273</v>
          </cell>
          <cell r="E771" t="str">
            <v/>
          </cell>
          <cell r="F771" t="str">
            <v/>
          </cell>
          <cell r="G771">
            <v>5</v>
          </cell>
          <cell r="H771">
            <v>646.78139045027376</v>
          </cell>
          <cell r="I771">
            <v>5</v>
          </cell>
          <cell r="J771">
            <v>201.9243030486775</v>
          </cell>
          <cell r="K771" t="str">
            <v>Yes</v>
          </cell>
          <cell r="L771">
            <v>1</v>
          </cell>
          <cell r="M771">
            <v>646.78139045027376</v>
          </cell>
          <cell r="N771">
            <v>1</v>
          </cell>
          <cell r="O771" t="str">
            <v xml:space="preserve">HRG </v>
          </cell>
        </row>
        <row r="772">
          <cell r="A772" t="str">
            <v>FZ91A</v>
          </cell>
          <cell r="B772" t="str">
            <v>Non-Malignant Gastrointestinal Tract Disorders with Multiple Interventions, with CC Score 8+</v>
          </cell>
          <cell r="C772" t="str">
            <v>-</v>
          </cell>
          <cell r="D772">
            <v>11735.549263351832</v>
          </cell>
          <cell r="E772" t="str">
            <v/>
          </cell>
          <cell r="F772" t="str">
            <v/>
          </cell>
          <cell r="G772">
            <v>94</v>
          </cell>
          <cell r="H772">
            <v>9242.9781699396262</v>
          </cell>
          <cell r="I772">
            <v>87</v>
          </cell>
          <cell r="J772">
            <v>201.9243030486775</v>
          </cell>
          <cell r="K772" t="str">
            <v>Yes</v>
          </cell>
          <cell r="L772">
            <v>0.30000000000000004</v>
          </cell>
          <cell r="M772">
            <v>2772.8934509818882</v>
          </cell>
          <cell r="N772" t="str">
            <v/>
          </cell>
          <cell r="O772" t="str">
            <v>-</v>
          </cell>
        </row>
        <row r="773">
          <cell r="A773" t="str">
            <v>FZ91B</v>
          </cell>
          <cell r="B773" t="str">
            <v>Non-Malignant Gastrointestinal Tract Disorders with Multiple Interventions, with CC Score 5-7</v>
          </cell>
          <cell r="C773" t="str">
            <v>-</v>
          </cell>
          <cell r="D773">
            <v>6045.5849204612077</v>
          </cell>
          <cell r="E773" t="str">
            <v/>
          </cell>
          <cell r="F773" t="str">
            <v/>
          </cell>
          <cell r="G773">
            <v>36</v>
          </cell>
          <cell r="H773">
            <v>6033.5552725612433</v>
          </cell>
          <cell r="I773">
            <v>51</v>
          </cell>
          <cell r="J773">
            <v>201.9243030486775</v>
          </cell>
          <cell r="K773" t="str">
            <v>Yes</v>
          </cell>
          <cell r="L773">
            <v>0.30000000000000004</v>
          </cell>
          <cell r="M773">
            <v>1810.0665817683732</v>
          </cell>
          <cell r="N773" t="str">
            <v/>
          </cell>
          <cell r="O773" t="str">
            <v>-</v>
          </cell>
        </row>
        <row r="774">
          <cell r="A774" t="str">
            <v>FZ91C</v>
          </cell>
          <cell r="B774" t="str">
            <v>Non-Malignant Gastrointestinal Tract Disorders with Multiple Interventions, with CC Score 3-4</v>
          </cell>
          <cell r="C774" t="str">
            <v>-</v>
          </cell>
          <cell r="D774">
            <v>3450.601753303562</v>
          </cell>
          <cell r="E774" t="str">
            <v/>
          </cell>
          <cell r="F774" t="str">
            <v/>
          </cell>
          <cell r="G774">
            <v>17</v>
          </cell>
          <cell r="H774">
            <v>4379.2983785560982</v>
          </cell>
          <cell r="I774">
            <v>34</v>
          </cell>
          <cell r="J774">
            <v>201.9243030486775</v>
          </cell>
          <cell r="K774" t="str">
            <v>Yes</v>
          </cell>
          <cell r="L774">
            <v>0.30000000000000004</v>
          </cell>
          <cell r="M774">
            <v>1313.7895135668296</v>
          </cell>
          <cell r="N774" t="str">
            <v/>
          </cell>
          <cell r="O774" t="str">
            <v>-</v>
          </cell>
        </row>
        <row r="775">
          <cell r="A775" t="str">
            <v>FZ91D</v>
          </cell>
          <cell r="B775" t="str">
            <v>Non-Malignant Gastrointestinal Tract Disorders with Multiple Interventions, with CC Score 0-2</v>
          </cell>
          <cell r="C775" t="str">
            <v>-</v>
          </cell>
          <cell r="D775">
            <v>2698.3955902488474</v>
          </cell>
          <cell r="E775" t="str">
            <v/>
          </cell>
          <cell r="F775" t="str">
            <v/>
          </cell>
          <cell r="G775">
            <v>12</v>
          </cell>
          <cell r="H775">
            <v>3297.1883684963127</v>
          </cell>
          <cell r="I775">
            <v>24</v>
          </cell>
          <cell r="J775">
            <v>201.9243030486775</v>
          </cell>
          <cell r="K775" t="str">
            <v>Yes</v>
          </cell>
          <cell r="L775">
            <v>0.30000000000000004</v>
          </cell>
          <cell r="M775">
            <v>989.15651054889395</v>
          </cell>
          <cell r="N775" t="str">
            <v/>
          </cell>
          <cell r="O775" t="str">
            <v>-</v>
          </cell>
        </row>
        <row r="776">
          <cell r="A776" t="str">
            <v>FZ91E</v>
          </cell>
          <cell r="B776" t="str">
            <v>Non-Malignant Gastrointestinal Tract Disorders with Single Intervention, with CC Score 9+</v>
          </cell>
          <cell r="C776" t="str">
            <v>-</v>
          </cell>
          <cell r="D776">
            <v>7473.3172799764388</v>
          </cell>
          <cell r="E776" t="str">
            <v/>
          </cell>
          <cell r="F776" t="str">
            <v/>
          </cell>
          <cell r="G776">
            <v>47</v>
          </cell>
          <cell r="H776">
            <v>6717.2838272225272</v>
          </cell>
          <cell r="I776">
            <v>62</v>
          </cell>
          <cell r="J776">
            <v>201.9243030486775</v>
          </cell>
          <cell r="K776" t="str">
            <v>Yes</v>
          </cell>
          <cell r="L776">
            <v>0.30000000000000004</v>
          </cell>
          <cell r="M776">
            <v>2015.1851481667584</v>
          </cell>
          <cell r="N776" t="str">
            <v/>
          </cell>
          <cell r="O776" t="str">
            <v>-</v>
          </cell>
        </row>
        <row r="777">
          <cell r="A777" t="str">
            <v>FZ91F</v>
          </cell>
          <cell r="B777" t="str">
            <v>Non-Malignant Gastrointestinal Tract Disorders with Single Intervention, with CC Score 5-8</v>
          </cell>
          <cell r="C777" t="str">
            <v>-</v>
          </cell>
          <cell r="D777">
            <v>3538.2436930468143</v>
          </cell>
          <cell r="E777" t="str">
            <v/>
          </cell>
          <cell r="F777" t="str">
            <v/>
          </cell>
          <cell r="G777">
            <v>20</v>
          </cell>
          <cell r="H777">
            <v>4051.9703795243681</v>
          </cell>
          <cell r="I777">
            <v>33</v>
          </cell>
          <cell r="J777">
            <v>201.9243030486775</v>
          </cell>
          <cell r="K777" t="str">
            <v>Yes</v>
          </cell>
          <cell r="L777">
            <v>0.30000000000000004</v>
          </cell>
          <cell r="M777">
            <v>1215.5911138573106</v>
          </cell>
          <cell r="N777" t="str">
            <v/>
          </cell>
          <cell r="O777" t="str">
            <v>-</v>
          </cell>
        </row>
        <row r="778">
          <cell r="A778" t="str">
            <v>FZ91G</v>
          </cell>
          <cell r="B778" t="str">
            <v>Non-Malignant Gastrointestinal Tract Disorders with Single Intervention, with CC Score 3-4</v>
          </cell>
          <cell r="C778" t="str">
            <v>-</v>
          </cell>
          <cell r="D778">
            <v>2624.1366492369389</v>
          </cell>
          <cell r="E778" t="str">
            <v/>
          </cell>
          <cell r="F778" t="str">
            <v/>
          </cell>
          <cell r="G778">
            <v>12</v>
          </cell>
          <cell r="H778">
            <v>2968.4137712911088</v>
          </cell>
          <cell r="I778">
            <v>23</v>
          </cell>
          <cell r="J778">
            <v>201.9243030486775</v>
          </cell>
          <cell r="K778" t="str">
            <v>Yes</v>
          </cell>
          <cell r="L778">
            <v>0.30000000000000004</v>
          </cell>
          <cell r="M778">
            <v>890.52413138733277</v>
          </cell>
          <cell r="N778" t="str">
            <v/>
          </cell>
          <cell r="O778" t="str">
            <v>-</v>
          </cell>
        </row>
        <row r="779">
          <cell r="A779" t="str">
            <v>FZ91H</v>
          </cell>
          <cell r="B779" t="str">
            <v>Non-Malignant Gastrointestinal Tract Disorders with Single Intervention, with CC Score 0-2</v>
          </cell>
          <cell r="C779" t="str">
            <v>-</v>
          </cell>
          <cell r="D779">
            <v>2278.7562531623385</v>
          </cell>
          <cell r="E779" t="str">
            <v/>
          </cell>
          <cell r="F779" t="str">
            <v/>
          </cell>
          <cell r="G779">
            <v>7</v>
          </cell>
          <cell r="H779">
            <v>2124.6409486819971</v>
          </cell>
          <cell r="I779">
            <v>13</v>
          </cell>
          <cell r="J779">
            <v>201.9243030486775</v>
          </cell>
          <cell r="K779" t="str">
            <v>Yes</v>
          </cell>
          <cell r="L779">
            <v>0.30000000000000004</v>
          </cell>
          <cell r="M779">
            <v>637.39228460459924</v>
          </cell>
          <cell r="N779" t="str">
            <v/>
          </cell>
          <cell r="O779" t="str">
            <v>-</v>
          </cell>
        </row>
        <row r="780">
          <cell r="A780" t="str">
            <v>FZ91J</v>
          </cell>
          <cell r="B780" t="str">
            <v>Non-Malignant Gastrointestinal Tract Disorders without Interventions, with CC Score 11+</v>
          </cell>
          <cell r="C780" t="str">
            <v>-</v>
          </cell>
          <cell r="D780">
            <v>4317.6848963001048</v>
          </cell>
          <cell r="E780" t="str">
            <v/>
          </cell>
          <cell r="F780" t="str">
            <v/>
          </cell>
          <cell r="G780">
            <v>42</v>
          </cell>
          <cell r="H780">
            <v>4317.6848963001048</v>
          </cell>
          <cell r="I780">
            <v>42</v>
          </cell>
          <cell r="J780">
            <v>201.9243030486775</v>
          </cell>
          <cell r="K780" t="str">
            <v>Yes</v>
          </cell>
          <cell r="L780">
            <v>0.30000000000000004</v>
          </cell>
          <cell r="M780">
            <v>1295.3054688900315</v>
          </cell>
          <cell r="N780" t="str">
            <v/>
          </cell>
          <cell r="O780" t="str">
            <v>-</v>
          </cell>
        </row>
        <row r="781">
          <cell r="A781" t="str">
            <v>FZ91K</v>
          </cell>
          <cell r="B781" t="str">
            <v>Non-Malignant Gastrointestinal Tract Disorders without Interventions, with CC Score 6-10</v>
          </cell>
          <cell r="C781" t="str">
            <v>-</v>
          </cell>
          <cell r="D781">
            <v>1794.4785352708971</v>
          </cell>
          <cell r="E781" t="str">
            <v/>
          </cell>
          <cell r="F781" t="str">
            <v/>
          </cell>
          <cell r="G781">
            <v>16</v>
          </cell>
          <cell r="H781">
            <v>2828.1328580727341</v>
          </cell>
          <cell r="I781">
            <v>25</v>
          </cell>
          <cell r="J781">
            <v>201.9243030486775</v>
          </cell>
          <cell r="K781" t="str">
            <v>Yes</v>
          </cell>
          <cell r="L781">
            <v>0.30000000000000004</v>
          </cell>
          <cell r="M781">
            <v>848.43985742182031</v>
          </cell>
          <cell r="N781" t="str">
            <v/>
          </cell>
          <cell r="O781" t="str">
            <v>-</v>
          </cell>
        </row>
        <row r="782">
          <cell r="A782" t="str">
            <v>FZ91L</v>
          </cell>
          <cell r="B782" t="str">
            <v>Non-Malignant Gastrointestinal Tract Disorders without Interventions, with CC Score 3-5</v>
          </cell>
          <cell r="C782" t="str">
            <v>-</v>
          </cell>
          <cell r="D782">
            <v>750.83207605979692</v>
          </cell>
          <cell r="E782" t="str">
            <v/>
          </cell>
          <cell r="F782" t="str">
            <v/>
          </cell>
          <cell r="G782">
            <v>5</v>
          </cell>
          <cell r="H782">
            <v>1980.3217052484204</v>
          </cell>
          <cell r="I782">
            <v>14</v>
          </cell>
          <cell r="J782">
            <v>201.9243030486775</v>
          </cell>
          <cell r="K782" t="str">
            <v>Yes</v>
          </cell>
          <cell r="L782">
            <v>0.30000000000000004</v>
          </cell>
          <cell r="M782">
            <v>594.09651157452618</v>
          </cell>
          <cell r="N782" t="str">
            <v/>
          </cell>
          <cell r="O782" t="str">
            <v>-</v>
          </cell>
        </row>
        <row r="783">
          <cell r="A783" t="str">
            <v>FZ91M</v>
          </cell>
          <cell r="B783" t="str">
            <v>Non-Malignant Gastrointestinal Tract Disorders without Interventions, with CC Score 0-2</v>
          </cell>
          <cell r="C783" t="str">
            <v>-</v>
          </cell>
          <cell r="D783">
            <v>417.05567017303719</v>
          </cell>
          <cell r="E783" t="str">
            <v/>
          </cell>
          <cell r="F783" t="str">
            <v/>
          </cell>
          <cell r="G783">
            <v>5</v>
          </cell>
          <cell r="H783">
            <v>1009.3849419375154</v>
          </cell>
          <cell r="I783">
            <v>8</v>
          </cell>
          <cell r="J783">
            <v>201.9243030486775</v>
          </cell>
          <cell r="K783" t="str">
            <v>Yes</v>
          </cell>
          <cell r="L783">
            <v>0.65</v>
          </cell>
          <cell r="M783">
            <v>656.10021225938499</v>
          </cell>
          <cell r="N783" t="str">
            <v/>
          </cell>
          <cell r="O783" t="str">
            <v>-</v>
          </cell>
        </row>
        <row r="784">
          <cell r="A784" t="str">
            <v>FZ92A</v>
          </cell>
          <cell r="B784" t="str">
            <v>Malignant Gastrointestinal Tract Disorders with Multiple Interventions, with CC Score 7+</v>
          </cell>
          <cell r="C784" t="str">
            <v>-</v>
          </cell>
          <cell r="D784">
            <v>8930.630935306328</v>
          </cell>
          <cell r="E784" t="str">
            <v/>
          </cell>
          <cell r="F784" t="str">
            <v/>
          </cell>
          <cell r="G784">
            <v>82</v>
          </cell>
          <cell r="H784">
            <v>7949.0860032545143</v>
          </cell>
          <cell r="I784">
            <v>60</v>
          </cell>
          <cell r="J784">
            <v>201.9243030486775</v>
          </cell>
          <cell r="K784" t="str">
            <v>Yes</v>
          </cell>
          <cell r="L784">
            <v>0.30000000000000004</v>
          </cell>
          <cell r="M784">
            <v>2384.7258009763545</v>
          </cell>
          <cell r="N784" t="str">
            <v/>
          </cell>
          <cell r="O784" t="str">
            <v>-</v>
          </cell>
        </row>
        <row r="785">
          <cell r="A785" t="str">
            <v>FZ92B</v>
          </cell>
          <cell r="B785" t="str">
            <v>Malignant Gastrointestinal Tract Disorders with Multiple Interventions, with CC Score 3-6</v>
          </cell>
          <cell r="C785" t="str">
            <v>-</v>
          </cell>
          <cell r="D785">
            <v>4324.6184519453673</v>
          </cell>
          <cell r="E785" t="str">
            <v/>
          </cell>
          <cell r="F785" t="str">
            <v/>
          </cell>
          <cell r="G785">
            <v>27</v>
          </cell>
          <cell r="H785">
            <v>5381.582661155554</v>
          </cell>
          <cell r="I785">
            <v>43</v>
          </cell>
          <cell r="J785">
            <v>201.9243030486775</v>
          </cell>
          <cell r="K785" t="str">
            <v>Yes</v>
          </cell>
          <cell r="L785">
            <v>0.30000000000000004</v>
          </cell>
          <cell r="M785">
            <v>1614.4747983466664</v>
          </cell>
          <cell r="N785" t="str">
            <v/>
          </cell>
          <cell r="O785" t="str">
            <v>-</v>
          </cell>
        </row>
        <row r="786">
          <cell r="A786" t="str">
            <v>FZ92C</v>
          </cell>
          <cell r="B786" t="str">
            <v>Malignant Gastrointestinal Tract Disorders with Multiple Interventions, with CC Score 0-2</v>
          </cell>
          <cell r="C786" t="str">
            <v>-</v>
          </cell>
          <cell r="D786">
            <v>2813.21981143632</v>
          </cell>
          <cell r="E786" t="str">
            <v/>
          </cell>
          <cell r="F786" t="str">
            <v/>
          </cell>
          <cell r="G786">
            <v>12</v>
          </cell>
          <cell r="H786">
            <v>4076.9244164266347</v>
          </cell>
          <cell r="I786">
            <v>28</v>
          </cell>
          <cell r="J786">
            <v>201.9243030486775</v>
          </cell>
          <cell r="K786" t="str">
            <v>Yes</v>
          </cell>
          <cell r="L786">
            <v>0.30000000000000004</v>
          </cell>
          <cell r="M786">
            <v>1223.0773249279905</v>
          </cell>
          <cell r="N786" t="str">
            <v/>
          </cell>
          <cell r="O786" t="str">
            <v>-</v>
          </cell>
        </row>
        <row r="787">
          <cell r="A787" t="str">
            <v>FZ92D</v>
          </cell>
          <cell r="B787" t="str">
            <v>Malignant Gastrointestinal Tract Disorders with Single Intervention, with CC Score 6+</v>
          </cell>
          <cell r="C787" t="str">
            <v>-</v>
          </cell>
          <cell r="D787">
            <v>5015.4586505370844</v>
          </cell>
          <cell r="E787" t="str">
            <v/>
          </cell>
          <cell r="F787" t="str">
            <v/>
          </cell>
          <cell r="G787">
            <v>32</v>
          </cell>
          <cell r="H787">
            <v>5231.667763539991</v>
          </cell>
          <cell r="I787">
            <v>40</v>
          </cell>
          <cell r="J787">
            <v>201.9243030486775</v>
          </cell>
          <cell r="K787" t="str">
            <v>Yes</v>
          </cell>
          <cell r="L787">
            <v>0.30000000000000004</v>
          </cell>
          <cell r="M787">
            <v>1569.5003290619975</v>
          </cell>
          <cell r="N787" t="str">
            <v/>
          </cell>
          <cell r="O787" t="str">
            <v>-</v>
          </cell>
        </row>
        <row r="788">
          <cell r="A788" t="str">
            <v>FZ92E</v>
          </cell>
          <cell r="B788" t="str">
            <v>Malignant Gastrointestinal Tract Disorders with Single Intervention, with CC Score 3-5</v>
          </cell>
          <cell r="C788" t="str">
            <v>-</v>
          </cell>
          <cell r="D788">
            <v>2888.3501065292276</v>
          </cell>
          <cell r="E788" t="str">
            <v/>
          </cell>
          <cell r="F788" t="str">
            <v/>
          </cell>
          <cell r="G788">
            <v>15</v>
          </cell>
          <cell r="H788">
            <v>3649.4964909537957</v>
          </cell>
          <cell r="I788">
            <v>27</v>
          </cell>
          <cell r="J788">
            <v>201.9243030486775</v>
          </cell>
          <cell r="K788" t="str">
            <v>Yes</v>
          </cell>
          <cell r="L788">
            <v>0.30000000000000004</v>
          </cell>
          <cell r="M788">
            <v>1094.8489472861388</v>
          </cell>
          <cell r="N788" t="str">
            <v/>
          </cell>
          <cell r="O788" t="str">
            <v>-</v>
          </cell>
        </row>
        <row r="789">
          <cell r="A789" t="str">
            <v>FZ92F</v>
          </cell>
          <cell r="B789" t="str">
            <v>Malignant Gastrointestinal Tract Disorders with Single Intervention, with CC Score 0-2</v>
          </cell>
          <cell r="C789" t="str">
            <v>-</v>
          </cell>
          <cell r="D789">
            <v>2106.3646490210849</v>
          </cell>
          <cell r="E789" t="str">
            <v/>
          </cell>
          <cell r="F789" t="str">
            <v/>
          </cell>
          <cell r="G789">
            <v>7</v>
          </cell>
          <cell r="H789">
            <v>2555.9210773370328</v>
          </cell>
          <cell r="I789">
            <v>16</v>
          </cell>
          <cell r="J789">
            <v>201.9243030486775</v>
          </cell>
          <cell r="K789" t="str">
            <v>Yes</v>
          </cell>
          <cell r="L789">
            <v>0.30000000000000004</v>
          </cell>
          <cell r="M789">
            <v>766.7763232011099</v>
          </cell>
          <cell r="N789" t="str">
            <v/>
          </cell>
          <cell r="O789" t="str">
            <v>-</v>
          </cell>
        </row>
        <row r="790">
          <cell r="A790" t="str">
            <v>FZ92G</v>
          </cell>
          <cell r="B790" t="str">
            <v>Malignant Gastrointestinal Tract Disorders without Interventions, with CC Score 9+</v>
          </cell>
          <cell r="C790" t="str">
            <v>-</v>
          </cell>
          <cell r="D790">
            <v>3556.4744449367781</v>
          </cell>
          <cell r="E790" t="str">
            <v/>
          </cell>
          <cell r="F790" t="str">
            <v/>
          </cell>
          <cell r="G790">
            <v>41</v>
          </cell>
          <cell r="H790">
            <v>4310.6965221128221</v>
          </cell>
          <cell r="I790">
            <v>40</v>
          </cell>
          <cell r="J790">
            <v>201.9243030486775</v>
          </cell>
          <cell r="K790" t="str">
            <v>Yes</v>
          </cell>
          <cell r="L790">
            <v>0.30000000000000004</v>
          </cell>
          <cell r="M790">
            <v>1293.2089566338468</v>
          </cell>
          <cell r="N790" t="str">
            <v/>
          </cell>
          <cell r="O790" t="str">
            <v>-</v>
          </cell>
        </row>
        <row r="791">
          <cell r="A791" t="str">
            <v>FZ92H</v>
          </cell>
          <cell r="B791" t="str">
            <v>Malignant Gastrointestinal Tract Disorders without Interventions, with CC Score 5-8</v>
          </cell>
          <cell r="C791" t="str">
            <v>-</v>
          </cell>
          <cell r="D791">
            <v>1920.8110948170383</v>
          </cell>
          <cell r="E791" t="str">
            <v/>
          </cell>
          <cell r="F791" t="str">
            <v/>
          </cell>
          <cell r="G791">
            <v>15</v>
          </cell>
          <cell r="H791">
            <v>3049.2266469968163</v>
          </cell>
          <cell r="I791">
            <v>28</v>
          </cell>
          <cell r="J791">
            <v>201.9243030486775</v>
          </cell>
          <cell r="K791" t="str">
            <v>Yes</v>
          </cell>
          <cell r="L791">
            <v>0.30000000000000004</v>
          </cell>
          <cell r="M791">
            <v>914.76799409904504</v>
          </cell>
          <cell r="N791" t="str">
            <v/>
          </cell>
          <cell r="O791" t="str">
            <v>-</v>
          </cell>
        </row>
        <row r="792">
          <cell r="A792" t="str">
            <v>FZ92J</v>
          </cell>
          <cell r="B792" t="str">
            <v>Malignant Gastrointestinal Tract Disorders without Interventions, with CC Score 3-4</v>
          </cell>
          <cell r="C792" t="str">
            <v>-</v>
          </cell>
          <cell r="D792">
            <v>845.72542191819127</v>
          </cell>
          <cell r="E792" t="str">
            <v/>
          </cell>
          <cell r="F792" t="str">
            <v/>
          </cell>
          <cell r="G792">
            <v>5</v>
          </cell>
          <cell r="H792">
            <v>2333.9764383135521</v>
          </cell>
          <cell r="I792">
            <v>20</v>
          </cell>
          <cell r="J792">
            <v>201.9243030486775</v>
          </cell>
          <cell r="K792" t="str">
            <v>Yes</v>
          </cell>
          <cell r="L792">
            <v>0.30000000000000004</v>
          </cell>
          <cell r="M792">
            <v>700.19293149406576</v>
          </cell>
          <cell r="N792" t="str">
            <v/>
          </cell>
          <cell r="O792" t="str">
            <v>-</v>
          </cell>
        </row>
        <row r="793">
          <cell r="A793" t="str">
            <v>FZ92K</v>
          </cell>
          <cell r="B793" t="str">
            <v>Malignant Gastrointestinal Tract Disorders without Interventions, with CC Score 0-2</v>
          </cell>
          <cell r="C793" t="str">
            <v>-</v>
          </cell>
          <cell r="D793">
            <v>645.0121698016909</v>
          </cell>
          <cell r="E793" t="str">
            <v/>
          </cell>
          <cell r="F793" t="str">
            <v/>
          </cell>
          <cell r="G793">
            <v>5</v>
          </cell>
          <cell r="H793">
            <v>1937.6343164240002</v>
          </cell>
          <cell r="I793">
            <v>11</v>
          </cell>
          <cell r="J793">
            <v>201.9243030486775</v>
          </cell>
          <cell r="K793" t="str">
            <v>Yes</v>
          </cell>
          <cell r="L793">
            <v>0.30000000000000004</v>
          </cell>
          <cell r="M793">
            <v>581.29029492720019</v>
          </cell>
          <cell r="N793" t="str">
            <v/>
          </cell>
          <cell r="O793" t="str">
            <v>-</v>
          </cell>
        </row>
        <row r="794">
          <cell r="A794" t="str">
            <v>FZ98Z</v>
          </cell>
          <cell r="B794" t="str">
            <v>Adjustment of Gastric Band</v>
          </cell>
          <cell r="C794" t="str">
            <v>-</v>
          </cell>
          <cell r="D794">
            <v>2903.6041399012006</v>
          </cell>
          <cell r="E794" t="str">
            <v/>
          </cell>
          <cell r="F794" t="str">
            <v/>
          </cell>
          <cell r="G794">
            <v>6</v>
          </cell>
          <cell r="H794">
            <v>2371.4125187930767</v>
          </cell>
          <cell r="I794">
            <v>51</v>
          </cell>
          <cell r="J794">
            <v>201.9243030486775</v>
          </cell>
          <cell r="K794" t="str">
            <v>No</v>
          </cell>
          <cell r="L794" t="str">
            <v>-</v>
          </cell>
          <cell r="M794">
            <v>0</v>
          </cell>
          <cell r="N794" t="str">
            <v/>
          </cell>
          <cell r="O794" t="str">
            <v>-</v>
          </cell>
        </row>
        <row r="795">
          <cell r="A795" t="str">
            <v>GA03C</v>
          </cell>
          <cell r="B795" t="str">
            <v>Very Complex Open, Hepatobiliary or Pancreatic Procedures, with CC Score 4+</v>
          </cell>
          <cell r="C795" t="str">
            <v>-</v>
          </cell>
          <cell r="D795">
            <v>13646.788946359997</v>
          </cell>
          <cell r="E795" t="str">
            <v/>
          </cell>
          <cell r="F795" t="str">
            <v/>
          </cell>
          <cell r="G795">
            <v>56</v>
          </cell>
          <cell r="H795">
            <v>11201.739145760026</v>
          </cell>
          <cell r="I795">
            <v>71</v>
          </cell>
          <cell r="J795">
            <v>208.71036717891857</v>
          </cell>
          <cell r="K795" t="str">
            <v>No</v>
          </cell>
          <cell r="L795" t="str">
            <v>-</v>
          </cell>
          <cell r="M795">
            <v>0</v>
          </cell>
          <cell r="N795" t="str">
            <v/>
          </cell>
          <cell r="O795" t="str">
            <v>-</v>
          </cell>
        </row>
        <row r="796">
          <cell r="A796" t="str">
            <v>GA03D</v>
          </cell>
          <cell r="B796" t="str">
            <v>Very Complex Open, Hepatobiliary or Pancreatic Procedures, with CC Score 2-3</v>
          </cell>
          <cell r="C796" t="str">
            <v>-</v>
          </cell>
          <cell r="D796">
            <v>9251.8015859750267</v>
          </cell>
          <cell r="E796" t="str">
            <v/>
          </cell>
          <cell r="F796" t="str">
            <v/>
          </cell>
          <cell r="G796">
            <v>28</v>
          </cell>
          <cell r="H796">
            <v>9116.2295097752158</v>
          </cell>
          <cell r="I796">
            <v>49</v>
          </cell>
          <cell r="J796">
            <v>208.71036717891857</v>
          </cell>
          <cell r="K796" t="str">
            <v>No</v>
          </cell>
          <cell r="L796" t="str">
            <v>-</v>
          </cell>
          <cell r="M796">
            <v>0</v>
          </cell>
          <cell r="N796" t="str">
            <v/>
          </cell>
          <cell r="O796" t="str">
            <v>-</v>
          </cell>
        </row>
        <row r="797">
          <cell r="A797" t="str">
            <v>GA03E</v>
          </cell>
          <cell r="B797" t="str">
            <v>Very Complex Open, Hepatobiliary or Pancreatic Procedures, with CC Score 0-1</v>
          </cell>
          <cell r="C797" t="str">
            <v>-</v>
          </cell>
          <cell r="D797">
            <v>7560.9741526022981</v>
          </cell>
          <cell r="E797" t="str">
            <v/>
          </cell>
          <cell r="F797" t="str">
            <v/>
          </cell>
          <cell r="G797">
            <v>21</v>
          </cell>
          <cell r="H797">
            <v>6766.2700217065194</v>
          </cell>
          <cell r="I797">
            <v>36</v>
          </cell>
          <cell r="J797">
            <v>208.71036717891857</v>
          </cell>
          <cell r="K797" t="str">
            <v>No</v>
          </cell>
          <cell r="L797" t="str">
            <v>-</v>
          </cell>
          <cell r="M797">
            <v>0</v>
          </cell>
          <cell r="N797" t="str">
            <v/>
          </cell>
          <cell r="O797" t="str">
            <v>-</v>
          </cell>
        </row>
        <row r="798">
          <cell r="A798" t="str">
            <v>GA04C</v>
          </cell>
          <cell r="B798" t="str">
            <v>Complex Open, Hepatobiliary or Pancreatic Procedures, with CC Score 3+</v>
          </cell>
          <cell r="C798" t="str">
            <v>-</v>
          </cell>
          <cell r="D798">
            <v>9507.1898838459165</v>
          </cell>
          <cell r="E798" t="str">
            <v/>
          </cell>
          <cell r="F798" t="str">
            <v/>
          </cell>
          <cell r="G798">
            <v>33</v>
          </cell>
          <cell r="H798">
            <v>15546.265623886404</v>
          </cell>
          <cell r="I798">
            <v>86</v>
          </cell>
          <cell r="J798">
            <v>208.71036717891857</v>
          </cell>
          <cell r="K798" t="str">
            <v>No</v>
          </cell>
          <cell r="L798" t="str">
            <v>-</v>
          </cell>
          <cell r="M798">
            <v>0</v>
          </cell>
          <cell r="N798" t="str">
            <v/>
          </cell>
          <cell r="O798" t="str">
            <v>-</v>
          </cell>
        </row>
        <row r="799">
          <cell r="A799" t="str">
            <v>GA04D</v>
          </cell>
          <cell r="B799" t="str">
            <v>Complex Open, Hepatobiliary or Pancreatic Procedures, with CC Score 0-2</v>
          </cell>
          <cell r="C799" t="str">
            <v>-</v>
          </cell>
          <cell r="D799">
            <v>6783.1445989146368</v>
          </cell>
          <cell r="E799" t="str">
            <v/>
          </cell>
          <cell r="F799" t="str">
            <v/>
          </cell>
          <cell r="G799">
            <v>15</v>
          </cell>
          <cell r="H799">
            <v>7529.4336095687722</v>
          </cell>
          <cell r="I799">
            <v>36</v>
          </cell>
          <cell r="J799">
            <v>208.71036717891857</v>
          </cell>
          <cell r="K799" t="str">
            <v>No</v>
          </cell>
          <cell r="L799" t="str">
            <v>-</v>
          </cell>
          <cell r="M799">
            <v>0</v>
          </cell>
          <cell r="N799" t="str">
            <v/>
          </cell>
          <cell r="O799" t="str">
            <v>-</v>
          </cell>
        </row>
        <row r="800">
          <cell r="A800" t="str">
            <v>GA05C</v>
          </cell>
          <cell r="B800" t="str">
            <v>Very Major Open, Hepatobiliary or Pancreatic Procedures, with CC Score 3+</v>
          </cell>
          <cell r="C800" t="str">
            <v>-</v>
          </cell>
          <cell r="D800">
            <v>8095.715489889948</v>
          </cell>
          <cell r="E800" t="str">
            <v/>
          </cell>
          <cell r="F800" t="str">
            <v/>
          </cell>
          <cell r="G800">
            <v>30</v>
          </cell>
          <cell r="H800">
            <v>10493.882174406877</v>
          </cell>
          <cell r="I800">
            <v>54</v>
          </cell>
          <cell r="J800">
            <v>208.71036717891857</v>
          </cell>
          <cell r="K800" t="str">
            <v>No</v>
          </cell>
          <cell r="L800" t="str">
            <v>-</v>
          </cell>
          <cell r="M800">
            <v>0</v>
          </cell>
          <cell r="N800" t="str">
            <v/>
          </cell>
          <cell r="O800" t="str">
            <v>-</v>
          </cell>
        </row>
        <row r="801">
          <cell r="A801" t="str">
            <v>GA05D</v>
          </cell>
          <cell r="B801" t="str">
            <v>Very Major Open, Hepatobiliary or Pancreatic Procedures, with CC Score 0-2</v>
          </cell>
          <cell r="C801" t="str">
            <v>-</v>
          </cell>
          <cell r="D801">
            <v>5717.993376267641</v>
          </cell>
          <cell r="E801" t="str">
            <v/>
          </cell>
          <cell r="F801" t="str">
            <v/>
          </cell>
          <cell r="G801">
            <v>14</v>
          </cell>
          <cell r="H801">
            <v>5711.327359499448</v>
          </cell>
          <cell r="I801">
            <v>23</v>
          </cell>
          <cell r="J801">
            <v>208.71036717891857</v>
          </cell>
          <cell r="K801" t="str">
            <v>No</v>
          </cell>
          <cell r="L801" t="str">
            <v>-</v>
          </cell>
          <cell r="M801">
            <v>0</v>
          </cell>
          <cell r="N801" t="str">
            <v/>
          </cell>
          <cell r="O801" t="str">
            <v>-</v>
          </cell>
        </row>
        <row r="802">
          <cell r="A802" t="str">
            <v>GA06C</v>
          </cell>
          <cell r="B802" t="str">
            <v>Major Open, Hepatobiliary or Pancreatic Procedures, with CC Score 2+</v>
          </cell>
          <cell r="C802" t="str">
            <v>-</v>
          </cell>
          <cell r="D802">
            <v>5963.1677808093264</v>
          </cell>
          <cell r="E802" t="str">
            <v/>
          </cell>
          <cell r="F802" t="str">
            <v/>
          </cell>
          <cell r="G802">
            <v>27</v>
          </cell>
          <cell r="H802">
            <v>7804.7578097400219</v>
          </cell>
          <cell r="I802">
            <v>54</v>
          </cell>
          <cell r="J802">
            <v>208.71036717891857</v>
          </cell>
          <cell r="K802" t="str">
            <v>No</v>
          </cell>
          <cell r="L802" t="str">
            <v>-</v>
          </cell>
          <cell r="M802">
            <v>0</v>
          </cell>
          <cell r="N802" t="str">
            <v/>
          </cell>
          <cell r="O802" t="str">
            <v>-</v>
          </cell>
        </row>
        <row r="803">
          <cell r="A803" t="str">
            <v>GA06D</v>
          </cell>
          <cell r="B803" t="str">
            <v>Major Open, Hepatobiliary or Pancreatic Procedures, with CC Score 0-1</v>
          </cell>
          <cell r="C803" t="str">
            <v>-</v>
          </cell>
          <cell r="D803">
            <v>3463.7294304392626</v>
          </cell>
          <cell r="E803" t="str">
            <v/>
          </cell>
          <cell r="F803" t="str">
            <v/>
          </cell>
          <cell r="G803">
            <v>15</v>
          </cell>
          <cell r="H803">
            <v>4342.276979954695</v>
          </cell>
          <cell r="I803">
            <v>20</v>
          </cell>
          <cell r="J803">
            <v>208.71036717891857</v>
          </cell>
          <cell r="K803" t="str">
            <v>No</v>
          </cell>
          <cell r="L803" t="str">
            <v>-</v>
          </cell>
          <cell r="M803">
            <v>0</v>
          </cell>
          <cell r="N803" t="str">
            <v/>
          </cell>
          <cell r="O803" t="str">
            <v>-</v>
          </cell>
        </row>
        <row r="804">
          <cell r="A804" t="str">
            <v>GA07C</v>
          </cell>
          <cell r="B804" t="str">
            <v>Intermediate Open, Hepatobiliary or Pancreatic Procedures, with CC Score 3+</v>
          </cell>
          <cell r="C804" t="str">
            <v>-</v>
          </cell>
          <cell r="D804">
            <v>5503.8160472936925</v>
          </cell>
          <cell r="E804" t="str">
            <v/>
          </cell>
          <cell r="F804" t="str">
            <v/>
          </cell>
          <cell r="G804">
            <v>23</v>
          </cell>
          <cell r="H804">
            <v>6835.4607835229599</v>
          </cell>
          <cell r="I804">
            <v>43</v>
          </cell>
          <cell r="J804">
            <v>208.71036717891857</v>
          </cell>
          <cell r="K804" t="str">
            <v>No</v>
          </cell>
          <cell r="L804" t="str">
            <v>-</v>
          </cell>
          <cell r="M804">
            <v>0</v>
          </cell>
          <cell r="N804" t="str">
            <v/>
          </cell>
          <cell r="O804" t="str">
            <v>-</v>
          </cell>
        </row>
        <row r="805">
          <cell r="A805" t="str">
            <v>GA07D</v>
          </cell>
          <cell r="B805" t="str">
            <v>Intermediate Open, Hepatobiliary or Pancreatic Procedures, with CC Score 1-2</v>
          </cell>
          <cell r="C805" t="str">
            <v>-</v>
          </cell>
          <cell r="D805">
            <v>3435.5011102780386</v>
          </cell>
          <cell r="E805" t="str">
            <v/>
          </cell>
          <cell r="F805" t="str">
            <v/>
          </cell>
          <cell r="G805">
            <v>14</v>
          </cell>
          <cell r="H805">
            <v>4618.3668891877278</v>
          </cell>
          <cell r="I805">
            <v>20</v>
          </cell>
          <cell r="J805">
            <v>208.71036717891857</v>
          </cell>
          <cell r="K805" t="str">
            <v>No</v>
          </cell>
          <cell r="L805" t="str">
            <v>-</v>
          </cell>
          <cell r="M805">
            <v>0</v>
          </cell>
          <cell r="N805" t="str">
            <v/>
          </cell>
          <cell r="O805" t="str">
            <v>-</v>
          </cell>
        </row>
        <row r="806">
          <cell r="A806" t="str">
            <v>GA07E</v>
          </cell>
          <cell r="B806" t="str">
            <v>Intermediate Open, Hepatobiliary or Pancreatic Procedures, with CC Score 0</v>
          </cell>
          <cell r="C806" t="str">
            <v>-</v>
          </cell>
          <cell r="D806">
            <v>2883.7649719045648</v>
          </cell>
          <cell r="E806" t="str">
            <v/>
          </cell>
          <cell r="F806" t="str">
            <v/>
          </cell>
          <cell r="G806">
            <v>10</v>
          </cell>
          <cell r="H806">
            <v>3893.7504614174923</v>
          </cell>
          <cell r="I806">
            <v>17</v>
          </cell>
          <cell r="J806">
            <v>208.71036717891857</v>
          </cell>
          <cell r="K806" t="str">
            <v>No</v>
          </cell>
          <cell r="L806" t="str">
            <v>-</v>
          </cell>
          <cell r="M806">
            <v>0</v>
          </cell>
          <cell r="N806" t="str">
            <v/>
          </cell>
          <cell r="O806" t="str">
            <v>-</v>
          </cell>
        </row>
        <row r="807">
          <cell r="A807" t="str">
            <v>GA10G</v>
          </cell>
          <cell r="B807" t="str">
            <v>Open or Laparoscopic Cholecystectomy, 18 years and under</v>
          </cell>
          <cell r="C807" t="str">
            <v>-</v>
          </cell>
          <cell r="D807">
            <v>2395.0240517402667</v>
          </cell>
          <cell r="E807" t="str">
            <v/>
          </cell>
          <cell r="F807" t="str">
            <v/>
          </cell>
          <cell r="G807">
            <v>5</v>
          </cell>
          <cell r="H807">
            <v>3532.1729233710666</v>
          </cell>
          <cell r="I807">
            <v>11</v>
          </cell>
          <cell r="J807">
            <v>273.73909227644072</v>
          </cell>
          <cell r="K807" t="str">
            <v>No</v>
          </cell>
          <cell r="L807" t="str">
            <v>-</v>
          </cell>
          <cell r="M807">
            <v>0</v>
          </cell>
          <cell r="N807" t="str">
            <v/>
          </cell>
          <cell r="O807" t="str">
            <v>-</v>
          </cell>
        </row>
        <row r="808">
          <cell r="A808" t="str">
            <v>GA10H</v>
          </cell>
          <cell r="B808" t="str">
            <v>Laparoscopic Cholecystectomy, 19 years and over, with CC Score 4+</v>
          </cell>
          <cell r="C808" t="str">
            <v>-</v>
          </cell>
          <cell r="D808">
            <v>3161.8657193776562</v>
          </cell>
          <cell r="E808" t="str">
            <v/>
          </cell>
          <cell r="F808" t="str">
            <v/>
          </cell>
          <cell r="G808">
            <v>11</v>
          </cell>
          <cell r="H808">
            <v>5689.3177783285091</v>
          </cell>
          <cell r="I808">
            <v>27</v>
          </cell>
          <cell r="J808">
            <v>208.71036717891857</v>
          </cell>
          <cell r="K808" t="str">
            <v>No</v>
          </cell>
          <cell r="L808" t="str">
            <v>-</v>
          </cell>
          <cell r="M808">
            <v>0</v>
          </cell>
          <cell r="N808" t="str">
            <v/>
          </cell>
          <cell r="O808" t="str">
            <v>-</v>
          </cell>
        </row>
        <row r="809">
          <cell r="A809" t="str">
            <v>GA10J</v>
          </cell>
          <cell r="B809" t="str">
            <v>Laparoscopic Cholecystectomy, 19 years and over, with CC Score 1-3</v>
          </cell>
          <cell r="C809" t="str">
            <v>-</v>
          </cell>
          <cell r="D809">
            <v>2099.2071819554658</v>
          </cell>
          <cell r="E809" t="str">
            <v/>
          </cell>
          <cell r="F809" t="str">
            <v/>
          </cell>
          <cell r="G809">
            <v>5</v>
          </cell>
          <cell r="H809">
            <v>3841.4500711752776</v>
          </cell>
          <cell r="I809">
            <v>14</v>
          </cell>
          <cell r="J809">
            <v>208.71036717891857</v>
          </cell>
          <cell r="K809" t="str">
            <v>No</v>
          </cell>
          <cell r="L809" t="str">
            <v>-</v>
          </cell>
          <cell r="M809">
            <v>0</v>
          </cell>
          <cell r="N809" t="str">
            <v/>
          </cell>
          <cell r="O809" t="str">
            <v>-</v>
          </cell>
        </row>
        <row r="810">
          <cell r="A810" t="str">
            <v>GA10K</v>
          </cell>
          <cell r="B810" t="str">
            <v>Laparoscopic Cholecystectomy, 19 years and over, with CC Score 0</v>
          </cell>
          <cell r="C810" t="str">
            <v>-</v>
          </cell>
          <cell r="D810">
            <v>1783.3480382930861</v>
          </cell>
          <cell r="E810" t="str">
            <v/>
          </cell>
          <cell r="F810" t="str">
            <v/>
          </cell>
          <cell r="G810">
            <v>5</v>
          </cell>
          <cell r="H810">
            <v>3070.5967328910747</v>
          </cell>
          <cell r="I810">
            <v>12</v>
          </cell>
          <cell r="J810">
            <v>208.71036717891857</v>
          </cell>
          <cell r="K810" t="str">
            <v>No</v>
          </cell>
          <cell r="L810" t="str">
            <v>-</v>
          </cell>
          <cell r="M810">
            <v>0</v>
          </cell>
          <cell r="N810">
            <v>1</v>
          </cell>
          <cell r="O810" t="str">
            <v>HRG</v>
          </cell>
        </row>
        <row r="811">
          <cell r="A811" t="str">
            <v>GA10L</v>
          </cell>
          <cell r="B811" t="str">
            <v>Open Cholecystectomy, 19 years and over, with CC Score 3+</v>
          </cell>
          <cell r="C811" t="str">
            <v>-</v>
          </cell>
          <cell r="D811">
            <v>5654.1369269411807</v>
          </cell>
          <cell r="E811" t="str">
            <v/>
          </cell>
          <cell r="F811" t="str">
            <v/>
          </cell>
          <cell r="G811">
            <v>24</v>
          </cell>
          <cell r="H811">
            <v>7040.5350343928203</v>
          </cell>
          <cell r="I811">
            <v>42</v>
          </cell>
          <cell r="J811">
            <v>208.71036717891857</v>
          </cell>
          <cell r="K811" t="str">
            <v>No</v>
          </cell>
          <cell r="L811" t="str">
            <v>-</v>
          </cell>
          <cell r="M811">
            <v>0</v>
          </cell>
          <cell r="N811" t="str">
            <v/>
          </cell>
          <cell r="O811" t="str">
            <v>-</v>
          </cell>
        </row>
        <row r="812">
          <cell r="A812" t="str">
            <v>GA10M</v>
          </cell>
          <cell r="B812" t="str">
            <v>Open Cholecystectomy, 19 years and over, with CC Score 1-2</v>
          </cell>
          <cell r="C812" t="str">
            <v>-</v>
          </cell>
          <cell r="D812">
            <v>3467.7512403612877</v>
          </cell>
          <cell r="E812" t="str">
            <v/>
          </cell>
          <cell r="F812" t="str">
            <v/>
          </cell>
          <cell r="G812">
            <v>14</v>
          </cell>
          <cell r="H812">
            <v>4775.7724347363974</v>
          </cell>
          <cell r="I812">
            <v>19</v>
          </cell>
          <cell r="J812">
            <v>208.71036717891857</v>
          </cell>
          <cell r="K812" t="str">
            <v>No</v>
          </cell>
          <cell r="L812" t="str">
            <v>-</v>
          </cell>
          <cell r="M812">
            <v>0</v>
          </cell>
          <cell r="N812" t="str">
            <v/>
          </cell>
          <cell r="O812" t="str">
            <v>-</v>
          </cell>
        </row>
        <row r="813">
          <cell r="A813" t="str">
            <v>GA10N</v>
          </cell>
          <cell r="B813" t="str">
            <v>Open Cholecystectomy, 19 years and over, with CC Score 0</v>
          </cell>
          <cell r="C813" t="str">
            <v>-</v>
          </cell>
          <cell r="D813">
            <v>2636.4127872053414</v>
          </cell>
          <cell r="E813" t="str">
            <v/>
          </cell>
          <cell r="F813" t="str">
            <v/>
          </cell>
          <cell r="G813">
            <v>8</v>
          </cell>
          <cell r="H813">
            <v>4252.4781075045512</v>
          </cell>
          <cell r="I813">
            <v>17</v>
          </cell>
          <cell r="J813">
            <v>208.71036717891857</v>
          </cell>
          <cell r="K813" t="str">
            <v>No</v>
          </cell>
          <cell r="L813" t="str">
            <v>-</v>
          </cell>
          <cell r="M813">
            <v>0</v>
          </cell>
          <cell r="N813" t="str">
            <v/>
          </cell>
          <cell r="O813" t="str">
            <v>-</v>
          </cell>
        </row>
        <row r="814">
          <cell r="A814" t="str">
            <v>GA11Z</v>
          </cell>
          <cell r="B814" t="str">
            <v>Pancreatic Necrosectomy</v>
          </cell>
          <cell r="C814" t="str">
            <v>-</v>
          </cell>
          <cell r="D814">
            <v>8399.0389011459974</v>
          </cell>
          <cell r="E814" t="str">
            <v/>
          </cell>
          <cell r="F814" t="str">
            <v/>
          </cell>
          <cell r="G814">
            <v>94</v>
          </cell>
          <cell r="H814">
            <v>17628.598645460133</v>
          </cell>
          <cell r="I814">
            <v>161</v>
          </cell>
          <cell r="J814">
            <v>208.71036717891857</v>
          </cell>
          <cell r="K814" t="str">
            <v>No</v>
          </cell>
          <cell r="L814" t="str">
            <v>-</v>
          </cell>
          <cell r="M814">
            <v>0</v>
          </cell>
          <cell r="N814" t="str">
            <v/>
          </cell>
          <cell r="O814" t="str">
            <v>-</v>
          </cell>
        </row>
        <row r="815">
          <cell r="A815" t="str">
            <v>GA13A</v>
          </cell>
          <cell r="B815" t="str">
            <v>Minor Open or Laparoscopic, Hepatobiliary or Pancreatic Procedures, with CC Score 1+</v>
          </cell>
          <cell r="C815" t="str">
            <v>-</v>
          </cell>
          <cell r="D815">
            <v>2413.4299031071532</v>
          </cell>
          <cell r="E815" t="str">
            <v/>
          </cell>
          <cell r="F815" t="str">
            <v/>
          </cell>
          <cell r="G815">
            <v>8</v>
          </cell>
          <cell r="H815">
            <v>4688.9259706303164</v>
          </cell>
          <cell r="I815">
            <v>37</v>
          </cell>
          <cell r="J815">
            <v>208.71036717891857</v>
          </cell>
          <cell r="K815" t="str">
            <v>No</v>
          </cell>
          <cell r="L815" t="str">
            <v>-</v>
          </cell>
          <cell r="M815">
            <v>0</v>
          </cell>
          <cell r="N815" t="str">
            <v/>
          </cell>
          <cell r="O815" t="str">
            <v>-</v>
          </cell>
        </row>
        <row r="816">
          <cell r="A816" t="str">
            <v>GA13B</v>
          </cell>
          <cell r="B816" t="str">
            <v>Minor Open or Laparoscopic, Hepatobiliary or Pancreatic Procedures, with CC Score 0</v>
          </cell>
          <cell r="C816" t="str">
            <v>-</v>
          </cell>
          <cell r="D816">
            <v>1690.9289373509721</v>
          </cell>
          <cell r="E816" t="str">
            <v/>
          </cell>
          <cell r="F816" t="str">
            <v/>
          </cell>
          <cell r="G816">
            <v>5</v>
          </cell>
          <cell r="H816">
            <v>2957.4275094762138</v>
          </cell>
          <cell r="I816">
            <v>15</v>
          </cell>
          <cell r="J816">
            <v>208.71036717891857</v>
          </cell>
          <cell r="K816" t="str">
            <v>No</v>
          </cell>
          <cell r="L816" t="str">
            <v>-</v>
          </cell>
          <cell r="M816">
            <v>0</v>
          </cell>
          <cell r="N816" t="str">
            <v/>
          </cell>
          <cell r="O816" t="str">
            <v>-</v>
          </cell>
        </row>
        <row r="817">
          <cell r="A817" t="str">
            <v>GB01C</v>
          </cell>
          <cell r="B817" t="str">
            <v>Very Major, Endoscopic or Percutaneous, Hepatobiliary or Pancreatic Procedures, with CC Score 7+</v>
          </cell>
          <cell r="C817" t="str">
            <v>-</v>
          </cell>
          <cell r="D817">
            <v>9808.7434621132907</v>
          </cell>
          <cell r="E817" t="str">
            <v/>
          </cell>
          <cell r="F817" t="str">
            <v/>
          </cell>
          <cell r="G817">
            <v>75</v>
          </cell>
          <cell r="H817">
            <v>9808.7434621132907</v>
          </cell>
          <cell r="I817">
            <v>75</v>
          </cell>
          <cell r="J817">
            <v>208.71036717891857</v>
          </cell>
          <cell r="K817" t="str">
            <v>No</v>
          </cell>
          <cell r="L817" t="str">
            <v>-</v>
          </cell>
          <cell r="M817">
            <v>0</v>
          </cell>
          <cell r="N817" t="str">
            <v/>
          </cell>
          <cell r="O817" t="str">
            <v>-</v>
          </cell>
        </row>
        <row r="818">
          <cell r="A818" t="str">
            <v>GB01D</v>
          </cell>
          <cell r="B818" t="str">
            <v>Very Major, Endoscopic or Percutaneous, Hepatobiliary or Pancreatic Procedures, with CC Score 4-6</v>
          </cell>
          <cell r="C818" t="str">
            <v>-</v>
          </cell>
          <cell r="D818">
            <v>4973.4330694268056</v>
          </cell>
          <cell r="E818" t="str">
            <v/>
          </cell>
          <cell r="F818" t="str">
            <v/>
          </cell>
          <cell r="G818">
            <v>32</v>
          </cell>
          <cell r="H818">
            <v>6739.8676084788503</v>
          </cell>
          <cell r="I818">
            <v>48</v>
          </cell>
          <cell r="J818">
            <v>208.71036717891857</v>
          </cell>
          <cell r="K818" t="str">
            <v>No</v>
          </cell>
          <cell r="L818" t="str">
            <v>-</v>
          </cell>
          <cell r="M818">
            <v>0</v>
          </cell>
          <cell r="N818" t="str">
            <v/>
          </cell>
          <cell r="O818" t="str">
            <v>-</v>
          </cell>
        </row>
        <row r="819">
          <cell r="A819" t="str">
            <v>GB01E</v>
          </cell>
          <cell r="B819" t="str">
            <v>Very Major, Endoscopic or Percutaneous, Hepatobiliary or Pancreatic Procedures, with CC Score 2-3</v>
          </cell>
          <cell r="C819" t="str">
            <v>-</v>
          </cell>
          <cell r="D819">
            <v>3205.8802130470167</v>
          </cell>
          <cell r="E819" t="str">
            <v/>
          </cell>
          <cell r="F819" t="str">
            <v/>
          </cell>
          <cell r="G819">
            <v>9</v>
          </cell>
          <cell r="H819">
            <v>5193.0621943731894</v>
          </cell>
          <cell r="I819">
            <v>35</v>
          </cell>
          <cell r="J819">
            <v>208.71036717891857</v>
          </cell>
          <cell r="K819" t="str">
            <v>No</v>
          </cell>
          <cell r="L819" t="str">
            <v>-</v>
          </cell>
          <cell r="M819">
            <v>0</v>
          </cell>
          <cell r="N819" t="str">
            <v/>
          </cell>
          <cell r="O819" t="str">
            <v>-</v>
          </cell>
        </row>
        <row r="820">
          <cell r="A820" t="str">
            <v>GB01F</v>
          </cell>
          <cell r="B820" t="str">
            <v>Very Major, Endoscopic or Percutaneous, Hepatobiliary or Pancreatic Procedures, with CC Score 0-1</v>
          </cell>
          <cell r="C820" t="str">
            <v>-</v>
          </cell>
          <cell r="D820">
            <v>2253.2480357255376</v>
          </cell>
          <cell r="E820" t="str">
            <v/>
          </cell>
          <cell r="F820" t="str">
            <v/>
          </cell>
          <cell r="G820">
            <v>5</v>
          </cell>
          <cell r="H820">
            <v>3822.0715267022924</v>
          </cell>
          <cell r="I820">
            <v>26</v>
          </cell>
          <cell r="J820">
            <v>208.71036717891857</v>
          </cell>
          <cell r="K820" t="str">
            <v>No</v>
          </cell>
          <cell r="L820" t="str">
            <v>-</v>
          </cell>
          <cell r="M820">
            <v>0</v>
          </cell>
          <cell r="N820" t="str">
            <v/>
          </cell>
          <cell r="O820" t="str">
            <v>-</v>
          </cell>
        </row>
        <row r="821">
          <cell r="A821" t="str">
            <v>GB02D</v>
          </cell>
          <cell r="B821" t="str">
            <v>Major, Endoscopic or Percutaneous, Hepatobiliary or Pancreatic Procedures, with CC Score 4+</v>
          </cell>
          <cell r="C821" t="str">
            <v>-</v>
          </cell>
          <cell r="D821">
            <v>4615.6172167625409</v>
          </cell>
          <cell r="E821" t="str">
            <v/>
          </cell>
          <cell r="F821" t="str">
            <v/>
          </cell>
          <cell r="G821">
            <v>20</v>
          </cell>
          <cell r="H821">
            <v>7553.2920359356922</v>
          </cell>
          <cell r="I821">
            <v>59</v>
          </cell>
          <cell r="J821">
            <v>208.71036717891857</v>
          </cell>
          <cell r="K821" t="str">
            <v>No</v>
          </cell>
          <cell r="L821" t="str">
            <v>-</v>
          </cell>
          <cell r="M821">
            <v>0</v>
          </cell>
          <cell r="N821" t="str">
            <v/>
          </cell>
          <cell r="O821" t="str">
            <v>-</v>
          </cell>
        </row>
        <row r="822">
          <cell r="A822" t="str">
            <v>GB02E</v>
          </cell>
          <cell r="B822" t="str">
            <v>Major, Endoscopic or Percutaneous, Hepatobiliary or Pancreatic Procedures, with CC Score 2-3</v>
          </cell>
          <cell r="C822" t="str">
            <v>-</v>
          </cell>
          <cell r="D822">
            <v>2207.6856739856753</v>
          </cell>
          <cell r="E822" t="str">
            <v/>
          </cell>
          <cell r="F822" t="str">
            <v/>
          </cell>
          <cell r="G822">
            <v>8</v>
          </cell>
          <cell r="H822">
            <v>4172.5435444417999</v>
          </cell>
          <cell r="I822">
            <v>21</v>
          </cell>
          <cell r="J822">
            <v>208.71036717891857</v>
          </cell>
          <cell r="K822" t="str">
            <v>No</v>
          </cell>
          <cell r="L822" t="str">
            <v>-</v>
          </cell>
          <cell r="M822">
            <v>0</v>
          </cell>
          <cell r="N822" t="str">
            <v/>
          </cell>
          <cell r="O822" t="str">
            <v>-</v>
          </cell>
        </row>
        <row r="823">
          <cell r="A823" t="str">
            <v>GB02F</v>
          </cell>
          <cell r="B823" t="str">
            <v>Major, Endoscopic or Percutaneous, Hepatobiliary or Pancreatic Procedures, with CC Score 0-1</v>
          </cell>
          <cell r="C823" t="str">
            <v>-</v>
          </cell>
          <cell r="D823">
            <v>2024.1771690316341</v>
          </cell>
          <cell r="E823" t="str">
            <v/>
          </cell>
          <cell r="F823" t="str">
            <v/>
          </cell>
          <cell r="G823">
            <v>5</v>
          </cell>
          <cell r="H823">
            <v>3115.0959145751708</v>
          </cell>
          <cell r="I823">
            <v>21</v>
          </cell>
          <cell r="J823">
            <v>208.71036717891857</v>
          </cell>
          <cell r="K823" t="str">
            <v>No</v>
          </cell>
          <cell r="L823" t="str">
            <v>-</v>
          </cell>
          <cell r="M823">
            <v>0</v>
          </cell>
          <cell r="N823" t="str">
            <v/>
          </cell>
          <cell r="O823" t="str">
            <v>-</v>
          </cell>
        </row>
        <row r="824">
          <cell r="A824" t="str">
            <v>GB03C</v>
          </cell>
          <cell r="B824" t="str">
            <v>Intermediate, Endoscopic or Percutaneous, Hepatobiliary or Pancreatic Procedures, with CC Score 8+</v>
          </cell>
          <cell r="C824" t="str">
            <v>-</v>
          </cell>
          <cell r="D824">
            <v>6118.335078883053</v>
          </cell>
          <cell r="E824" t="str">
            <v/>
          </cell>
          <cell r="F824" t="str">
            <v/>
          </cell>
          <cell r="G824">
            <v>41</v>
          </cell>
          <cell r="H824">
            <v>6455.3418629515063</v>
          </cell>
          <cell r="I824">
            <v>55</v>
          </cell>
          <cell r="J824">
            <v>208.71036717891857</v>
          </cell>
          <cell r="K824" t="str">
            <v>No</v>
          </cell>
          <cell r="L824" t="str">
            <v>-</v>
          </cell>
          <cell r="M824">
            <v>0</v>
          </cell>
          <cell r="N824" t="str">
            <v/>
          </cell>
          <cell r="O824" t="str">
            <v>-</v>
          </cell>
        </row>
        <row r="825">
          <cell r="A825" t="str">
            <v>GB03D</v>
          </cell>
          <cell r="B825" t="str">
            <v>Intermediate, Endoscopic or Percutaneous, Hepatobiliary or Pancreatic Procedures, with CC Score 5-7</v>
          </cell>
          <cell r="C825" t="str">
            <v>-</v>
          </cell>
          <cell r="D825">
            <v>1915.196707291246</v>
          </cell>
          <cell r="E825" t="str">
            <v/>
          </cell>
          <cell r="F825" t="str">
            <v/>
          </cell>
          <cell r="G825">
            <v>9</v>
          </cell>
          <cell r="H825">
            <v>3619.910854172439</v>
          </cell>
          <cell r="I825">
            <v>24</v>
          </cell>
          <cell r="J825">
            <v>208.71036717891857</v>
          </cell>
          <cell r="K825" t="str">
            <v>No</v>
          </cell>
          <cell r="L825" t="str">
            <v>-</v>
          </cell>
          <cell r="M825">
            <v>0</v>
          </cell>
          <cell r="N825" t="str">
            <v/>
          </cell>
          <cell r="O825" t="str">
            <v>-</v>
          </cell>
        </row>
        <row r="826">
          <cell r="A826" t="str">
            <v>GB03E</v>
          </cell>
          <cell r="B826" t="str">
            <v>Intermediate, Endoscopic or Percutaneous, Hepatobiliary or Pancreatic Procedures, with CC Score 2-4</v>
          </cell>
          <cell r="C826" t="str">
            <v>-</v>
          </cell>
          <cell r="D826">
            <v>579.62103917234401</v>
          </cell>
          <cell r="E826" t="str">
            <v/>
          </cell>
          <cell r="F826" t="str">
            <v/>
          </cell>
          <cell r="G826">
            <v>5</v>
          </cell>
          <cell r="H826">
            <v>2493.1747099526419</v>
          </cell>
          <cell r="I826">
            <v>16</v>
          </cell>
          <cell r="J826">
            <v>208.71036717891857</v>
          </cell>
          <cell r="K826" t="str">
            <v>No</v>
          </cell>
          <cell r="L826" t="str">
            <v>-</v>
          </cell>
          <cell r="M826">
            <v>0</v>
          </cell>
          <cell r="N826" t="str">
            <v/>
          </cell>
          <cell r="O826" t="str">
            <v>-</v>
          </cell>
        </row>
        <row r="827">
          <cell r="A827" t="str">
            <v>GB03F</v>
          </cell>
          <cell r="B827" t="str">
            <v>Intermediate, Endoscopic or Percutaneous, Hepatobiliary or Pancreatic Procedures, with CC Score 0-1</v>
          </cell>
          <cell r="C827" t="str">
            <v>-</v>
          </cell>
          <cell r="D827">
            <v>483.86704272146955</v>
          </cell>
          <cell r="E827" t="str">
            <v/>
          </cell>
          <cell r="F827" t="str">
            <v/>
          </cell>
          <cell r="G827">
            <v>5</v>
          </cell>
          <cell r="H827">
            <v>1860.1766985064176</v>
          </cell>
          <cell r="I827">
            <v>11</v>
          </cell>
          <cell r="J827">
            <v>208.71036717891857</v>
          </cell>
          <cell r="K827" t="str">
            <v>No</v>
          </cell>
          <cell r="L827" t="str">
            <v>-</v>
          </cell>
          <cell r="M827">
            <v>0</v>
          </cell>
          <cell r="N827" t="str">
            <v/>
          </cell>
          <cell r="O827" t="str">
            <v>-</v>
          </cell>
        </row>
        <row r="828">
          <cell r="A828" t="str">
            <v>GB04D</v>
          </cell>
          <cell r="B828" t="str">
            <v>Minor, Endoscopic or Percutaneous, Hepatobiliary or Pancreatic Procedures, 19 years and over</v>
          </cell>
          <cell r="C828" t="str">
            <v>-</v>
          </cell>
          <cell r="D828">
            <v>527.2022952025925</v>
          </cell>
          <cell r="E828" t="str">
            <v/>
          </cell>
          <cell r="F828" t="str">
            <v/>
          </cell>
          <cell r="G828">
            <v>5</v>
          </cell>
          <cell r="H828">
            <v>633.52090599933717</v>
          </cell>
          <cell r="I828">
            <v>5</v>
          </cell>
          <cell r="J828">
            <v>208.71036717891857</v>
          </cell>
          <cell r="K828" t="str">
            <v>No</v>
          </cell>
          <cell r="L828" t="str">
            <v>-</v>
          </cell>
          <cell r="M828">
            <v>0</v>
          </cell>
          <cell r="N828">
            <v>1</v>
          </cell>
          <cell r="O828" t="str">
            <v>sub-HRG</v>
          </cell>
        </row>
        <row r="829">
          <cell r="A829" t="str">
            <v>GB04E</v>
          </cell>
          <cell r="B829" t="str">
            <v>Minor, Endoscopic or Percutaneous, Hepatobiliary or Pancreatic Procedures, 18 years and under</v>
          </cell>
          <cell r="C829" t="str">
            <v>-</v>
          </cell>
          <cell r="D829">
            <v>1057.9124936038409</v>
          </cell>
          <cell r="E829" t="str">
            <v/>
          </cell>
          <cell r="F829" t="str">
            <v/>
          </cell>
          <cell r="G829">
            <v>5</v>
          </cell>
          <cell r="H829">
            <v>1057.9124936038409</v>
          </cell>
          <cell r="I829">
            <v>5</v>
          </cell>
          <cell r="J829">
            <v>273.73909227644072</v>
          </cell>
          <cell r="K829" t="str">
            <v>No</v>
          </cell>
          <cell r="L829" t="str">
            <v>-</v>
          </cell>
          <cell r="M829">
            <v>0</v>
          </cell>
          <cell r="N829" t="str">
            <v/>
          </cell>
          <cell r="O829" t="str">
            <v>-</v>
          </cell>
        </row>
        <row r="830">
          <cell r="A830" t="str">
            <v>GB05F</v>
          </cell>
          <cell r="B830" t="str">
            <v>Major Therapeutic Endoscopic Retrograde Cholangiopancreatography with CC Score 5+</v>
          </cell>
          <cell r="C830" t="str">
            <v>-</v>
          </cell>
          <cell r="D830">
            <v>5338.5033587592761</v>
          </cell>
          <cell r="E830" t="str">
            <v/>
          </cell>
          <cell r="F830" t="str">
            <v/>
          </cell>
          <cell r="G830">
            <v>34</v>
          </cell>
          <cell r="H830">
            <v>7782.0156831867744</v>
          </cell>
          <cell r="I830">
            <v>52</v>
          </cell>
          <cell r="J830">
            <v>208.71036717891857</v>
          </cell>
          <cell r="K830" t="str">
            <v>No</v>
          </cell>
          <cell r="L830" t="str">
            <v>-</v>
          </cell>
          <cell r="M830">
            <v>0</v>
          </cell>
          <cell r="N830" t="str">
            <v/>
          </cell>
          <cell r="O830" t="str">
            <v>-</v>
          </cell>
        </row>
        <row r="831">
          <cell r="A831" t="str">
            <v>GB05G</v>
          </cell>
          <cell r="B831" t="str">
            <v>Major Therapeutic Endoscopic Retrograde Cholangiopancreatography with CC Score 2-4</v>
          </cell>
          <cell r="C831" t="str">
            <v>-</v>
          </cell>
          <cell r="D831">
            <v>1881.1276215041544</v>
          </cell>
          <cell r="E831" t="str">
            <v/>
          </cell>
          <cell r="F831" t="str">
            <v/>
          </cell>
          <cell r="G831">
            <v>8</v>
          </cell>
          <cell r="H831">
            <v>4619.6200712449227</v>
          </cell>
          <cell r="I831">
            <v>30</v>
          </cell>
          <cell r="J831">
            <v>208.71036717891857</v>
          </cell>
          <cell r="K831" t="str">
            <v>No</v>
          </cell>
          <cell r="L831" t="str">
            <v>-</v>
          </cell>
          <cell r="M831">
            <v>0</v>
          </cell>
          <cell r="N831" t="str">
            <v/>
          </cell>
          <cell r="O831" t="str">
            <v>-</v>
          </cell>
        </row>
        <row r="832">
          <cell r="A832" t="str">
            <v>GB05H</v>
          </cell>
          <cell r="B832" t="str">
            <v>Major Therapeutic Endoscopic Retrograde Cholangiopancreatography with CC Score 0-1</v>
          </cell>
          <cell r="C832" t="str">
            <v>-</v>
          </cell>
          <cell r="D832">
            <v>1083.7550911114981</v>
          </cell>
          <cell r="E832" t="str">
            <v/>
          </cell>
          <cell r="F832" t="str">
            <v/>
          </cell>
          <cell r="G832">
            <v>5</v>
          </cell>
          <cell r="H832">
            <v>3393.6229074226476</v>
          </cell>
          <cell r="I832">
            <v>24</v>
          </cell>
          <cell r="J832">
            <v>208.71036717891857</v>
          </cell>
          <cell r="K832" t="str">
            <v>No</v>
          </cell>
          <cell r="L832" t="str">
            <v>-</v>
          </cell>
          <cell r="M832">
            <v>0</v>
          </cell>
          <cell r="N832" t="str">
            <v/>
          </cell>
          <cell r="O832" t="str">
            <v>-</v>
          </cell>
        </row>
        <row r="833">
          <cell r="A833" t="str">
            <v>GB06E</v>
          </cell>
          <cell r="B833" t="str">
            <v>Intermediate Therapeutic Endoscopic Retrograde Cholangiopancreatography with CC Score 6+</v>
          </cell>
          <cell r="C833" t="str">
            <v>-</v>
          </cell>
          <cell r="D833">
            <v>3344.114598821925</v>
          </cell>
          <cell r="E833" t="str">
            <v/>
          </cell>
          <cell r="F833" t="str">
            <v/>
          </cell>
          <cell r="G833">
            <v>27</v>
          </cell>
          <cell r="H833">
            <v>6346.8084220686669</v>
          </cell>
          <cell r="I833">
            <v>48</v>
          </cell>
          <cell r="J833">
            <v>208.71036717891857</v>
          </cell>
          <cell r="K833" t="str">
            <v>No</v>
          </cell>
          <cell r="L833" t="str">
            <v>-</v>
          </cell>
          <cell r="M833">
            <v>0</v>
          </cell>
          <cell r="N833" t="str">
            <v/>
          </cell>
          <cell r="O833" t="str">
            <v>-</v>
          </cell>
        </row>
        <row r="834">
          <cell r="A834" t="str">
            <v>GB06F</v>
          </cell>
          <cell r="B834" t="str">
            <v>Intermediate Therapeutic Endoscopic Retrograde Cholangiopancreatography with CC Score 4-5</v>
          </cell>
          <cell r="C834" t="str">
            <v>-</v>
          </cell>
          <cell r="D834">
            <v>1585.5776989650255</v>
          </cell>
          <cell r="E834" t="str">
            <v/>
          </cell>
          <cell r="F834" t="str">
            <v/>
          </cell>
          <cell r="G834">
            <v>5</v>
          </cell>
          <cell r="H834">
            <v>4104.1030044617</v>
          </cell>
          <cell r="I834">
            <v>27</v>
          </cell>
          <cell r="J834">
            <v>208.71036717891857</v>
          </cell>
          <cell r="K834" t="str">
            <v>No</v>
          </cell>
          <cell r="L834" t="str">
            <v>-</v>
          </cell>
          <cell r="M834">
            <v>0</v>
          </cell>
          <cell r="N834" t="str">
            <v/>
          </cell>
          <cell r="O834" t="str">
            <v>-</v>
          </cell>
        </row>
        <row r="835">
          <cell r="A835" t="str">
            <v>GB06G</v>
          </cell>
          <cell r="B835" t="str">
            <v>Intermediate Therapeutic Endoscopic Retrograde Cholangiopancreatography with CC Score 2-3</v>
          </cell>
          <cell r="C835" t="str">
            <v>-</v>
          </cell>
          <cell r="D835">
            <v>1155.4222865423535</v>
          </cell>
          <cell r="E835" t="str">
            <v/>
          </cell>
          <cell r="F835" t="str">
            <v/>
          </cell>
          <cell r="G835">
            <v>5</v>
          </cell>
          <cell r="H835">
            <v>3275.8956110880504</v>
          </cell>
          <cell r="I835">
            <v>20</v>
          </cell>
          <cell r="J835">
            <v>208.71036717891857</v>
          </cell>
          <cell r="K835" t="str">
            <v>No</v>
          </cell>
          <cell r="L835" t="str">
            <v>-</v>
          </cell>
          <cell r="M835">
            <v>0</v>
          </cell>
          <cell r="N835" t="str">
            <v/>
          </cell>
          <cell r="O835" t="str">
            <v>-</v>
          </cell>
        </row>
        <row r="836">
          <cell r="A836" t="str">
            <v>GB06H</v>
          </cell>
          <cell r="B836" t="str">
            <v>Intermediate Therapeutic Endoscopic Retrograde Cholangiopancreatography with CC Score 0-1</v>
          </cell>
          <cell r="C836" t="str">
            <v>-</v>
          </cell>
          <cell r="D836">
            <v>874.14832134033793</v>
          </cell>
          <cell r="E836" t="str">
            <v/>
          </cell>
          <cell r="F836" t="str">
            <v/>
          </cell>
          <cell r="G836">
            <v>5</v>
          </cell>
          <cell r="H836">
            <v>2630.735647297327</v>
          </cell>
          <cell r="I836">
            <v>17</v>
          </cell>
          <cell r="J836">
            <v>208.71036717891857</v>
          </cell>
          <cell r="K836" t="str">
            <v>No</v>
          </cell>
          <cell r="L836" t="str">
            <v>-</v>
          </cell>
          <cell r="M836">
            <v>0</v>
          </cell>
          <cell r="N836">
            <v>1</v>
          </cell>
          <cell r="O836" t="str">
            <v>HRG</v>
          </cell>
        </row>
        <row r="837">
          <cell r="A837" t="str">
            <v>GB07Z</v>
          </cell>
          <cell r="B837" t="str">
            <v>Minor Diagnostic Endoscopic Retrograde Cholangiopancreatography</v>
          </cell>
          <cell r="C837" t="str">
            <v>-</v>
          </cell>
          <cell r="D837">
            <v>764.23218849426269</v>
          </cell>
          <cell r="E837" t="str">
            <v/>
          </cell>
          <cell r="F837" t="str">
            <v/>
          </cell>
          <cell r="G837">
            <v>5</v>
          </cell>
          <cell r="H837">
            <v>1022.5041330533721</v>
          </cell>
          <cell r="I837">
            <v>5</v>
          </cell>
          <cell r="J837">
            <v>208.71036717891857</v>
          </cell>
          <cell r="K837" t="str">
            <v>No</v>
          </cell>
          <cell r="L837" t="str">
            <v>-</v>
          </cell>
          <cell r="M837">
            <v>0</v>
          </cell>
          <cell r="N837" t="str">
            <v/>
          </cell>
          <cell r="O837" t="str">
            <v>-</v>
          </cell>
        </row>
        <row r="838">
          <cell r="A838" t="str">
            <v>GB08C</v>
          </cell>
          <cell r="B838" t="str">
            <v>Complex, Endoscopic or Percutaneous, Hepatobiliary or Pancreatic Procedures, with CC Score 5+</v>
          </cell>
          <cell r="C838" t="str">
            <v>-</v>
          </cell>
          <cell r="D838">
            <v>13618.5413196473</v>
          </cell>
          <cell r="E838" t="str">
            <v/>
          </cell>
          <cell r="F838" t="str">
            <v/>
          </cell>
          <cell r="G838">
            <v>81</v>
          </cell>
          <cell r="H838">
            <v>13618.5413196473</v>
          </cell>
          <cell r="I838">
            <v>81</v>
          </cell>
          <cell r="J838">
            <v>208.71036717891857</v>
          </cell>
          <cell r="K838" t="str">
            <v>No</v>
          </cell>
          <cell r="L838" t="str">
            <v>-</v>
          </cell>
          <cell r="M838">
            <v>0</v>
          </cell>
          <cell r="N838" t="str">
            <v/>
          </cell>
          <cell r="O838" t="str">
            <v>-</v>
          </cell>
        </row>
        <row r="839">
          <cell r="A839" t="str">
            <v>GB08D</v>
          </cell>
          <cell r="B839" t="str">
            <v>Complex, Endoscopic or Percutaneous, Hepatobiliary or Pancreatic Procedures, with CC Score 0-4</v>
          </cell>
          <cell r="C839" t="str">
            <v>-</v>
          </cell>
          <cell r="D839">
            <v>4985.5000512046536</v>
          </cell>
          <cell r="E839" t="str">
            <v/>
          </cell>
          <cell r="F839" t="str">
            <v/>
          </cell>
          <cell r="G839">
            <v>37</v>
          </cell>
          <cell r="H839">
            <v>8595.7135191622128</v>
          </cell>
          <cell r="I839">
            <v>54</v>
          </cell>
          <cell r="J839">
            <v>208.71036717891857</v>
          </cell>
          <cell r="K839" t="str">
            <v>No</v>
          </cell>
          <cell r="L839" t="str">
            <v>-</v>
          </cell>
          <cell r="M839">
            <v>0</v>
          </cell>
          <cell r="N839" t="str">
            <v/>
          </cell>
          <cell r="O839" t="str">
            <v>-</v>
          </cell>
        </row>
        <row r="840">
          <cell r="A840" t="str">
            <v>GB09D</v>
          </cell>
          <cell r="B840" t="str">
            <v>Complex Therapeutic Endoscopic Retrograde Cholangiopancreatography with CC Score 5+</v>
          </cell>
          <cell r="C840" t="str">
            <v>-</v>
          </cell>
          <cell r="D840">
            <v>5237.1631307410107</v>
          </cell>
          <cell r="E840" t="str">
            <v/>
          </cell>
          <cell r="F840" t="str">
            <v/>
          </cell>
          <cell r="G840">
            <v>47</v>
          </cell>
          <cell r="H840">
            <v>7071.7425365178724</v>
          </cell>
          <cell r="I840">
            <v>49</v>
          </cell>
          <cell r="J840">
            <v>208.71036717891857</v>
          </cell>
          <cell r="K840" t="str">
            <v>No</v>
          </cell>
          <cell r="L840" t="str">
            <v>-</v>
          </cell>
          <cell r="M840">
            <v>0</v>
          </cell>
          <cell r="N840" t="str">
            <v/>
          </cell>
          <cell r="O840" t="str">
            <v>-</v>
          </cell>
        </row>
        <row r="841">
          <cell r="A841" t="str">
            <v>GB09E</v>
          </cell>
          <cell r="B841" t="str">
            <v>Complex Therapeutic Endoscopic Retrograde Cholangiopancreatography with CC Score 2-4</v>
          </cell>
          <cell r="C841" t="str">
            <v>-</v>
          </cell>
          <cell r="D841">
            <v>1684.0175925200367</v>
          </cell>
          <cell r="E841" t="str">
            <v/>
          </cell>
          <cell r="F841" t="str">
            <v/>
          </cell>
          <cell r="G841">
            <v>8</v>
          </cell>
          <cell r="H841">
            <v>4276.6035606600362</v>
          </cell>
          <cell r="I841">
            <v>26</v>
          </cell>
          <cell r="J841">
            <v>208.71036717891857</v>
          </cell>
          <cell r="K841" t="str">
            <v>No</v>
          </cell>
          <cell r="L841" t="str">
            <v>-</v>
          </cell>
          <cell r="M841">
            <v>0</v>
          </cell>
          <cell r="N841" t="str">
            <v/>
          </cell>
          <cell r="O841" t="str">
            <v>-</v>
          </cell>
        </row>
        <row r="842">
          <cell r="A842" t="str">
            <v>GB09F</v>
          </cell>
          <cell r="B842" t="str">
            <v>Complex Therapeutic Endoscopic Retrograde Cholangiopancreatography with CC Score 0-1</v>
          </cell>
          <cell r="C842" t="str">
            <v>-</v>
          </cell>
          <cell r="D842">
            <v>1123.1181811375627</v>
          </cell>
          <cell r="E842" t="str">
            <v/>
          </cell>
          <cell r="F842" t="str">
            <v/>
          </cell>
          <cell r="G842">
            <v>5</v>
          </cell>
          <cell r="H842">
            <v>3145.803898159324</v>
          </cell>
          <cell r="I842">
            <v>22</v>
          </cell>
          <cell r="J842">
            <v>208.71036717891857</v>
          </cell>
          <cell r="K842" t="str">
            <v>No</v>
          </cell>
          <cell r="L842" t="str">
            <v>-</v>
          </cell>
          <cell r="M842">
            <v>0</v>
          </cell>
          <cell r="N842" t="str">
            <v/>
          </cell>
          <cell r="O842" t="str">
            <v>-</v>
          </cell>
        </row>
        <row r="843">
          <cell r="A843" t="str">
            <v>GC01C</v>
          </cell>
          <cell r="B843" t="str">
            <v>Liver Failure Disorders with Multiple Interventions</v>
          </cell>
          <cell r="C843" t="str">
            <v>-</v>
          </cell>
          <cell r="D843">
            <v>5850.4731564486483</v>
          </cell>
          <cell r="E843" t="str">
            <v/>
          </cell>
          <cell r="F843" t="str">
            <v/>
          </cell>
          <cell r="G843">
            <v>59</v>
          </cell>
          <cell r="H843">
            <v>6377.4660767595278</v>
          </cell>
          <cell r="I843">
            <v>54</v>
          </cell>
          <cell r="J843">
            <v>208.71036717891857</v>
          </cell>
          <cell r="K843" t="str">
            <v>Yes</v>
          </cell>
          <cell r="L843">
            <v>0.30000000000000004</v>
          </cell>
          <cell r="M843">
            <v>1913.2398230278586</v>
          </cell>
          <cell r="N843" t="str">
            <v/>
          </cell>
          <cell r="O843" t="str">
            <v>-</v>
          </cell>
        </row>
        <row r="844">
          <cell r="A844" t="str">
            <v>GC01D</v>
          </cell>
          <cell r="B844" t="str">
            <v>Liver Failure Disorders with Single Intervention</v>
          </cell>
          <cell r="C844" t="str">
            <v>-</v>
          </cell>
          <cell r="D844">
            <v>2813.5963428422256</v>
          </cell>
          <cell r="E844" t="str">
            <v/>
          </cell>
          <cell r="F844" t="str">
            <v/>
          </cell>
          <cell r="G844">
            <v>17</v>
          </cell>
          <cell r="H844">
            <v>3555.0050075864247</v>
          </cell>
          <cell r="I844">
            <v>29</v>
          </cell>
          <cell r="J844">
            <v>208.71036717891857</v>
          </cell>
          <cell r="K844" t="str">
            <v>Yes</v>
          </cell>
          <cell r="L844">
            <v>0.30000000000000004</v>
          </cell>
          <cell r="M844">
            <v>1066.5015022759276</v>
          </cell>
          <cell r="N844" t="str">
            <v/>
          </cell>
          <cell r="O844" t="str">
            <v>-</v>
          </cell>
        </row>
        <row r="845">
          <cell r="A845" t="str">
            <v>GC01E</v>
          </cell>
          <cell r="B845" t="str">
            <v>Liver Failure Disorders without Interventions, with CC Score 5+</v>
          </cell>
          <cell r="C845" t="str">
            <v>-</v>
          </cell>
          <cell r="D845">
            <v>2946.269951190131</v>
          </cell>
          <cell r="E845" t="str">
            <v/>
          </cell>
          <cell r="F845" t="str">
            <v/>
          </cell>
          <cell r="G845">
            <v>35</v>
          </cell>
          <cell r="H845">
            <v>3429.562290186172</v>
          </cell>
          <cell r="I845">
            <v>31</v>
          </cell>
          <cell r="J845">
            <v>208.71036717891857</v>
          </cell>
          <cell r="K845" t="str">
            <v>Yes</v>
          </cell>
          <cell r="L845">
            <v>0.30000000000000004</v>
          </cell>
          <cell r="M845">
            <v>1028.8686870558518</v>
          </cell>
          <cell r="N845" t="str">
            <v/>
          </cell>
          <cell r="O845" t="str">
            <v>-</v>
          </cell>
        </row>
        <row r="846">
          <cell r="A846" t="str">
            <v>GC01F</v>
          </cell>
          <cell r="B846" t="str">
            <v>Liver Failure Disorders without Interventions, with CC Score 0-4</v>
          </cell>
          <cell r="C846" t="str">
            <v>-</v>
          </cell>
          <cell r="D846">
            <v>743.91907601835044</v>
          </cell>
          <cell r="E846" t="str">
            <v/>
          </cell>
          <cell r="F846" t="str">
            <v/>
          </cell>
          <cell r="G846">
            <v>8</v>
          </cell>
          <cell r="H846">
            <v>2053.1880285956977</v>
          </cell>
          <cell r="I846">
            <v>15</v>
          </cell>
          <cell r="J846">
            <v>208.71036717891857</v>
          </cell>
          <cell r="K846" t="str">
            <v>Yes</v>
          </cell>
          <cell r="L846">
            <v>0.30000000000000004</v>
          </cell>
          <cell r="M846">
            <v>615.95640857870944</v>
          </cell>
          <cell r="N846" t="str">
            <v/>
          </cell>
          <cell r="O846" t="str">
            <v>-</v>
          </cell>
        </row>
        <row r="847">
          <cell r="A847" t="str">
            <v>GC12C</v>
          </cell>
          <cell r="B847" t="str">
            <v>Malignant, Hepatobiliary or Pancreatic Disorders, with Multiple Interventions</v>
          </cell>
          <cell r="C847" t="str">
            <v>-</v>
          </cell>
          <cell r="D847">
            <v>5162.4578958063694</v>
          </cell>
          <cell r="E847" t="str">
            <v/>
          </cell>
          <cell r="F847" t="str">
            <v/>
          </cell>
          <cell r="G847">
            <v>32</v>
          </cell>
          <cell r="H847">
            <v>6318.2342307132694</v>
          </cell>
          <cell r="I847">
            <v>45</v>
          </cell>
          <cell r="J847">
            <v>208.71036717891857</v>
          </cell>
          <cell r="K847" t="str">
            <v>Yes</v>
          </cell>
          <cell r="L847">
            <v>0.30000000000000004</v>
          </cell>
          <cell r="M847">
            <v>1895.4702692139811</v>
          </cell>
          <cell r="N847" t="str">
            <v/>
          </cell>
          <cell r="O847" t="str">
            <v>-</v>
          </cell>
        </row>
        <row r="848">
          <cell r="A848" t="str">
            <v>GC12D</v>
          </cell>
          <cell r="B848" t="str">
            <v>Malignant, Hepatobiliary or Pancreatic Disorders, with Single Intervention, with CC Score 5+</v>
          </cell>
          <cell r="C848" t="str">
            <v>-</v>
          </cell>
          <cell r="D848">
            <v>4181.0293412493065</v>
          </cell>
          <cell r="E848" t="str">
            <v/>
          </cell>
          <cell r="F848" t="str">
            <v/>
          </cell>
          <cell r="G848">
            <v>27</v>
          </cell>
          <cell r="H848">
            <v>4819.7114349618159</v>
          </cell>
          <cell r="I848">
            <v>37</v>
          </cell>
          <cell r="J848">
            <v>208.71036717891857</v>
          </cell>
          <cell r="K848" t="str">
            <v>Yes</v>
          </cell>
          <cell r="L848">
            <v>0.30000000000000004</v>
          </cell>
          <cell r="M848">
            <v>1445.9134304885449</v>
          </cell>
          <cell r="N848" t="str">
            <v/>
          </cell>
          <cell r="O848" t="str">
            <v>-</v>
          </cell>
        </row>
        <row r="849">
          <cell r="A849" t="str">
            <v>GC12E</v>
          </cell>
          <cell r="B849" t="str">
            <v>Malignant, Hepatobiliary or Pancreatic Disorders, with Single Intervention, with CC Score 2-4</v>
          </cell>
          <cell r="C849" t="str">
            <v>-</v>
          </cell>
          <cell r="D849">
            <v>2311.7768367692893</v>
          </cell>
          <cell r="E849" t="str">
            <v/>
          </cell>
          <cell r="F849" t="str">
            <v/>
          </cell>
          <cell r="G849">
            <v>12</v>
          </cell>
          <cell r="H849">
            <v>3444.819271350932</v>
          </cell>
          <cell r="I849">
            <v>28</v>
          </cell>
          <cell r="J849">
            <v>208.71036717891857</v>
          </cell>
          <cell r="K849" t="str">
            <v>Yes</v>
          </cell>
          <cell r="L849">
            <v>0.30000000000000004</v>
          </cell>
          <cell r="M849">
            <v>1033.4457814052798</v>
          </cell>
          <cell r="N849" t="str">
            <v/>
          </cell>
          <cell r="O849" t="str">
            <v>-</v>
          </cell>
        </row>
        <row r="850">
          <cell r="A850" t="str">
            <v>GC12F</v>
          </cell>
          <cell r="B850" t="str">
            <v>Malignant, Hepatobiliary or Pancreatic Disorders, with Single Intervention, with CC Score 0-1</v>
          </cell>
          <cell r="C850" t="str">
            <v>-</v>
          </cell>
          <cell r="D850">
            <v>1956.4814735027471</v>
          </cell>
          <cell r="E850" t="str">
            <v/>
          </cell>
          <cell r="F850" t="str">
            <v/>
          </cell>
          <cell r="G850">
            <v>7</v>
          </cell>
          <cell r="H850">
            <v>2764.8121333050326</v>
          </cell>
          <cell r="I850">
            <v>21</v>
          </cell>
          <cell r="J850">
            <v>208.71036717891857</v>
          </cell>
          <cell r="K850" t="str">
            <v>Yes</v>
          </cell>
          <cell r="L850">
            <v>0.30000000000000004</v>
          </cell>
          <cell r="M850">
            <v>829.44363999150994</v>
          </cell>
          <cell r="N850" t="str">
            <v/>
          </cell>
          <cell r="O850" t="str">
            <v>-</v>
          </cell>
        </row>
        <row r="851">
          <cell r="A851" t="str">
            <v>GC12G</v>
          </cell>
          <cell r="B851" t="str">
            <v>Malignant, Hepatobiliary or Pancreatic Disorders, without Interventions, with CC Score 6+</v>
          </cell>
          <cell r="C851" t="str">
            <v>-</v>
          </cell>
          <cell r="D851">
            <v>3100.7944798084454</v>
          </cell>
          <cell r="E851" t="str">
            <v/>
          </cell>
          <cell r="F851" t="str">
            <v/>
          </cell>
          <cell r="G851">
            <v>23</v>
          </cell>
          <cell r="H851">
            <v>3378.3800794754966</v>
          </cell>
          <cell r="I851">
            <v>30</v>
          </cell>
          <cell r="J851">
            <v>208.71036717891857</v>
          </cell>
          <cell r="K851" t="str">
            <v>Yes</v>
          </cell>
          <cell r="L851">
            <v>0.30000000000000004</v>
          </cell>
          <cell r="M851">
            <v>1013.5140238426492</v>
          </cell>
          <cell r="N851" t="str">
            <v/>
          </cell>
          <cell r="O851" t="str">
            <v>-</v>
          </cell>
        </row>
        <row r="852">
          <cell r="A852" t="str">
            <v>GC12H</v>
          </cell>
          <cell r="B852" t="str">
            <v>Malignant, Hepatobiliary or Pancreatic Disorders, without Interventions, with CC Score 3-5</v>
          </cell>
          <cell r="C852" t="str">
            <v>-</v>
          </cell>
          <cell r="D852">
            <v>1191.399236860964</v>
          </cell>
          <cell r="E852" t="str">
            <v/>
          </cell>
          <cell r="F852" t="str">
            <v/>
          </cell>
          <cell r="G852">
            <v>10</v>
          </cell>
          <cell r="H852">
            <v>2508.8406323916961</v>
          </cell>
          <cell r="I852">
            <v>23</v>
          </cell>
          <cell r="J852">
            <v>208.71036717891857</v>
          </cell>
          <cell r="K852" t="str">
            <v>Yes</v>
          </cell>
          <cell r="L852">
            <v>0.30000000000000004</v>
          </cell>
          <cell r="M852">
            <v>752.65218971750892</v>
          </cell>
          <cell r="N852" t="str">
            <v/>
          </cell>
          <cell r="O852" t="str">
            <v>-</v>
          </cell>
        </row>
        <row r="853">
          <cell r="A853" t="str">
            <v>GC12J</v>
          </cell>
          <cell r="B853" t="str">
            <v>Malignant, Hepatobiliary or Pancreatic Disorders, without Interventions, with CC Score 1-2</v>
          </cell>
          <cell r="C853" t="str">
            <v>-</v>
          </cell>
          <cell r="D853">
            <v>694.05873253588982</v>
          </cell>
          <cell r="E853" t="str">
            <v/>
          </cell>
          <cell r="F853" t="str">
            <v/>
          </cell>
          <cell r="G853">
            <v>5</v>
          </cell>
          <cell r="H853">
            <v>1994.4670930479554</v>
          </cell>
          <cell r="I853">
            <v>16</v>
          </cell>
          <cell r="J853">
            <v>208.71036717891857</v>
          </cell>
          <cell r="K853" t="str">
            <v>Yes</v>
          </cell>
          <cell r="L853">
            <v>0.30000000000000004</v>
          </cell>
          <cell r="M853">
            <v>598.3401279143867</v>
          </cell>
          <cell r="N853" t="str">
            <v/>
          </cell>
          <cell r="O853" t="str">
            <v>-</v>
          </cell>
        </row>
        <row r="854">
          <cell r="A854" t="str">
            <v>GC12K</v>
          </cell>
          <cell r="B854" t="str">
            <v>Malignant, Hepatobiliary or Pancreatic Disorders, without Interventions, with CC Score 0</v>
          </cell>
          <cell r="C854" t="str">
            <v>-</v>
          </cell>
          <cell r="D854">
            <v>467.40124399554122</v>
          </cell>
          <cell r="E854" t="str">
            <v/>
          </cell>
          <cell r="F854" t="str">
            <v/>
          </cell>
          <cell r="G854">
            <v>5</v>
          </cell>
          <cell r="H854">
            <v>1448.4169180751505</v>
          </cell>
          <cell r="I854">
            <v>9</v>
          </cell>
          <cell r="J854">
            <v>208.71036717891857</v>
          </cell>
          <cell r="K854" t="str">
            <v>Yes</v>
          </cell>
          <cell r="L854">
            <v>0.4</v>
          </cell>
          <cell r="M854">
            <v>579.36676723006019</v>
          </cell>
          <cell r="N854" t="str">
            <v/>
          </cell>
          <cell r="O854" t="str">
            <v>-</v>
          </cell>
        </row>
        <row r="855">
          <cell r="A855" t="str">
            <v>GC17A</v>
          </cell>
          <cell r="B855" t="str">
            <v>Non-Malignant, Hepatobiliary or Pancreatic Disorders, with Multiple Interventions, with CC Score 9+</v>
          </cell>
          <cell r="C855" t="str">
            <v>-</v>
          </cell>
          <cell r="D855">
            <v>8626.1040172309167</v>
          </cell>
          <cell r="E855" t="str">
            <v/>
          </cell>
          <cell r="F855" t="str">
            <v/>
          </cell>
          <cell r="G855">
            <v>73</v>
          </cell>
          <cell r="H855">
            <v>8626.1040172309167</v>
          </cell>
          <cell r="I855">
            <v>73</v>
          </cell>
          <cell r="J855">
            <v>208.71036717891857</v>
          </cell>
          <cell r="K855" t="str">
            <v>Yes</v>
          </cell>
          <cell r="L855">
            <v>0.30000000000000004</v>
          </cell>
          <cell r="M855">
            <v>2587.8312051692756</v>
          </cell>
          <cell r="N855" t="str">
            <v/>
          </cell>
          <cell r="O855" t="str">
            <v>-</v>
          </cell>
        </row>
        <row r="856">
          <cell r="A856" t="str">
            <v>GC17B</v>
          </cell>
          <cell r="B856" t="str">
            <v>Non-Malignant, Hepatobiliary or Pancreatic Disorders, with Multiple Interventions, with CC Score 4-8</v>
          </cell>
          <cell r="C856" t="str">
            <v>-</v>
          </cell>
          <cell r="D856">
            <v>5221.4807934864612</v>
          </cell>
          <cell r="E856" t="str">
            <v/>
          </cell>
          <cell r="F856" t="str">
            <v/>
          </cell>
          <cell r="G856">
            <v>38</v>
          </cell>
          <cell r="H856">
            <v>6031.8174849205143</v>
          </cell>
          <cell r="I856">
            <v>47</v>
          </cell>
          <cell r="J856">
            <v>208.71036717891857</v>
          </cell>
          <cell r="K856" t="str">
            <v>Yes</v>
          </cell>
          <cell r="L856">
            <v>0.30000000000000004</v>
          </cell>
          <cell r="M856">
            <v>1809.5452454761546</v>
          </cell>
          <cell r="N856" t="str">
            <v/>
          </cell>
          <cell r="O856" t="str">
            <v>-</v>
          </cell>
        </row>
        <row r="857">
          <cell r="A857" t="str">
            <v>GC17C</v>
          </cell>
          <cell r="B857" t="str">
            <v>Non-Malignant, Hepatobiliary or Pancreatic Disorders, with Multiple Interventions, with CC Score 0-3</v>
          </cell>
          <cell r="C857" t="str">
            <v>-</v>
          </cell>
          <cell r="D857">
            <v>3122.7918223057304</v>
          </cell>
          <cell r="E857" t="str">
            <v/>
          </cell>
          <cell r="F857" t="str">
            <v/>
          </cell>
          <cell r="G857">
            <v>16</v>
          </cell>
          <cell r="H857">
            <v>4278.8050334850368</v>
          </cell>
          <cell r="I857">
            <v>31</v>
          </cell>
          <cell r="J857">
            <v>208.71036717891857</v>
          </cell>
          <cell r="K857" t="str">
            <v>Yes</v>
          </cell>
          <cell r="L857">
            <v>0.30000000000000004</v>
          </cell>
          <cell r="M857">
            <v>1283.6415100455113</v>
          </cell>
          <cell r="N857" t="str">
            <v/>
          </cell>
          <cell r="O857" t="str">
            <v>-</v>
          </cell>
        </row>
        <row r="858">
          <cell r="A858" t="str">
            <v>GC17D</v>
          </cell>
          <cell r="B858" t="str">
            <v>Non-Malignant, Hepatobiliary or Pancreatic Disorders, with Single Intervention, with CC Score 9+</v>
          </cell>
          <cell r="C858" t="str">
            <v>-</v>
          </cell>
          <cell r="D858">
            <v>5680.9682928979701</v>
          </cell>
          <cell r="E858" t="str">
            <v/>
          </cell>
          <cell r="F858" t="str">
            <v/>
          </cell>
          <cell r="G858">
            <v>49</v>
          </cell>
          <cell r="H858">
            <v>5680.9682928979701</v>
          </cell>
          <cell r="I858">
            <v>49</v>
          </cell>
          <cell r="J858">
            <v>208.71036717891857</v>
          </cell>
          <cell r="K858" t="str">
            <v>Yes</v>
          </cell>
          <cell r="L858">
            <v>0.30000000000000004</v>
          </cell>
          <cell r="M858">
            <v>1704.2904878693912</v>
          </cell>
          <cell r="N858" t="str">
            <v/>
          </cell>
          <cell r="O858" t="str">
            <v>-</v>
          </cell>
        </row>
        <row r="859">
          <cell r="A859" t="str">
            <v>GC17E</v>
          </cell>
          <cell r="B859" t="str">
            <v>Non-Malignant, Hepatobiliary or Pancreatic Disorders, with Single Intervention, with CC Score 4-8</v>
          </cell>
          <cell r="C859" t="str">
            <v>-</v>
          </cell>
          <cell r="D859">
            <v>3120.3051677866888</v>
          </cell>
          <cell r="E859" t="str">
            <v/>
          </cell>
          <cell r="F859" t="str">
            <v/>
          </cell>
          <cell r="G859">
            <v>22</v>
          </cell>
          <cell r="H859">
            <v>3986.0587995769629</v>
          </cell>
          <cell r="I859">
            <v>31</v>
          </cell>
          <cell r="J859">
            <v>208.71036717891857</v>
          </cell>
          <cell r="K859" t="str">
            <v>Yes</v>
          </cell>
          <cell r="L859">
            <v>0.30000000000000004</v>
          </cell>
          <cell r="M859">
            <v>1195.8176398730891</v>
          </cell>
          <cell r="N859" t="str">
            <v/>
          </cell>
          <cell r="O859" t="str">
            <v>-</v>
          </cell>
        </row>
        <row r="860">
          <cell r="A860" t="str">
            <v>GC17F</v>
          </cell>
          <cell r="B860" t="str">
            <v>Non-Malignant, Hepatobiliary or Pancreatic Disorders, with Single Intervention, with CC Score 0-3</v>
          </cell>
          <cell r="C860" t="str">
            <v>-</v>
          </cell>
          <cell r="D860">
            <v>1942.6258829189292</v>
          </cell>
          <cell r="E860" t="str">
            <v/>
          </cell>
          <cell r="F860" t="str">
            <v/>
          </cell>
          <cell r="G860">
            <v>10</v>
          </cell>
          <cell r="H860">
            <v>2903.6213809421333</v>
          </cell>
          <cell r="I860">
            <v>22</v>
          </cell>
          <cell r="J860">
            <v>208.71036717891857</v>
          </cell>
          <cell r="K860" t="str">
            <v>Yes</v>
          </cell>
          <cell r="L860">
            <v>0.30000000000000004</v>
          </cell>
          <cell r="M860">
            <v>871.08641428264013</v>
          </cell>
          <cell r="N860" t="str">
            <v/>
          </cell>
          <cell r="O860" t="str">
            <v>-</v>
          </cell>
        </row>
        <row r="861">
          <cell r="A861" t="str">
            <v>GC17G</v>
          </cell>
          <cell r="B861" t="str">
            <v>Non-Malignant, Hepatobiliary or Pancreatic Disorders, without Interventions, with CC Score 8+</v>
          </cell>
          <cell r="C861" t="str">
            <v>-</v>
          </cell>
          <cell r="D861">
            <v>4100.9165894737889</v>
          </cell>
          <cell r="E861" t="str">
            <v/>
          </cell>
          <cell r="F861" t="str">
            <v/>
          </cell>
          <cell r="G861">
            <v>39</v>
          </cell>
          <cell r="H861">
            <v>4100.9165894737889</v>
          </cell>
          <cell r="I861">
            <v>39</v>
          </cell>
          <cell r="J861">
            <v>208.71036717891857</v>
          </cell>
          <cell r="K861" t="str">
            <v>Yes</v>
          </cell>
          <cell r="L861">
            <v>0.30000000000000004</v>
          </cell>
          <cell r="M861">
            <v>1230.2749768421368</v>
          </cell>
          <cell r="N861" t="str">
            <v/>
          </cell>
          <cell r="O861" t="str">
            <v>-</v>
          </cell>
        </row>
        <row r="862">
          <cell r="A862" t="str">
            <v>GC17H</v>
          </cell>
          <cell r="B862" t="str">
            <v>Non-Malignant, Hepatobiliary or Pancreatic Disorders, without Interventions, with CC Score 5-7</v>
          </cell>
          <cell r="C862" t="str">
            <v>-</v>
          </cell>
          <cell r="D862">
            <v>1906.1191816046198</v>
          </cell>
          <cell r="E862" t="str">
            <v/>
          </cell>
          <cell r="F862" t="str">
            <v/>
          </cell>
          <cell r="G862">
            <v>23</v>
          </cell>
          <cell r="H862">
            <v>2775.3746443498158</v>
          </cell>
          <cell r="I862">
            <v>24</v>
          </cell>
          <cell r="J862">
            <v>208.71036717891857</v>
          </cell>
          <cell r="K862" t="str">
            <v>Yes</v>
          </cell>
          <cell r="L862">
            <v>0.30000000000000004</v>
          </cell>
          <cell r="M862">
            <v>832.61239330494482</v>
          </cell>
          <cell r="N862" t="str">
            <v/>
          </cell>
          <cell r="O862" t="str">
            <v>-</v>
          </cell>
        </row>
        <row r="863">
          <cell r="A863" t="str">
            <v>GC17J</v>
          </cell>
          <cell r="B863" t="str">
            <v>Non-Malignant, Hepatobiliary or Pancreatic Disorders, without Interventions, with CC Score 2-4</v>
          </cell>
          <cell r="C863" t="str">
            <v>-</v>
          </cell>
          <cell r="D863">
            <v>779.34210253399669</v>
          </cell>
          <cell r="E863" t="str">
            <v/>
          </cell>
          <cell r="F863" t="str">
            <v/>
          </cell>
          <cell r="G863">
            <v>5</v>
          </cell>
          <cell r="H863">
            <v>2011.7961211858474</v>
          </cell>
          <cell r="I863">
            <v>15</v>
          </cell>
          <cell r="J863">
            <v>208.71036717891857</v>
          </cell>
          <cell r="K863" t="str">
            <v>Yes</v>
          </cell>
          <cell r="L863">
            <v>0.30000000000000004</v>
          </cell>
          <cell r="M863">
            <v>603.53883635575426</v>
          </cell>
          <cell r="N863" t="str">
            <v/>
          </cell>
          <cell r="O863" t="str">
            <v>-</v>
          </cell>
        </row>
        <row r="864">
          <cell r="A864" t="str">
            <v>GC17K</v>
          </cell>
          <cell r="B864" t="str">
            <v>Non-Malignant, Hepatobiliary or Pancreatic Disorders, without Interventions, with CC Score 0-1</v>
          </cell>
          <cell r="C864" t="str">
            <v>-</v>
          </cell>
          <cell r="D864">
            <v>416.05440784587296</v>
          </cell>
          <cell r="E864" t="str">
            <v/>
          </cell>
          <cell r="F864" t="str">
            <v/>
          </cell>
          <cell r="G864">
            <v>5</v>
          </cell>
          <cell r="H864">
            <v>1431.1493345457552</v>
          </cell>
          <cell r="I864">
            <v>9</v>
          </cell>
          <cell r="J864">
            <v>208.71036717891857</v>
          </cell>
          <cell r="K864" t="str">
            <v>Yes</v>
          </cell>
          <cell r="L864">
            <v>0.4</v>
          </cell>
          <cell r="M864">
            <v>572.45973381830208</v>
          </cell>
          <cell r="N864" t="str">
            <v/>
          </cell>
          <cell r="O864" t="str">
            <v>-</v>
          </cell>
        </row>
        <row r="865">
          <cell r="A865" t="str">
            <v>HA11A</v>
          </cell>
          <cell r="B865" t="str">
            <v>Major Hip Procedures for Trauma, Category 2, with Major CC</v>
          </cell>
          <cell r="C865" t="str">
            <v>-</v>
          </cell>
          <cell r="D865">
            <v>10403.729209224299</v>
          </cell>
          <cell r="E865" t="str">
            <v/>
          </cell>
          <cell r="F865" t="str">
            <v/>
          </cell>
          <cell r="G865">
            <v>31</v>
          </cell>
          <cell r="H865">
            <v>13590.455379972995</v>
          </cell>
          <cell r="I865">
            <v>98</v>
          </cell>
          <cell r="J865">
            <v>209.0250538000538</v>
          </cell>
          <cell r="K865" t="str">
            <v>No</v>
          </cell>
          <cell r="L865" t="str">
            <v>-</v>
          </cell>
          <cell r="M865">
            <v>0</v>
          </cell>
          <cell r="N865">
            <v>1</v>
          </cell>
          <cell r="O865" t="str">
            <v>Sub-HRG</v>
          </cell>
        </row>
        <row r="866">
          <cell r="A866" t="str">
            <v>HA11B</v>
          </cell>
          <cell r="B866" t="str">
            <v>Major Hip Procedures for Trauma, Category 2, with Intermediate CC</v>
          </cell>
          <cell r="C866" t="str">
            <v>-</v>
          </cell>
          <cell r="D866">
            <v>8420.5929317393729</v>
          </cell>
          <cell r="E866" t="str">
            <v/>
          </cell>
          <cell r="F866" t="str">
            <v/>
          </cell>
          <cell r="G866">
            <v>19</v>
          </cell>
          <cell r="H866">
            <v>8842.5960167181456</v>
          </cell>
          <cell r="I866">
            <v>40</v>
          </cell>
          <cell r="J866">
            <v>209.0250538000538</v>
          </cell>
          <cell r="K866" t="str">
            <v>No</v>
          </cell>
          <cell r="L866" t="str">
            <v>-</v>
          </cell>
          <cell r="M866">
            <v>0</v>
          </cell>
          <cell r="N866">
            <v>1</v>
          </cell>
          <cell r="O866" t="str">
            <v>Sub-HRG</v>
          </cell>
        </row>
        <row r="867">
          <cell r="A867" t="str">
            <v>HA11C</v>
          </cell>
          <cell r="B867" t="str">
            <v>Major Hip Procedures for Trauma, Category 2, without CC</v>
          </cell>
          <cell r="C867" t="str">
            <v>-</v>
          </cell>
          <cell r="D867">
            <v>6851.5468431889649</v>
          </cell>
          <cell r="E867" t="str">
            <v/>
          </cell>
          <cell r="F867" t="str">
            <v/>
          </cell>
          <cell r="G867">
            <v>18</v>
          </cell>
          <cell r="H867">
            <v>6851.4845451545361</v>
          </cell>
          <cell r="I867">
            <v>24</v>
          </cell>
          <cell r="J867">
            <v>209.0250538000538</v>
          </cell>
          <cell r="K867" t="str">
            <v>No</v>
          </cell>
          <cell r="L867" t="str">
            <v>-</v>
          </cell>
          <cell r="M867">
            <v>0</v>
          </cell>
          <cell r="N867">
            <v>1</v>
          </cell>
          <cell r="O867" t="str">
            <v>Sub-HRG</v>
          </cell>
        </row>
        <row r="868">
          <cell r="A868" t="str">
            <v>HA12B</v>
          </cell>
          <cell r="B868" t="str">
            <v>Major Hip Procedures for Trauma, Category 1, with CC</v>
          </cell>
          <cell r="C868" t="str">
            <v>-</v>
          </cell>
          <cell r="D868">
            <v>8074.4978825244734</v>
          </cell>
          <cell r="E868" t="str">
            <v/>
          </cell>
          <cell r="F868" t="str">
            <v/>
          </cell>
          <cell r="G868">
            <v>50</v>
          </cell>
          <cell r="H868">
            <v>8074.4978825244734</v>
          </cell>
          <cell r="I868">
            <v>50</v>
          </cell>
          <cell r="J868">
            <v>209.0250538000538</v>
          </cell>
          <cell r="K868" t="str">
            <v>No</v>
          </cell>
          <cell r="L868" t="str">
            <v>-</v>
          </cell>
          <cell r="M868">
            <v>0</v>
          </cell>
          <cell r="N868">
            <v>1</v>
          </cell>
          <cell r="O868" t="str">
            <v>Sub-HRG</v>
          </cell>
        </row>
        <row r="869">
          <cell r="A869" t="str">
            <v>HA12C</v>
          </cell>
          <cell r="B869" t="str">
            <v>Major Hip Procedures for Trauma, Category 1, without CC</v>
          </cell>
          <cell r="C869" t="str">
            <v>-</v>
          </cell>
          <cell r="D869">
            <v>5845.3138450571514</v>
          </cell>
          <cell r="E869" t="str">
            <v/>
          </cell>
          <cell r="F869" t="str">
            <v/>
          </cell>
          <cell r="G869">
            <v>26</v>
          </cell>
          <cell r="H869">
            <v>5845.3138450571514</v>
          </cell>
          <cell r="I869">
            <v>26</v>
          </cell>
          <cell r="J869">
            <v>209.0250538000538</v>
          </cell>
          <cell r="K869" t="str">
            <v>No</v>
          </cell>
          <cell r="L869" t="str">
            <v>-</v>
          </cell>
          <cell r="M869">
            <v>0</v>
          </cell>
          <cell r="N869">
            <v>1</v>
          </cell>
          <cell r="O869" t="str">
            <v>Sub-HRG</v>
          </cell>
        </row>
        <row r="870">
          <cell r="A870" t="str">
            <v>HA13A</v>
          </cell>
          <cell r="B870" t="str">
            <v>Intermediate Hip Procedures for Trauma, with Major CC</v>
          </cell>
          <cell r="C870" t="str">
            <v>-</v>
          </cell>
          <cell r="D870">
            <v>10354.95256629154</v>
          </cell>
          <cell r="E870" t="str">
            <v/>
          </cell>
          <cell r="F870" t="str">
            <v/>
          </cell>
          <cell r="G870">
            <v>74</v>
          </cell>
          <cell r="H870">
            <v>8247.4874433672903</v>
          </cell>
          <cell r="I870">
            <v>61</v>
          </cell>
          <cell r="J870">
            <v>209.0250538000538</v>
          </cell>
          <cell r="K870" t="str">
            <v>No</v>
          </cell>
          <cell r="L870" t="str">
            <v>-</v>
          </cell>
          <cell r="M870">
            <v>0</v>
          </cell>
          <cell r="N870">
            <v>1</v>
          </cell>
          <cell r="O870" t="str">
            <v>Sub-HRG</v>
          </cell>
        </row>
        <row r="871">
          <cell r="A871" t="str">
            <v>HA13B</v>
          </cell>
          <cell r="B871" t="str">
            <v>Intermediate Hip Procedures for Trauma, with Intermediate CC</v>
          </cell>
          <cell r="C871" t="str">
            <v>-</v>
          </cell>
          <cell r="D871">
            <v>6101.5934787707138</v>
          </cell>
          <cell r="E871" t="str">
            <v/>
          </cell>
          <cell r="F871" t="str">
            <v/>
          </cell>
          <cell r="G871">
            <v>26</v>
          </cell>
          <cell r="H871">
            <v>6218.5634039605811</v>
          </cell>
          <cell r="I871">
            <v>36</v>
          </cell>
          <cell r="J871">
            <v>209.0250538000538</v>
          </cell>
          <cell r="K871" t="str">
            <v>No</v>
          </cell>
          <cell r="L871" t="str">
            <v>-</v>
          </cell>
          <cell r="M871">
            <v>0</v>
          </cell>
          <cell r="N871">
            <v>1</v>
          </cell>
          <cell r="O871" t="str">
            <v>Sub-HRG</v>
          </cell>
        </row>
        <row r="872">
          <cell r="A872" t="str">
            <v>HA13C</v>
          </cell>
          <cell r="B872" t="str">
            <v>Intermediate Hip Procedures for Trauma, without CC</v>
          </cell>
          <cell r="C872" t="str">
            <v>-</v>
          </cell>
          <cell r="D872">
            <v>3631.2273816157281</v>
          </cell>
          <cell r="E872" t="str">
            <v/>
          </cell>
          <cell r="F872" t="str">
            <v/>
          </cell>
          <cell r="G872">
            <v>9</v>
          </cell>
          <cell r="H872">
            <v>5074.3083795467692</v>
          </cell>
          <cell r="I872">
            <v>25</v>
          </cell>
          <cell r="J872">
            <v>209.0250538000538</v>
          </cell>
          <cell r="K872" t="str">
            <v>No</v>
          </cell>
          <cell r="L872" t="str">
            <v>-</v>
          </cell>
          <cell r="M872">
            <v>0</v>
          </cell>
          <cell r="N872">
            <v>1</v>
          </cell>
          <cell r="O872" t="str">
            <v>Sub-HRG</v>
          </cell>
        </row>
        <row r="873">
          <cell r="A873" t="str">
            <v>HA14A</v>
          </cell>
          <cell r="B873" t="str">
            <v>Minor Hip Procedures for Trauma, with Major CC</v>
          </cell>
          <cell r="C873" t="str">
            <v>-</v>
          </cell>
          <cell r="D873">
            <v>5726.3122495272828</v>
          </cell>
          <cell r="E873" t="str">
            <v/>
          </cell>
          <cell r="F873" t="str">
            <v/>
          </cell>
          <cell r="G873">
            <v>40</v>
          </cell>
          <cell r="H873">
            <v>7884.8932920838106</v>
          </cell>
          <cell r="I873">
            <v>64</v>
          </cell>
          <cell r="J873">
            <v>209.0250538000538</v>
          </cell>
          <cell r="K873" t="str">
            <v>No</v>
          </cell>
          <cell r="L873" t="str">
            <v>-</v>
          </cell>
          <cell r="M873">
            <v>0</v>
          </cell>
          <cell r="N873">
            <v>1</v>
          </cell>
          <cell r="O873" t="str">
            <v>Sub-HRG</v>
          </cell>
        </row>
        <row r="874">
          <cell r="A874" t="str">
            <v>HA14B</v>
          </cell>
          <cell r="B874" t="str">
            <v>Minor Hip Procedures for Trauma, with Intermediate CC</v>
          </cell>
          <cell r="C874" t="str">
            <v>-</v>
          </cell>
          <cell r="D874">
            <v>2489.6960428486086</v>
          </cell>
          <cell r="E874" t="str">
            <v/>
          </cell>
          <cell r="F874" t="str">
            <v/>
          </cell>
          <cell r="G874">
            <v>5</v>
          </cell>
          <cell r="H874">
            <v>4491.3105296284975</v>
          </cell>
          <cell r="I874">
            <v>24</v>
          </cell>
          <cell r="J874">
            <v>209.0250538000538</v>
          </cell>
          <cell r="K874" t="str">
            <v>No</v>
          </cell>
          <cell r="L874" t="str">
            <v>-</v>
          </cell>
          <cell r="M874">
            <v>0</v>
          </cell>
          <cell r="N874">
            <v>1</v>
          </cell>
          <cell r="O874" t="str">
            <v>Sub-HRG</v>
          </cell>
        </row>
        <row r="875">
          <cell r="A875" t="str">
            <v>HA14C</v>
          </cell>
          <cell r="B875" t="str">
            <v>Minor Hip Procedures for Trauma, without CC</v>
          </cell>
          <cell r="C875" t="str">
            <v>-</v>
          </cell>
          <cell r="D875">
            <v>2476.8246720226412</v>
          </cell>
          <cell r="E875" t="str">
            <v/>
          </cell>
          <cell r="F875" t="str">
            <v/>
          </cell>
          <cell r="G875">
            <v>5</v>
          </cell>
          <cell r="H875">
            <v>3208.7159532437508</v>
          </cell>
          <cell r="I875">
            <v>12</v>
          </cell>
          <cell r="J875">
            <v>209.0250538000538</v>
          </cell>
          <cell r="K875" t="str">
            <v>No</v>
          </cell>
          <cell r="L875" t="str">
            <v>-</v>
          </cell>
          <cell r="M875">
            <v>0</v>
          </cell>
          <cell r="N875">
            <v>1</v>
          </cell>
          <cell r="O875" t="str">
            <v>Sub-HRG</v>
          </cell>
        </row>
        <row r="876">
          <cell r="A876" t="str">
            <v>HA19Z</v>
          </cell>
          <cell r="B876" t="str">
            <v>Minimal Hip Procedures for Trauma</v>
          </cell>
          <cell r="C876" t="str">
            <v>-</v>
          </cell>
          <cell r="D876">
            <v>617.15815476280136</v>
          </cell>
          <cell r="E876" t="str">
            <v/>
          </cell>
          <cell r="F876" t="str">
            <v/>
          </cell>
          <cell r="G876">
            <v>5</v>
          </cell>
          <cell r="H876">
            <v>843.45185591341476</v>
          </cell>
          <cell r="I876">
            <v>5</v>
          </cell>
          <cell r="J876">
            <v>209.0250538000538</v>
          </cell>
          <cell r="K876" t="str">
            <v>No</v>
          </cell>
          <cell r="L876" t="str">
            <v>-</v>
          </cell>
          <cell r="M876">
            <v>0</v>
          </cell>
          <cell r="N876" t="str">
            <v/>
          </cell>
          <cell r="O876" t="str">
            <v>-</v>
          </cell>
        </row>
        <row r="877">
          <cell r="A877" t="str">
            <v>HA21B</v>
          </cell>
          <cell r="B877" t="str">
            <v>Major Knee Procedures for Trauma, Category 2, with CC</v>
          </cell>
          <cell r="C877" t="str">
            <v>-</v>
          </cell>
          <cell r="D877">
            <v>9241.3802258170708</v>
          </cell>
          <cell r="E877" t="str">
            <v/>
          </cell>
          <cell r="F877" t="str">
            <v/>
          </cell>
          <cell r="G877">
            <v>58</v>
          </cell>
          <cell r="H877">
            <v>9241.3802258170708</v>
          </cell>
          <cell r="I877">
            <v>58</v>
          </cell>
          <cell r="J877">
            <v>209.0250538000538</v>
          </cell>
          <cell r="K877" t="str">
            <v>No</v>
          </cell>
          <cell r="L877" t="str">
            <v>-</v>
          </cell>
          <cell r="M877">
            <v>0</v>
          </cell>
          <cell r="N877" t="str">
            <v/>
          </cell>
          <cell r="O877" t="str">
            <v>-</v>
          </cell>
        </row>
        <row r="878">
          <cell r="A878" t="str">
            <v>HA21C</v>
          </cell>
          <cell r="B878" t="str">
            <v>Major Knee Procedures for Trauma, Category 2, without CC</v>
          </cell>
          <cell r="C878" t="str">
            <v>-</v>
          </cell>
          <cell r="D878">
            <v>3462.9971453061949</v>
          </cell>
          <cell r="E878" t="str">
            <v/>
          </cell>
          <cell r="F878" t="str">
            <v/>
          </cell>
          <cell r="G878">
            <v>6</v>
          </cell>
          <cell r="H878">
            <v>4857.5824538276238</v>
          </cell>
          <cell r="I878">
            <v>18</v>
          </cell>
          <cell r="J878">
            <v>209.0250538000538</v>
          </cell>
          <cell r="K878" t="str">
            <v>No</v>
          </cell>
          <cell r="L878" t="str">
            <v>-</v>
          </cell>
          <cell r="M878">
            <v>0</v>
          </cell>
          <cell r="N878" t="str">
            <v/>
          </cell>
          <cell r="O878" t="str">
            <v>-</v>
          </cell>
        </row>
        <row r="879">
          <cell r="A879" t="str">
            <v>HA22B</v>
          </cell>
          <cell r="B879" t="str">
            <v>Major Knee Procedures for Trauma, Category 1, with CC</v>
          </cell>
          <cell r="C879" t="str">
            <v>-</v>
          </cell>
          <cell r="D879">
            <v>8058.1204035966985</v>
          </cell>
          <cell r="E879" t="str">
            <v/>
          </cell>
          <cell r="F879" t="str">
            <v/>
          </cell>
          <cell r="G879">
            <v>57</v>
          </cell>
          <cell r="H879">
            <v>8058.1204035966985</v>
          </cell>
          <cell r="I879">
            <v>57</v>
          </cell>
          <cell r="J879">
            <v>209.0250538000538</v>
          </cell>
          <cell r="K879" t="str">
            <v>No</v>
          </cell>
          <cell r="L879" t="str">
            <v>-</v>
          </cell>
          <cell r="M879">
            <v>0</v>
          </cell>
          <cell r="N879" t="str">
            <v/>
          </cell>
          <cell r="O879" t="str">
            <v>-</v>
          </cell>
        </row>
        <row r="880">
          <cell r="A880" t="str">
            <v>HA22C</v>
          </cell>
          <cell r="B880" t="str">
            <v>Major Knee Procedures for Trauma, Category 1, without CC</v>
          </cell>
          <cell r="C880" t="str">
            <v>-</v>
          </cell>
          <cell r="D880">
            <v>3644.2396974957778</v>
          </cell>
          <cell r="E880" t="str">
            <v/>
          </cell>
          <cell r="F880" t="str">
            <v/>
          </cell>
          <cell r="G880">
            <v>14</v>
          </cell>
          <cell r="H880">
            <v>3644.2396974957778</v>
          </cell>
          <cell r="I880">
            <v>14</v>
          </cell>
          <cell r="J880">
            <v>209.0250538000538</v>
          </cell>
          <cell r="K880" t="str">
            <v>No</v>
          </cell>
          <cell r="L880" t="str">
            <v>-</v>
          </cell>
          <cell r="M880">
            <v>0</v>
          </cell>
          <cell r="N880" t="str">
            <v/>
          </cell>
          <cell r="O880" t="str">
            <v>-</v>
          </cell>
        </row>
        <row r="881">
          <cell r="A881" t="str">
            <v>HA23B</v>
          </cell>
          <cell r="B881" t="str">
            <v>Intermediate Knee Procedures for Trauma, Category 2, with CC</v>
          </cell>
          <cell r="C881" t="str">
            <v>-</v>
          </cell>
          <cell r="D881">
            <v>5778.0191944731496</v>
          </cell>
          <cell r="E881" t="str">
            <v/>
          </cell>
          <cell r="F881" t="str">
            <v/>
          </cell>
          <cell r="G881">
            <v>41</v>
          </cell>
          <cell r="H881">
            <v>5778.0191944731496</v>
          </cell>
          <cell r="I881">
            <v>41</v>
          </cell>
          <cell r="J881">
            <v>209.0250538000538</v>
          </cell>
          <cell r="K881" t="str">
            <v>No</v>
          </cell>
          <cell r="L881" t="str">
            <v>-</v>
          </cell>
          <cell r="M881">
            <v>0</v>
          </cell>
          <cell r="N881" t="str">
            <v/>
          </cell>
          <cell r="O881" t="str">
            <v>-</v>
          </cell>
        </row>
        <row r="882">
          <cell r="A882" t="str">
            <v>HA23C</v>
          </cell>
          <cell r="B882" t="str">
            <v>Intermediate Knee Procedures for Trauma, Category 2, without CC</v>
          </cell>
          <cell r="C882" t="str">
            <v>-</v>
          </cell>
          <cell r="D882">
            <v>2602.4626831280375</v>
          </cell>
          <cell r="E882" t="str">
            <v/>
          </cell>
          <cell r="F882" t="str">
            <v/>
          </cell>
          <cell r="G882">
            <v>8</v>
          </cell>
          <cell r="H882">
            <v>2602.4626831280375</v>
          </cell>
          <cell r="I882">
            <v>8</v>
          </cell>
          <cell r="J882">
            <v>209.0250538000538</v>
          </cell>
          <cell r="K882" t="str">
            <v>No</v>
          </cell>
          <cell r="L882" t="str">
            <v>-</v>
          </cell>
          <cell r="M882">
            <v>0</v>
          </cell>
          <cell r="N882" t="str">
            <v/>
          </cell>
          <cell r="O882" t="str">
            <v>-</v>
          </cell>
        </row>
        <row r="883">
          <cell r="A883" t="str">
            <v>HA24Z</v>
          </cell>
          <cell r="B883" t="str">
            <v>Intermediate Knee Procedures for Trauma, Category 1</v>
          </cell>
          <cell r="C883" t="str">
            <v>-</v>
          </cell>
          <cell r="D883">
            <v>4290.6976425190924</v>
          </cell>
          <cell r="E883" t="str">
            <v/>
          </cell>
          <cell r="F883" t="str">
            <v/>
          </cell>
          <cell r="G883">
            <v>9</v>
          </cell>
          <cell r="H883">
            <v>5945.5916861148189</v>
          </cell>
          <cell r="I883">
            <v>33</v>
          </cell>
          <cell r="J883">
            <v>209.0250538000538</v>
          </cell>
          <cell r="K883" t="str">
            <v>No</v>
          </cell>
          <cell r="L883" t="str">
            <v>-</v>
          </cell>
          <cell r="M883">
            <v>0</v>
          </cell>
          <cell r="N883" t="str">
            <v/>
          </cell>
          <cell r="O883" t="str">
            <v>-</v>
          </cell>
        </row>
        <row r="884">
          <cell r="A884" t="str">
            <v>HA25B</v>
          </cell>
          <cell r="B884" t="str">
            <v>Minor Knee Procedures for Trauma, Category 2, with CC</v>
          </cell>
          <cell r="C884" t="str">
            <v>-</v>
          </cell>
          <cell r="D884">
            <v>2987.8917306088474</v>
          </cell>
          <cell r="E884" t="str">
            <v/>
          </cell>
          <cell r="F884" t="str">
            <v/>
          </cell>
          <cell r="G884">
            <v>20</v>
          </cell>
          <cell r="H884">
            <v>4481.6344527708115</v>
          </cell>
          <cell r="I884">
            <v>42</v>
          </cell>
          <cell r="J884">
            <v>209.0250538000538</v>
          </cell>
          <cell r="K884" t="str">
            <v>No</v>
          </cell>
          <cell r="L884" t="str">
            <v>-</v>
          </cell>
          <cell r="M884">
            <v>0</v>
          </cell>
          <cell r="N884" t="str">
            <v/>
          </cell>
          <cell r="O884" t="str">
            <v>-</v>
          </cell>
        </row>
        <row r="885">
          <cell r="A885" t="str">
            <v>HA25C</v>
          </cell>
          <cell r="B885" t="str">
            <v>Minor Knee Procedures for Trauma, Category 2, without CC</v>
          </cell>
          <cell r="C885" t="str">
            <v>-</v>
          </cell>
          <cell r="D885">
            <v>2258.4655825790078</v>
          </cell>
          <cell r="E885" t="str">
            <v/>
          </cell>
          <cell r="F885" t="str">
            <v/>
          </cell>
          <cell r="G885">
            <v>8</v>
          </cell>
          <cell r="H885">
            <v>2258.4655825790078</v>
          </cell>
          <cell r="I885">
            <v>8</v>
          </cell>
          <cell r="J885">
            <v>209.0250538000538</v>
          </cell>
          <cell r="K885" t="str">
            <v>No</v>
          </cell>
          <cell r="L885" t="str">
            <v>-</v>
          </cell>
          <cell r="M885">
            <v>0</v>
          </cell>
          <cell r="N885" t="str">
            <v/>
          </cell>
          <cell r="O885" t="str">
            <v>-</v>
          </cell>
        </row>
        <row r="886">
          <cell r="A886" t="str">
            <v>HA26B</v>
          </cell>
          <cell r="B886" t="str">
            <v>Minor Knee Procedures for Trauma, Category 1, with CC</v>
          </cell>
          <cell r="C886" t="str">
            <v>-</v>
          </cell>
          <cell r="D886">
            <v>2020.3842563958592</v>
          </cell>
          <cell r="E886" t="str">
            <v/>
          </cell>
          <cell r="F886" t="str">
            <v/>
          </cell>
          <cell r="G886">
            <v>11</v>
          </cell>
          <cell r="H886">
            <v>5316.0702235501212</v>
          </cell>
          <cell r="I886">
            <v>68</v>
          </cell>
          <cell r="J886">
            <v>209.0250538000538</v>
          </cell>
          <cell r="K886" t="str">
            <v>No</v>
          </cell>
          <cell r="L886" t="str">
            <v>-</v>
          </cell>
          <cell r="M886">
            <v>0</v>
          </cell>
          <cell r="N886" t="str">
            <v/>
          </cell>
          <cell r="O886" t="str">
            <v>-</v>
          </cell>
        </row>
        <row r="887">
          <cell r="A887" t="str">
            <v>HA26C</v>
          </cell>
          <cell r="B887" t="str">
            <v>Minor Knee Procedures for Trauma, Category 1, without CC</v>
          </cell>
          <cell r="C887" t="str">
            <v>-</v>
          </cell>
          <cell r="D887">
            <v>3602.9944943113173</v>
          </cell>
          <cell r="E887" t="str">
            <v/>
          </cell>
          <cell r="F887" t="str">
            <v/>
          </cell>
          <cell r="G887">
            <v>5</v>
          </cell>
          <cell r="H887">
            <v>2065.0178169330957</v>
          </cell>
          <cell r="I887">
            <v>7</v>
          </cell>
          <cell r="J887">
            <v>209.0250538000538</v>
          </cell>
          <cell r="K887" t="str">
            <v>No</v>
          </cell>
          <cell r="L887" t="str">
            <v>-</v>
          </cell>
          <cell r="M887">
            <v>0</v>
          </cell>
          <cell r="N887" t="str">
            <v/>
          </cell>
          <cell r="O887" t="str">
            <v>-</v>
          </cell>
        </row>
        <row r="888">
          <cell r="A888" t="str">
            <v>HA29Z</v>
          </cell>
          <cell r="B888" t="str">
            <v>Minimal Knee Procedures for Trauma</v>
          </cell>
          <cell r="C888" t="str">
            <v>-</v>
          </cell>
          <cell r="D888">
            <v>890.05505507831776</v>
          </cell>
          <cell r="E888" t="str">
            <v/>
          </cell>
          <cell r="F888" t="str">
            <v/>
          </cell>
          <cell r="G888">
            <v>5</v>
          </cell>
          <cell r="H888">
            <v>584.4475735622201</v>
          </cell>
          <cell r="I888">
            <v>5</v>
          </cell>
          <cell r="J888">
            <v>209.0250538000538</v>
          </cell>
          <cell r="K888" t="str">
            <v>No</v>
          </cell>
          <cell r="L888" t="str">
            <v>-</v>
          </cell>
          <cell r="M888">
            <v>0</v>
          </cell>
          <cell r="N888" t="str">
            <v/>
          </cell>
          <cell r="O888" t="str">
            <v>-</v>
          </cell>
        </row>
        <row r="889">
          <cell r="A889" t="str">
            <v>HA31B</v>
          </cell>
          <cell r="B889" t="str">
            <v>Major Foot Procedures for Trauma, with CC</v>
          </cell>
          <cell r="C889" t="str">
            <v>-</v>
          </cell>
          <cell r="D889">
            <v>5273.7554159346973</v>
          </cell>
          <cell r="E889" t="str">
            <v/>
          </cell>
          <cell r="F889" t="str">
            <v/>
          </cell>
          <cell r="G889">
            <v>36</v>
          </cell>
          <cell r="H889">
            <v>5273.7554159346973</v>
          </cell>
          <cell r="I889">
            <v>36</v>
          </cell>
          <cell r="J889">
            <v>209.0250538000538</v>
          </cell>
          <cell r="K889" t="str">
            <v>No</v>
          </cell>
          <cell r="L889" t="str">
            <v>-</v>
          </cell>
          <cell r="M889">
            <v>0</v>
          </cell>
          <cell r="N889" t="str">
            <v/>
          </cell>
          <cell r="O889" t="str">
            <v>-</v>
          </cell>
        </row>
        <row r="890">
          <cell r="A890" t="str">
            <v>HA31C</v>
          </cell>
          <cell r="B890" t="str">
            <v>Major Foot Procedures for Trauma, without CC</v>
          </cell>
          <cell r="C890" t="str">
            <v>-</v>
          </cell>
          <cell r="D890">
            <v>3092.3276775225677</v>
          </cell>
          <cell r="E890" t="str">
            <v/>
          </cell>
          <cell r="F890" t="str">
            <v/>
          </cell>
          <cell r="G890">
            <v>9</v>
          </cell>
          <cell r="H890">
            <v>3092.3276775225677</v>
          </cell>
          <cell r="I890">
            <v>9</v>
          </cell>
          <cell r="J890">
            <v>209.0250538000538</v>
          </cell>
          <cell r="K890" t="str">
            <v>No</v>
          </cell>
          <cell r="L890" t="str">
            <v>-</v>
          </cell>
          <cell r="M890">
            <v>0</v>
          </cell>
          <cell r="N890" t="str">
            <v/>
          </cell>
          <cell r="O890" t="str">
            <v>-</v>
          </cell>
        </row>
        <row r="891">
          <cell r="A891" t="str">
            <v>HA32Z</v>
          </cell>
          <cell r="B891" t="str">
            <v>Intermediate Foot Procedures for Trauma, Category 2</v>
          </cell>
          <cell r="C891" t="str">
            <v>-</v>
          </cell>
          <cell r="D891">
            <v>2798.0295081169616</v>
          </cell>
          <cell r="E891" t="str">
            <v/>
          </cell>
          <cell r="F891" t="str">
            <v/>
          </cell>
          <cell r="G891">
            <v>5</v>
          </cell>
          <cell r="H891">
            <v>4995.4979451742374</v>
          </cell>
          <cell r="I891">
            <v>26</v>
          </cell>
          <cell r="J891">
            <v>209.0250538000538</v>
          </cell>
          <cell r="K891" t="str">
            <v>No</v>
          </cell>
          <cell r="L891" t="str">
            <v>-</v>
          </cell>
          <cell r="M891">
            <v>0</v>
          </cell>
          <cell r="N891" t="str">
            <v/>
          </cell>
          <cell r="O891" t="str">
            <v>-</v>
          </cell>
        </row>
        <row r="892">
          <cell r="A892" t="str">
            <v>HA33Z</v>
          </cell>
          <cell r="B892" t="str">
            <v>Intermediate Foot Procedures for Trauma, Category 1</v>
          </cell>
          <cell r="C892" t="str">
            <v>-</v>
          </cell>
          <cell r="D892">
            <v>2374.1303414495046</v>
          </cell>
          <cell r="E892" t="str">
            <v/>
          </cell>
          <cell r="F892" t="str">
            <v/>
          </cell>
          <cell r="G892">
            <v>5</v>
          </cell>
          <cell r="H892">
            <v>3727.1385338475034</v>
          </cell>
          <cell r="I892">
            <v>15</v>
          </cell>
          <cell r="J892">
            <v>209.0250538000538</v>
          </cell>
          <cell r="K892" t="str">
            <v>No</v>
          </cell>
          <cell r="L892" t="str">
            <v>-</v>
          </cell>
          <cell r="M892">
            <v>0</v>
          </cell>
          <cell r="N892" t="str">
            <v/>
          </cell>
          <cell r="O892" t="str">
            <v>-</v>
          </cell>
        </row>
        <row r="893">
          <cell r="A893" t="str">
            <v>HA34Z</v>
          </cell>
          <cell r="B893" t="str">
            <v>Minor Foot Procedures for Trauma, Category 2</v>
          </cell>
          <cell r="C893" t="str">
            <v>-</v>
          </cell>
          <cell r="D893">
            <v>1946.3808714677054</v>
          </cell>
          <cell r="E893" t="str">
            <v/>
          </cell>
          <cell r="F893" t="str">
            <v/>
          </cell>
          <cell r="G893">
            <v>5</v>
          </cell>
          <cell r="H893">
            <v>3017.2168409299998</v>
          </cell>
          <cell r="I893">
            <v>11</v>
          </cell>
          <cell r="J893">
            <v>209.0250538000538</v>
          </cell>
          <cell r="K893" t="str">
            <v>No</v>
          </cell>
          <cell r="L893" t="str">
            <v>-</v>
          </cell>
          <cell r="M893">
            <v>0</v>
          </cell>
          <cell r="N893" t="str">
            <v/>
          </cell>
          <cell r="O893" t="str">
            <v>-</v>
          </cell>
        </row>
        <row r="894">
          <cell r="A894" t="str">
            <v>HA35Z</v>
          </cell>
          <cell r="B894" t="str">
            <v>Minor Foot Procedures for Trauma, Category 1</v>
          </cell>
          <cell r="C894" t="str">
            <v>-</v>
          </cell>
          <cell r="D894">
            <v>1330.2827443945453</v>
          </cell>
          <cell r="E894" t="str">
            <v/>
          </cell>
          <cell r="F894" t="str">
            <v/>
          </cell>
          <cell r="G894">
            <v>5</v>
          </cell>
          <cell r="H894">
            <v>1941.5185732489322</v>
          </cell>
          <cell r="I894">
            <v>9</v>
          </cell>
          <cell r="J894">
            <v>209.0250538000538</v>
          </cell>
          <cell r="K894" t="str">
            <v>No</v>
          </cell>
          <cell r="L894" t="str">
            <v>-</v>
          </cell>
          <cell r="M894">
            <v>0</v>
          </cell>
          <cell r="N894" t="str">
            <v/>
          </cell>
          <cell r="O894" t="str">
            <v>-</v>
          </cell>
        </row>
        <row r="895">
          <cell r="A895" t="str">
            <v>HA39Z</v>
          </cell>
          <cell r="B895" t="str">
            <v>Minimal Foot Procedures for Trauma</v>
          </cell>
          <cell r="C895" t="str">
            <v>-</v>
          </cell>
          <cell r="D895">
            <v>625.0649211681831</v>
          </cell>
          <cell r="E895" t="str">
            <v/>
          </cell>
          <cell r="F895" t="str">
            <v/>
          </cell>
          <cell r="G895">
            <v>5</v>
          </cell>
          <cell r="H895">
            <v>549.04007259976424</v>
          </cell>
          <cell r="I895">
            <v>5</v>
          </cell>
          <cell r="J895">
            <v>209.0250538000538</v>
          </cell>
          <cell r="K895" t="str">
            <v>No</v>
          </cell>
          <cell r="L895" t="str">
            <v>-</v>
          </cell>
          <cell r="M895">
            <v>0</v>
          </cell>
          <cell r="N895" t="str">
            <v/>
          </cell>
          <cell r="O895" t="str">
            <v>-</v>
          </cell>
        </row>
        <row r="896">
          <cell r="A896" t="str">
            <v>HA51Z</v>
          </cell>
          <cell r="B896" t="str">
            <v>Major Hand Procedures for Trauma, Category 2</v>
          </cell>
          <cell r="C896" t="str">
            <v>-</v>
          </cell>
          <cell r="D896">
            <v>1485.1341073858139</v>
          </cell>
          <cell r="E896" t="str">
            <v/>
          </cell>
          <cell r="F896" t="str">
            <v/>
          </cell>
          <cell r="G896">
            <v>5</v>
          </cell>
          <cell r="H896">
            <v>1742.2547013258593</v>
          </cell>
          <cell r="I896">
            <v>5</v>
          </cell>
          <cell r="J896">
            <v>209.0250538000538</v>
          </cell>
          <cell r="K896" t="str">
            <v>No</v>
          </cell>
          <cell r="L896" t="str">
            <v>-</v>
          </cell>
          <cell r="M896">
            <v>0</v>
          </cell>
          <cell r="N896" t="str">
            <v/>
          </cell>
          <cell r="O896" t="str">
            <v>-</v>
          </cell>
        </row>
        <row r="897">
          <cell r="A897" t="str">
            <v>HA52Z</v>
          </cell>
          <cell r="B897" t="str">
            <v>Major Hand Procedures for Trauma, Category 1</v>
          </cell>
          <cell r="C897" t="str">
            <v>-</v>
          </cell>
          <cell r="D897">
            <v>1571.1503765803188</v>
          </cell>
          <cell r="E897" t="str">
            <v/>
          </cell>
          <cell r="F897" t="str">
            <v/>
          </cell>
          <cell r="G897">
            <v>5</v>
          </cell>
          <cell r="H897">
            <v>1930.2843766255871</v>
          </cell>
          <cell r="I897">
            <v>5</v>
          </cell>
          <cell r="J897">
            <v>209.0250538000538</v>
          </cell>
          <cell r="K897" t="str">
            <v>No</v>
          </cell>
          <cell r="L897" t="str">
            <v>-</v>
          </cell>
          <cell r="M897">
            <v>0</v>
          </cell>
          <cell r="N897" t="str">
            <v/>
          </cell>
          <cell r="O897" t="str">
            <v>-</v>
          </cell>
        </row>
        <row r="898">
          <cell r="A898" t="str">
            <v>HA53Z</v>
          </cell>
          <cell r="B898" t="str">
            <v>Intermediate Hand Procedures for Trauma, Category 2</v>
          </cell>
          <cell r="C898" t="str">
            <v>-</v>
          </cell>
          <cell r="D898">
            <v>1560.8694009804628</v>
          </cell>
          <cell r="E898" t="str">
            <v/>
          </cell>
          <cell r="F898" t="str">
            <v/>
          </cell>
          <cell r="G898">
            <v>5</v>
          </cell>
          <cell r="H898">
            <v>1708.59740343355</v>
          </cell>
          <cell r="I898">
            <v>5</v>
          </cell>
          <cell r="J898">
            <v>209.0250538000538</v>
          </cell>
          <cell r="K898" t="str">
            <v>No</v>
          </cell>
          <cell r="L898" t="str">
            <v>-</v>
          </cell>
          <cell r="M898">
            <v>0</v>
          </cell>
          <cell r="N898" t="str">
            <v/>
          </cell>
          <cell r="O898" t="str">
            <v>-</v>
          </cell>
        </row>
        <row r="899">
          <cell r="A899" t="str">
            <v>HA54Z</v>
          </cell>
          <cell r="B899" t="str">
            <v>Intermediate Hand Procedures for Trauma, Category 1</v>
          </cell>
          <cell r="C899" t="str">
            <v>-</v>
          </cell>
          <cell r="D899">
            <v>1219.7920594348045</v>
          </cell>
          <cell r="E899" t="str">
            <v/>
          </cell>
          <cell r="F899" t="str">
            <v/>
          </cell>
          <cell r="G899">
            <v>5</v>
          </cell>
          <cell r="H899">
            <v>1372.2854404166778</v>
          </cell>
          <cell r="I899">
            <v>5</v>
          </cell>
          <cell r="J899">
            <v>209.0250538000538</v>
          </cell>
          <cell r="K899" t="str">
            <v>No</v>
          </cell>
          <cell r="L899" t="str">
            <v>-</v>
          </cell>
          <cell r="M899">
            <v>0</v>
          </cell>
          <cell r="N899" t="str">
            <v/>
          </cell>
          <cell r="O899" t="str">
            <v>-</v>
          </cell>
        </row>
        <row r="900">
          <cell r="A900" t="str">
            <v>HA55Z</v>
          </cell>
          <cell r="B900" t="str">
            <v>Minor Hand Procedures for Trauma, Category 2</v>
          </cell>
          <cell r="C900" t="str">
            <v>-</v>
          </cell>
          <cell r="D900">
            <v>1315.9697499044894</v>
          </cell>
          <cell r="E900" t="str">
            <v/>
          </cell>
          <cell r="F900" t="str">
            <v/>
          </cell>
          <cell r="G900">
            <v>5</v>
          </cell>
          <cell r="H900">
            <v>1362.9707963540984</v>
          </cell>
          <cell r="I900">
            <v>5</v>
          </cell>
          <cell r="J900">
            <v>209.0250538000538</v>
          </cell>
          <cell r="K900" t="str">
            <v>No</v>
          </cell>
          <cell r="L900" t="str">
            <v>-</v>
          </cell>
          <cell r="M900">
            <v>0</v>
          </cell>
          <cell r="N900" t="str">
            <v/>
          </cell>
          <cell r="O900" t="str">
            <v>-</v>
          </cell>
        </row>
        <row r="901">
          <cell r="A901" t="str">
            <v>HA56A</v>
          </cell>
          <cell r="B901" t="str">
            <v>Minor Hand Procedures for Trauma, Category 1, 19 years and over</v>
          </cell>
          <cell r="C901" t="str">
            <v>-</v>
          </cell>
          <cell r="D901">
            <v>1209.4773203276595</v>
          </cell>
          <cell r="E901" t="str">
            <v/>
          </cell>
          <cell r="F901" t="str">
            <v/>
          </cell>
          <cell r="G901">
            <v>5</v>
          </cell>
          <cell r="H901">
            <v>1362.9707963540984</v>
          </cell>
          <cell r="I901">
            <v>5</v>
          </cell>
          <cell r="J901">
            <v>209.0250538000538</v>
          </cell>
          <cell r="K901" t="str">
            <v>No</v>
          </cell>
          <cell r="L901" t="str">
            <v>-</v>
          </cell>
          <cell r="M901">
            <v>0</v>
          </cell>
          <cell r="N901" t="str">
            <v/>
          </cell>
          <cell r="O901" t="str">
            <v>-</v>
          </cell>
        </row>
        <row r="902">
          <cell r="A902" t="str">
            <v>HA56B</v>
          </cell>
          <cell r="B902" t="str">
            <v>Minor Hand Procedures for Trauma, Category 1, 18 years and under</v>
          </cell>
          <cell r="C902" t="str">
            <v>-</v>
          </cell>
          <cell r="D902">
            <v>1089.8848066484611</v>
          </cell>
          <cell r="E902" t="str">
            <v/>
          </cell>
          <cell r="F902" t="str">
            <v/>
          </cell>
          <cell r="G902">
            <v>5</v>
          </cell>
          <cell r="H902">
            <v>1148.571340554171</v>
          </cell>
          <cell r="I902">
            <v>5</v>
          </cell>
          <cell r="J902">
            <v>347.00391751042173</v>
          </cell>
          <cell r="K902" t="str">
            <v>No</v>
          </cell>
          <cell r="L902" t="str">
            <v>-</v>
          </cell>
          <cell r="M902">
            <v>0</v>
          </cell>
          <cell r="N902" t="str">
            <v/>
          </cell>
          <cell r="O902" t="str">
            <v>-</v>
          </cell>
        </row>
        <row r="903">
          <cell r="A903" t="str">
            <v>HA59Z</v>
          </cell>
          <cell r="B903" t="str">
            <v>Minimal Hand Procedures for Trauma</v>
          </cell>
          <cell r="C903" t="str">
            <v>-</v>
          </cell>
          <cell r="D903">
            <v>438.10663271515961</v>
          </cell>
          <cell r="E903" t="str">
            <v/>
          </cell>
          <cell r="F903" t="str">
            <v/>
          </cell>
          <cell r="G903">
            <v>5</v>
          </cell>
          <cell r="H903">
            <v>438.10663271515961</v>
          </cell>
          <cell r="I903">
            <v>5</v>
          </cell>
          <cell r="J903">
            <v>209.0250538000538</v>
          </cell>
          <cell r="K903" t="str">
            <v>No</v>
          </cell>
          <cell r="L903" t="str">
            <v>-</v>
          </cell>
          <cell r="M903">
            <v>0</v>
          </cell>
          <cell r="N903" t="str">
            <v/>
          </cell>
          <cell r="O903" t="str">
            <v>-</v>
          </cell>
        </row>
        <row r="904">
          <cell r="A904" t="str">
            <v>HA61B</v>
          </cell>
          <cell r="B904" t="str">
            <v>Major, Shoulder or Upper Arm Procedures for Trauma, with CC</v>
          </cell>
          <cell r="C904" t="str">
            <v>-</v>
          </cell>
          <cell r="D904">
            <v>5486.2149873875196</v>
          </cell>
          <cell r="E904" t="str">
            <v/>
          </cell>
          <cell r="F904" t="str">
            <v/>
          </cell>
          <cell r="G904">
            <v>32</v>
          </cell>
          <cell r="H904">
            <v>5486.2149873875196</v>
          </cell>
          <cell r="I904">
            <v>32</v>
          </cell>
          <cell r="J904">
            <v>209.0250538000538</v>
          </cell>
          <cell r="K904" t="str">
            <v>No</v>
          </cell>
          <cell r="L904" t="str">
            <v>-</v>
          </cell>
          <cell r="M904">
            <v>0</v>
          </cell>
          <cell r="N904" t="str">
            <v/>
          </cell>
          <cell r="O904" t="str">
            <v>-</v>
          </cell>
        </row>
        <row r="905">
          <cell r="A905" t="str">
            <v>HA61C</v>
          </cell>
          <cell r="B905" t="str">
            <v>Major, Shoulder or Upper Arm Procedures for Trauma, without CC</v>
          </cell>
          <cell r="C905" t="str">
            <v>-</v>
          </cell>
          <cell r="D905">
            <v>2829.1430124323656</v>
          </cell>
          <cell r="E905" t="str">
            <v/>
          </cell>
          <cell r="F905" t="str">
            <v/>
          </cell>
          <cell r="G905">
            <v>5</v>
          </cell>
          <cell r="H905">
            <v>3156.0259555712828</v>
          </cell>
          <cell r="I905">
            <v>6</v>
          </cell>
          <cell r="J905">
            <v>209.0250538000538</v>
          </cell>
          <cell r="K905" t="str">
            <v>No</v>
          </cell>
          <cell r="L905" t="str">
            <v>-</v>
          </cell>
          <cell r="M905">
            <v>0</v>
          </cell>
          <cell r="N905" t="str">
            <v/>
          </cell>
          <cell r="O905" t="str">
            <v>-</v>
          </cell>
        </row>
        <row r="906">
          <cell r="A906" t="str">
            <v>HA62Z</v>
          </cell>
          <cell r="B906" t="str">
            <v>Intermediate, Shoulder or Upper Arm Procedures for Trauma</v>
          </cell>
          <cell r="C906" t="str">
            <v>-</v>
          </cell>
          <cell r="D906">
            <v>2357.8004881716556</v>
          </cell>
          <cell r="E906" t="str">
            <v/>
          </cell>
          <cell r="F906" t="str">
            <v/>
          </cell>
          <cell r="G906">
            <v>5</v>
          </cell>
          <cell r="H906">
            <v>2784.9444266105329</v>
          </cell>
          <cell r="I906">
            <v>9</v>
          </cell>
          <cell r="J906">
            <v>209.0250538000538</v>
          </cell>
          <cell r="K906" t="str">
            <v>No</v>
          </cell>
          <cell r="L906" t="str">
            <v>-</v>
          </cell>
          <cell r="M906">
            <v>0</v>
          </cell>
          <cell r="N906" t="str">
            <v/>
          </cell>
          <cell r="O906" t="str">
            <v>-</v>
          </cell>
        </row>
        <row r="907">
          <cell r="A907" t="str">
            <v>HA63Z</v>
          </cell>
          <cell r="B907" t="str">
            <v>Minor, Shoulder or Upper Arm Procedures for Trauma</v>
          </cell>
          <cell r="C907" t="str">
            <v>-</v>
          </cell>
          <cell r="D907">
            <v>1902.1398279864688</v>
          </cell>
          <cell r="E907" t="str">
            <v/>
          </cell>
          <cell r="F907" t="str">
            <v/>
          </cell>
          <cell r="G907">
            <v>5</v>
          </cell>
          <cell r="H907">
            <v>1441.885416853454</v>
          </cell>
          <cell r="I907">
            <v>5</v>
          </cell>
          <cell r="J907">
            <v>209.0250538000538</v>
          </cell>
          <cell r="K907" t="str">
            <v>No</v>
          </cell>
          <cell r="L907" t="str">
            <v>-</v>
          </cell>
          <cell r="M907">
            <v>0</v>
          </cell>
          <cell r="N907" t="str">
            <v/>
          </cell>
          <cell r="O907" t="str">
            <v>-</v>
          </cell>
        </row>
        <row r="908">
          <cell r="A908" t="str">
            <v>HA69Z</v>
          </cell>
          <cell r="B908" t="str">
            <v>Minimal, Shoulder or Upper Arm Procedures for Trauma</v>
          </cell>
          <cell r="C908" t="str">
            <v>-</v>
          </cell>
          <cell r="D908">
            <v>503.51966093681261</v>
          </cell>
          <cell r="E908" t="str">
            <v/>
          </cell>
          <cell r="F908" t="str">
            <v/>
          </cell>
          <cell r="G908">
            <v>5</v>
          </cell>
          <cell r="H908">
            <v>515.31859785506856</v>
          </cell>
          <cell r="I908">
            <v>5</v>
          </cell>
          <cell r="J908">
            <v>209.0250538000538</v>
          </cell>
          <cell r="K908" t="str">
            <v>No</v>
          </cell>
          <cell r="L908" t="str">
            <v>-</v>
          </cell>
          <cell r="M908">
            <v>0</v>
          </cell>
          <cell r="N908" t="str">
            <v/>
          </cell>
          <cell r="O908" t="str">
            <v>-</v>
          </cell>
        </row>
        <row r="909">
          <cell r="A909" t="str">
            <v>HA71B</v>
          </cell>
          <cell r="B909" t="str">
            <v>Major, Elbow or Lower Arm Procedures for Trauma, with CC</v>
          </cell>
          <cell r="C909" t="str">
            <v>-</v>
          </cell>
          <cell r="D909">
            <v>2707.1218224732229</v>
          </cell>
          <cell r="E909" t="str">
            <v/>
          </cell>
          <cell r="F909" t="str">
            <v/>
          </cell>
          <cell r="G909">
            <v>5</v>
          </cell>
          <cell r="H909">
            <v>3697.4226740412196</v>
          </cell>
          <cell r="I909">
            <v>19</v>
          </cell>
          <cell r="J909">
            <v>209.0250538000538</v>
          </cell>
          <cell r="K909" t="str">
            <v>No</v>
          </cell>
          <cell r="L909" t="str">
            <v>-</v>
          </cell>
          <cell r="M909">
            <v>0</v>
          </cell>
          <cell r="N909" t="str">
            <v/>
          </cell>
          <cell r="O909" t="str">
            <v>-</v>
          </cell>
        </row>
        <row r="910">
          <cell r="A910" t="str">
            <v>HA71C</v>
          </cell>
          <cell r="B910" t="str">
            <v>Major, Elbow or Lower Arm Procedures for Trauma, without CC</v>
          </cell>
          <cell r="C910" t="str">
            <v>-</v>
          </cell>
          <cell r="D910">
            <v>2175.1158202414817</v>
          </cell>
          <cell r="E910" t="str">
            <v/>
          </cell>
          <cell r="F910" t="str">
            <v/>
          </cell>
          <cell r="G910">
            <v>5</v>
          </cell>
          <cell r="H910">
            <v>2341.8792338221219</v>
          </cell>
          <cell r="I910">
            <v>5</v>
          </cell>
          <cell r="J910">
            <v>209.0250538000538</v>
          </cell>
          <cell r="K910" t="str">
            <v>No</v>
          </cell>
          <cell r="L910" t="str">
            <v>-</v>
          </cell>
          <cell r="M910">
            <v>0</v>
          </cell>
          <cell r="N910" t="str">
            <v/>
          </cell>
          <cell r="O910" t="str">
            <v>-</v>
          </cell>
        </row>
        <row r="911">
          <cell r="A911" t="str">
            <v>HA72Z</v>
          </cell>
          <cell r="B911" t="str">
            <v>Intermediate, Elbow or Lower Arm Procedures for Trauma</v>
          </cell>
          <cell r="C911" t="str">
            <v>-</v>
          </cell>
          <cell r="D911">
            <v>1786.3484167709473</v>
          </cell>
          <cell r="E911" t="str">
            <v/>
          </cell>
          <cell r="F911" t="str">
            <v/>
          </cell>
          <cell r="G911">
            <v>5</v>
          </cell>
          <cell r="H911">
            <v>2041.3567158039157</v>
          </cell>
          <cell r="I911">
            <v>5</v>
          </cell>
          <cell r="J911">
            <v>209.0250538000538</v>
          </cell>
          <cell r="K911" t="str">
            <v>No</v>
          </cell>
          <cell r="L911" t="str">
            <v>-</v>
          </cell>
          <cell r="M911">
            <v>0</v>
          </cell>
          <cell r="N911" t="str">
            <v/>
          </cell>
          <cell r="O911" t="str">
            <v>-</v>
          </cell>
        </row>
        <row r="912">
          <cell r="A912" t="str">
            <v>HA73B</v>
          </cell>
          <cell r="B912" t="str">
            <v>Minor, Elbow or Lower Arm Procedures for Trauma, 18 years and under</v>
          </cell>
          <cell r="C912" t="str">
            <v>-</v>
          </cell>
          <cell r="D912">
            <v>1201.7448329677291</v>
          </cell>
          <cell r="E912" t="str">
            <v/>
          </cell>
          <cell r="F912" t="str">
            <v/>
          </cell>
          <cell r="G912">
            <v>5</v>
          </cell>
          <cell r="H912">
            <v>1201.7448329677291</v>
          </cell>
          <cell r="I912">
            <v>5</v>
          </cell>
          <cell r="J912">
            <v>347.00391751042173</v>
          </cell>
          <cell r="K912" t="str">
            <v>No</v>
          </cell>
          <cell r="L912" t="str">
            <v>-</v>
          </cell>
          <cell r="M912">
            <v>0</v>
          </cell>
          <cell r="N912" t="str">
            <v/>
          </cell>
          <cell r="O912" t="str">
            <v>-</v>
          </cell>
        </row>
        <row r="913">
          <cell r="A913" t="str">
            <v>HA73C</v>
          </cell>
          <cell r="B913" t="str">
            <v>Minor, Elbow or Lower Arm Procedures for Trauma, 19 years and over</v>
          </cell>
          <cell r="C913" t="str">
            <v>-</v>
          </cell>
          <cell r="D913">
            <v>1133.4598230847757</v>
          </cell>
          <cell r="E913" t="str">
            <v/>
          </cell>
          <cell r="F913" t="str">
            <v/>
          </cell>
          <cell r="G913">
            <v>5</v>
          </cell>
          <cell r="H913">
            <v>1133.4598230847757</v>
          </cell>
          <cell r="I913">
            <v>5</v>
          </cell>
          <cell r="J913">
            <v>209.0250538000538</v>
          </cell>
          <cell r="K913" t="str">
            <v>No</v>
          </cell>
          <cell r="L913" t="str">
            <v>-</v>
          </cell>
          <cell r="M913">
            <v>0</v>
          </cell>
          <cell r="N913" t="str">
            <v/>
          </cell>
          <cell r="O913" t="str">
            <v>-</v>
          </cell>
        </row>
        <row r="914">
          <cell r="A914" t="str">
            <v>HA79Z</v>
          </cell>
          <cell r="B914" t="str">
            <v>Minimal, Elbow or Lower Arm Procedures for Trauma</v>
          </cell>
          <cell r="C914" t="str">
            <v>-</v>
          </cell>
          <cell r="D914">
            <v>468.31385096027412</v>
          </cell>
          <cell r="E914" t="str">
            <v/>
          </cell>
          <cell r="F914" t="str">
            <v/>
          </cell>
          <cell r="G914">
            <v>5</v>
          </cell>
          <cell r="H914">
            <v>468.31385096027412</v>
          </cell>
          <cell r="I914">
            <v>5</v>
          </cell>
          <cell r="J914">
            <v>209.0250538000538</v>
          </cell>
          <cell r="K914" t="str">
            <v>No</v>
          </cell>
          <cell r="L914" t="str">
            <v>-</v>
          </cell>
          <cell r="M914">
            <v>0</v>
          </cell>
          <cell r="N914" t="str">
            <v/>
          </cell>
          <cell r="O914" t="str">
            <v>-</v>
          </cell>
        </row>
        <row r="915">
          <cell r="A915" t="str">
            <v>HA81A</v>
          </cell>
          <cell r="B915" t="str">
            <v>Sprains, Strains or Minor Open Wounds, with Major CC</v>
          </cell>
          <cell r="C915" t="str">
            <v>-</v>
          </cell>
          <cell r="D915">
            <v>3093.3440691763094</v>
          </cell>
          <cell r="E915" t="str">
            <v/>
          </cell>
          <cell r="F915" t="str">
            <v/>
          </cell>
          <cell r="G915">
            <v>32</v>
          </cell>
          <cell r="H915">
            <v>2810.7845948428107</v>
          </cell>
          <cell r="I915">
            <v>26</v>
          </cell>
          <cell r="J915">
            <v>209.0250538000538</v>
          </cell>
          <cell r="K915" t="str">
            <v>Yes</v>
          </cell>
          <cell r="L915">
            <v>0.30000000000000004</v>
          </cell>
          <cell r="M915">
            <v>843.23537845284329</v>
          </cell>
          <cell r="N915" t="str">
            <v/>
          </cell>
          <cell r="O915" t="str">
            <v>-</v>
          </cell>
        </row>
        <row r="916">
          <cell r="A916" t="str">
            <v>HA81B</v>
          </cell>
          <cell r="B916" t="str">
            <v>Sprains, Strains or Minor Open Wounds, with Intermediate CC</v>
          </cell>
          <cell r="C916" t="str">
            <v>-</v>
          </cell>
          <cell r="D916">
            <v>1450.0278081281581</v>
          </cell>
          <cell r="E916" t="str">
            <v/>
          </cell>
          <cell r="F916" t="str">
            <v/>
          </cell>
          <cell r="G916">
            <v>13</v>
          </cell>
          <cell r="H916">
            <v>1484.2207105662878</v>
          </cell>
          <cell r="I916">
            <v>10</v>
          </cell>
          <cell r="J916">
            <v>209.0250538000538</v>
          </cell>
          <cell r="K916" t="str">
            <v>Yes</v>
          </cell>
          <cell r="L916">
            <v>0.4</v>
          </cell>
          <cell r="M916">
            <v>593.68828422651518</v>
          </cell>
          <cell r="N916" t="str">
            <v/>
          </cell>
          <cell r="O916" t="str">
            <v>-</v>
          </cell>
        </row>
        <row r="917">
          <cell r="A917" t="str">
            <v>HA81C</v>
          </cell>
          <cell r="B917" t="str">
            <v>Sprains, Strains or Minor Open Wounds, without CC</v>
          </cell>
          <cell r="C917" t="str">
            <v>-</v>
          </cell>
          <cell r="D917">
            <v>827.24604063553716</v>
          </cell>
          <cell r="E917" t="str">
            <v/>
          </cell>
          <cell r="F917" t="str">
            <v/>
          </cell>
          <cell r="G917">
            <v>5</v>
          </cell>
          <cell r="H917">
            <v>886.01064351569266</v>
          </cell>
          <cell r="I917">
            <v>5</v>
          </cell>
          <cell r="J917">
            <v>209.0250538000538</v>
          </cell>
          <cell r="K917" t="str">
            <v>Yes</v>
          </cell>
          <cell r="L917">
            <v>0.65</v>
          </cell>
          <cell r="M917">
            <v>575.90691828520028</v>
          </cell>
          <cell r="N917" t="str">
            <v/>
          </cell>
          <cell r="O917" t="str">
            <v>-</v>
          </cell>
        </row>
        <row r="918">
          <cell r="A918" t="str">
            <v>HA83A</v>
          </cell>
          <cell r="B918" t="str">
            <v>Head Injury with Major CC</v>
          </cell>
          <cell r="C918" t="str">
            <v>-</v>
          </cell>
          <cell r="D918">
            <v>1978.5468381161998</v>
          </cell>
          <cell r="E918" t="str">
            <v/>
          </cell>
          <cell r="F918" t="str">
            <v/>
          </cell>
          <cell r="G918">
            <v>15</v>
          </cell>
          <cell r="H918">
            <v>1978.5468381161998</v>
          </cell>
          <cell r="I918">
            <v>15</v>
          </cell>
          <cell r="J918">
            <v>209.0250538000538</v>
          </cell>
          <cell r="K918" t="str">
            <v>Yes</v>
          </cell>
          <cell r="L918">
            <v>0.30000000000000004</v>
          </cell>
          <cell r="M918">
            <v>593.56405143486006</v>
          </cell>
          <cell r="N918" t="str">
            <v/>
          </cell>
          <cell r="O918" t="str">
            <v>-</v>
          </cell>
        </row>
        <row r="919">
          <cell r="A919" t="str">
            <v>HA83B</v>
          </cell>
          <cell r="B919" t="str">
            <v>Head Injury with Intermediate CC</v>
          </cell>
          <cell r="C919" t="str">
            <v>-</v>
          </cell>
          <cell r="D919">
            <v>677.64295045060805</v>
          </cell>
          <cell r="E919" t="str">
            <v/>
          </cell>
          <cell r="F919" t="str">
            <v/>
          </cell>
          <cell r="G919">
            <v>5</v>
          </cell>
          <cell r="H919">
            <v>677.64295045060805</v>
          </cell>
          <cell r="I919">
            <v>5</v>
          </cell>
          <cell r="J919">
            <v>209.0250538000538</v>
          </cell>
          <cell r="K919" t="str">
            <v>Yes</v>
          </cell>
          <cell r="L919">
            <v>0.65</v>
          </cell>
          <cell r="M919">
            <v>440.46791779289526</v>
          </cell>
          <cell r="N919">
            <v>1</v>
          </cell>
          <cell r="O919" t="str">
            <v xml:space="preserve">HRG </v>
          </cell>
        </row>
        <row r="920">
          <cell r="A920" t="str">
            <v>HA83C</v>
          </cell>
          <cell r="B920" t="str">
            <v>Head Injury without CC</v>
          </cell>
          <cell r="C920" t="str">
            <v>-</v>
          </cell>
          <cell r="D920">
            <v>385.23265840514745</v>
          </cell>
          <cell r="E920" t="str">
            <v/>
          </cell>
          <cell r="F920" t="str">
            <v/>
          </cell>
          <cell r="G920">
            <v>5</v>
          </cell>
          <cell r="H920">
            <v>385.23265840514745</v>
          </cell>
          <cell r="I920">
            <v>5</v>
          </cell>
          <cell r="J920">
            <v>209.0250538000538</v>
          </cell>
          <cell r="K920" t="str">
            <v>Yes</v>
          </cell>
          <cell r="L920">
            <v>1</v>
          </cell>
          <cell r="M920">
            <v>385.23265840514745</v>
          </cell>
          <cell r="N920">
            <v>1</v>
          </cell>
          <cell r="O920" t="str">
            <v xml:space="preserve">HRG </v>
          </cell>
        </row>
        <row r="921">
          <cell r="A921" t="str">
            <v>HA91Z</v>
          </cell>
          <cell r="B921" t="str">
            <v>Hip Trauma Diagnosis without Procedure</v>
          </cell>
          <cell r="C921" t="str">
            <v>-</v>
          </cell>
          <cell r="D921">
            <v>5229.9039547302464</v>
          </cell>
          <cell r="E921" t="str">
            <v/>
          </cell>
          <cell r="F921" t="str">
            <v/>
          </cell>
          <cell r="G921">
            <v>69</v>
          </cell>
          <cell r="H921">
            <v>3518.0001197886086</v>
          </cell>
          <cell r="I921">
            <v>51</v>
          </cell>
          <cell r="J921">
            <v>209.0250538000538</v>
          </cell>
          <cell r="K921" t="str">
            <v>No</v>
          </cell>
          <cell r="L921" t="str">
            <v>-</v>
          </cell>
          <cell r="M921">
            <v>0</v>
          </cell>
          <cell r="N921">
            <v>1</v>
          </cell>
          <cell r="O921" t="str">
            <v>sub-HRG</v>
          </cell>
        </row>
        <row r="922">
          <cell r="A922" t="str">
            <v>HA92Z</v>
          </cell>
          <cell r="B922" t="str">
            <v>Knee Trauma Diagnosis without Procedure</v>
          </cell>
          <cell r="C922" t="str">
            <v>-</v>
          </cell>
          <cell r="D922">
            <v>3798.2288702201108</v>
          </cell>
          <cell r="E922" t="str">
            <v/>
          </cell>
          <cell r="F922" t="str">
            <v/>
          </cell>
          <cell r="G922">
            <v>77</v>
          </cell>
          <cell r="H922">
            <v>2696.2412055120294</v>
          </cell>
          <cell r="I922">
            <v>36</v>
          </cell>
          <cell r="J922">
            <v>209.0250538000538</v>
          </cell>
          <cell r="K922" t="str">
            <v>No</v>
          </cell>
          <cell r="L922" t="str">
            <v>-</v>
          </cell>
          <cell r="M922">
            <v>0</v>
          </cell>
          <cell r="N922">
            <v>1</v>
          </cell>
          <cell r="O922" t="str">
            <v>sub-HRG</v>
          </cell>
        </row>
        <row r="923">
          <cell r="A923" t="str">
            <v>HA93Z</v>
          </cell>
          <cell r="B923" t="str">
            <v>Foot Trauma Diagnosis without Procedure</v>
          </cell>
          <cell r="C923" t="str">
            <v>-</v>
          </cell>
          <cell r="D923">
            <v>2149.3722726765986</v>
          </cell>
          <cell r="E923" t="str">
            <v/>
          </cell>
          <cell r="F923" t="str">
            <v/>
          </cell>
          <cell r="G923">
            <v>35</v>
          </cell>
          <cell r="H923">
            <v>1644.99896099894</v>
          </cell>
          <cell r="I923">
            <v>16</v>
          </cell>
          <cell r="J923">
            <v>209.0250538000538</v>
          </cell>
          <cell r="K923" t="str">
            <v>No</v>
          </cell>
          <cell r="L923" t="str">
            <v>-</v>
          </cell>
          <cell r="M923">
            <v>0</v>
          </cell>
          <cell r="N923">
            <v>1</v>
          </cell>
          <cell r="O923" t="str">
            <v>sub-HRG</v>
          </cell>
        </row>
        <row r="924">
          <cell r="A924" t="str">
            <v>HA94Z</v>
          </cell>
          <cell r="B924" t="str">
            <v>Arm Trauma Diagnosis without Procedure</v>
          </cell>
          <cell r="C924" t="str">
            <v>-</v>
          </cell>
          <cell r="D924">
            <v>967.81439640242775</v>
          </cell>
          <cell r="E924" t="str">
            <v/>
          </cell>
          <cell r="F924" t="str">
            <v/>
          </cell>
          <cell r="G924">
            <v>10</v>
          </cell>
          <cell r="H924">
            <v>1546.0359979704617</v>
          </cell>
          <cell r="I924">
            <v>20</v>
          </cell>
          <cell r="J924">
            <v>209.0250538000538</v>
          </cell>
          <cell r="K924" t="str">
            <v>No</v>
          </cell>
          <cell r="L924" t="str">
            <v>-</v>
          </cell>
          <cell r="M924">
            <v>0</v>
          </cell>
          <cell r="N924">
            <v>1</v>
          </cell>
          <cell r="O924" t="str">
            <v>sub-HRG</v>
          </cell>
        </row>
        <row r="925">
          <cell r="A925" t="str">
            <v>HA95Z</v>
          </cell>
          <cell r="B925" t="str">
            <v>Hand Trauma Diagnosis without Procedure</v>
          </cell>
          <cell r="C925" t="str">
            <v>-</v>
          </cell>
          <cell r="D925">
            <v>426.60673178836515</v>
          </cell>
          <cell r="E925" t="str">
            <v/>
          </cell>
          <cell r="F925" t="str">
            <v/>
          </cell>
          <cell r="G925">
            <v>5</v>
          </cell>
          <cell r="H925">
            <v>653.50667920232104</v>
          </cell>
          <cell r="I925">
            <v>5</v>
          </cell>
          <cell r="J925">
            <v>209.0250538000538</v>
          </cell>
          <cell r="K925" t="str">
            <v>No</v>
          </cell>
          <cell r="L925" t="str">
            <v>-</v>
          </cell>
          <cell r="M925">
            <v>0</v>
          </cell>
          <cell r="N925">
            <v>1</v>
          </cell>
          <cell r="O925" t="str">
            <v>sub-HRG</v>
          </cell>
        </row>
        <row r="926">
          <cell r="A926" t="str">
            <v>HA96Z</v>
          </cell>
          <cell r="B926" t="str">
            <v>Multiple Trauma Diagnoses without Procedure</v>
          </cell>
          <cell r="C926" t="str">
            <v>-</v>
          </cell>
          <cell r="D926">
            <v>1311.9015500717619</v>
          </cell>
          <cell r="E926" t="str">
            <v/>
          </cell>
          <cell r="F926" t="str">
            <v/>
          </cell>
          <cell r="G926">
            <v>5</v>
          </cell>
          <cell r="H926">
            <v>1311.9015500717619</v>
          </cell>
          <cell r="I926">
            <v>5</v>
          </cell>
          <cell r="J926">
            <v>209.0250538000538</v>
          </cell>
          <cell r="K926" t="str">
            <v>Yes</v>
          </cell>
          <cell r="L926">
            <v>0.30000000000000004</v>
          </cell>
          <cell r="M926">
            <v>393.57046502152861</v>
          </cell>
          <cell r="N926" t="str">
            <v/>
          </cell>
          <cell r="O926" t="str">
            <v>-</v>
          </cell>
        </row>
        <row r="927">
          <cell r="A927" t="str">
            <v>HA97Z</v>
          </cell>
          <cell r="B927" t="str">
            <v>Other Trauma Diagnosis without Procedure</v>
          </cell>
          <cell r="C927" t="str">
            <v>-</v>
          </cell>
          <cell r="D927">
            <v>2243.8233140082343</v>
          </cell>
          <cell r="E927" t="str">
            <v/>
          </cell>
          <cell r="F927" t="str">
            <v/>
          </cell>
          <cell r="G927">
            <v>28</v>
          </cell>
          <cell r="H927">
            <v>2067.3451293031862</v>
          </cell>
          <cell r="I927">
            <v>14</v>
          </cell>
          <cell r="J927">
            <v>209.0250538000538</v>
          </cell>
          <cell r="K927" t="str">
            <v>Yes</v>
          </cell>
          <cell r="L927">
            <v>0.30000000000000004</v>
          </cell>
          <cell r="M927">
            <v>620.20353879095592</v>
          </cell>
          <cell r="N927" t="str">
            <v/>
          </cell>
          <cell r="O927" t="str">
            <v>-</v>
          </cell>
        </row>
        <row r="928">
          <cell r="A928" t="str">
            <v>HA99Z</v>
          </cell>
          <cell r="B928" t="str">
            <v>Other Procedures for Trauma</v>
          </cell>
          <cell r="C928" t="str">
            <v>-</v>
          </cell>
          <cell r="D928">
            <v>2256.2157402803809</v>
          </cell>
          <cell r="E928" t="str">
            <v/>
          </cell>
          <cell r="F928" t="str">
            <v/>
          </cell>
          <cell r="G928">
            <v>5</v>
          </cell>
          <cell r="H928">
            <v>6479.405262429279</v>
          </cell>
          <cell r="I928">
            <v>55</v>
          </cell>
          <cell r="J928">
            <v>209.0250538000538</v>
          </cell>
          <cell r="K928" t="str">
            <v>No</v>
          </cell>
          <cell r="L928" t="str">
            <v>-</v>
          </cell>
          <cell r="M928">
            <v>0</v>
          </cell>
          <cell r="N928" t="str">
            <v/>
          </cell>
          <cell r="O928" t="str">
            <v>-</v>
          </cell>
        </row>
        <row r="929">
          <cell r="A929" t="str">
            <v>HB11A</v>
          </cell>
          <cell r="B929" t="str">
            <v>Major Hip Procedures for Non-Trauma, Category 2, with Major CC</v>
          </cell>
          <cell r="C929" t="str">
            <v>-</v>
          </cell>
          <cell r="D929">
            <v>8529.1992433372143</v>
          </cell>
          <cell r="E929" t="str">
            <v/>
          </cell>
          <cell r="F929" t="str">
            <v/>
          </cell>
          <cell r="G929">
            <v>30</v>
          </cell>
          <cell r="H929">
            <v>15574.114297578715</v>
          </cell>
          <cell r="I929">
            <v>109</v>
          </cell>
          <cell r="J929">
            <v>209.0250538000538</v>
          </cell>
          <cell r="K929" t="str">
            <v>No</v>
          </cell>
          <cell r="L929" t="str">
            <v>-</v>
          </cell>
          <cell r="M929">
            <v>0</v>
          </cell>
          <cell r="N929" t="str">
            <v/>
          </cell>
          <cell r="O929" t="str">
            <v>-</v>
          </cell>
        </row>
        <row r="930">
          <cell r="A930" t="str">
            <v>HB11B</v>
          </cell>
          <cell r="B930" t="str">
            <v>Major Hip Procedures for Non-Trauma, Category 2, with Intermediate CC</v>
          </cell>
          <cell r="C930" t="str">
            <v>-</v>
          </cell>
          <cell r="D930">
            <v>5473.1221792607403</v>
          </cell>
          <cell r="E930" t="str">
            <v/>
          </cell>
          <cell r="F930" t="str">
            <v/>
          </cell>
          <cell r="G930">
            <v>13</v>
          </cell>
          <cell r="H930">
            <v>9761.0136275661371</v>
          </cell>
          <cell r="I930">
            <v>60</v>
          </cell>
          <cell r="J930">
            <v>209.0250538000538</v>
          </cell>
          <cell r="K930" t="str">
            <v>No</v>
          </cell>
          <cell r="L930" t="str">
            <v>-</v>
          </cell>
          <cell r="M930">
            <v>0</v>
          </cell>
          <cell r="N930" t="str">
            <v/>
          </cell>
          <cell r="O930" t="str">
            <v>-</v>
          </cell>
        </row>
        <row r="931">
          <cell r="A931" t="str">
            <v>HB11C</v>
          </cell>
          <cell r="B931" t="str">
            <v>Major Hip Procedures for Non-Trauma, Category 2, without CC</v>
          </cell>
          <cell r="C931" t="str">
            <v>-</v>
          </cell>
          <cell r="D931">
            <v>4851.9101972048911</v>
          </cell>
          <cell r="E931" t="str">
            <v/>
          </cell>
          <cell r="F931" t="str">
            <v/>
          </cell>
          <cell r="G931">
            <v>8</v>
          </cell>
          <cell r="H931">
            <v>8305.666113093459</v>
          </cell>
          <cell r="I931">
            <v>46</v>
          </cell>
          <cell r="J931">
            <v>209.0250538000538</v>
          </cell>
          <cell r="K931" t="str">
            <v>No</v>
          </cell>
          <cell r="L931" t="str">
            <v>-</v>
          </cell>
          <cell r="M931">
            <v>0</v>
          </cell>
          <cell r="N931" t="str">
            <v/>
          </cell>
          <cell r="O931" t="str">
            <v>-</v>
          </cell>
        </row>
        <row r="932">
          <cell r="A932" t="str">
            <v>HB12A</v>
          </cell>
          <cell r="B932" t="str">
            <v>Major Hip Procedures for Non-Trauma, Category 1, with Major CC</v>
          </cell>
          <cell r="C932" t="str">
            <v>-</v>
          </cell>
          <cell r="D932">
            <v>6907.2115737748554</v>
          </cell>
          <cell r="E932" t="str">
            <v/>
          </cell>
          <cell r="F932" t="str">
            <v/>
          </cell>
          <cell r="G932">
            <v>23</v>
          </cell>
          <cell r="H932">
            <v>10355.840834986067</v>
          </cell>
          <cell r="I932">
            <v>77</v>
          </cell>
          <cell r="J932">
            <v>209.0250538000538</v>
          </cell>
          <cell r="K932" t="str">
            <v>No</v>
          </cell>
          <cell r="L932" t="str">
            <v>-</v>
          </cell>
          <cell r="M932">
            <v>0</v>
          </cell>
          <cell r="N932" t="str">
            <v/>
          </cell>
          <cell r="O932" t="str">
            <v>-</v>
          </cell>
        </row>
        <row r="933">
          <cell r="A933" t="str">
            <v>HB12B</v>
          </cell>
          <cell r="B933" t="str">
            <v>Major Hip Procedures for Non-Trauma, Category 1, with Intermediate CC</v>
          </cell>
          <cell r="C933" t="str">
            <v>-</v>
          </cell>
          <cell r="D933">
            <v>5391.0438089012032</v>
          </cell>
          <cell r="E933" t="str">
            <v/>
          </cell>
          <cell r="F933" t="str">
            <v/>
          </cell>
          <cell r="G933">
            <v>11</v>
          </cell>
          <cell r="H933">
            <v>5391.0438089012032</v>
          </cell>
          <cell r="I933">
            <v>11</v>
          </cell>
          <cell r="J933">
            <v>209.0250538000538</v>
          </cell>
          <cell r="K933" t="str">
            <v>No</v>
          </cell>
          <cell r="L933" t="str">
            <v>-</v>
          </cell>
          <cell r="M933">
            <v>0</v>
          </cell>
          <cell r="N933">
            <v>1</v>
          </cell>
          <cell r="O933" t="str">
            <v>HRG</v>
          </cell>
        </row>
        <row r="934">
          <cell r="A934" t="str">
            <v>HB12C</v>
          </cell>
          <cell r="B934" t="str">
            <v>Major Hip Procedures for Non-Trauma, Category 1, without CC</v>
          </cell>
          <cell r="C934" t="str">
            <v>-</v>
          </cell>
          <cell r="D934">
            <v>4847.4069097427055</v>
          </cell>
          <cell r="E934" t="str">
            <v/>
          </cell>
          <cell r="F934" t="str">
            <v/>
          </cell>
          <cell r="G934">
            <v>6</v>
          </cell>
          <cell r="H934">
            <v>4847.4069097427055</v>
          </cell>
          <cell r="I934">
            <v>6</v>
          </cell>
          <cell r="J934">
            <v>209.0250538000538</v>
          </cell>
          <cell r="K934" t="str">
            <v>No</v>
          </cell>
          <cell r="L934" t="str">
            <v>-</v>
          </cell>
          <cell r="M934">
            <v>0</v>
          </cell>
          <cell r="N934">
            <v>1</v>
          </cell>
          <cell r="O934" t="str">
            <v>HRG</v>
          </cell>
        </row>
        <row r="935">
          <cell r="A935" t="str">
            <v>HB13Z</v>
          </cell>
          <cell r="B935" t="str">
            <v>Intermediate Hip Procedures for Non-Trauma, Category 2</v>
          </cell>
          <cell r="C935" t="str">
            <v>-</v>
          </cell>
          <cell r="D935">
            <v>4106.5600684836418</v>
          </cell>
          <cell r="E935" t="str">
            <v/>
          </cell>
          <cell r="F935" t="str">
            <v/>
          </cell>
          <cell r="G935">
            <v>14</v>
          </cell>
          <cell r="H935">
            <v>4106.5600684836418</v>
          </cell>
          <cell r="I935">
            <v>14</v>
          </cell>
          <cell r="J935">
            <v>209.0250538000538</v>
          </cell>
          <cell r="K935" t="str">
            <v>No</v>
          </cell>
          <cell r="L935" t="str">
            <v>-</v>
          </cell>
          <cell r="M935">
            <v>0</v>
          </cell>
          <cell r="N935" t="str">
            <v/>
          </cell>
          <cell r="O935" t="str">
            <v>-</v>
          </cell>
        </row>
        <row r="936">
          <cell r="A936" t="str">
            <v>HB14B</v>
          </cell>
          <cell r="B936" t="str">
            <v>Intermediate Hip Procedures for Non-Trauma, Category 1, with CC</v>
          </cell>
          <cell r="C936" t="str">
            <v>-</v>
          </cell>
          <cell r="D936">
            <v>2959.0211207877296</v>
          </cell>
          <cell r="E936" t="str">
            <v/>
          </cell>
          <cell r="F936" t="str">
            <v/>
          </cell>
          <cell r="G936">
            <v>10</v>
          </cell>
          <cell r="H936">
            <v>4589.6545648494048</v>
          </cell>
          <cell r="I936">
            <v>35</v>
          </cell>
          <cell r="J936">
            <v>209.0250538000538</v>
          </cell>
          <cell r="K936" t="str">
            <v>No</v>
          </cell>
          <cell r="L936" t="str">
            <v>-</v>
          </cell>
          <cell r="M936">
            <v>0</v>
          </cell>
          <cell r="N936" t="str">
            <v/>
          </cell>
          <cell r="O936" t="str">
            <v>-</v>
          </cell>
        </row>
        <row r="937">
          <cell r="A937" t="str">
            <v>HB14C</v>
          </cell>
          <cell r="B937" t="str">
            <v>Intermediate Hip Procedures for Non-Trauma, Category 1, without CC</v>
          </cell>
          <cell r="C937" t="str">
            <v>-</v>
          </cell>
          <cell r="D937">
            <v>1797.9960278135275</v>
          </cell>
          <cell r="E937" t="str">
            <v/>
          </cell>
          <cell r="F937" t="str">
            <v/>
          </cell>
          <cell r="G937">
            <v>5</v>
          </cell>
          <cell r="H937">
            <v>1797.9960278135275</v>
          </cell>
          <cell r="I937">
            <v>5</v>
          </cell>
          <cell r="J937">
            <v>209.0250538000538</v>
          </cell>
          <cell r="K937" t="str">
            <v>No</v>
          </cell>
          <cell r="L937" t="str">
            <v>-</v>
          </cell>
          <cell r="M937">
            <v>0</v>
          </cell>
          <cell r="N937" t="str">
            <v/>
          </cell>
          <cell r="O937" t="str">
            <v>-</v>
          </cell>
        </row>
        <row r="938">
          <cell r="A938" t="str">
            <v>HB15D</v>
          </cell>
          <cell r="B938" t="str">
            <v>Minor Hip Procedures for Non-Trauma, Category 2, 19 years and over with CC</v>
          </cell>
          <cell r="C938" t="str">
            <v>-</v>
          </cell>
          <cell r="D938">
            <v>1735.2661212931489</v>
          </cell>
          <cell r="E938" t="str">
            <v/>
          </cell>
          <cell r="F938" t="str">
            <v/>
          </cell>
          <cell r="G938">
            <v>5</v>
          </cell>
          <cell r="H938">
            <v>6375.2909819324177</v>
          </cell>
          <cell r="I938">
            <v>63</v>
          </cell>
          <cell r="J938">
            <v>209.0250538000538</v>
          </cell>
          <cell r="K938" t="str">
            <v>No</v>
          </cell>
          <cell r="L938" t="str">
            <v>-</v>
          </cell>
          <cell r="M938">
            <v>0</v>
          </cell>
          <cell r="N938" t="str">
            <v/>
          </cell>
          <cell r="O938" t="str">
            <v>-</v>
          </cell>
        </row>
        <row r="939">
          <cell r="A939" t="str">
            <v>HB15E</v>
          </cell>
          <cell r="B939" t="str">
            <v>Minor Hip Procedures for Non-Trauma, Category 2, 19 years and over without CC</v>
          </cell>
          <cell r="C939">
            <v>1169.4120272821567</v>
          </cell>
          <cell r="D939">
            <v>1169.4120272821567</v>
          </cell>
          <cell r="E939" t="str">
            <v/>
          </cell>
          <cell r="F939" t="str">
            <v/>
          </cell>
          <cell r="G939">
            <v>5</v>
          </cell>
          <cell r="H939">
            <v>1169.4120272821567</v>
          </cell>
          <cell r="I939">
            <v>5</v>
          </cell>
          <cell r="J939">
            <v>209.0250538000538</v>
          </cell>
          <cell r="K939" t="str">
            <v>No</v>
          </cell>
          <cell r="L939" t="str">
            <v>-</v>
          </cell>
          <cell r="M939">
            <v>0</v>
          </cell>
          <cell r="N939" t="str">
            <v/>
          </cell>
          <cell r="O939" t="str">
            <v>-</v>
          </cell>
        </row>
        <row r="940">
          <cell r="A940" t="str">
            <v>HB15F</v>
          </cell>
          <cell r="B940" t="str">
            <v>Minor Hip Procedures for Non-Trauma, Category 2, 18 years and under with CC</v>
          </cell>
          <cell r="C940" t="str">
            <v>-</v>
          </cell>
          <cell r="D940">
            <v>1889.7459183435246</v>
          </cell>
          <cell r="E940" t="str">
            <v/>
          </cell>
          <cell r="F940" t="str">
            <v/>
          </cell>
          <cell r="G940">
            <v>5</v>
          </cell>
          <cell r="H940">
            <v>7358.0675029877611</v>
          </cell>
          <cell r="I940">
            <v>37</v>
          </cell>
          <cell r="J940">
            <v>347.00391751042173</v>
          </cell>
          <cell r="K940" t="str">
            <v>No</v>
          </cell>
          <cell r="L940" t="str">
            <v>-</v>
          </cell>
          <cell r="M940">
            <v>0</v>
          </cell>
          <cell r="N940" t="str">
            <v/>
          </cell>
          <cell r="O940" t="str">
            <v>-</v>
          </cell>
        </row>
        <row r="941">
          <cell r="A941" t="str">
            <v>HB15G</v>
          </cell>
          <cell r="B941" t="str">
            <v>Minor Hip Procedures for Non-Trauma, Category 2, 18 years and under without CC</v>
          </cell>
          <cell r="C941" t="str">
            <v>-</v>
          </cell>
          <cell r="D941">
            <v>1424.4382497950426</v>
          </cell>
          <cell r="E941" t="str">
            <v/>
          </cell>
          <cell r="F941" t="str">
            <v/>
          </cell>
          <cell r="G941">
            <v>5</v>
          </cell>
          <cell r="H941">
            <v>2761.7315634568795</v>
          </cell>
          <cell r="I941">
            <v>11</v>
          </cell>
          <cell r="J941">
            <v>347.00391751042173</v>
          </cell>
          <cell r="K941" t="str">
            <v>No</v>
          </cell>
          <cell r="L941" t="str">
            <v>-</v>
          </cell>
          <cell r="M941">
            <v>0</v>
          </cell>
          <cell r="N941" t="str">
            <v/>
          </cell>
          <cell r="O941" t="str">
            <v>-</v>
          </cell>
        </row>
        <row r="942">
          <cell r="A942" t="str">
            <v>HB16B</v>
          </cell>
          <cell r="B942" t="str">
            <v>Minor Hip Procedures for Non-Trauma, Category 1, with CC</v>
          </cell>
          <cell r="C942" t="str">
            <v>-</v>
          </cell>
          <cell r="D942">
            <v>1409.9220374957902</v>
          </cell>
          <cell r="E942" t="str">
            <v/>
          </cell>
          <cell r="F942" t="str">
            <v/>
          </cell>
          <cell r="G942">
            <v>5</v>
          </cell>
          <cell r="H942">
            <v>8130.4671707994958</v>
          </cell>
          <cell r="I942">
            <v>61</v>
          </cell>
          <cell r="J942">
            <v>209.0250538000538</v>
          </cell>
          <cell r="K942" t="str">
            <v>No</v>
          </cell>
          <cell r="L942" t="str">
            <v>-</v>
          </cell>
          <cell r="M942">
            <v>0</v>
          </cell>
          <cell r="N942" t="str">
            <v/>
          </cell>
          <cell r="O942" t="str">
            <v>-</v>
          </cell>
        </row>
        <row r="943">
          <cell r="A943" t="str">
            <v>HB16C</v>
          </cell>
          <cell r="B943" t="str">
            <v>Minor Hip Procedures for Non-Trauma, Category 1, without CC</v>
          </cell>
          <cell r="C943">
            <v>57.696555078639648</v>
          </cell>
          <cell r="D943">
            <v>1040.1031132151011</v>
          </cell>
          <cell r="E943" t="str">
            <v/>
          </cell>
          <cell r="F943" t="str">
            <v/>
          </cell>
          <cell r="G943">
            <v>5</v>
          </cell>
          <cell r="H943">
            <v>3326.8162754528885</v>
          </cell>
          <cell r="I943">
            <v>24</v>
          </cell>
          <cell r="J943">
            <v>209.0250538000538</v>
          </cell>
          <cell r="K943" t="str">
            <v>No</v>
          </cell>
          <cell r="L943" t="str">
            <v>-</v>
          </cell>
          <cell r="M943">
            <v>0</v>
          </cell>
          <cell r="N943" t="str">
            <v/>
          </cell>
          <cell r="O943" t="str">
            <v>-</v>
          </cell>
        </row>
        <row r="944">
          <cell r="A944" t="str">
            <v>HB19Z</v>
          </cell>
          <cell r="B944" t="str">
            <v>Minimal Hip Procedures for Non-Trauma</v>
          </cell>
          <cell r="C944">
            <v>470.59392313990924</v>
          </cell>
          <cell r="D944">
            <v>470.59392313990924</v>
          </cell>
          <cell r="E944" t="str">
            <v/>
          </cell>
          <cell r="F944" t="str">
            <v/>
          </cell>
          <cell r="G944">
            <v>5</v>
          </cell>
          <cell r="H944">
            <v>470.59392313990924</v>
          </cell>
          <cell r="I944">
            <v>5</v>
          </cell>
          <cell r="J944">
            <v>209.0250538000538</v>
          </cell>
          <cell r="K944" t="str">
            <v>No</v>
          </cell>
          <cell r="L944" t="str">
            <v>-</v>
          </cell>
          <cell r="M944">
            <v>0</v>
          </cell>
          <cell r="N944" t="str">
            <v/>
          </cell>
          <cell r="O944" t="str">
            <v>-</v>
          </cell>
        </row>
        <row r="945">
          <cell r="A945" t="str">
            <v>HB21A</v>
          </cell>
          <cell r="B945" t="str">
            <v>Major Knee Procedures for Non-Trauma, Category 2, with Major CC</v>
          </cell>
          <cell r="C945" t="str">
            <v>-</v>
          </cell>
          <cell r="D945">
            <v>6948.8177500492375</v>
          </cell>
          <cell r="E945" t="str">
            <v/>
          </cell>
          <cell r="F945" t="str">
            <v/>
          </cell>
          <cell r="G945">
            <v>23</v>
          </cell>
          <cell r="H945">
            <v>6948.8177500492375</v>
          </cell>
          <cell r="I945">
            <v>23</v>
          </cell>
          <cell r="J945">
            <v>209.0250538000538</v>
          </cell>
          <cell r="K945" t="str">
            <v>No</v>
          </cell>
          <cell r="L945" t="str">
            <v>-</v>
          </cell>
          <cell r="M945">
            <v>0</v>
          </cell>
          <cell r="N945" t="str">
            <v/>
          </cell>
          <cell r="O945" t="str">
            <v>-</v>
          </cell>
        </row>
        <row r="946">
          <cell r="A946" t="str">
            <v>HB21B</v>
          </cell>
          <cell r="B946" t="str">
            <v>Major Knee Procedures for Non-Trauma, Category 2, with CC</v>
          </cell>
          <cell r="C946" t="str">
            <v>-</v>
          </cell>
          <cell r="D946">
            <v>5191.2942825207447</v>
          </cell>
          <cell r="E946" t="str">
            <v/>
          </cell>
          <cell r="F946" t="str">
            <v/>
          </cell>
          <cell r="G946">
            <v>11</v>
          </cell>
          <cell r="H946">
            <v>5265.2611862544418</v>
          </cell>
          <cell r="I946">
            <v>41</v>
          </cell>
          <cell r="J946">
            <v>209.0250538000538</v>
          </cell>
          <cell r="K946" t="str">
            <v>No</v>
          </cell>
          <cell r="L946" t="str">
            <v>-</v>
          </cell>
          <cell r="M946">
            <v>0</v>
          </cell>
          <cell r="N946">
            <v>1</v>
          </cell>
          <cell r="O946" t="str">
            <v>HRG</v>
          </cell>
        </row>
        <row r="947">
          <cell r="A947" t="str">
            <v>HB21C</v>
          </cell>
          <cell r="B947" t="str">
            <v>Major Knee Procedures for Non-Trauma, Category 2, without CC</v>
          </cell>
          <cell r="C947" t="str">
            <v>-</v>
          </cell>
          <cell r="D947">
            <v>4791.5345537965886</v>
          </cell>
          <cell r="E947" t="str">
            <v/>
          </cell>
          <cell r="F947" t="str">
            <v/>
          </cell>
          <cell r="G947">
            <v>8</v>
          </cell>
          <cell r="H947">
            <v>6055.6534015154675</v>
          </cell>
          <cell r="I947">
            <v>28</v>
          </cell>
          <cell r="J947">
            <v>209.0250538000538</v>
          </cell>
          <cell r="K947" t="str">
            <v>No</v>
          </cell>
          <cell r="L947" t="str">
            <v>-</v>
          </cell>
          <cell r="M947">
            <v>0</v>
          </cell>
          <cell r="N947">
            <v>1</v>
          </cell>
          <cell r="O947" t="str">
            <v>HRG</v>
          </cell>
        </row>
        <row r="948">
          <cell r="A948" t="str">
            <v>HB22B</v>
          </cell>
          <cell r="B948" t="str">
            <v>Major Knee Procedures for Non-Trauma, Category 1, with CC</v>
          </cell>
          <cell r="C948" t="str">
            <v>-</v>
          </cell>
          <cell r="D948">
            <v>2295.5718091554313</v>
          </cell>
          <cell r="E948" t="str">
            <v/>
          </cell>
          <cell r="F948" t="str">
            <v/>
          </cell>
          <cell r="G948">
            <v>5</v>
          </cell>
          <cell r="H948">
            <v>10780.108135763776</v>
          </cell>
          <cell r="I948">
            <v>69</v>
          </cell>
          <cell r="J948">
            <v>209.0250538000538</v>
          </cell>
          <cell r="K948" t="str">
            <v>No</v>
          </cell>
          <cell r="L948" t="str">
            <v>-</v>
          </cell>
          <cell r="M948">
            <v>0</v>
          </cell>
          <cell r="N948" t="str">
            <v/>
          </cell>
          <cell r="O948" t="str">
            <v>-</v>
          </cell>
        </row>
        <row r="949">
          <cell r="A949" t="str">
            <v>HB22C</v>
          </cell>
          <cell r="B949" t="str">
            <v>Major Knee Procedures for Non-Trauma, Category 1, without CC</v>
          </cell>
          <cell r="C949" t="str">
            <v>-</v>
          </cell>
          <cell r="D949">
            <v>1761.6962123219726</v>
          </cell>
          <cell r="E949" t="str">
            <v/>
          </cell>
          <cell r="F949" t="str">
            <v/>
          </cell>
          <cell r="G949">
            <v>5</v>
          </cell>
          <cell r="H949">
            <v>3500.8613014394364</v>
          </cell>
          <cell r="I949">
            <v>25</v>
          </cell>
          <cell r="J949">
            <v>209.0250538000538</v>
          </cell>
          <cell r="K949" t="str">
            <v>No</v>
          </cell>
          <cell r="L949" t="str">
            <v>-</v>
          </cell>
          <cell r="M949">
            <v>0</v>
          </cell>
          <cell r="N949">
            <v>1</v>
          </cell>
          <cell r="O949" t="str">
            <v>sub-HRG</v>
          </cell>
        </row>
        <row r="950">
          <cell r="A950" t="str">
            <v>HB23B</v>
          </cell>
          <cell r="B950" t="str">
            <v>Intermediate Knee Procedures for Non-Trauma, with CC</v>
          </cell>
          <cell r="C950" t="str">
            <v>-</v>
          </cell>
          <cell r="D950">
            <v>1562.2247286870379</v>
          </cell>
          <cell r="E950" t="str">
            <v/>
          </cell>
          <cell r="F950" t="str">
            <v/>
          </cell>
          <cell r="G950">
            <v>5</v>
          </cell>
          <cell r="H950">
            <v>6409.9042303378528</v>
          </cell>
          <cell r="I950">
            <v>51</v>
          </cell>
          <cell r="J950">
            <v>209.0250538000538</v>
          </cell>
          <cell r="K950" t="str">
            <v>No</v>
          </cell>
          <cell r="L950" t="str">
            <v>-</v>
          </cell>
          <cell r="M950">
            <v>0</v>
          </cell>
          <cell r="N950" t="str">
            <v/>
          </cell>
          <cell r="O950" t="str">
            <v>-</v>
          </cell>
        </row>
        <row r="951">
          <cell r="A951" t="str">
            <v>HB23C</v>
          </cell>
          <cell r="B951" t="str">
            <v>Intermediate Knee Procedures for Non-Trauma, without CC</v>
          </cell>
          <cell r="C951" t="str">
            <v>-</v>
          </cell>
          <cell r="D951">
            <v>1277.7384325770472</v>
          </cell>
          <cell r="E951" t="str">
            <v/>
          </cell>
          <cell r="F951" t="str">
            <v/>
          </cell>
          <cell r="G951">
            <v>5</v>
          </cell>
          <cell r="H951">
            <v>2320.1879032132952</v>
          </cell>
          <cell r="I951">
            <v>14</v>
          </cell>
          <cell r="J951">
            <v>209.0250538000538</v>
          </cell>
          <cell r="K951" t="str">
            <v>No</v>
          </cell>
          <cell r="L951" t="str">
            <v>-</v>
          </cell>
          <cell r="M951">
            <v>0</v>
          </cell>
          <cell r="N951" t="str">
            <v/>
          </cell>
          <cell r="O951" t="str">
            <v>-</v>
          </cell>
        </row>
        <row r="952">
          <cell r="A952" t="str">
            <v>HB24B</v>
          </cell>
          <cell r="B952" t="str">
            <v>Minor Knee Procedures for Non-Trauma, Category 2, with CC</v>
          </cell>
          <cell r="C952" t="str">
            <v>-</v>
          </cell>
          <cell r="D952">
            <v>1465.7524774163774</v>
          </cell>
          <cell r="E952" t="str">
            <v/>
          </cell>
          <cell r="F952" t="str">
            <v/>
          </cell>
          <cell r="G952">
            <v>5</v>
          </cell>
          <cell r="H952">
            <v>4105.1224351018336</v>
          </cell>
          <cell r="I952">
            <v>41</v>
          </cell>
          <cell r="J952">
            <v>209.0250538000538</v>
          </cell>
          <cell r="K952" t="str">
            <v>No</v>
          </cell>
          <cell r="L952" t="str">
            <v>-</v>
          </cell>
          <cell r="M952">
            <v>0</v>
          </cell>
          <cell r="N952" t="str">
            <v/>
          </cell>
          <cell r="O952" t="str">
            <v>-</v>
          </cell>
        </row>
        <row r="953">
          <cell r="A953" t="str">
            <v>HB24C</v>
          </cell>
          <cell r="B953" t="str">
            <v>Minor Knee Procedures for Non-Trauma, Category 2, without CC</v>
          </cell>
          <cell r="C953">
            <v>175.85980372731368</v>
          </cell>
          <cell r="D953">
            <v>1153.6350906394405</v>
          </cell>
          <cell r="E953" t="str">
            <v/>
          </cell>
          <cell r="F953" t="str">
            <v/>
          </cell>
          <cell r="G953">
            <v>5</v>
          </cell>
          <cell r="H953">
            <v>1338.8599191310498</v>
          </cell>
          <cell r="I953">
            <v>10</v>
          </cell>
          <cell r="J953">
            <v>209.0250538000538</v>
          </cell>
          <cell r="K953" t="str">
            <v>No</v>
          </cell>
          <cell r="L953" t="str">
            <v>-</v>
          </cell>
          <cell r="M953">
            <v>0</v>
          </cell>
          <cell r="N953" t="str">
            <v/>
          </cell>
          <cell r="O953" t="str">
            <v>-</v>
          </cell>
        </row>
        <row r="954">
          <cell r="A954" t="str">
            <v>HB25D</v>
          </cell>
          <cell r="B954" t="str">
            <v>Minor Knee Procedures for Non-Trauma, Category 1, 19 years and over, with Major CC</v>
          </cell>
          <cell r="C954" t="str">
            <v>-</v>
          </cell>
          <cell r="D954">
            <v>2793.3705962124141</v>
          </cell>
          <cell r="E954" t="str">
            <v/>
          </cell>
          <cell r="F954" t="str">
            <v/>
          </cell>
          <cell r="G954">
            <v>13</v>
          </cell>
          <cell r="H954">
            <v>5141.549037889602</v>
          </cell>
          <cell r="I954">
            <v>39</v>
          </cell>
          <cell r="J954">
            <v>209.0250538000538</v>
          </cell>
          <cell r="K954" t="str">
            <v>No</v>
          </cell>
          <cell r="L954" t="str">
            <v>-</v>
          </cell>
          <cell r="M954">
            <v>0</v>
          </cell>
          <cell r="N954" t="str">
            <v/>
          </cell>
          <cell r="O954" t="str">
            <v>-</v>
          </cell>
        </row>
        <row r="955">
          <cell r="A955" t="str">
            <v>HB25E</v>
          </cell>
          <cell r="B955" t="str">
            <v>Minor Knee Procedures for Non-Trauma, Category 1, 19 years and over, with Intermediate CC</v>
          </cell>
          <cell r="C955" t="str">
            <v>-</v>
          </cell>
          <cell r="D955">
            <v>1526.7815330193093</v>
          </cell>
          <cell r="E955" t="str">
            <v/>
          </cell>
          <cell r="F955" t="str">
            <v/>
          </cell>
          <cell r="G955">
            <v>5</v>
          </cell>
          <cell r="H955">
            <v>3521.6251637572509</v>
          </cell>
          <cell r="I955">
            <v>21</v>
          </cell>
          <cell r="J955">
            <v>209.0250538000538</v>
          </cell>
          <cell r="K955" t="str">
            <v>No</v>
          </cell>
          <cell r="L955" t="str">
            <v>-</v>
          </cell>
          <cell r="M955">
            <v>0</v>
          </cell>
          <cell r="N955" t="str">
            <v/>
          </cell>
          <cell r="O955" t="str">
            <v>-</v>
          </cell>
        </row>
        <row r="956">
          <cell r="A956" t="str">
            <v>HB25F</v>
          </cell>
          <cell r="B956" t="str">
            <v>Minor Knee Procedures for Non-Trauma, Category 1, 19 years and over, without CC</v>
          </cell>
          <cell r="C956">
            <v>73.533659229110214</v>
          </cell>
          <cell r="D956">
            <v>1294.9189094517103</v>
          </cell>
          <cell r="E956" t="str">
            <v/>
          </cell>
          <cell r="F956" t="str">
            <v/>
          </cell>
          <cell r="G956">
            <v>5</v>
          </cell>
          <cell r="H956">
            <v>2499.0406931905513</v>
          </cell>
          <cell r="I956">
            <v>16</v>
          </cell>
          <cell r="J956">
            <v>209.0250538000538</v>
          </cell>
          <cell r="K956" t="str">
            <v>No</v>
          </cell>
          <cell r="L956" t="str">
            <v>-</v>
          </cell>
          <cell r="M956">
            <v>0</v>
          </cell>
          <cell r="N956" t="str">
            <v/>
          </cell>
          <cell r="O956" t="str">
            <v>-</v>
          </cell>
        </row>
        <row r="957">
          <cell r="A957" t="str">
            <v>HB25G</v>
          </cell>
          <cell r="B957" t="str">
            <v>Minor Knee Procedures for Non-Trauma, Category 1, 18 years and under, with Major CC</v>
          </cell>
          <cell r="C957" t="str">
            <v>-</v>
          </cell>
          <cell r="D957">
            <v>2416.8792596040889</v>
          </cell>
          <cell r="E957" t="str">
            <v/>
          </cell>
          <cell r="F957" t="str">
            <v/>
          </cell>
          <cell r="G957">
            <v>16</v>
          </cell>
          <cell r="H957">
            <v>4342.6752156338744</v>
          </cell>
          <cell r="I957">
            <v>18</v>
          </cell>
          <cell r="J957">
            <v>347.00391751042173</v>
          </cell>
          <cell r="K957" t="str">
            <v>No</v>
          </cell>
          <cell r="L957" t="str">
            <v>-</v>
          </cell>
          <cell r="M957">
            <v>0</v>
          </cell>
          <cell r="N957" t="str">
            <v/>
          </cell>
          <cell r="O957" t="str">
            <v>-</v>
          </cell>
        </row>
        <row r="958">
          <cell r="A958" t="str">
            <v>HB25H</v>
          </cell>
          <cell r="B958" t="str">
            <v>Minor Knee Procedures for Non-Trauma, Category 1, 18 years and under, with Intermediate CC</v>
          </cell>
          <cell r="C958" t="str">
            <v>-</v>
          </cell>
          <cell r="D958">
            <v>1483.316068941112</v>
          </cell>
          <cell r="E958" t="str">
            <v/>
          </cell>
          <cell r="F958" t="str">
            <v/>
          </cell>
          <cell r="G958">
            <v>5</v>
          </cell>
          <cell r="H958">
            <v>4695.782226987385</v>
          </cell>
          <cell r="I958">
            <v>62</v>
          </cell>
          <cell r="J958">
            <v>347.00391751042173</v>
          </cell>
          <cell r="K958" t="str">
            <v>No</v>
          </cell>
          <cell r="L958" t="str">
            <v>-</v>
          </cell>
          <cell r="M958">
            <v>0</v>
          </cell>
          <cell r="N958" t="str">
            <v/>
          </cell>
          <cell r="O958" t="str">
            <v>-</v>
          </cell>
        </row>
        <row r="959">
          <cell r="A959" t="str">
            <v>HB25J</v>
          </cell>
          <cell r="B959" t="str">
            <v>Minor Knee Procedures for Non-Trauma, Category 1, 18 years and under, without CC</v>
          </cell>
          <cell r="C959" t="str">
            <v>-</v>
          </cell>
          <cell r="D959">
            <v>1386.067377806078</v>
          </cell>
          <cell r="E959" t="str">
            <v/>
          </cell>
          <cell r="F959" t="str">
            <v/>
          </cell>
          <cell r="G959">
            <v>5</v>
          </cell>
          <cell r="H959">
            <v>2539.4124251664616</v>
          </cell>
          <cell r="I959">
            <v>14</v>
          </cell>
          <cell r="J959">
            <v>347.00391751042173</v>
          </cell>
          <cell r="K959" t="str">
            <v>No</v>
          </cell>
          <cell r="L959" t="str">
            <v>-</v>
          </cell>
          <cell r="M959">
            <v>0</v>
          </cell>
          <cell r="N959" t="str">
            <v/>
          </cell>
          <cell r="O959" t="str">
            <v>-</v>
          </cell>
        </row>
        <row r="960">
          <cell r="A960" t="str">
            <v>HB29Z</v>
          </cell>
          <cell r="B960" t="str">
            <v>Minimal Knee Procedures for Non-Trauma</v>
          </cell>
          <cell r="C960">
            <v>284.78272536803036</v>
          </cell>
          <cell r="D960">
            <v>284.78272536803036</v>
          </cell>
          <cell r="E960" t="str">
            <v/>
          </cell>
          <cell r="F960" t="str">
            <v/>
          </cell>
          <cell r="G960">
            <v>5</v>
          </cell>
          <cell r="H960">
            <v>284.78272536803036</v>
          </cell>
          <cell r="I960">
            <v>5</v>
          </cell>
          <cell r="J960">
            <v>209.0250538000538</v>
          </cell>
          <cell r="K960" t="str">
            <v>No</v>
          </cell>
          <cell r="L960" t="str">
            <v>-</v>
          </cell>
          <cell r="M960">
            <v>0</v>
          </cell>
          <cell r="N960" t="str">
            <v/>
          </cell>
          <cell r="O960" t="str">
            <v>-</v>
          </cell>
        </row>
        <row r="961">
          <cell r="A961" t="str">
            <v>HB31Z</v>
          </cell>
          <cell r="B961" t="str">
            <v>Major Foot Procedures for Non-Trauma</v>
          </cell>
          <cell r="C961" t="str">
            <v>-</v>
          </cell>
          <cell r="D961">
            <v>2980.8365464329022</v>
          </cell>
          <cell r="E961" t="str">
            <v/>
          </cell>
          <cell r="F961" t="str">
            <v/>
          </cell>
          <cell r="G961">
            <v>5</v>
          </cell>
          <cell r="H961">
            <v>8856.8109290262746</v>
          </cell>
          <cell r="I961">
            <v>69</v>
          </cell>
          <cell r="J961">
            <v>209.0250538000538</v>
          </cell>
          <cell r="K961" t="str">
            <v>No</v>
          </cell>
          <cell r="L961" t="str">
            <v>-</v>
          </cell>
          <cell r="M961">
            <v>0</v>
          </cell>
          <cell r="N961" t="str">
            <v/>
          </cell>
          <cell r="O961" t="str">
            <v>-</v>
          </cell>
        </row>
        <row r="962">
          <cell r="A962" t="str">
            <v>HB32A</v>
          </cell>
          <cell r="B962" t="str">
            <v>Intermediate Foot Procedures for Non-Trauma, Category 2, 19 years and over</v>
          </cell>
          <cell r="C962" t="str">
            <v>-</v>
          </cell>
          <cell r="D962">
            <v>2122.9546386954016</v>
          </cell>
          <cell r="E962" t="str">
            <v/>
          </cell>
          <cell r="F962" t="str">
            <v/>
          </cell>
          <cell r="G962">
            <v>5</v>
          </cell>
          <cell r="H962">
            <v>6915.2255486883887</v>
          </cell>
          <cell r="I962">
            <v>56</v>
          </cell>
          <cell r="J962">
            <v>209.0250538000538</v>
          </cell>
          <cell r="K962" t="str">
            <v>No</v>
          </cell>
          <cell r="L962" t="str">
            <v>-</v>
          </cell>
          <cell r="M962">
            <v>0</v>
          </cell>
          <cell r="N962" t="str">
            <v/>
          </cell>
          <cell r="O962" t="str">
            <v>-</v>
          </cell>
        </row>
        <row r="963">
          <cell r="A963" t="str">
            <v>HB32B</v>
          </cell>
          <cell r="B963" t="str">
            <v>Intermediate Foot Procedures for Non-Trauma, Category 2, 18 years and under</v>
          </cell>
          <cell r="C963" t="str">
            <v>-</v>
          </cell>
          <cell r="D963">
            <v>2665.6316865427812</v>
          </cell>
          <cell r="E963" t="str">
            <v/>
          </cell>
          <cell r="F963" t="str">
            <v/>
          </cell>
          <cell r="G963">
            <v>5</v>
          </cell>
          <cell r="H963">
            <v>2689.7886581721896</v>
          </cell>
          <cell r="I963">
            <v>11</v>
          </cell>
          <cell r="J963">
            <v>347.00391751042173</v>
          </cell>
          <cell r="K963" t="str">
            <v>No</v>
          </cell>
          <cell r="L963" t="str">
            <v>-</v>
          </cell>
          <cell r="M963">
            <v>0</v>
          </cell>
          <cell r="N963" t="str">
            <v/>
          </cell>
          <cell r="O963" t="str">
            <v>-</v>
          </cell>
        </row>
        <row r="964">
          <cell r="A964" t="str">
            <v>HB33D</v>
          </cell>
          <cell r="B964" t="str">
            <v>Intermediate Foot Procedures for Non-Trauma, Category 1, 19 years and over, with CC</v>
          </cell>
          <cell r="C964" t="str">
            <v>-</v>
          </cell>
          <cell r="D964">
            <v>2113.0314146469318</v>
          </cell>
          <cell r="E964" t="str">
            <v/>
          </cell>
          <cell r="F964" t="str">
            <v/>
          </cell>
          <cell r="G964">
            <v>5</v>
          </cell>
          <cell r="H964">
            <v>8082.5265802459971</v>
          </cell>
          <cell r="I964">
            <v>59</v>
          </cell>
          <cell r="J964">
            <v>209.0250538000538</v>
          </cell>
          <cell r="K964" t="str">
            <v>No</v>
          </cell>
          <cell r="L964" t="str">
            <v>-</v>
          </cell>
          <cell r="M964">
            <v>0</v>
          </cell>
          <cell r="N964" t="str">
            <v/>
          </cell>
          <cell r="O964" t="str">
            <v>-</v>
          </cell>
        </row>
        <row r="965">
          <cell r="A965" t="str">
            <v>HB33E</v>
          </cell>
          <cell r="B965" t="str">
            <v>Intermediate Foot Procedures for Non-Trauma, Category 1, 19 years and over, without CC</v>
          </cell>
          <cell r="C965" t="str">
            <v>-</v>
          </cell>
          <cell r="D965">
            <v>1504.0212733978308</v>
          </cell>
          <cell r="E965" t="str">
            <v/>
          </cell>
          <cell r="F965" t="str">
            <v/>
          </cell>
          <cell r="G965">
            <v>5</v>
          </cell>
          <cell r="H965">
            <v>2819.9957239880569</v>
          </cell>
          <cell r="I965">
            <v>24</v>
          </cell>
          <cell r="J965">
            <v>209.0250538000538</v>
          </cell>
          <cell r="K965" t="str">
            <v>No</v>
          </cell>
          <cell r="L965" t="str">
            <v>-</v>
          </cell>
          <cell r="M965">
            <v>0</v>
          </cell>
          <cell r="N965" t="str">
            <v/>
          </cell>
          <cell r="O965" t="str">
            <v>-</v>
          </cell>
        </row>
        <row r="966">
          <cell r="A966" t="str">
            <v>HB33F</v>
          </cell>
          <cell r="B966" t="str">
            <v>Intermediate Foot Procedures for Non-Trauma, Category 1, 18 years and under, with CC</v>
          </cell>
          <cell r="C966" t="str">
            <v>-</v>
          </cell>
          <cell r="D966">
            <v>2571.85955330963</v>
          </cell>
          <cell r="E966" t="str">
            <v/>
          </cell>
          <cell r="F966" t="str">
            <v/>
          </cell>
          <cell r="G966">
            <v>5</v>
          </cell>
          <cell r="H966">
            <v>7706.4929747704136</v>
          </cell>
          <cell r="I966">
            <v>28</v>
          </cell>
          <cell r="J966">
            <v>347.00391751042173</v>
          </cell>
          <cell r="K966" t="str">
            <v>No</v>
          </cell>
          <cell r="L966" t="str">
            <v>-</v>
          </cell>
          <cell r="M966">
            <v>0</v>
          </cell>
          <cell r="N966" t="str">
            <v/>
          </cell>
          <cell r="O966" t="str">
            <v>-</v>
          </cell>
        </row>
        <row r="967">
          <cell r="A967" t="str">
            <v>HB33G</v>
          </cell>
          <cell r="B967" t="str">
            <v>Intermediate Foot Procedures for Non-Trauma, Category 1, 18 years and under, without CC</v>
          </cell>
          <cell r="C967" t="str">
            <v>-</v>
          </cell>
          <cell r="D967">
            <v>1840.8554910964717</v>
          </cell>
          <cell r="E967" t="str">
            <v/>
          </cell>
          <cell r="F967" t="str">
            <v/>
          </cell>
          <cell r="G967">
            <v>5</v>
          </cell>
          <cell r="H967">
            <v>3306.2431364766335</v>
          </cell>
          <cell r="I967">
            <v>18</v>
          </cell>
          <cell r="J967">
            <v>347.00391751042173</v>
          </cell>
          <cell r="K967" t="str">
            <v>No</v>
          </cell>
          <cell r="L967" t="str">
            <v>-</v>
          </cell>
          <cell r="M967">
            <v>0</v>
          </cell>
          <cell r="N967" t="str">
            <v/>
          </cell>
          <cell r="O967" t="str">
            <v>-</v>
          </cell>
        </row>
        <row r="968">
          <cell r="A968" t="str">
            <v>HB34D</v>
          </cell>
          <cell r="B968" t="str">
            <v>Minor Foot Procedures for Non-Trauma, Category 2, 19 years and over, with CC</v>
          </cell>
          <cell r="C968" t="str">
            <v>-</v>
          </cell>
          <cell r="D968">
            <v>1512.8390865976651</v>
          </cell>
          <cell r="E968" t="str">
            <v/>
          </cell>
          <cell r="F968" t="str">
            <v/>
          </cell>
          <cell r="G968">
            <v>5</v>
          </cell>
          <cell r="H968">
            <v>5858.2777897146461</v>
          </cell>
          <cell r="I968">
            <v>48</v>
          </cell>
          <cell r="J968">
            <v>209.0250538000538</v>
          </cell>
          <cell r="K968" t="str">
            <v>No</v>
          </cell>
          <cell r="L968" t="str">
            <v>-</v>
          </cell>
          <cell r="M968">
            <v>0</v>
          </cell>
          <cell r="N968" t="str">
            <v/>
          </cell>
          <cell r="O968" t="str">
            <v>-</v>
          </cell>
        </row>
        <row r="969">
          <cell r="A969" t="str">
            <v>HB34E</v>
          </cell>
          <cell r="B969" t="str">
            <v>Minor Foot Procedures for Non-Trauma, Category 2, 19 years and over, without CC</v>
          </cell>
          <cell r="C969" t="str">
            <v>-</v>
          </cell>
          <cell r="D969">
            <v>1198.3766215622329</v>
          </cell>
          <cell r="E969" t="str">
            <v/>
          </cell>
          <cell r="F969" t="str">
            <v/>
          </cell>
          <cell r="G969">
            <v>5</v>
          </cell>
          <cell r="H969">
            <v>1847.1867577876621</v>
          </cell>
          <cell r="I969">
            <v>8</v>
          </cell>
          <cell r="J969">
            <v>209.0250538000538</v>
          </cell>
          <cell r="K969" t="str">
            <v>No</v>
          </cell>
          <cell r="L969" t="str">
            <v>-</v>
          </cell>
          <cell r="M969">
            <v>0</v>
          </cell>
          <cell r="N969">
            <v>1</v>
          </cell>
          <cell r="O969" t="str">
            <v>sub-HRG</v>
          </cell>
        </row>
        <row r="970">
          <cell r="A970" t="str">
            <v>HB34F</v>
          </cell>
          <cell r="B970" t="str">
            <v>Minor Foot Procedures for Non-Trauma, Category 2, 18 years and under, with CC</v>
          </cell>
          <cell r="C970" t="str">
            <v>-</v>
          </cell>
          <cell r="D970">
            <v>1755.3212981882814</v>
          </cell>
          <cell r="E970" t="str">
            <v/>
          </cell>
          <cell r="F970" t="str">
            <v/>
          </cell>
          <cell r="G970">
            <v>5</v>
          </cell>
          <cell r="H970">
            <v>3702.4485111895328</v>
          </cell>
          <cell r="I970">
            <v>24</v>
          </cell>
          <cell r="J970">
            <v>347.00391751042173</v>
          </cell>
          <cell r="K970" t="str">
            <v>No</v>
          </cell>
          <cell r="L970" t="str">
            <v>-</v>
          </cell>
          <cell r="M970">
            <v>0</v>
          </cell>
          <cell r="N970" t="str">
            <v/>
          </cell>
          <cell r="O970" t="str">
            <v>-</v>
          </cell>
        </row>
        <row r="971">
          <cell r="A971" t="str">
            <v>HB34G</v>
          </cell>
          <cell r="B971" t="str">
            <v>Minor Foot Procedures for Non-Trauma, Category 2, 18 years and under, without CC</v>
          </cell>
          <cell r="C971" t="str">
            <v>-</v>
          </cell>
          <cell r="D971">
            <v>1244.0105610342805</v>
          </cell>
          <cell r="E971" t="str">
            <v/>
          </cell>
          <cell r="F971" t="str">
            <v/>
          </cell>
          <cell r="G971">
            <v>5</v>
          </cell>
          <cell r="H971">
            <v>1857.6401492757298</v>
          </cell>
          <cell r="I971">
            <v>8</v>
          </cell>
          <cell r="J971">
            <v>347.00391751042173</v>
          </cell>
          <cell r="K971" t="str">
            <v>No</v>
          </cell>
          <cell r="L971" t="str">
            <v>-</v>
          </cell>
          <cell r="M971">
            <v>0</v>
          </cell>
          <cell r="N971" t="str">
            <v/>
          </cell>
          <cell r="O971" t="str">
            <v>-</v>
          </cell>
        </row>
        <row r="972">
          <cell r="A972" t="str">
            <v>HB35B</v>
          </cell>
          <cell r="B972" t="str">
            <v>Minor Foot Procedures for Non-Trauma, Category 1, with CC</v>
          </cell>
          <cell r="C972" t="str">
            <v>-</v>
          </cell>
          <cell r="D972">
            <v>1297.5651266876237</v>
          </cell>
          <cell r="E972" t="str">
            <v/>
          </cell>
          <cell r="F972" t="str">
            <v/>
          </cell>
          <cell r="G972">
            <v>5</v>
          </cell>
          <cell r="H972">
            <v>4780.2904671679307</v>
          </cell>
          <cell r="I972">
            <v>42</v>
          </cell>
          <cell r="J972">
            <v>209.0250538000538</v>
          </cell>
          <cell r="K972" t="str">
            <v>No</v>
          </cell>
          <cell r="L972" t="str">
            <v>-</v>
          </cell>
          <cell r="M972">
            <v>0</v>
          </cell>
          <cell r="N972">
            <v>1</v>
          </cell>
          <cell r="O972" t="str">
            <v>sub-HRG</v>
          </cell>
        </row>
        <row r="973">
          <cell r="A973" t="str">
            <v>HB35C</v>
          </cell>
          <cell r="B973" t="str">
            <v>Minor Foot Procedures for Non-Trauma, Category 1, without CC</v>
          </cell>
          <cell r="C973">
            <v>177.69369442367562</v>
          </cell>
          <cell r="D973">
            <v>1073.9473086265411</v>
          </cell>
          <cell r="E973" t="str">
            <v/>
          </cell>
          <cell r="F973" t="str">
            <v/>
          </cell>
          <cell r="G973">
            <v>5</v>
          </cell>
          <cell r="H973">
            <v>1494.3458552609104</v>
          </cell>
          <cell r="I973">
            <v>9</v>
          </cell>
          <cell r="J973">
            <v>209.0250538000538</v>
          </cell>
          <cell r="K973" t="str">
            <v>No</v>
          </cell>
          <cell r="L973" t="str">
            <v>-</v>
          </cell>
          <cell r="M973">
            <v>0</v>
          </cell>
          <cell r="N973">
            <v>1</v>
          </cell>
          <cell r="O973" t="str">
            <v>sub-HRG</v>
          </cell>
        </row>
        <row r="974">
          <cell r="A974" t="str">
            <v>HB39Z</v>
          </cell>
          <cell r="B974" t="str">
            <v>Minimal Foot Procedures for Non-Trauma</v>
          </cell>
          <cell r="C974">
            <v>426.61694830331203</v>
          </cell>
          <cell r="D974">
            <v>426.61694830331203</v>
          </cell>
          <cell r="E974" t="str">
            <v/>
          </cell>
          <cell r="F974" t="str">
            <v/>
          </cell>
          <cell r="G974">
            <v>5</v>
          </cell>
          <cell r="H974">
            <v>426.61694830331203</v>
          </cell>
          <cell r="I974">
            <v>5</v>
          </cell>
          <cell r="J974">
            <v>209.0250538000538</v>
          </cell>
          <cell r="K974" t="str">
            <v>No</v>
          </cell>
          <cell r="L974" t="str">
            <v>-</v>
          </cell>
          <cell r="M974">
            <v>0</v>
          </cell>
          <cell r="N974" t="str">
            <v/>
          </cell>
          <cell r="O974" t="str">
            <v>-</v>
          </cell>
        </row>
        <row r="975">
          <cell r="A975" t="str">
            <v>HB51Z</v>
          </cell>
          <cell r="B975" t="str">
            <v>Major Hand Procedures for Non-Trauma, Category 2</v>
          </cell>
          <cell r="C975" t="str">
            <v>-</v>
          </cell>
          <cell r="D975">
            <v>1631.5629621088094</v>
          </cell>
          <cell r="E975" t="str">
            <v/>
          </cell>
          <cell r="F975" t="str">
            <v/>
          </cell>
          <cell r="G975">
            <v>5</v>
          </cell>
          <cell r="H975">
            <v>2325.3885844419547</v>
          </cell>
          <cell r="I975">
            <v>8</v>
          </cell>
          <cell r="J975">
            <v>209.0250538000538</v>
          </cell>
          <cell r="K975" t="str">
            <v>No</v>
          </cell>
          <cell r="L975" t="str">
            <v>-</v>
          </cell>
          <cell r="M975">
            <v>0</v>
          </cell>
          <cell r="N975" t="str">
            <v/>
          </cell>
          <cell r="O975" t="str">
            <v>-</v>
          </cell>
        </row>
        <row r="976">
          <cell r="A976" t="str">
            <v>HB52B</v>
          </cell>
          <cell r="B976" t="str">
            <v>Major Hand Procedures for Non-Trauma, Category 1, with CC</v>
          </cell>
          <cell r="C976" t="str">
            <v>-</v>
          </cell>
          <cell r="D976">
            <v>1862.4328510796752</v>
          </cell>
          <cell r="E976" t="str">
            <v/>
          </cell>
          <cell r="F976" t="str">
            <v/>
          </cell>
          <cell r="G976">
            <v>5</v>
          </cell>
          <cell r="H976">
            <v>3230.4429045531197</v>
          </cell>
          <cell r="I976">
            <v>16</v>
          </cell>
          <cell r="J976">
            <v>209.0250538000538</v>
          </cell>
          <cell r="K976" t="str">
            <v>No</v>
          </cell>
          <cell r="L976" t="str">
            <v>-</v>
          </cell>
          <cell r="M976">
            <v>0</v>
          </cell>
          <cell r="N976" t="str">
            <v/>
          </cell>
          <cell r="O976" t="str">
            <v>-</v>
          </cell>
        </row>
        <row r="977">
          <cell r="A977" t="str">
            <v>HB52C</v>
          </cell>
          <cell r="B977" t="str">
            <v>Major Hand Procedures for Non-Trauma, Category 1, without CC</v>
          </cell>
          <cell r="C977" t="str">
            <v>-</v>
          </cell>
          <cell r="D977">
            <v>1785.536564806928</v>
          </cell>
          <cell r="E977" t="str">
            <v/>
          </cell>
          <cell r="F977" t="str">
            <v/>
          </cell>
          <cell r="G977">
            <v>5</v>
          </cell>
          <cell r="H977">
            <v>1539.4795821344442</v>
          </cell>
          <cell r="I977">
            <v>8</v>
          </cell>
          <cell r="J977">
            <v>209.0250538000538</v>
          </cell>
          <cell r="K977" t="str">
            <v>No</v>
          </cell>
          <cell r="L977" t="str">
            <v>-</v>
          </cell>
          <cell r="M977">
            <v>0</v>
          </cell>
          <cell r="N977" t="str">
            <v/>
          </cell>
          <cell r="O977" t="str">
            <v>-</v>
          </cell>
        </row>
        <row r="978">
          <cell r="A978" t="str">
            <v>HB53Z</v>
          </cell>
          <cell r="B978" t="str">
            <v>Intermediate Hand Procedures for Non-Trauma, Category 2</v>
          </cell>
          <cell r="C978" t="str">
            <v>-</v>
          </cell>
          <cell r="D978">
            <v>1459.522717124574</v>
          </cell>
          <cell r="E978" t="str">
            <v/>
          </cell>
          <cell r="F978" t="str">
            <v/>
          </cell>
          <cell r="G978">
            <v>5</v>
          </cell>
          <cell r="H978">
            <v>2915.1074586175446</v>
          </cell>
          <cell r="I978">
            <v>14</v>
          </cell>
          <cell r="J978">
            <v>209.0250538000538</v>
          </cell>
          <cell r="K978" t="str">
            <v>No</v>
          </cell>
          <cell r="L978" t="str">
            <v>-</v>
          </cell>
          <cell r="M978">
            <v>0</v>
          </cell>
          <cell r="N978">
            <v>1</v>
          </cell>
          <cell r="O978" t="str">
            <v>sub-HRG</v>
          </cell>
        </row>
        <row r="979">
          <cell r="A979" t="str">
            <v>HB54B</v>
          </cell>
          <cell r="B979" t="str">
            <v>Intermediate Hand Procedures for Non-Trauma, Category 1, with CC</v>
          </cell>
          <cell r="C979" t="str">
            <v>-</v>
          </cell>
          <cell r="D979">
            <v>1341.0036272785264</v>
          </cell>
          <cell r="E979" t="str">
            <v/>
          </cell>
          <cell r="F979" t="str">
            <v/>
          </cell>
          <cell r="G979">
            <v>5</v>
          </cell>
          <cell r="H979">
            <v>4766.0002561512338</v>
          </cell>
          <cell r="I979">
            <v>28</v>
          </cell>
          <cell r="J979">
            <v>209.0250538000538</v>
          </cell>
          <cell r="K979" t="str">
            <v>No</v>
          </cell>
          <cell r="L979" t="str">
            <v>-</v>
          </cell>
          <cell r="M979">
            <v>0</v>
          </cell>
          <cell r="N979" t="str">
            <v/>
          </cell>
          <cell r="O979" t="str">
            <v>-</v>
          </cell>
        </row>
        <row r="980">
          <cell r="A980" t="str">
            <v>HB54C</v>
          </cell>
          <cell r="B980" t="str">
            <v>Intermediate Hand Procedures for Non-Trauma, Category 1, without CC</v>
          </cell>
          <cell r="C980" t="str">
            <v>-</v>
          </cell>
          <cell r="D980">
            <v>1235.6452892577879</v>
          </cell>
          <cell r="E980" t="str">
            <v/>
          </cell>
          <cell r="F980" t="str">
            <v/>
          </cell>
          <cell r="G980">
            <v>5</v>
          </cell>
          <cell r="H980">
            <v>1792.9779817593865</v>
          </cell>
          <cell r="I980">
            <v>8</v>
          </cell>
          <cell r="J980">
            <v>209.0250538000538</v>
          </cell>
          <cell r="K980" t="str">
            <v>No</v>
          </cell>
          <cell r="L980" t="str">
            <v>-</v>
          </cell>
          <cell r="M980">
            <v>0</v>
          </cell>
          <cell r="N980" t="str">
            <v/>
          </cell>
          <cell r="O980" t="str">
            <v>-</v>
          </cell>
        </row>
        <row r="981">
          <cell r="A981" t="str">
            <v>HB55B</v>
          </cell>
          <cell r="B981" t="str">
            <v>Minor Hand Procedures for Non-Trauma, Category 2, with CC</v>
          </cell>
          <cell r="C981" t="str">
            <v>-</v>
          </cell>
          <cell r="D981">
            <v>854.91458690924014</v>
          </cell>
          <cell r="E981" t="str">
            <v/>
          </cell>
          <cell r="F981" t="str">
            <v/>
          </cell>
          <cell r="G981">
            <v>5</v>
          </cell>
          <cell r="H981">
            <v>3543.1237395110352</v>
          </cell>
          <cell r="I981">
            <v>27</v>
          </cell>
          <cell r="J981">
            <v>209.0250538000538</v>
          </cell>
          <cell r="K981" t="str">
            <v>No</v>
          </cell>
          <cell r="L981" t="str">
            <v>-</v>
          </cell>
          <cell r="M981">
            <v>0</v>
          </cell>
          <cell r="N981" t="str">
            <v/>
          </cell>
          <cell r="O981" t="str">
            <v>-</v>
          </cell>
        </row>
        <row r="982">
          <cell r="A982" t="str">
            <v>HB55C</v>
          </cell>
          <cell r="B982" t="str">
            <v>Minor Hand Procedures for Non-Trauma, Category 2, without CC</v>
          </cell>
          <cell r="C982">
            <v>107.68834756782184</v>
          </cell>
          <cell r="D982">
            <v>865.78080684457927</v>
          </cell>
          <cell r="E982" t="str">
            <v/>
          </cell>
          <cell r="F982" t="str">
            <v/>
          </cell>
          <cell r="G982">
            <v>5</v>
          </cell>
          <cell r="H982">
            <v>1448.9713494874961</v>
          </cell>
          <cell r="I982">
            <v>8</v>
          </cell>
          <cell r="J982">
            <v>209.0250538000538</v>
          </cell>
          <cell r="K982" t="str">
            <v>No</v>
          </cell>
          <cell r="L982" t="str">
            <v>-</v>
          </cell>
          <cell r="M982">
            <v>0</v>
          </cell>
          <cell r="N982" t="str">
            <v/>
          </cell>
          <cell r="O982" t="str">
            <v>-</v>
          </cell>
        </row>
        <row r="983">
          <cell r="A983" t="str">
            <v>HB56B</v>
          </cell>
          <cell r="B983" t="str">
            <v>Minor Hand Procedures for Non-Trauma, Category 1, with CC</v>
          </cell>
          <cell r="C983" t="str">
            <v>-</v>
          </cell>
          <cell r="D983">
            <v>1133.3772231108687</v>
          </cell>
          <cell r="E983" t="str">
            <v/>
          </cell>
          <cell r="F983" t="str">
            <v/>
          </cell>
          <cell r="G983">
            <v>5</v>
          </cell>
          <cell r="H983">
            <v>3062.8220315546232</v>
          </cell>
          <cell r="I983">
            <v>22</v>
          </cell>
          <cell r="J983">
            <v>209.0250538000538</v>
          </cell>
          <cell r="K983" t="str">
            <v>No</v>
          </cell>
          <cell r="L983" t="str">
            <v>-</v>
          </cell>
          <cell r="M983">
            <v>0</v>
          </cell>
          <cell r="N983" t="str">
            <v/>
          </cell>
          <cell r="O983" t="str">
            <v>-</v>
          </cell>
        </row>
        <row r="984">
          <cell r="A984" t="str">
            <v>HB56C</v>
          </cell>
          <cell r="B984" t="str">
            <v>Minor Hand Procedures for Non-Trauma, Category 1, without CC</v>
          </cell>
          <cell r="C984">
            <v>72.647581305652281</v>
          </cell>
          <cell r="D984">
            <v>977.46780993443303</v>
          </cell>
          <cell r="E984" t="str">
            <v/>
          </cell>
          <cell r="F984" t="str">
            <v/>
          </cell>
          <cell r="G984">
            <v>5</v>
          </cell>
          <cell r="H984">
            <v>1667.1192333456197</v>
          </cell>
          <cell r="I984">
            <v>8</v>
          </cell>
          <cell r="J984">
            <v>209.0250538000538</v>
          </cell>
          <cell r="K984" t="str">
            <v>No</v>
          </cell>
          <cell r="L984" t="str">
            <v>-</v>
          </cell>
          <cell r="M984">
            <v>0</v>
          </cell>
          <cell r="N984" t="str">
            <v/>
          </cell>
          <cell r="O984" t="str">
            <v>-</v>
          </cell>
        </row>
        <row r="985">
          <cell r="A985" t="str">
            <v>HB59Z</v>
          </cell>
          <cell r="B985" t="str">
            <v>Minimal Hand Procedures for Non-Trauma</v>
          </cell>
          <cell r="C985">
            <v>269.62562879508801</v>
          </cell>
          <cell r="D985">
            <v>269.62562879508801</v>
          </cell>
          <cell r="E985" t="str">
            <v/>
          </cell>
          <cell r="F985" t="str">
            <v/>
          </cell>
          <cell r="G985">
            <v>5</v>
          </cell>
          <cell r="H985">
            <v>269.62562879508801</v>
          </cell>
          <cell r="I985">
            <v>5</v>
          </cell>
          <cell r="J985">
            <v>209.0250538000538</v>
          </cell>
          <cell r="K985" t="str">
            <v>No</v>
          </cell>
          <cell r="L985" t="str">
            <v>-</v>
          </cell>
          <cell r="M985">
            <v>0</v>
          </cell>
          <cell r="N985" t="str">
            <v/>
          </cell>
          <cell r="O985" t="str">
            <v>-</v>
          </cell>
        </row>
        <row r="986">
          <cell r="A986" t="str">
            <v>HB61B</v>
          </cell>
          <cell r="B986" t="str">
            <v>Major, Shoulder or Upper Arm Procedures for Non-Trauma, with CC</v>
          </cell>
          <cell r="C986" t="str">
            <v>-</v>
          </cell>
          <cell r="D986">
            <v>2576.7612835790442</v>
          </cell>
          <cell r="E986" t="str">
            <v/>
          </cell>
          <cell r="F986" t="str">
            <v/>
          </cell>
          <cell r="G986">
            <v>5</v>
          </cell>
          <cell r="H986">
            <v>6828.8597617688847</v>
          </cell>
          <cell r="I986">
            <v>63</v>
          </cell>
          <cell r="J986">
            <v>209.0250538000538</v>
          </cell>
          <cell r="K986" t="str">
            <v>No</v>
          </cell>
          <cell r="L986" t="str">
            <v>-</v>
          </cell>
          <cell r="M986">
            <v>0</v>
          </cell>
          <cell r="N986" t="str">
            <v/>
          </cell>
          <cell r="O986" t="str">
            <v>-</v>
          </cell>
        </row>
        <row r="987">
          <cell r="A987" t="str">
            <v>HB61C</v>
          </cell>
          <cell r="B987" t="str">
            <v>Major, Shoulder or Upper Arm Procedures for Non-Trauma, without CC</v>
          </cell>
          <cell r="C987" t="str">
            <v>-</v>
          </cell>
          <cell r="D987">
            <v>2176.3787697421558</v>
          </cell>
          <cell r="E987" t="str">
            <v/>
          </cell>
          <cell r="F987" t="str">
            <v/>
          </cell>
          <cell r="G987">
            <v>5</v>
          </cell>
          <cell r="H987">
            <v>2123.8972144825798</v>
          </cell>
          <cell r="I987">
            <v>6</v>
          </cell>
          <cell r="J987">
            <v>209.0250538000538</v>
          </cell>
          <cell r="K987" t="str">
            <v>No</v>
          </cell>
          <cell r="L987" t="str">
            <v>-</v>
          </cell>
          <cell r="M987">
            <v>0</v>
          </cell>
          <cell r="N987" t="str">
            <v/>
          </cell>
          <cell r="O987" t="str">
            <v>-</v>
          </cell>
        </row>
        <row r="988">
          <cell r="A988" t="str">
            <v>HB62B</v>
          </cell>
          <cell r="B988" t="str">
            <v>Intermediate, Shoulder or Upper Arm Procedures for Non-Trauma, with CC</v>
          </cell>
          <cell r="C988" t="str">
            <v>-</v>
          </cell>
          <cell r="D988">
            <v>1565.8742211332628</v>
          </cell>
          <cell r="E988" t="str">
            <v/>
          </cell>
          <cell r="F988" t="str">
            <v/>
          </cell>
          <cell r="G988">
            <v>5</v>
          </cell>
          <cell r="H988">
            <v>7496.5315064822698</v>
          </cell>
          <cell r="I988">
            <v>60</v>
          </cell>
          <cell r="J988">
            <v>209.0250538000538</v>
          </cell>
          <cell r="K988" t="str">
            <v>No</v>
          </cell>
          <cell r="L988" t="str">
            <v>-</v>
          </cell>
          <cell r="M988">
            <v>0</v>
          </cell>
          <cell r="N988" t="str">
            <v/>
          </cell>
          <cell r="O988" t="str">
            <v>-</v>
          </cell>
        </row>
        <row r="989">
          <cell r="A989" t="str">
            <v>HB62C</v>
          </cell>
          <cell r="B989" t="str">
            <v>Intermediate, Shoulder or Upper Arm Procedures for Non-Trauma, without CC</v>
          </cell>
          <cell r="C989" t="str">
            <v>-</v>
          </cell>
          <cell r="D989">
            <v>1404.5053160272955</v>
          </cell>
          <cell r="E989" t="str">
            <v/>
          </cell>
          <cell r="F989" t="str">
            <v/>
          </cell>
          <cell r="G989">
            <v>5</v>
          </cell>
          <cell r="H989">
            <v>1692.50572685917</v>
          </cell>
          <cell r="I989">
            <v>8</v>
          </cell>
          <cell r="J989">
            <v>209.0250538000538</v>
          </cell>
          <cell r="K989" t="str">
            <v>No</v>
          </cell>
          <cell r="L989" t="str">
            <v>-</v>
          </cell>
          <cell r="M989">
            <v>0</v>
          </cell>
          <cell r="N989">
            <v>1</v>
          </cell>
          <cell r="O989" t="str">
            <v>sub-HRG</v>
          </cell>
        </row>
        <row r="990">
          <cell r="A990" t="str">
            <v>HB63Z</v>
          </cell>
          <cell r="B990" t="str">
            <v>Minor, Shoulder or Upper Arm Procedures for Non-Trauma</v>
          </cell>
          <cell r="C990">
            <v>480.78182707286493</v>
          </cell>
          <cell r="D990">
            <v>480.78182707286493</v>
          </cell>
          <cell r="E990" t="str">
            <v/>
          </cell>
          <cell r="F990" t="str">
            <v/>
          </cell>
          <cell r="G990">
            <v>5</v>
          </cell>
          <cell r="H990">
            <v>480.78182707286493</v>
          </cell>
          <cell r="I990">
            <v>5</v>
          </cell>
          <cell r="J990">
            <v>209.0250538000538</v>
          </cell>
          <cell r="K990" t="str">
            <v>No</v>
          </cell>
          <cell r="L990" t="str">
            <v>-</v>
          </cell>
          <cell r="M990">
            <v>0</v>
          </cell>
          <cell r="N990" t="str">
            <v/>
          </cell>
          <cell r="O990" t="str">
            <v>-</v>
          </cell>
        </row>
        <row r="991">
          <cell r="A991" t="str">
            <v>HB69Z</v>
          </cell>
          <cell r="B991" t="str">
            <v>Minimal, Shoulder or Upper Arm Procedures for Non-Trauma</v>
          </cell>
          <cell r="C991">
            <v>480.78182707286493</v>
          </cell>
          <cell r="D991">
            <v>388.84298491395742</v>
          </cell>
          <cell r="E991" t="str">
            <v/>
          </cell>
          <cell r="F991" t="str">
            <v/>
          </cell>
          <cell r="G991">
            <v>5</v>
          </cell>
          <cell r="H991">
            <v>1059.109966231794</v>
          </cell>
          <cell r="I991">
            <v>5</v>
          </cell>
          <cell r="J991">
            <v>209.0250538000538</v>
          </cell>
          <cell r="K991" t="str">
            <v>No</v>
          </cell>
          <cell r="L991" t="str">
            <v>-</v>
          </cell>
          <cell r="M991">
            <v>0</v>
          </cell>
          <cell r="N991" t="str">
            <v/>
          </cell>
          <cell r="O991" t="str">
            <v>-</v>
          </cell>
        </row>
        <row r="992">
          <cell r="A992" t="str">
            <v>HB71B</v>
          </cell>
          <cell r="B992" t="str">
            <v>Major, Elbow or Lower Arm Procedures for Non-Trauma, with CC</v>
          </cell>
          <cell r="C992" t="str">
            <v>-</v>
          </cell>
          <cell r="D992">
            <v>4073.5639687178814</v>
          </cell>
          <cell r="E992" t="str">
            <v/>
          </cell>
          <cell r="F992" t="str">
            <v/>
          </cell>
          <cell r="G992">
            <v>10</v>
          </cell>
          <cell r="H992">
            <v>4532.1422361528976</v>
          </cell>
          <cell r="I992">
            <v>33</v>
          </cell>
          <cell r="J992">
            <v>209.0250538000538</v>
          </cell>
          <cell r="K992" t="str">
            <v>No</v>
          </cell>
          <cell r="L992" t="str">
            <v>-</v>
          </cell>
          <cell r="M992">
            <v>0</v>
          </cell>
          <cell r="N992" t="str">
            <v/>
          </cell>
          <cell r="O992" t="str">
            <v>-</v>
          </cell>
        </row>
        <row r="993">
          <cell r="A993" t="str">
            <v>HB71C</v>
          </cell>
          <cell r="B993" t="str">
            <v>Major, Elbow or Lower Arm Procedures for Non-Trauma, without CC</v>
          </cell>
          <cell r="C993" t="str">
            <v>-</v>
          </cell>
          <cell r="D993">
            <v>2689.5990237867431</v>
          </cell>
          <cell r="E993" t="str">
            <v/>
          </cell>
          <cell r="F993" t="str">
            <v/>
          </cell>
          <cell r="G993">
            <v>5</v>
          </cell>
          <cell r="H993">
            <v>2306.7765911956726</v>
          </cell>
          <cell r="I993">
            <v>6</v>
          </cell>
          <cell r="J993">
            <v>209.0250538000538</v>
          </cell>
          <cell r="K993" t="str">
            <v>No</v>
          </cell>
          <cell r="L993" t="str">
            <v>-</v>
          </cell>
          <cell r="M993">
            <v>0</v>
          </cell>
          <cell r="N993" t="str">
            <v/>
          </cell>
          <cell r="O993" t="str">
            <v>-</v>
          </cell>
        </row>
        <row r="994">
          <cell r="A994" t="str">
            <v>HB72Z</v>
          </cell>
          <cell r="B994" t="str">
            <v>Intermediate, Elbow or Lower Arm Procedures for Non-Trauma</v>
          </cell>
          <cell r="C994" t="str">
            <v>-</v>
          </cell>
          <cell r="D994">
            <v>1408.0735025289837</v>
          </cell>
          <cell r="E994" t="str">
            <v/>
          </cell>
          <cell r="F994" t="str">
            <v/>
          </cell>
          <cell r="G994">
            <v>5</v>
          </cell>
          <cell r="H994">
            <v>3141.5244541894249</v>
          </cell>
          <cell r="I994">
            <v>20</v>
          </cell>
          <cell r="J994">
            <v>209.0250538000538</v>
          </cell>
          <cell r="K994" t="str">
            <v>No</v>
          </cell>
          <cell r="L994" t="str">
            <v>-</v>
          </cell>
          <cell r="M994">
            <v>0</v>
          </cell>
          <cell r="N994" t="str">
            <v/>
          </cell>
          <cell r="O994" t="str">
            <v>-</v>
          </cell>
        </row>
        <row r="995">
          <cell r="A995" t="str">
            <v>HB73Z</v>
          </cell>
          <cell r="B995" t="str">
            <v>Minor, Elbow or Lower Arm Procedures for Non-Trauma</v>
          </cell>
          <cell r="C995" t="str">
            <v>-</v>
          </cell>
          <cell r="D995">
            <v>1208.0291868219888</v>
          </cell>
          <cell r="E995" t="str">
            <v/>
          </cell>
          <cell r="F995" t="str">
            <v/>
          </cell>
          <cell r="G995">
            <v>5</v>
          </cell>
          <cell r="H995">
            <v>2618.3699039423236</v>
          </cell>
          <cell r="I995">
            <v>19</v>
          </cell>
          <cell r="J995">
            <v>209.0250538000538</v>
          </cell>
          <cell r="K995" t="str">
            <v>No</v>
          </cell>
          <cell r="L995" t="str">
            <v>-</v>
          </cell>
          <cell r="M995">
            <v>0</v>
          </cell>
          <cell r="N995" t="str">
            <v/>
          </cell>
          <cell r="O995" t="str">
            <v>-</v>
          </cell>
        </row>
        <row r="996">
          <cell r="A996" t="str">
            <v>HB79Z</v>
          </cell>
          <cell r="B996" t="str">
            <v>Minimal, Elbow or Lower Arm Procedures for Non-Trauma</v>
          </cell>
          <cell r="C996">
            <v>132.60120616055912</v>
          </cell>
          <cell r="D996">
            <v>516.39344436510112</v>
          </cell>
          <cell r="E996" t="str">
            <v/>
          </cell>
          <cell r="F996" t="str">
            <v/>
          </cell>
          <cell r="G996">
            <v>5</v>
          </cell>
          <cell r="H996">
            <v>401.82302094263872</v>
          </cell>
          <cell r="I996">
            <v>5</v>
          </cell>
          <cell r="J996">
            <v>209.0250538000538</v>
          </cell>
          <cell r="K996" t="str">
            <v>No</v>
          </cell>
          <cell r="L996" t="str">
            <v>-</v>
          </cell>
          <cell r="M996">
            <v>0</v>
          </cell>
          <cell r="N996" t="str">
            <v/>
          </cell>
          <cell r="O996" t="str">
            <v>-</v>
          </cell>
        </row>
        <row r="997">
          <cell r="A997" t="str">
            <v>HB91Z</v>
          </cell>
          <cell r="B997" t="str">
            <v>Other Non-Trauma Diagnosis without Procedure</v>
          </cell>
          <cell r="C997" t="str">
            <v>-</v>
          </cell>
          <cell r="D997">
            <v>1491.7150933695561</v>
          </cell>
          <cell r="E997" t="str">
            <v/>
          </cell>
          <cell r="F997" t="str">
            <v/>
          </cell>
          <cell r="G997">
            <v>11</v>
          </cell>
          <cell r="H997">
            <v>2913.1711336221479</v>
          </cell>
          <cell r="I997">
            <v>24</v>
          </cell>
          <cell r="J997">
            <v>209.0250538000538</v>
          </cell>
          <cell r="K997" t="str">
            <v>Yes</v>
          </cell>
          <cell r="L997">
            <v>0.30000000000000004</v>
          </cell>
          <cell r="M997">
            <v>873.95134008664445</v>
          </cell>
          <cell r="N997" t="str">
            <v/>
          </cell>
          <cell r="O997" t="str">
            <v>-</v>
          </cell>
        </row>
        <row r="998">
          <cell r="A998" t="str">
            <v>HB99Z</v>
          </cell>
          <cell r="B998" t="str">
            <v>Other Procedures for Non-Trauma</v>
          </cell>
          <cell r="C998">
            <v>116.53367763715997</v>
          </cell>
          <cell r="D998">
            <v>1252.0558350418657</v>
          </cell>
          <cell r="E998" t="str">
            <v/>
          </cell>
          <cell r="F998" t="str">
            <v/>
          </cell>
          <cell r="G998">
            <v>5</v>
          </cell>
          <cell r="H998">
            <v>5555.6208160114911</v>
          </cell>
          <cell r="I998">
            <v>47</v>
          </cell>
          <cell r="J998">
            <v>209.0250538000538</v>
          </cell>
          <cell r="K998" t="str">
            <v>No</v>
          </cell>
          <cell r="L998" t="str">
            <v>-</v>
          </cell>
          <cell r="M998">
            <v>0</v>
          </cell>
          <cell r="N998" t="str">
            <v/>
          </cell>
          <cell r="O998" t="str">
            <v>-</v>
          </cell>
        </row>
        <row r="999">
          <cell r="A999" t="str">
            <v>HC01A</v>
          </cell>
          <cell r="B999" t="str">
            <v>Extradural Spine Major 2 with CC Score 5+</v>
          </cell>
          <cell r="C999" t="str">
            <v>-</v>
          </cell>
          <cell r="D999">
            <v>12253.505039859772</v>
          </cell>
          <cell r="E999" t="str">
            <v/>
          </cell>
          <cell r="F999" t="str">
            <v/>
          </cell>
          <cell r="G999">
            <v>41</v>
          </cell>
          <cell r="H999">
            <v>16202.761090258176</v>
          </cell>
          <cell r="I999">
            <v>114</v>
          </cell>
          <cell r="J999">
            <v>209.0250538000538</v>
          </cell>
          <cell r="K999" t="str">
            <v>No</v>
          </cell>
          <cell r="L999" t="str">
            <v>-</v>
          </cell>
          <cell r="M999">
            <v>0</v>
          </cell>
          <cell r="N999" t="str">
            <v/>
          </cell>
          <cell r="O999" t="str">
            <v>-</v>
          </cell>
        </row>
        <row r="1000">
          <cell r="A1000" t="str">
            <v>HC01B</v>
          </cell>
          <cell r="B1000" t="str">
            <v>Extradural Spine Major 2 with CC Score 2-4</v>
          </cell>
          <cell r="C1000" t="str">
            <v>-</v>
          </cell>
          <cell r="D1000">
            <v>6764.7881640745427</v>
          </cell>
          <cell r="E1000" t="str">
            <v/>
          </cell>
          <cell r="F1000" t="str">
            <v/>
          </cell>
          <cell r="G1000">
            <v>13</v>
          </cell>
          <cell r="H1000">
            <v>11055.529667791807</v>
          </cell>
          <cell r="I1000">
            <v>47</v>
          </cell>
          <cell r="J1000">
            <v>209.0250538000538</v>
          </cell>
          <cell r="K1000" t="str">
            <v>No</v>
          </cell>
          <cell r="L1000" t="str">
            <v>-</v>
          </cell>
          <cell r="M1000">
            <v>0</v>
          </cell>
          <cell r="N1000" t="str">
            <v/>
          </cell>
          <cell r="O1000" t="str">
            <v>-</v>
          </cell>
        </row>
        <row r="1001">
          <cell r="A1001" t="str">
            <v>HC01C</v>
          </cell>
          <cell r="B1001" t="str">
            <v>Extradural Spine Major 2 with CC Score 0-1</v>
          </cell>
          <cell r="C1001" t="str">
            <v>-</v>
          </cell>
          <cell r="D1001">
            <v>5972.7062329514984</v>
          </cell>
          <cell r="E1001" t="str">
            <v/>
          </cell>
          <cell r="F1001" t="str">
            <v/>
          </cell>
          <cell r="G1001">
            <v>10</v>
          </cell>
          <cell r="H1001">
            <v>8167.0445764457636</v>
          </cell>
          <cell r="I1001">
            <v>28</v>
          </cell>
          <cell r="J1001">
            <v>209.0250538000538</v>
          </cell>
          <cell r="K1001" t="str">
            <v>No</v>
          </cell>
          <cell r="L1001" t="str">
            <v>-</v>
          </cell>
          <cell r="M1001">
            <v>0</v>
          </cell>
          <cell r="N1001" t="str">
            <v/>
          </cell>
          <cell r="O1001" t="str">
            <v>-</v>
          </cell>
        </row>
        <row r="1002">
          <cell r="A1002" t="str">
            <v>HC02D</v>
          </cell>
          <cell r="B1002" t="str">
            <v>Extradural Spine Major 1 with CC Score 5+</v>
          </cell>
          <cell r="C1002" t="str">
            <v>-</v>
          </cell>
          <cell r="D1002">
            <v>9556.3055862133024</v>
          </cell>
          <cell r="E1002" t="str">
            <v/>
          </cell>
          <cell r="F1002" t="str">
            <v/>
          </cell>
          <cell r="G1002">
            <v>32</v>
          </cell>
          <cell r="H1002">
            <v>13011.108813868697</v>
          </cell>
          <cell r="I1002">
            <v>76</v>
          </cell>
          <cell r="J1002">
            <v>209.0250538000538</v>
          </cell>
          <cell r="K1002" t="str">
            <v>No</v>
          </cell>
          <cell r="L1002" t="str">
            <v>-</v>
          </cell>
          <cell r="M1002">
            <v>0</v>
          </cell>
          <cell r="N1002" t="str">
            <v/>
          </cell>
          <cell r="O1002" t="str">
            <v>-</v>
          </cell>
        </row>
        <row r="1003">
          <cell r="A1003" t="str">
            <v>HC02E</v>
          </cell>
          <cell r="B1003" t="str">
            <v>Extradural Spine Major 1 with CC Score 2-4</v>
          </cell>
          <cell r="C1003" t="str">
            <v>-</v>
          </cell>
          <cell r="D1003">
            <v>5960.677334835892</v>
          </cell>
          <cell r="E1003" t="str">
            <v/>
          </cell>
          <cell r="F1003" t="str">
            <v/>
          </cell>
          <cell r="G1003">
            <v>17</v>
          </cell>
          <cell r="H1003">
            <v>5960.677334835892</v>
          </cell>
          <cell r="I1003">
            <v>17</v>
          </cell>
          <cell r="J1003">
            <v>209.0250538000538</v>
          </cell>
          <cell r="K1003" t="str">
            <v>No</v>
          </cell>
          <cell r="L1003" t="str">
            <v>-</v>
          </cell>
          <cell r="M1003">
            <v>0</v>
          </cell>
          <cell r="N1003" t="str">
            <v/>
          </cell>
          <cell r="O1003" t="str">
            <v>-</v>
          </cell>
        </row>
        <row r="1004">
          <cell r="A1004" t="str">
            <v>HC02F</v>
          </cell>
          <cell r="B1004" t="str">
            <v>Extradural Spine Major 1 with CC Score 0-1</v>
          </cell>
          <cell r="C1004" t="str">
            <v>-</v>
          </cell>
          <cell r="D1004">
            <v>4285.7747423511355</v>
          </cell>
          <cell r="E1004" t="str">
            <v/>
          </cell>
          <cell r="F1004" t="str">
            <v/>
          </cell>
          <cell r="G1004">
            <v>6</v>
          </cell>
          <cell r="H1004">
            <v>6327.5887000083294</v>
          </cell>
          <cell r="I1004">
            <v>22</v>
          </cell>
          <cell r="J1004">
            <v>209.0250538000538</v>
          </cell>
          <cell r="K1004" t="str">
            <v>No</v>
          </cell>
          <cell r="L1004" t="str">
            <v>-</v>
          </cell>
          <cell r="M1004">
            <v>0</v>
          </cell>
          <cell r="N1004" t="str">
            <v/>
          </cell>
          <cell r="O1004" t="str">
            <v>-</v>
          </cell>
        </row>
        <row r="1005">
          <cell r="A1005" t="str">
            <v>HC03D</v>
          </cell>
          <cell r="B1005" t="str">
            <v>Extradural Spine Intermediate 2 with CC Score 6+</v>
          </cell>
          <cell r="C1005" t="str">
            <v>-</v>
          </cell>
          <cell r="D1005">
            <v>8701.833474726689</v>
          </cell>
          <cell r="E1005" t="str">
            <v/>
          </cell>
          <cell r="F1005" t="str">
            <v/>
          </cell>
          <cell r="G1005">
            <v>38</v>
          </cell>
          <cell r="H1005">
            <v>14631.84678034388</v>
          </cell>
          <cell r="I1005">
            <v>98</v>
          </cell>
          <cell r="J1005">
            <v>209.0250538000538</v>
          </cell>
          <cell r="K1005" t="str">
            <v>No</v>
          </cell>
          <cell r="L1005" t="str">
            <v>-</v>
          </cell>
          <cell r="M1005">
            <v>0</v>
          </cell>
          <cell r="N1005" t="str">
            <v/>
          </cell>
          <cell r="O1005" t="str">
            <v>-</v>
          </cell>
        </row>
        <row r="1006">
          <cell r="A1006" t="str">
            <v>HC03E</v>
          </cell>
          <cell r="B1006" t="str">
            <v>Extradural Spine Intermediate 2 with CC Score 3-5</v>
          </cell>
          <cell r="C1006" t="str">
            <v>-</v>
          </cell>
          <cell r="D1006">
            <v>4659.2146389168329</v>
          </cell>
          <cell r="E1006" t="str">
            <v/>
          </cell>
          <cell r="F1006" t="str">
            <v/>
          </cell>
          <cell r="G1006">
            <v>14</v>
          </cell>
          <cell r="H1006">
            <v>8130.629539755204</v>
          </cell>
          <cell r="I1006">
            <v>44</v>
          </cell>
          <cell r="J1006">
            <v>209.0250538000538</v>
          </cell>
          <cell r="K1006" t="str">
            <v>No</v>
          </cell>
          <cell r="L1006" t="str">
            <v>-</v>
          </cell>
          <cell r="M1006">
            <v>0</v>
          </cell>
          <cell r="N1006" t="str">
            <v/>
          </cell>
          <cell r="O1006" t="str">
            <v>-</v>
          </cell>
        </row>
        <row r="1007">
          <cell r="A1007" t="str">
            <v>HC03F</v>
          </cell>
          <cell r="B1007" t="str">
            <v>Extradural Spine Intermediate 2 with CC Score 0-2</v>
          </cell>
          <cell r="C1007" t="str">
            <v>-</v>
          </cell>
          <cell r="D1007">
            <v>3532.8768962786544</v>
          </cell>
          <cell r="E1007" t="str">
            <v/>
          </cell>
          <cell r="F1007" t="str">
            <v/>
          </cell>
          <cell r="G1007">
            <v>6</v>
          </cell>
          <cell r="H1007">
            <v>5170.7746459016607</v>
          </cell>
          <cell r="I1007">
            <v>18</v>
          </cell>
          <cell r="J1007">
            <v>209.0250538000538</v>
          </cell>
          <cell r="K1007" t="str">
            <v>No</v>
          </cell>
          <cell r="L1007" t="str">
            <v>-</v>
          </cell>
          <cell r="M1007">
            <v>0</v>
          </cell>
          <cell r="N1007" t="str">
            <v/>
          </cell>
          <cell r="O1007" t="str">
            <v>-</v>
          </cell>
        </row>
        <row r="1008">
          <cell r="A1008" t="str">
            <v>HC04D</v>
          </cell>
          <cell r="B1008" t="str">
            <v>Extradural Spine Intermediate 1 with CC Score 5+</v>
          </cell>
          <cell r="C1008" t="str">
            <v>-</v>
          </cell>
          <cell r="D1008">
            <v>8488.8697161872988</v>
          </cell>
          <cell r="E1008" t="str">
            <v/>
          </cell>
          <cell r="F1008" t="str">
            <v/>
          </cell>
          <cell r="G1008">
            <v>54</v>
          </cell>
          <cell r="H1008">
            <v>8488.8697161872988</v>
          </cell>
          <cell r="I1008">
            <v>54</v>
          </cell>
          <cell r="J1008">
            <v>209.0250538000538</v>
          </cell>
          <cell r="K1008" t="str">
            <v>No</v>
          </cell>
          <cell r="L1008" t="str">
            <v>-</v>
          </cell>
          <cell r="M1008">
            <v>0</v>
          </cell>
          <cell r="N1008" t="str">
            <v/>
          </cell>
          <cell r="O1008" t="str">
            <v>-</v>
          </cell>
        </row>
        <row r="1009">
          <cell r="A1009" t="str">
            <v>HC04E</v>
          </cell>
          <cell r="B1009" t="str">
            <v>Extradural Spine Intermediate 1 with CC Score 2-4</v>
          </cell>
          <cell r="C1009" t="str">
            <v>-</v>
          </cell>
          <cell r="D1009">
            <v>3986.0295595013167</v>
          </cell>
          <cell r="E1009" t="str">
            <v/>
          </cell>
          <cell r="F1009" t="str">
            <v/>
          </cell>
          <cell r="G1009">
            <v>9</v>
          </cell>
          <cell r="H1009">
            <v>3986.0295595013167</v>
          </cell>
          <cell r="I1009">
            <v>9</v>
          </cell>
          <cell r="J1009">
            <v>209.0250538000538</v>
          </cell>
          <cell r="K1009" t="str">
            <v>No</v>
          </cell>
          <cell r="L1009" t="str">
            <v>-</v>
          </cell>
          <cell r="M1009">
            <v>0</v>
          </cell>
          <cell r="N1009" t="str">
            <v/>
          </cell>
          <cell r="O1009" t="str">
            <v>-</v>
          </cell>
        </row>
        <row r="1010">
          <cell r="A1010" t="str">
            <v>HC04F</v>
          </cell>
          <cell r="B1010" t="str">
            <v>Extradural Spine Intermediate 1 with CC Score 0-1</v>
          </cell>
          <cell r="C1010" t="str">
            <v>-</v>
          </cell>
          <cell r="D1010">
            <v>3059.424861005275</v>
          </cell>
          <cell r="E1010" t="str">
            <v/>
          </cell>
          <cell r="F1010" t="str">
            <v/>
          </cell>
          <cell r="G1010">
            <v>5</v>
          </cell>
          <cell r="H1010">
            <v>3059.424861005275</v>
          </cell>
          <cell r="I1010">
            <v>5</v>
          </cell>
          <cell r="J1010">
            <v>209.0250538000538</v>
          </cell>
          <cell r="K1010" t="str">
            <v>No</v>
          </cell>
          <cell r="L1010" t="str">
            <v>-</v>
          </cell>
          <cell r="M1010">
            <v>0</v>
          </cell>
          <cell r="N1010" t="str">
            <v/>
          </cell>
          <cell r="O1010" t="str">
            <v>-</v>
          </cell>
        </row>
        <row r="1011">
          <cell r="A1011" t="str">
            <v>HC05D</v>
          </cell>
          <cell r="B1011" t="str">
            <v>Extradural Spine Minor 2 with CC Score 4+</v>
          </cell>
          <cell r="C1011" t="str">
            <v>-</v>
          </cell>
          <cell r="D1011">
            <v>7610.7353283704524</v>
          </cell>
          <cell r="E1011" t="str">
            <v/>
          </cell>
          <cell r="F1011" t="str">
            <v/>
          </cell>
          <cell r="G1011">
            <v>74</v>
          </cell>
          <cell r="H1011">
            <v>7610.7353283704524</v>
          </cell>
          <cell r="I1011">
            <v>74</v>
          </cell>
          <cell r="J1011">
            <v>209.0250538000538</v>
          </cell>
          <cell r="K1011" t="str">
            <v>No</v>
          </cell>
          <cell r="L1011" t="str">
            <v>-</v>
          </cell>
          <cell r="M1011">
            <v>0</v>
          </cell>
          <cell r="N1011" t="str">
            <v/>
          </cell>
          <cell r="O1011" t="str">
            <v>-</v>
          </cell>
        </row>
        <row r="1012">
          <cell r="A1012" t="str">
            <v>HC05E</v>
          </cell>
          <cell r="B1012" t="str">
            <v>Extradural Spine Minor 2 with CC Score 2-3</v>
          </cell>
          <cell r="C1012" t="str">
            <v>-</v>
          </cell>
          <cell r="D1012">
            <v>2307.9365630447419</v>
          </cell>
          <cell r="E1012" t="str">
            <v/>
          </cell>
          <cell r="F1012" t="str">
            <v/>
          </cell>
          <cell r="G1012">
            <v>5</v>
          </cell>
          <cell r="H1012">
            <v>2307.9365630447419</v>
          </cell>
          <cell r="I1012">
            <v>5</v>
          </cell>
          <cell r="J1012">
            <v>209.0250538000538</v>
          </cell>
          <cell r="K1012" t="str">
            <v>No</v>
          </cell>
          <cell r="L1012" t="str">
            <v>-</v>
          </cell>
          <cell r="M1012">
            <v>0</v>
          </cell>
          <cell r="N1012" t="str">
            <v/>
          </cell>
          <cell r="O1012" t="str">
            <v>-</v>
          </cell>
        </row>
        <row r="1013">
          <cell r="A1013" t="str">
            <v>HC05F</v>
          </cell>
          <cell r="B1013" t="str">
            <v>Extradural Spine Minor 2 with CC Score 0-1</v>
          </cell>
          <cell r="C1013" t="str">
            <v>-</v>
          </cell>
          <cell r="D1013">
            <v>1275.4207954207757</v>
          </cell>
          <cell r="E1013" t="str">
            <v/>
          </cell>
          <cell r="F1013" t="str">
            <v/>
          </cell>
          <cell r="G1013">
            <v>5</v>
          </cell>
          <cell r="H1013">
            <v>1275.4207954207757</v>
          </cell>
          <cell r="I1013">
            <v>5</v>
          </cell>
          <cell r="J1013">
            <v>209.0250538000538</v>
          </cell>
          <cell r="K1013" t="str">
            <v>No</v>
          </cell>
          <cell r="L1013" t="str">
            <v>-</v>
          </cell>
          <cell r="M1013">
            <v>0</v>
          </cell>
          <cell r="N1013" t="str">
            <v/>
          </cell>
          <cell r="O1013" t="str">
            <v>-</v>
          </cell>
        </row>
        <row r="1014">
          <cell r="A1014" t="str">
            <v>HC06Z</v>
          </cell>
          <cell r="B1014" t="str">
            <v>Extradural Spine Minor 1</v>
          </cell>
          <cell r="C1014" t="str">
            <v>-</v>
          </cell>
          <cell r="D1014">
            <v>601.35889760612758</v>
          </cell>
          <cell r="E1014" t="str">
            <v/>
          </cell>
          <cell r="F1014" t="str">
            <v/>
          </cell>
          <cell r="G1014">
            <v>5</v>
          </cell>
          <cell r="H1014">
            <v>1172.9523221079087</v>
          </cell>
          <cell r="I1014">
            <v>5</v>
          </cell>
          <cell r="J1014">
            <v>209.0250538000538</v>
          </cell>
          <cell r="K1014" t="str">
            <v>No</v>
          </cell>
          <cell r="L1014" t="str">
            <v>-</v>
          </cell>
          <cell r="M1014">
            <v>0</v>
          </cell>
          <cell r="N1014" t="str">
            <v/>
          </cell>
          <cell r="O1014" t="str">
            <v>-</v>
          </cell>
        </row>
        <row r="1015">
          <cell r="A1015" t="str">
            <v>HC07A</v>
          </cell>
          <cell r="B1015" t="str">
            <v>Intradural Spine Major with CC Score 3+</v>
          </cell>
          <cell r="C1015" t="str">
            <v>-</v>
          </cell>
          <cell r="D1015">
            <v>7925.8208348811122</v>
          </cell>
          <cell r="E1015" t="str">
            <v/>
          </cell>
          <cell r="F1015" t="str">
            <v/>
          </cell>
          <cell r="G1015">
            <v>32</v>
          </cell>
          <cell r="H1015">
            <v>12484.197703833312</v>
          </cell>
          <cell r="I1015">
            <v>81</v>
          </cell>
          <cell r="J1015">
            <v>209.0250538000538</v>
          </cell>
          <cell r="K1015" t="str">
            <v>No</v>
          </cell>
          <cell r="L1015" t="str">
            <v>-</v>
          </cell>
          <cell r="M1015">
            <v>0</v>
          </cell>
          <cell r="N1015" t="str">
            <v/>
          </cell>
          <cell r="O1015" t="str">
            <v>-</v>
          </cell>
        </row>
        <row r="1016">
          <cell r="A1016" t="str">
            <v>HC07B</v>
          </cell>
          <cell r="B1016" t="str">
            <v>Intradural Spine Major with CC Score 0-2</v>
          </cell>
          <cell r="C1016" t="str">
            <v>-</v>
          </cell>
          <cell r="D1016">
            <v>5379.2544901817364</v>
          </cell>
          <cell r="E1016" t="str">
            <v/>
          </cell>
          <cell r="F1016" t="str">
            <v/>
          </cell>
          <cell r="G1016">
            <v>15</v>
          </cell>
          <cell r="H1016">
            <v>7563.498218112295</v>
          </cell>
          <cell r="I1016">
            <v>28</v>
          </cell>
          <cell r="J1016">
            <v>209.0250538000538</v>
          </cell>
          <cell r="K1016" t="str">
            <v>No</v>
          </cell>
          <cell r="L1016" t="str">
            <v>-</v>
          </cell>
          <cell r="M1016">
            <v>0</v>
          </cell>
          <cell r="N1016" t="str">
            <v/>
          </cell>
          <cell r="O1016" t="str">
            <v>-</v>
          </cell>
        </row>
        <row r="1017">
          <cell r="A1017" t="str">
            <v>HC10Z</v>
          </cell>
          <cell r="B1017" t="str">
            <v>Intradural Spine Intermediate</v>
          </cell>
          <cell r="C1017" t="str">
            <v>-</v>
          </cell>
          <cell r="D1017">
            <v>3002.5466884365969</v>
          </cell>
          <cell r="E1017" t="str">
            <v/>
          </cell>
          <cell r="F1017" t="str">
            <v/>
          </cell>
          <cell r="G1017">
            <v>11</v>
          </cell>
          <cell r="H1017">
            <v>5963.2225183221171</v>
          </cell>
          <cell r="I1017">
            <v>42</v>
          </cell>
          <cell r="J1017">
            <v>209.0250538000538</v>
          </cell>
          <cell r="K1017" t="str">
            <v>No</v>
          </cell>
          <cell r="L1017" t="str">
            <v>-</v>
          </cell>
          <cell r="M1017">
            <v>0</v>
          </cell>
          <cell r="N1017" t="str">
            <v/>
          </cell>
          <cell r="O1017" t="str">
            <v>-</v>
          </cell>
        </row>
        <row r="1018">
          <cell r="A1018" t="str">
            <v>HC11Z</v>
          </cell>
          <cell r="B1018" t="str">
            <v>Intradural Spine Minor 2</v>
          </cell>
          <cell r="C1018" t="str">
            <v>-</v>
          </cell>
          <cell r="D1018">
            <v>2234.1782109738692</v>
          </cell>
          <cell r="E1018" t="str">
            <v/>
          </cell>
          <cell r="F1018" t="str">
            <v/>
          </cell>
          <cell r="G1018">
            <v>8</v>
          </cell>
          <cell r="H1018">
            <v>2234.1782109738692</v>
          </cell>
          <cell r="I1018">
            <v>8</v>
          </cell>
          <cell r="J1018">
            <v>209.0250538000538</v>
          </cell>
          <cell r="K1018" t="str">
            <v>No</v>
          </cell>
          <cell r="L1018" t="str">
            <v>-</v>
          </cell>
          <cell r="M1018">
            <v>0</v>
          </cell>
          <cell r="N1018" t="str">
            <v/>
          </cell>
          <cell r="O1018" t="str">
            <v>-</v>
          </cell>
        </row>
        <row r="1019">
          <cell r="A1019" t="str">
            <v>HC12Z</v>
          </cell>
          <cell r="B1019" t="str">
            <v>Intradural Spine Minor 1</v>
          </cell>
          <cell r="C1019" t="str">
            <v>-</v>
          </cell>
          <cell r="D1019">
            <v>597.45767187724948</v>
          </cell>
          <cell r="E1019" t="str">
            <v/>
          </cell>
          <cell r="F1019" t="str">
            <v/>
          </cell>
          <cell r="G1019">
            <v>5</v>
          </cell>
          <cell r="H1019">
            <v>680.38976739044392</v>
          </cell>
          <cell r="I1019">
            <v>5</v>
          </cell>
          <cell r="J1019">
            <v>209.0250538000538</v>
          </cell>
          <cell r="K1019" t="str">
            <v>No</v>
          </cell>
          <cell r="L1019" t="str">
            <v>-</v>
          </cell>
          <cell r="M1019">
            <v>0</v>
          </cell>
          <cell r="N1019" t="str">
            <v/>
          </cell>
          <cell r="O1019" t="str">
            <v>-</v>
          </cell>
        </row>
        <row r="1020">
          <cell r="A1020" t="str">
            <v>HC20D</v>
          </cell>
          <cell r="B1020" t="str">
            <v>Vertebral Column Injury without Procedure, with CC Score 6+</v>
          </cell>
          <cell r="C1020" t="str">
            <v>-</v>
          </cell>
          <cell r="D1020">
            <v>10863.686902618441</v>
          </cell>
          <cell r="E1020" t="str">
            <v/>
          </cell>
          <cell r="F1020" t="str">
            <v/>
          </cell>
          <cell r="G1020">
            <v>178</v>
          </cell>
          <cell r="H1020">
            <v>6624.8498945858628</v>
          </cell>
          <cell r="I1020">
            <v>63</v>
          </cell>
          <cell r="J1020">
            <v>209.0250538000538</v>
          </cell>
          <cell r="K1020" t="str">
            <v>Yes</v>
          </cell>
          <cell r="L1020">
            <v>0.30000000000000004</v>
          </cell>
          <cell r="M1020">
            <v>1987.4549683757591</v>
          </cell>
          <cell r="N1020" t="str">
            <v/>
          </cell>
          <cell r="O1020" t="str">
            <v>-</v>
          </cell>
        </row>
        <row r="1021">
          <cell r="A1021" t="str">
            <v>HC20E</v>
          </cell>
          <cell r="B1021" t="str">
            <v>Vertebral Column Injury without Procedure, with CC Score 3-5</v>
          </cell>
          <cell r="C1021" t="str">
            <v>-</v>
          </cell>
          <cell r="D1021">
            <v>7628.3271018018531</v>
          </cell>
          <cell r="E1021" t="str">
            <v/>
          </cell>
          <cell r="F1021" t="str">
            <v/>
          </cell>
          <cell r="G1021">
            <v>83</v>
          </cell>
          <cell r="H1021">
            <v>3787.1154676544211</v>
          </cell>
          <cell r="I1021">
            <v>38</v>
          </cell>
          <cell r="J1021">
            <v>209.0250538000538</v>
          </cell>
          <cell r="K1021" t="str">
            <v>Yes</v>
          </cell>
          <cell r="L1021">
            <v>0.30000000000000004</v>
          </cell>
          <cell r="M1021">
            <v>1136.1346402963266</v>
          </cell>
          <cell r="N1021" t="str">
            <v/>
          </cell>
          <cell r="O1021" t="str">
            <v>-</v>
          </cell>
        </row>
        <row r="1022">
          <cell r="A1022" t="str">
            <v>HC20F</v>
          </cell>
          <cell r="B1022" t="str">
            <v>Vertebral Column Injury without Procedure, with CC Score 1-2</v>
          </cell>
          <cell r="C1022" t="str">
            <v>-</v>
          </cell>
          <cell r="D1022">
            <v>2998.774394801681</v>
          </cell>
          <cell r="E1022" t="str">
            <v/>
          </cell>
          <cell r="F1022" t="str">
            <v/>
          </cell>
          <cell r="G1022">
            <v>46</v>
          </cell>
          <cell r="H1022">
            <v>2717.2559755751977</v>
          </cell>
          <cell r="I1022">
            <v>22</v>
          </cell>
          <cell r="J1022">
            <v>209.0250538000538</v>
          </cell>
          <cell r="K1022" t="str">
            <v>Yes</v>
          </cell>
          <cell r="L1022">
            <v>0.30000000000000004</v>
          </cell>
          <cell r="M1022">
            <v>815.17679267255937</v>
          </cell>
          <cell r="N1022" t="str">
            <v/>
          </cell>
          <cell r="O1022" t="str">
            <v>-</v>
          </cell>
        </row>
        <row r="1023">
          <cell r="A1023" t="str">
            <v>HC20G</v>
          </cell>
          <cell r="B1023" t="str">
            <v>Vertebral Column Injury without Procedure, with CC Score 0</v>
          </cell>
          <cell r="C1023" t="str">
            <v>-</v>
          </cell>
          <cell r="D1023">
            <v>1737.1468946406037</v>
          </cell>
          <cell r="E1023" t="str">
            <v/>
          </cell>
          <cell r="F1023" t="str">
            <v/>
          </cell>
          <cell r="G1023">
            <v>30</v>
          </cell>
          <cell r="H1023">
            <v>1888.6737770753298</v>
          </cell>
          <cell r="I1023">
            <v>11</v>
          </cell>
          <cell r="J1023">
            <v>209.0250538000538</v>
          </cell>
          <cell r="K1023" t="str">
            <v>Yes</v>
          </cell>
          <cell r="L1023">
            <v>0.4</v>
          </cell>
          <cell r="M1023">
            <v>755.46951083013198</v>
          </cell>
          <cell r="N1023" t="str">
            <v/>
          </cell>
          <cell r="O1023" t="str">
            <v>-</v>
          </cell>
        </row>
        <row r="1024">
          <cell r="A1024" t="str">
            <v>HC21D</v>
          </cell>
          <cell r="B1024" t="str">
            <v>Spinal Cord Injury without Procedure, with CC Score 2+</v>
          </cell>
          <cell r="C1024" t="str">
            <v>-</v>
          </cell>
          <cell r="D1024">
            <v>17926.790735589388</v>
          </cell>
          <cell r="E1024" t="str">
            <v/>
          </cell>
          <cell r="F1024" t="str">
            <v/>
          </cell>
          <cell r="G1024">
            <v>187</v>
          </cell>
          <cell r="H1024">
            <v>17926.790735589388</v>
          </cell>
          <cell r="I1024">
            <v>187</v>
          </cell>
          <cell r="J1024">
            <v>209.0250538000538</v>
          </cell>
          <cell r="K1024" t="str">
            <v>Yes</v>
          </cell>
          <cell r="L1024">
            <v>0.30000000000000004</v>
          </cell>
          <cell r="M1024">
            <v>5378.037220676817</v>
          </cell>
          <cell r="N1024" t="str">
            <v/>
          </cell>
          <cell r="O1024" t="str">
            <v>-</v>
          </cell>
        </row>
        <row r="1025">
          <cell r="A1025" t="str">
            <v>HC21E</v>
          </cell>
          <cell r="B1025" t="str">
            <v>Spinal Cord Injury without Procedure, with CC Score 0-1</v>
          </cell>
          <cell r="C1025" t="str">
            <v>-</v>
          </cell>
          <cell r="D1025">
            <v>4268.2235572466561</v>
          </cell>
          <cell r="E1025" t="str">
            <v/>
          </cell>
          <cell r="F1025" t="str">
            <v/>
          </cell>
          <cell r="G1025">
            <v>26</v>
          </cell>
          <cell r="H1025">
            <v>4268.2235572466561</v>
          </cell>
          <cell r="I1025">
            <v>26</v>
          </cell>
          <cell r="J1025">
            <v>209.0250538000538</v>
          </cell>
          <cell r="K1025" t="str">
            <v>Yes</v>
          </cell>
          <cell r="L1025">
            <v>0.30000000000000004</v>
          </cell>
          <cell r="M1025">
            <v>1280.4670671739971</v>
          </cell>
          <cell r="N1025" t="str">
            <v/>
          </cell>
          <cell r="O1025" t="str">
            <v>-</v>
          </cell>
        </row>
        <row r="1026">
          <cell r="A1026" t="str">
            <v>HC26D</v>
          </cell>
          <cell r="B1026" t="str">
            <v>Scoliosis or Other Spinal Deformity, with CC Score 3+</v>
          </cell>
          <cell r="C1026" t="str">
            <v>-</v>
          </cell>
          <cell r="D1026">
            <v>1169.5012149055781</v>
          </cell>
          <cell r="E1026" t="str">
            <v/>
          </cell>
          <cell r="F1026" t="str">
            <v/>
          </cell>
          <cell r="G1026">
            <v>5</v>
          </cell>
          <cell r="H1026">
            <v>4596.6895293774996</v>
          </cell>
          <cell r="I1026">
            <v>48</v>
          </cell>
          <cell r="J1026">
            <v>209.0250538000538</v>
          </cell>
          <cell r="K1026" t="str">
            <v>Yes</v>
          </cell>
          <cell r="L1026">
            <v>0.30000000000000004</v>
          </cell>
          <cell r="M1026">
            <v>1379.0068588132501</v>
          </cell>
          <cell r="N1026" t="str">
            <v/>
          </cell>
          <cell r="O1026" t="str">
            <v>-</v>
          </cell>
        </row>
        <row r="1027">
          <cell r="A1027" t="str">
            <v>HC26E</v>
          </cell>
          <cell r="B1027" t="str">
            <v>Scoliosis or Other Spinal Deformity, with CC Score 1-2</v>
          </cell>
          <cell r="C1027" t="str">
            <v>-</v>
          </cell>
          <cell r="D1027">
            <v>780.9905584189305</v>
          </cell>
          <cell r="E1027" t="str">
            <v/>
          </cell>
          <cell r="F1027" t="str">
            <v/>
          </cell>
          <cell r="G1027">
            <v>5</v>
          </cell>
          <cell r="H1027">
            <v>2472.1553825077149</v>
          </cell>
          <cell r="I1027">
            <v>16</v>
          </cell>
          <cell r="J1027">
            <v>209.0250538000538</v>
          </cell>
          <cell r="K1027" t="str">
            <v>Yes</v>
          </cell>
          <cell r="L1027">
            <v>0.30000000000000004</v>
          </cell>
          <cell r="M1027">
            <v>741.64661475231458</v>
          </cell>
          <cell r="N1027" t="str">
            <v/>
          </cell>
          <cell r="O1027" t="str">
            <v>-</v>
          </cell>
        </row>
        <row r="1028">
          <cell r="A1028" t="str">
            <v>HC26F</v>
          </cell>
          <cell r="B1028" t="str">
            <v>Scoliosis or Other Spinal Deformity, with CC Score 0</v>
          </cell>
          <cell r="C1028" t="str">
            <v>-</v>
          </cell>
          <cell r="D1028">
            <v>669.54424011225808</v>
          </cell>
          <cell r="E1028" t="str">
            <v/>
          </cell>
          <cell r="F1028" t="str">
            <v/>
          </cell>
          <cell r="G1028">
            <v>5</v>
          </cell>
          <cell r="H1028">
            <v>1477.3288475115096</v>
          </cell>
          <cell r="I1028">
            <v>8</v>
          </cell>
          <cell r="J1028">
            <v>209.0250538000538</v>
          </cell>
          <cell r="K1028" t="str">
            <v>Yes</v>
          </cell>
          <cell r="L1028">
            <v>0.4</v>
          </cell>
          <cell r="M1028">
            <v>590.93153900460391</v>
          </cell>
          <cell r="N1028" t="str">
            <v/>
          </cell>
          <cell r="O1028" t="str">
            <v>-</v>
          </cell>
        </row>
        <row r="1029">
          <cell r="A1029" t="str">
            <v>HC27D</v>
          </cell>
          <cell r="B1029" t="str">
            <v>Degenerative Spinal Conditions with CC Score 9+</v>
          </cell>
          <cell r="C1029" t="str">
            <v>-</v>
          </cell>
          <cell r="D1029">
            <v>9354.199458330153</v>
          </cell>
          <cell r="E1029" t="str">
            <v/>
          </cell>
          <cell r="F1029" t="str">
            <v/>
          </cell>
          <cell r="G1029">
            <v>103</v>
          </cell>
          <cell r="H1029">
            <v>5635.9133157787992</v>
          </cell>
          <cell r="I1029">
            <v>58</v>
          </cell>
          <cell r="J1029">
            <v>209.0250538000538</v>
          </cell>
          <cell r="K1029" t="str">
            <v>Yes</v>
          </cell>
          <cell r="L1029">
            <v>0.30000000000000004</v>
          </cell>
          <cell r="M1029">
            <v>1690.7739947336399</v>
          </cell>
          <cell r="N1029" t="str">
            <v/>
          </cell>
          <cell r="O1029" t="str">
            <v>-</v>
          </cell>
        </row>
        <row r="1030">
          <cell r="A1030" t="str">
            <v>HC27E</v>
          </cell>
          <cell r="B1030" t="str">
            <v>Degenerative Spinal Conditions with CC Score 6-8</v>
          </cell>
          <cell r="C1030" t="str">
            <v>-</v>
          </cell>
          <cell r="D1030">
            <v>1235.4591181285273</v>
          </cell>
          <cell r="E1030" t="str">
            <v/>
          </cell>
          <cell r="F1030" t="str">
            <v/>
          </cell>
          <cell r="G1030">
            <v>5</v>
          </cell>
          <cell r="H1030">
            <v>3467.8764738685363</v>
          </cell>
          <cell r="I1030">
            <v>37</v>
          </cell>
          <cell r="J1030">
            <v>209.0250538000538</v>
          </cell>
          <cell r="K1030" t="str">
            <v>Yes</v>
          </cell>
          <cell r="L1030">
            <v>0.30000000000000004</v>
          </cell>
          <cell r="M1030">
            <v>1040.362942160561</v>
          </cell>
          <cell r="N1030" t="str">
            <v/>
          </cell>
          <cell r="O1030" t="str">
            <v>-</v>
          </cell>
        </row>
        <row r="1031">
          <cell r="A1031" t="str">
            <v>HC27F</v>
          </cell>
          <cell r="B1031" t="str">
            <v>Degenerative Spinal Conditions with CC Score 3-5</v>
          </cell>
          <cell r="C1031" t="str">
            <v>-</v>
          </cell>
          <cell r="D1031">
            <v>614.84693976614665</v>
          </cell>
          <cell r="E1031" t="str">
            <v/>
          </cell>
          <cell r="F1031" t="str">
            <v/>
          </cell>
          <cell r="G1031">
            <v>5</v>
          </cell>
          <cell r="H1031">
            <v>2467.7144334732452</v>
          </cell>
          <cell r="I1031">
            <v>19</v>
          </cell>
          <cell r="J1031">
            <v>209.0250538000538</v>
          </cell>
          <cell r="K1031" t="str">
            <v>Yes</v>
          </cell>
          <cell r="L1031">
            <v>0.30000000000000004</v>
          </cell>
          <cell r="M1031">
            <v>740.31433004197368</v>
          </cell>
          <cell r="N1031" t="str">
            <v/>
          </cell>
          <cell r="O1031" t="str">
            <v>-</v>
          </cell>
        </row>
        <row r="1032">
          <cell r="A1032" t="str">
            <v>HC27G</v>
          </cell>
          <cell r="B1032" t="str">
            <v>Degenerative Spinal Conditions with CC Score 0-2</v>
          </cell>
          <cell r="C1032" t="str">
            <v>-</v>
          </cell>
          <cell r="D1032">
            <v>517.90531214244493</v>
          </cell>
          <cell r="E1032" t="str">
            <v/>
          </cell>
          <cell r="F1032" t="str">
            <v/>
          </cell>
          <cell r="G1032">
            <v>5</v>
          </cell>
          <cell r="H1032">
            <v>1365.6138854999222</v>
          </cell>
          <cell r="I1032">
            <v>8</v>
          </cell>
          <cell r="J1032">
            <v>209.0250538000538</v>
          </cell>
          <cell r="K1032" t="str">
            <v>Yes</v>
          </cell>
          <cell r="L1032">
            <v>0.4</v>
          </cell>
          <cell r="M1032">
            <v>546.24555419996886</v>
          </cell>
          <cell r="N1032" t="str">
            <v/>
          </cell>
          <cell r="O1032" t="str">
            <v>-</v>
          </cell>
        </row>
        <row r="1033">
          <cell r="A1033" t="str">
            <v>HC28D</v>
          </cell>
          <cell r="B1033" t="str">
            <v>Spinal Cord Conditions with CC Score 7+</v>
          </cell>
          <cell r="C1033" t="str">
            <v>-</v>
          </cell>
          <cell r="D1033">
            <v>10424.101375501732</v>
          </cell>
          <cell r="E1033" t="str">
            <v/>
          </cell>
          <cell r="F1033" t="str">
            <v/>
          </cell>
          <cell r="G1033">
            <v>84</v>
          </cell>
          <cell r="H1033">
            <v>10424.101375501732</v>
          </cell>
          <cell r="I1033">
            <v>84</v>
          </cell>
          <cell r="J1033">
            <v>209.0250538000538</v>
          </cell>
          <cell r="K1033" t="str">
            <v>Yes</v>
          </cell>
          <cell r="L1033">
            <v>0.30000000000000004</v>
          </cell>
          <cell r="M1033">
            <v>3127.2304126505201</v>
          </cell>
          <cell r="N1033" t="str">
            <v/>
          </cell>
          <cell r="O1033" t="str">
            <v>-</v>
          </cell>
        </row>
        <row r="1034">
          <cell r="A1034" t="str">
            <v>HC28E</v>
          </cell>
          <cell r="B1034" t="str">
            <v>Spinal Cord Conditions with CC Score 5-6</v>
          </cell>
          <cell r="C1034" t="str">
            <v>-</v>
          </cell>
          <cell r="D1034">
            <v>8178.1499564626238</v>
          </cell>
          <cell r="E1034" t="str">
            <v/>
          </cell>
          <cell r="F1034" t="str">
            <v/>
          </cell>
          <cell r="G1034">
            <v>115</v>
          </cell>
          <cell r="H1034">
            <v>6362.5385194695255</v>
          </cell>
          <cell r="I1034">
            <v>49</v>
          </cell>
          <cell r="J1034">
            <v>209.0250538000538</v>
          </cell>
          <cell r="K1034" t="str">
            <v>Yes</v>
          </cell>
          <cell r="L1034">
            <v>0.30000000000000004</v>
          </cell>
          <cell r="M1034">
            <v>1908.7615558408579</v>
          </cell>
          <cell r="N1034" t="str">
            <v/>
          </cell>
          <cell r="O1034" t="str">
            <v>-</v>
          </cell>
        </row>
        <row r="1035">
          <cell r="A1035" t="str">
            <v>HC28F</v>
          </cell>
          <cell r="B1035" t="str">
            <v>Spinal Cord Conditions with CC Score 3-4</v>
          </cell>
          <cell r="C1035" t="str">
            <v>-</v>
          </cell>
          <cell r="D1035">
            <v>2569.4471573766327</v>
          </cell>
          <cell r="E1035" t="str">
            <v/>
          </cell>
          <cell r="F1035" t="str">
            <v/>
          </cell>
          <cell r="G1035">
            <v>33</v>
          </cell>
          <cell r="H1035">
            <v>4755.6821280512613</v>
          </cell>
          <cell r="I1035">
            <v>37</v>
          </cell>
          <cell r="J1035">
            <v>209.0250538000538</v>
          </cell>
          <cell r="K1035" t="str">
            <v>Yes</v>
          </cell>
          <cell r="L1035">
            <v>0.30000000000000004</v>
          </cell>
          <cell r="M1035">
            <v>1426.7046384153787</v>
          </cell>
          <cell r="N1035" t="str">
            <v/>
          </cell>
          <cell r="O1035" t="str">
            <v>-</v>
          </cell>
        </row>
        <row r="1036">
          <cell r="A1036" t="str">
            <v>HC28G</v>
          </cell>
          <cell r="B1036" t="str">
            <v>Spinal Cord Conditions with CC Score 0-2</v>
          </cell>
          <cell r="C1036" t="str">
            <v>-</v>
          </cell>
          <cell r="D1036">
            <v>1487.0611120951651</v>
          </cell>
          <cell r="E1036" t="str">
            <v/>
          </cell>
          <cell r="F1036" t="str">
            <v/>
          </cell>
          <cell r="G1036">
            <v>8</v>
          </cell>
          <cell r="H1036">
            <v>3068.5108411393871</v>
          </cell>
          <cell r="I1036">
            <v>21</v>
          </cell>
          <cell r="J1036">
            <v>209.0250538000538</v>
          </cell>
          <cell r="K1036" t="str">
            <v>Yes</v>
          </cell>
          <cell r="L1036">
            <v>0.30000000000000004</v>
          </cell>
          <cell r="M1036">
            <v>920.55325234181623</v>
          </cell>
          <cell r="N1036" t="str">
            <v/>
          </cell>
          <cell r="O1036" t="str">
            <v>-</v>
          </cell>
        </row>
        <row r="1037">
          <cell r="A1037" t="str">
            <v>HC29A</v>
          </cell>
          <cell r="B1037" t="str">
            <v>Inflammatory Spinal Conditions with CC Score 2+</v>
          </cell>
          <cell r="C1037" t="str">
            <v>-</v>
          </cell>
          <cell r="D1037">
            <v>576.15554613372785</v>
          </cell>
          <cell r="E1037" t="str">
            <v/>
          </cell>
          <cell r="F1037" t="str">
            <v/>
          </cell>
          <cell r="G1037">
            <v>5</v>
          </cell>
          <cell r="H1037">
            <v>2824.3053822071902</v>
          </cell>
          <cell r="I1037">
            <v>19</v>
          </cell>
          <cell r="J1037">
            <v>209.0250538000538</v>
          </cell>
          <cell r="K1037" t="str">
            <v>Yes</v>
          </cell>
          <cell r="L1037">
            <v>0.30000000000000004</v>
          </cell>
          <cell r="M1037">
            <v>847.29161466215714</v>
          </cell>
          <cell r="N1037" t="str">
            <v/>
          </cell>
          <cell r="O1037" t="str">
            <v>-</v>
          </cell>
        </row>
        <row r="1038">
          <cell r="A1038" t="str">
            <v>HC29B</v>
          </cell>
          <cell r="B1038" t="str">
            <v>Inflammatory Spinal Conditions with CC Score 0-1</v>
          </cell>
          <cell r="C1038" t="str">
            <v>-</v>
          </cell>
          <cell r="D1038">
            <v>268.8027684099269</v>
          </cell>
          <cell r="E1038" t="str">
            <v/>
          </cell>
          <cell r="F1038" t="str">
            <v/>
          </cell>
          <cell r="G1038">
            <v>5</v>
          </cell>
          <cell r="H1038">
            <v>892.08383447049687</v>
          </cell>
          <cell r="I1038">
            <v>5</v>
          </cell>
          <cell r="J1038">
            <v>209.0250538000538</v>
          </cell>
          <cell r="K1038" t="str">
            <v>Yes</v>
          </cell>
          <cell r="L1038">
            <v>0.65</v>
          </cell>
          <cell r="M1038">
            <v>579.85449240582295</v>
          </cell>
          <cell r="N1038" t="str">
            <v/>
          </cell>
          <cell r="O1038" t="str">
            <v>-</v>
          </cell>
        </row>
        <row r="1039">
          <cell r="A1039" t="str">
            <v>HC30D</v>
          </cell>
          <cell r="B1039" t="str">
            <v>Spinal Tumours with CC Score 2+</v>
          </cell>
          <cell r="C1039" t="str">
            <v>-</v>
          </cell>
          <cell r="D1039">
            <v>2253.4669596132699</v>
          </cell>
          <cell r="E1039" t="str">
            <v/>
          </cell>
          <cell r="F1039" t="str">
            <v/>
          </cell>
          <cell r="G1039">
            <v>17</v>
          </cell>
          <cell r="H1039">
            <v>6154.8895941141809</v>
          </cell>
          <cell r="I1039">
            <v>59</v>
          </cell>
          <cell r="J1039">
            <v>209.0250538000538</v>
          </cell>
          <cell r="K1039" t="str">
            <v>Yes</v>
          </cell>
          <cell r="L1039">
            <v>0.30000000000000004</v>
          </cell>
          <cell r="M1039">
            <v>1846.4668782342546</v>
          </cell>
          <cell r="N1039" t="str">
            <v/>
          </cell>
          <cell r="O1039" t="str">
            <v>-</v>
          </cell>
        </row>
        <row r="1040">
          <cell r="A1040" t="str">
            <v>HC30E</v>
          </cell>
          <cell r="B1040" t="str">
            <v>Spinal Tumours with CC Score 0-1</v>
          </cell>
          <cell r="C1040" t="str">
            <v>-</v>
          </cell>
          <cell r="D1040">
            <v>1727.4580026199587</v>
          </cell>
          <cell r="E1040" t="str">
            <v/>
          </cell>
          <cell r="F1040" t="str">
            <v/>
          </cell>
          <cell r="G1040">
            <v>10</v>
          </cell>
          <cell r="H1040">
            <v>2807.2992750151775</v>
          </cell>
          <cell r="I1040">
            <v>17</v>
          </cell>
          <cell r="J1040">
            <v>209.0250538000538</v>
          </cell>
          <cell r="K1040" t="str">
            <v>Yes</v>
          </cell>
          <cell r="L1040">
            <v>0.30000000000000004</v>
          </cell>
          <cell r="M1040">
            <v>842.18978250455336</v>
          </cell>
          <cell r="N1040" t="str">
            <v/>
          </cell>
          <cell r="O1040" t="str">
            <v>-</v>
          </cell>
        </row>
        <row r="1041">
          <cell r="A1041" t="str">
            <v>HC31D</v>
          </cell>
          <cell r="B1041" t="str">
            <v>Spinal Infection with CC Score 7+</v>
          </cell>
          <cell r="C1041" t="str">
            <v>-</v>
          </cell>
          <cell r="D1041">
            <v>9428.2645644654622</v>
          </cell>
          <cell r="E1041" t="str">
            <v/>
          </cell>
          <cell r="F1041" t="str">
            <v/>
          </cell>
          <cell r="G1041">
            <v>485</v>
          </cell>
          <cell r="H1041">
            <v>11124.095480888072</v>
          </cell>
          <cell r="I1041">
            <v>121</v>
          </cell>
          <cell r="J1041">
            <v>209.0250538000538</v>
          </cell>
          <cell r="K1041" t="str">
            <v>Yes</v>
          </cell>
          <cell r="L1041">
            <v>0.30000000000000004</v>
          </cell>
          <cell r="M1041">
            <v>3337.2286442664222</v>
          </cell>
          <cell r="N1041" t="str">
            <v/>
          </cell>
          <cell r="O1041" t="str">
            <v>-</v>
          </cell>
        </row>
        <row r="1042">
          <cell r="A1042" t="str">
            <v>HC31E</v>
          </cell>
          <cell r="B1042" t="str">
            <v>Spinal Infection with CC Score 4-6</v>
          </cell>
          <cell r="C1042" t="str">
            <v>-</v>
          </cell>
          <cell r="D1042">
            <v>928.41152543253077</v>
          </cell>
          <cell r="E1042" t="str">
            <v/>
          </cell>
          <cell r="F1042" t="str">
            <v/>
          </cell>
          <cell r="G1042">
            <v>5</v>
          </cell>
          <cell r="H1042">
            <v>7253.2075085821516</v>
          </cell>
          <cell r="I1042">
            <v>74</v>
          </cell>
          <cell r="J1042">
            <v>209.0250538000538</v>
          </cell>
          <cell r="K1042" t="str">
            <v>Yes</v>
          </cell>
          <cell r="L1042">
            <v>0.30000000000000004</v>
          </cell>
          <cell r="M1042">
            <v>2175.9622525746458</v>
          </cell>
          <cell r="N1042" t="str">
            <v/>
          </cell>
          <cell r="O1042" t="str">
            <v>-</v>
          </cell>
        </row>
        <row r="1043">
          <cell r="A1043" t="str">
            <v>HC31F</v>
          </cell>
          <cell r="B1043" t="str">
            <v>Spinal Infection with CC Score 1-3</v>
          </cell>
          <cell r="C1043" t="str">
            <v>-</v>
          </cell>
          <cell r="D1043">
            <v>537.22778711399656</v>
          </cell>
          <cell r="E1043" t="str">
            <v/>
          </cell>
          <cell r="F1043" t="str">
            <v/>
          </cell>
          <cell r="G1043">
            <v>5</v>
          </cell>
          <cell r="H1043">
            <v>5219.4205886581321</v>
          </cell>
          <cell r="I1043">
            <v>52</v>
          </cell>
          <cell r="J1043">
            <v>209.0250538000538</v>
          </cell>
          <cell r="K1043" t="str">
            <v>Yes</v>
          </cell>
          <cell r="L1043">
            <v>0.30000000000000004</v>
          </cell>
          <cell r="M1043">
            <v>1565.8261765974398</v>
          </cell>
          <cell r="N1043" t="str">
            <v/>
          </cell>
          <cell r="O1043" t="str">
            <v>-</v>
          </cell>
        </row>
        <row r="1044">
          <cell r="A1044" t="str">
            <v>HC31G</v>
          </cell>
          <cell r="B1044" t="str">
            <v>Spinal Infection with CC Score 0</v>
          </cell>
          <cell r="C1044" t="str">
            <v>-</v>
          </cell>
          <cell r="D1044">
            <v>198.79980050016965</v>
          </cell>
          <cell r="E1044" t="str">
            <v/>
          </cell>
          <cell r="F1044" t="str">
            <v/>
          </cell>
          <cell r="G1044">
            <v>5</v>
          </cell>
          <cell r="H1044">
            <v>3696.263531472287</v>
          </cell>
          <cell r="I1044">
            <v>32</v>
          </cell>
          <cell r="J1044">
            <v>209.0250538000538</v>
          </cell>
          <cell r="K1044" t="str">
            <v>Yes</v>
          </cell>
          <cell r="L1044">
            <v>0.30000000000000004</v>
          </cell>
          <cell r="M1044">
            <v>1108.8790594416862</v>
          </cell>
          <cell r="N1044" t="str">
            <v/>
          </cell>
          <cell r="O1044" t="str">
            <v>-</v>
          </cell>
        </row>
        <row r="1045">
          <cell r="A1045" t="str">
            <v>HC32D</v>
          </cell>
          <cell r="B1045" t="str">
            <v>Low Back Pain with CC Score 6+</v>
          </cell>
          <cell r="C1045" t="str">
            <v>-</v>
          </cell>
          <cell r="D1045">
            <v>2920.779660404447</v>
          </cell>
          <cell r="E1045" t="str">
            <v/>
          </cell>
          <cell r="F1045" t="str">
            <v/>
          </cell>
          <cell r="G1045">
            <v>35</v>
          </cell>
          <cell r="H1045">
            <v>3355.4126029944209</v>
          </cell>
          <cell r="I1045">
            <v>40</v>
          </cell>
          <cell r="J1045">
            <v>209.0250538000538</v>
          </cell>
          <cell r="K1045" t="str">
            <v>Yes</v>
          </cell>
          <cell r="L1045">
            <v>0.30000000000000004</v>
          </cell>
          <cell r="M1045">
            <v>1006.6237808983265</v>
          </cell>
          <cell r="N1045" t="str">
            <v/>
          </cell>
          <cell r="O1045" t="str">
            <v>-</v>
          </cell>
        </row>
        <row r="1046">
          <cell r="A1046" t="str">
            <v>HC32E</v>
          </cell>
          <cell r="B1046" t="str">
            <v>Low Back Pain with CC Score 3-5</v>
          </cell>
          <cell r="C1046" t="str">
            <v>-</v>
          </cell>
          <cell r="D1046">
            <v>584.35331923589331</v>
          </cell>
          <cell r="E1046" t="str">
            <v/>
          </cell>
          <cell r="F1046" t="str">
            <v/>
          </cell>
          <cell r="G1046">
            <v>5</v>
          </cell>
          <cell r="H1046">
            <v>1608.0985380985821</v>
          </cell>
          <cell r="I1046">
            <v>13</v>
          </cell>
          <cell r="J1046">
            <v>209.0250538000538</v>
          </cell>
          <cell r="K1046" t="str">
            <v>Yes</v>
          </cell>
          <cell r="L1046">
            <v>0.4</v>
          </cell>
          <cell r="M1046">
            <v>643.2394152394329</v>
          </cell>
          <cell r="N1046" t="str">
            <v/>
          </cell>
          <cell r="O1046" t="str">
            <v>-</v>
          </cell>
        </row>
        <row r="1047">
          <cell r="A1047" t="str">
            <v>HC32F</v>
          </cell>
          <cell r="B1047" t="str">
            <v>Low Back Pain with CC Score 0-2</v>
          </cell>
          <cell r="C1047" t="str">
            <v>-</v>
          </cell>
          <cell r="D1047">
            <v>357.05778954099424</v>
          </cell>
          <cell r="E1047" t="str">
            <v/>
          </cell>
          <cell r="F1047" t="str">
            <v/>
          </cell>
          <cell r="G1047">
            <v>5</v>
          </cell>
          <cell r="H1047">
            <v>801.92962827102247</v>
          </cell>
          <cell r="I1047">
            <v>5</v>
          </cell>
          <cell r="J1047">
            <v>209.0250538000538</v>
          </cell>
          <cell r="K1047" t="str">
            <v>Yes</v>
          </cell>
          <cell r="L1047">
            <v>0.65</v>
          </cell>
          <cell r="M1047">
            <v>521.25425837616467</v>
          </cell>
          <cell r="N1047" t="str">
            <v/>
          </cell>
          <cell r="O1047" t="str">
            <v>-</v>
          </cell>
        </row>
        <row r="1048">
          <cell r="A1048" t="str">
            <v>HC40A</v>
          </cell>
          <cell r="B1048" t="str">
            <v>Complex Spinal Reconstructive Surgery with CC Score 3+</v>
          </cell>
          <cell r="C1048" t="str">
            <v>-</v>
          </cell>
          <cell r="D1048">
            <v>18296.50242682848</v>
          </cell>
          <cell r="E1048" t="str">
            <v/>
          </cell>
          <cell r="F1048" t="str">
            <v/>
          </cell>
          <cell r="G1048">
            <v>44</v>
          </cell>
          <cell r="H1048">
            <v>18296.50242682848</v>
          </cell>
          <cell r="I1048">
            <v>44</v>
          </cell>
          <cell r="J1048">
            <v>209.0250538000538</v>
          </cell>
          <cell r="K1048" t="str">
            <v>No</v>
          </cell>
          <cell r="L1048" t="str">
            <v>-</v>
          </cell>
          <cell r="M1048">
            <v>0</v>
          </cell>
          <cell r="N1048" t="str">
            <v/>
          </cell>
          <cell r="O1048" t="str">
            <v>-</v>
          </cell>
        </row>
        <row r="1049">
          <cell r="A1049" t="str">
            <v>HC40B</v>
          </cell>
          <cell r="B1049" t="str">
            <v>Complex Spinal Reconstructive Surgery with CC Score 0-2</v>
          </cell>
          <cell r="C1049" t="str">
            <v>-</v>
          </cell>
          <cell r="D1049">
            <v>13571.146259141922</v>
          </cell>
          <cell r="E1049" t="str">
            <v/>
          </cell>
          <cell r="F1049" t="str">
            <v/>
          </cell>
          <cell r="G1049">
            <v>15</v>
          </cell>
          <cell r="H1049">
            <v>13571.146259141922</v>
          </cell>
          <cell r="I1049">
            <v>15</v>
          </cell>
          <cell r="J1049">
            <v>209.0250538000538</v>
          </cell>
          <cell r="K1049" t="str">
            <v>No</v>
          </cell>
          <cell r="L1049" t="str">
            <v>-</v>
          </cell>
          <cell r="M1049">
            <v>0</v>
          </cell>
          <cell r="N1049" t="str">
            <v/>
          </cell>
          <cell r="O1049" t="str">
            <v>-</v>
          </cell>
        </row>
        <row r="1050">
          <cell r="A1050" t="str">
            <v>HC41A</v>
          </cell>
          <cell r="B1050" t="str">
            <v>Major Spinal Reconstructive Surgery with CC Score 2+</v>
          </cell>
          <cell r="C1050" t="str">
            <v>-</v>
          </cell>
          <cell r="D1050">
            <v>7678.6351578465737</v>
          </cell>
          <cell r="E1050" t="str">
            <v/>
          </cell>
          <cell r="F1050" t="str">
            <v/>
          </cell>
          <cell r="G1050">
            <v>13</v>
          </cell>
          <cell r="H1050">
            <v>7678.6351578465737</v>
          </cell>
          <cell r="I1050">
            <v>13</v>
          </cell>
          <cell r="J1050">
            <v>209.0250538000538</v>
          </cell>
          <cell r="K1050" t="str">
            <v>No</v>
          </cell>
          <cell r="L1050" t="str">
            <v>-</v>
          </cell>
          <cell r="M1050">
            <v>0</v>
          </cell>
          <cell r="N1050" t="str">
            <v/>
          </cell>
          <cell r="O1050" t="str">
            <v>-</v>
          </cell>
        </row>
        <row r="1051">
          <cell r="A1051" t="str">
            <v>HC41B</v>
          </cell>
          <cell r="B1051" t="str">
            <v>Major Spinal Reconstructive Surgery with CC Score 0-1</v>
          </cell>
          <cell r="C1051" t="str">
            <v>-</v>
          </cell>
          <cell r="D1051">
            <v>5478.8736070386849</v>
          </cell>
          <cell r="E1051" t="str">
            <v/>
          </cell>
          <cell r="F1051" t="str">
            <v/>
          </cell>
          <cell r="G1051">
            <v>10</v>
          </cell>
          <cell r="H1051">
            <v>9228.2803770670344</v>
          </cell>
          <cell r="I1051">
            <v>24</v>
          </cell>
          <cell r="J1051">
            <v>209.0250538000538</v>
          </cell>
          <cell r="K1051" t="str">
            <v>No</v>
          </cell>
          <cell r="L1051" t="str">
            <v>-</v>
          </cell>
          <cell r="M1051">
            <v>0</v>
          </cell>
          <cell r="N1051" t="str">
            <v/>
          </cell>
          <cell r="O1051" t="str">
            <v>-</v>
          </cell>
        </row>
        <row r="1052">
          <cell r="A1052" t="str">
            <v>HC42Z</v>
          </cell>
          <cell r="B1052" t="str">
            <v>Intermediate Spinal Reconstructive Surgery</v>
          </cell>
          <cell r="C1052" t="str">
            <v>-</v>
          </cell>
          <cell r="D1052">
            <v>7678.6351578465737</v>
          </cell>
          <cell r="E1052" t="str">
            <v/>
          </cell>
          <cell r="F1052" t="str">
            <v/>
          </cell>
          <cell r="G1052">
            <v>13</v>
          </cell>
          <cell r="H1052">
            <v>7678.6351578465737</v>
          </cell>
          <cell r="I1052">
            <v>13</v>
          </cell>
          <cell r="J1052">
            <v>209.0250538000538</v>
          </cell>
          <cell r="K1052" t="str">
            <v>No</v>
          </cell>
          <cell r="L1052" t="str">
            <v>-</v>
          </cell>
          <cell r="M1052">
            <v>0</v>
          </cell>
          <cell r="N1052" t="str">
            <v/>
          </cell>
          <cell r="O1052" t="str">
            <v>-</v>
          </cell>
        </row>
        <row r="1053">
          <cell r="A1053" t="str">
            <v>HC43Z</v>
          </cell>
          <cell r="B1053" t="str">
            <v>Minor Spinal Reconstructive Surgery</v>
          </cell>
          <cell r="C1053" t="str">
            <v>-</v>
          </cell>
          <cell r="D1053">
            <v>8969.7116978465438</v>
          </cell>
          <cell r="E1053" t="str">
            <v/>
          </cell>
          <cell r="F1053" t="str">
            <v/>
          </cell>
          <cell r="G1053">
            <v>16</v>
          </cell>
          <cell r="H1053">
            <v>8969.7116978465438</v>
          </cell>
          <cell r="I1053">
            <v>26</v>
          </cell>
          <cell r="J1053">
            <v>209.0250538000538</v>
          </cell>
          <cell r="K1053" t="str">
            <v>No</v>
          </cell>
          <cell r="L1053" t="str">
            <v>-</v>
          </cell>
          <cell r="M1053">
            <v>0</v>
          </cell>
          <cell r="N1053" t="str">
            <v/>
          </cell>
          <cell r="O1053" t="str">
            <v>-</v>
          </cell>
        </row>
        <row r="1054">
          <cell r="A1054" t="str">
            <v>HD21D</v>
          </cell>
          <cell r="B1054" t="str">
            <v>Soft Tissue Disorders with CC Score 12+</v>
          </cell>
          <cell r="C1054" t="str">
            <v>-</v>
          </cell>
          <cell r="D1054">
            <v>3094.6607206280532</v>
          </cell>
          <cell r="E1054" t="str">
            <v/>
          </cell>
          <cell r="F1054" t="str">
            <v/>
          </cell>
          <cell r="G1054">
            <v>38</v>
          </cell>
          <cell r="H1054">
            <v>4476.6805131692918</v>
          </cell>
          <cell r="I1054">
            <v>56</v>
          </cell>
          <cell r="J1054">
            <v>209.0250538000538</v>
          </cell>
          <cell r="K1054" t="str">
            <v>Yes</v>
          </cell>
          <cell r="L1054">
            <v>0.30000000000000004</v>
          </cell>
          <cell r="M1054">
            <v>1343.0041539507877</v>
          </cell>
          <cell r="N1054" t="str">
            <v/>
          </cell>
          <cell r="O1054" t="str">
            <v>-</v>
          </cell>
        </row>
        <row r="1055">
          <cell r="A1055" t="str">
            <v>HD21E</v>
          </cell>
          <cell r="B1055" t="str">
            <v>Soft Tissue Disorders with CC Score 9-11</v>
          </cell>
          <cell r="C1055" t="str">
            <v>-</v>
          </cell>
          <cell r="D1055">
            <v>1340.4349299201124</v>
          </cell>
          <cell r="E1055" t="str">
            <v/>
          </cell>
          <cell r="F1055" t="str">
            <v/>
          </cell>
          <cell r="G1055">
            <v>43</v>
          </cell>
          <cell r="H1055">
            <v>2689.1674828340879</v>
          </cell>
          <cell r="I1055">
            <v>23</v>
          </cell>
          <cell r="J1055">
            <v>209.0250538000538</v>
          </cell>
          <cell r="K1055" t="str">
            <v>Yes</v>
          </cell>
          <cell r="L1055">
            <v>0.30000000000000004</v>
          </cell>
          <cell r="M1055">
            <v>806.75024485022652</v>
          </cell>
          <cell r="N1055" t="str">
            <v/>
          </cell>
          <cell r="O1055" t="str">
            <v>-</v>
          </cell>
        </row>
        <row r="1056">
          <cell r="A1056" t="str">
            <v>HD21F</v>
          </cell>
          <cell r="B1056" t="str">
            <v>Soft Tissue Disorders with CC Score 6-8</v>
          </cell>
          <cell r="C1056" t="str">
            <v>-</v>
          </cell>
          <cell r="D1056">
            <v>866.40848435079329</v>
          </cell>
          <cell r="E1056" t="str">
            <v/>
          </cell>
          <cell r="F1056" t="str">
            <v/>
          </cell>
          <cell r="G1056">
            <v>10</v>
          </cell>
          <cell r="H1056">
            <v>1354.9706696644639</v>
          </cell>
          <cell r="I1056">
            <v>8</v>
          </cell>
          <cell r="J1056">
            <v>209.0250538000538</v>
          </cell>
          <cell r="K1056" t="str">
            <v>Yes</v>
          </cell>
          <cell r="L1056">
            <v>0.4</v>
          </cell>
          <cell r="M1056">
            <v>541.98826786578559</v>
          </cell>
          <cell r="N1056" t="str">
            <v/>
          </cell>
          <cell r="O1056" t="str">
            <v>-</v>
          </cell>
        </row>
        <row r="1057">
          <cell r="A1057" t="str">
            <v>HD21G</v>
          </cell>
          <cell r="B1057" t="str">
            <v>Soft Tissue Disorders with CC Score 3-5</v>
          </cell>
          <cell r="C1057" t="str">
            <v>-</v>
          </cell>
          <cell r="D1057">
            <v>394.24890984719713</v>
          </cell>
          <cell r="E1057" t="str">
            <v/>
          </cell>
          <cell r="F1057" t="str">
            <v/>
          </cell>
          <cell r="G1057">
            <v>5</v>
          </cell>
          <cell r="H1057">
            <v>495.10515255897508</v>
          </cell>
          <cell r="I1057">
            <v>5</v>
          </cell>
          <cell r="J1057">
            <v>209.0250538000538</v>
          </cell>
          <cell r="K1057" t="str">
            <v>Yes</v>
          </cell>
          <cell r="L1057">
            <v>1</v>
          </cell>
          <cell r="M1057">
            <v>495.10515255897508</v>
          </cell>
          <cell r="N1057" t="str">
            <v/>
          </cell>
          <cell r="O1057" t="str">
            <v>-</v>
          </cell>
        </row>
        <row r="1058">
          <cell r="A1058" t="str">
            <v>HD21H</v>
          </cell>
          <cell r="B1058" t="str">
            <v>Soft Tissue Disorders with CC Score 0-2</v>
          </cell>
          <cell r="C1058" t="str">
            <v>-</v>
          </cell>
          <cell r="D1058">
            <v>394.24890984719713</v>
          </cell>
          <cell r="E1058" t="str">
            <v/>
          </cell>
          <cell r="F1058" t="str">
            <v/>
          </cell>
          <cell r="G1058">
            <v>5</v>
          </cell>
          <cell r="H1058">
            <v>314.18118680007757</v>
          </cell>
          <cell r="I1058">
            <v>5</v>
          </cell>
          <cell r="J1058">
            <v>209.0250538000538</v>
          </cell>
          <cell r="K1058" t="str">
            <v>Yes</v>
          </cell>
          <cell r="L1058">
            <v>1</v>
          </cell>
          <cell r="M1058">
            <v>314.18118680007757</v>
          </cell>
          <cell r="N1058" t="str">
            <v/>
          </cell>
          <cell r="O1058" t="str">
            <v>-</v>
          </cell>
        </row>
        <row r="1059">
          <cell r="A1059" t="str">
            <v>HD23D</v>
          </cell>
          <cell r="B1059" t="str">
            <v>Inflammatory, Spine, Joint or Connective Tissue Disorders, with CC Score 12+</v>
          </cell>
          <cell r="C1059" t="str">
            <v>-</v>
          </cell>
          <cell r="D1059">
            <v>3412.308758171233</v>
          </cell>
          <cell r="E1059" t="str">
            <v/>
          </cell>
          <cell r="F1059" t="str">
            <v/>
          </cell>
          <cell r="G1059">
            <v>44</v>
          </cell>
          <cell r="H1059">
            <v>4667.4021728716725</v>
          </cell>
          <cell r="I1059">
            <v>49</v>
          </cell>
          <cell r="J1059">
            <v>209.0250538000538</v>
          </cell>
          <cell r="K1059" t="str">
            <v>Yes</v>
          </cell>
          <cell r="L1059">
            <v>0.30000000000000004</v>
          </cell>
          <cell r="M1059">
            <v>1400.2206518615019</v>
          </cell>
          <cell r="N1059" t="str">
            <v/>
          </cell>
          <cell r="O1059" t="str">
            <v>-</v>
          </cell>
        </row>
        <row r="1060">
          <cell r="A1060" t="str">
            <v>HD23E</v>
          </cell>
          <cell r="B1060" t="str">
            <v>Inflammatory, Spine, Joint or Connective Tissue Disorders, with CC Score 9-11</v>
          </cell>
          <cell r="C1060" t="str">
            <v>-</v>
          </cell>
          <cell r="D1060">
            <v>1315.7119642008752</v>
          </cell>
          <cell r="E1060" t="str">
            <v/>
          </cell>
          <cell r="F1060" t="str">
            <v/>
          </cell>
          <cell r="G1060">
            <v>10</v>
          </cell>
          <cell r="H1060">
            <v>3317.9187349995291</v>
          </cell>
          <cell r="I1060">
            <v>30</v>
          </cell>
          <cell r="J1060">
            <v>209.0250538000538</v>
          </cell>
          <cell r="K1060" t="str">
            <v>Yes</v>
          </cell>
          <cell r="L1060">
            <v>0.30000000000000004</v>
          </cell>
          <cell r="M1060">
            <v>995.37562049985888</v>
          </cell>
          <cell r="N1060" t="str">
            <v/>
          </cell>
          <cell r="O1060" t="str">
            <v>-</v>
          </cell>
        </row>
        <row r="1061">
          <cell r="A1061" t="str">
            <v>HD23F</v>
          </cell>
          <cell r="B1061" t="str">
            <v>Inflammatory, Spine, Joint or Connective Tissue Disorders, with CC Score 7-8</v>
          </cell>
          <cell r="C1061" t="str">
            <v>-</v>
          </cell>
          <cell r="D1061">
            <v>466.78492808354275</v>
          </cell>
          <cell r="E1061" t="str">
            <v/>
          </cell>
          <cell r="F1061" t="str">
            <v/>
          </cell>
          <cell r="G1061">
            <v>5</v>
          </cell>
          <cell r="H1061">
            <v>2640.5879175167529</v>
          </cell>
          <cell r="I1061">
            <v>21</v>
          </cell>
          <cell r="J1061">
            <v>209.0250538000538</v>
          </cell>
          <cell r="K1061" t="str">
            <v>Yes</v>
          </cell>
          <cell r="L1061">
            <v>0.30000000000000004</v>
          </cell>
          <cell r="M1061">
            <v>792.17637525502596</v>
          </cell>
          <cell r="N1061" t="str">
            <v/>
          </cell>
          <cell r="O1061" t="str">
            <v>-</v>
          </cell>
        </row>
        <row r="1062">
          <cell r="A1062" t="str">
            <v>HD23G</v>
          </cell>
          <cell r="B1062" t="str">
            <v>Inflammatory, Spine, Joint or Connective Tissue Disorders, with CC Score 5-6</v>
          </cell>
          <cell r="C1062" t="str">
            <v>-</v>
          </cell>
          <cell r="D1062">
            <v>424.06512776878969</v>
          </cell>
          <cell r="E1062" t="str">
            <v/>
          </cell>
          <cell r="F1062" t="str">
            <v/>
          </cell>
          <cell r="G1062">
            <v>5</v>
          </cell>
          <cell r="H1062">
            <v>2153.6330237082902</v>
          </cell>
          <cell r="I1062">
            <v>14</v>
          </cell>
          <cell r="J1062">
            <v>209.0250538000538</v>
          </cell>
          <cell r="K1062" t="str">
            <v>Yes</v>
          </cell>
          <cell r="L1062">
            <v>0.30000000000000004</v>
          </cell>
          <cell r="M1062">
            <v>646.08990711248714</v>
          </cell>
          <cell r="N1062" t="str">
            <v/>
          </cell>
          <cell r="O1062" t="str">
            <v>-</v>
          </cell>
        </row>
        <row r="1063">
          <cell r="A1063" t="str">
            <v>HD23H</v>
          </cell>
          <cell r="B1063" t="str">
            <v>Inflammatory, Spine, Joint or Connective Tissue Disorders, with CC Score 3-4</v>
          </cell>
          <cell r="C1063" t="str">
            <v>-</v>
          </cell>
          <cell r="D1063">
            <v>361.00021149917228</v>
          </cell>
          <cell r="E1063" t="str">
            <v/>
          </cell>
          <cell r="F1063" t="str">
            <v/>
          </cell>
          <cell r="G1063">
            <v>5</v>
          </cell>
          <cell r="H1063">
            <v>1516.7982084989992</v>
          </cell>
          <cell r="I1063">
            <v>10</v>
          </cell>
          <cell r="J1063">
            <v>209.0250538000538</v>
          </cell>
          <cell r="K1063" t="str">
            <v>Yes</v>
          </cell>
          <cell r="L1063">
            <v>0.4</v>
          </cell>
          <cell r="M1063">
            <v>606.7192833995997</v>
          </cell>
          <cell r="N1063" t="str">
            <v/>
          </cell>
          <cell r="O1063" t="str">
            <v>-</v>
          </cell>
        </row>
        <row r="1064">
          <cell r="A1064" t="str">
            <v>HD23J</v>
          </cell>
          <cell r="B1064" t="str">
            <v>Inflammatory, Spine, Joint or Connective Tissue Disorders, with CC Score 0-2</v>
          </cell>
          <cell r="C1064" t="str">
            <v>-</v>
          </cell>
          <cell r="D1064">
            <v>313.91895314718801</v>
          </cell>
          <cell r="E1064" t="str">
            <v/>
          </cell>
          <cell r="F1064" t="str">
            <v/>
          </cell>
          <cell r="G1064">
            <v>5</v>
          </cell>
          <cell r="H1064">
            <v>566.91242157287286</v>
          </cell>
          <cell r="I1064">
            <v>5</v>
          </cell>
          <cell r="J1064">
            <v>209.0250538000538</v>
          </cell>
          <cell r="K1064" t="str">
            <v>Yes</v>
          </cell>
          <cell r="L1064">
            <v>1</v>
          </cell>
          <cell r="M1064">
            <v>566.91242157287286</v>
          </cell>
          <cell r="N1064" t="str">
            <v/>
          </cell>
          <cell r="O1064" t="str">
            <v>-</v>
          </cell>
        </row>
        <row r="1065">
          <cell r="A1065" t="str">
            <v>HD24D</v>
          </cell>
          <cell r="B1065" t="str">
            <v>Non-Inflammatory, Bone or Joint Disorders, with CC Score 12+</v>
          </cell>
          <cell r="C1065" t="str">
            <v>-</v>
          </cell>
          <cell r="D1065">
            <v>4144.262335252386</v>
          </cell>
          <cell r="E1065" t="str">
            <v/>
          </cell>
          <cell r="F1065" t="str">
            <v/>
          </cell>
          <cell r="G1065">
            <v>44</v>
          </cell>
          <cell r="H1065">
            <v>5204.3778188267315</v>
          </cell>
          <cell r="I1065">
            <v>62</v>
          </cell>
          <cell r="J1065">
            <v>209.0250538000538</v>
          </cell>
          <cell r="K1065" t="str">
            <v>Yes</v>
          </cell>
          <cell r="L1065">
            <v>0.30000000000000004</v>
          </cell>
          <cell r="M1065">
            <v>1561.3133456480198</v>
          </cell>
          <cell r="N1065" t="str">
            <v/>
          </cell>
          <cell r="O1065" t="str">
            <v>-</v>
          </cell>
        </row>
        <row r="1066">
          <cell r="A1066" t="str">
            <v>HD24E</v>
          </cell>
          <cell r="B1066" t="str">
            <v>Non-Inflammatory, Bone or Joint Disorders, with CC Score 8-11</v>
          </cell>
          <cell r="C1066" t="str">
            <v>-</v>
          </cell>
          <cell r="D1066">
            <v>1039.0881451256491</v>
          </cell>
          <cell r="E1066" t="str">
            <v/>
          </cell>
          <cell r="F1066" t="str">
            <v/>
          </cell>
          <cell r="G1066">
            <v>15</v>
          </cell>
          <cell r="H1066">
            <v>3435.1589236821551</v>
          </cell>
          <cell r="I1066">
            <v>39</v>
          </cell>
          <cell r="J1066">
            <v>209.0250538000538</v>
          </cell>
          <cell r="K1066" t="str">
            <v>Yes</v>
          </cell>
          <cell r="L1066">
            <v>0.30000000000000004</v>
          </cell>
          <cell r="M1066">
            <v>1030.5476771046467</v>
          </cell>
          <cell r="N1066" t="str">
            <v/>
          </cell>
          <cell r="O1066" t="str">
            <v>-</v>
          </cell>
        </row>
        <row r="1067">
          <cell r="A1067" t="str">
            <v>HD24F</v>
          </cell>
          <cell r="B1067" t="str">
            <v>Non-Inflammatory, Bone or Joint Disorders, with CC Score 5-7</v>
          </cell>
          <cell r="C1067" t="str">
            <v>-</v>
          </cell>
          <cell r="D1067">
            <v>365.82958219462154</v>
          </cell>
          <cell r="E1067" t="str">
            <v/>
          </cell>
          <cell r="F1067" t="str">
            <v/>
          </cell>
          <cell r="G1067">
            <v>5</v>
          </cell>
          <cell r="H1067">
            <v>2555.652748445375</v>
          </cell>
          <cell r="I1067">
            <v>26</v>
          </cell>
          <cell r="J1067">
            <v>209.0250538000538</v>
          </cell>
          <cell r="K1067" t="str">
            <v>Yes</v>
          </cell>
          <cell r="L1067">
            <v>0.30000000000000004</v>
          </cell>
          <cell r="M1067">
            <v>766.69582453361261</v>
          </cell>
          <cell r="N1067" t="str">
            <v/>
          </cell>
          <cell r="O1067" t="str">
            <v>-</v>
          </cell>
        </row>
        <row r="1068">
          <cell r="A1068" t="str">
            <v>HD24G</v>
          </cell>
          <cell r="B1068" t="str">
            <v>Non-Inflammatory, Bone or Joint Disorders, with CC Score 2-4</v>
          </cell>
          <cell r="C1068" t="str">
            <v>-</v>
          </cell>
          <cell r="D1068">
            <v>328.98564013956951</v>
          </cell>
          <cell r="E1068" t="str">
            <v/>
          </cell>
          <cell r="F1068" t="str">
            <v/>
          </cell>
          <cell r="G1068">
            <v>5</v>
          </cell>
          <cell r="H1068">
            <v>1681.3861919368817</v>
          </cell>
          <cell r="I1068">
            <v>13</v>
          </cell>
          <cell r="J1068">
            <v>209.0250538000538</v>
          </cell>
          <cell r="K1068" t="str">
            <v>Yes</v>
          </cell>
          <cell r="L1068">
            <v>0.4</v>
          </cell>
          <cell r="M1068">
            <v>672.55447677475274</v>
          </cell>
          <cell r="N1068" t="str">
            <v/>
          </cell>
          <cell r="O1068" t="str">
            <v>-</v>
          </cell>
        </row>
        <row r="1069">
          <cell r="A1069" t="str">
            <v>HD24H</v>
          </cell>
          <cell r="B1069" t="str">
            <v>Non-Inflammatory, Bone or Joint Disorders, with CC Score 0-1</v>
          </cell>
          <cell r="C1069" t="str">
            <v>-</v>
          </cell>
          <cell r="D1069">
            <v>300.90047964984859</v>
          </cell>
          <cell r="E1069" t="str">
            <v/>
          </cell>
          <cell r="F1069" t="str">
            <v/>
          </cell>
          <cell r="G1069">
            <v>5</v>
          </cell>
          <cell r="H1069">
            <v>790.19676513754473</v>
          </cell>
          <cell r="I1069">
            <v>5</v>
          </cell>
          <cell r="J1069">
            <v>209.0250538000538</v>
          </cell>
          <cell r="K1069" t="str">
            <v>Yes</v>
          </cell>
          <cell r="L1069">
            <v>0.65</v>
          </cell>
          <cell r="M1069">
            <v>513.62789733940406</v>
          </cell>
          <cell r="N1069" t="str">
            <v/>
          </cell>
          <cell r="O1069" t="str">
            <v>-</v>
          </cell>
        </row>
        <row r="1070">
          <cell r="A1070" t="str">
            <v>HD25D</v>
          </cell>
          <cell r="B1070" t="str">
            <v>Infections of Bones or Joints, with CC Score 13+</v>
          </cell>
          <cell r="C1070" t="str">
            <v>-</v>
          </cell>
          <cell r="D1070">
            <v>4654.1262130740797</v>
          </cell>
          <cell r="E1070" t="str">
            <v/>
          </cell>
          <cell r="F1070" t="str">
            <v/>
          </cell>
          <cell r="G1070">
            <v>38</v>
          </cell>
          <cell r="H1070">
            <v>7143.3555408107241</v>
          </cell>
          <cell r="I1070">
            <v>83</v>
          </cell>
          <cell r="J1070">
            <v>209.0250538000538</v>
          </cell>
          <cell r="K1070" t="str">
            <v>Yes</v>
          </cell>
          <cell r="L1070">
            <v>0.30000000000000004</v>
          </cell>
          <cell r="M1070">
            <v>2143.0066622432173</v>
          </cell>
          <cell r="N1070" t="str">
            <v/>
          </cell>
          <cell r="O1070" t="str">
            <v>-</v>
          </cell>
        </row>
        <row r="1071">
          <cell r="A1071" t="str">
            <v>HD25E</v>
          </cell>
          <cell r="B1071" t="str">
            <v>Infections of Bones or Joints, with CC Score 9-12</v>
          </cell>
          <cell r="C1071" t="str">
            <v>-</v>
          </cell>
          <cell r="D1071">
            <v>634.35774638102487</v>
          </cell>
          <cell r="E1071" t="str">
            <v/>
          </cell>
          <cell r="F1071" t="str">
            <v/>
          </cell>
          <cell r="G1071">
            <v>5</v>
          </cell>
          <cell r="H1071">
            <v>5302.5197094362265</v>
          </cell>
          <cell r="I1071">
            <v>50</v>
          </cell>
          <cell r="J1071">
            <v>209.0250538000538</v>
          </cell>
          <cell r="K1071" t="str">
            <v>Yes</v>
          </cell>
          <cell r="L1071">
            <v>0.30000000000000004</v>
          </cell>
          <cell r="M1071">
            <v>1590.7559128308683</v>
          </cell>
          <cell r="N1071" t="str">
            <v/>
          </cell>
          <cell r="O1071" t="str">
            <v>-</v>
          </cell>
        </row>
        <row r="1072">
          <cell r="A1072" t="str">
            <v>HD25F</v>
          </cell>
          <cell r="B1072" t="str">
            <v>Infections of Bones or Joints, with CC Score 5-8</v>
          </cell>
          <cell r="C1072" t="str">
            <v>-</v>
          </cell>
          <cell r="D1072">
            <v>716.67631313655124</v>
          </cell>
          <cell r="E1072" t="str">
            <v/>
          </cell>
          <cell r="F1072" t="str">
            <v/>
          </cell>
          <cell r="G1072">
            <v>5</v>
          </cell>
          <cell r="H1072">
            <v>4056.1018646636912</v>
          </cell>
          <cell r="I1072">
            <v>37</v>
          </cell>
          <cell r="J1072">
            <v>209.0250538000538</v>
          </cell>
          <cell r="K1072" t="str">
            <v>Yes</v>
          </cell>
          <cell r="L1072">
            <v>0.30000000000000004</v>
          </cell>
          <cell r="M1072">
            <v>1216.8305593991076</v>
          </cell>
          <cell r="N1072" t="str">
            <v/>
          </cell>
          <cell r="O1072" t="str">
            <v>-</v>
          </cell>
        </row>
        <row r="1073">
          <cell r="A1073" t="str">
            <v>HD25G</v>
          </cell>
          <cell r="B1073" t="str">
            <v>Infections of Bones or Joints, with CC Score 2-4</v>
          </cell>
          <cell r="C1073" t="str">
            <v>-</v>
          </cell>
          <cell r="D1073">
            <v>716.67631313655124</v>
          </cell>
          <cell r="E1073" t="str">
            <v/>
          </cell>
          <cell r="F1073" t="str">
            <v/>
          </cell>
          <cell r="G1073">
            <v>5</v>
          </cell>
          <cell r="H1073">
            <v>2970.5060043587509</v>
          </cell>
          <cell r="I1073">
            <v>25</v>
          </cell>
          <cell r="J1073">
            <v>209.0250538000538</v>
          </cell>
          <cell r="K1073" t="str">
            <v>Yes</v>
          </cell>
          <cell r="L1073">
            <v>0.30000000000000004</v>
          </cell>
          <cell r="M1073">
            <v>891.15180130762542</v>
          </cell>
          <cell r="N1073" t="str">
            <v/>
          </cell>
          <cell r="O1073" t="str">
            <v>-</v>
          </cell>
        </row>
        <row r="1074">
          <cell r="A1074" t="str">
            <v>HD25H</v>
          </cell>
          <cell r="B1074" t="str">
            <v>Infections of Bones or Joints, with CC Score 0-1</v>
          </cell>
          <cell r="C1074" t="str">
            <v>-</v>
          </cell>
          <cell r="D1074">
            <v>341.39008855045125</v>
          </cell>
          <cell r="E1074" t="str">
            <v/>
          </cell>
          <cell r="F1074" t="str">
            <v/>
          </cell>
          <cell r="G1074">
            <v>5</v>
          </cell>
          <cell r="H1074">
            <v>2347.5116440305628</v>
          </cell>
          <cell r="I1074">
            <v>18</v>
          </cell>
          <cell r="J1074">
            <v>209.0250538000538</v>
          </cell>
          <cell r="K1074" t="str">
            <v>Yes</v>
          </cell>
          <cell r="L1074">
            <v>0.30000000000000004</v>
          </cell>
          <cell r="M1074">
            <v>704.25349320916894</v>
          </cell>
          <cell r="N1074" t="str">
            <v/>
          </cell>
          <cell r="O1074" t="str">
            <v>-</v>
          </cell>
        </row>
        <row r="1075">
          <cell r="A1075" t="str">
            <v>HD26D</v>
          </cell>
          <cell r="B1075" t="str">
            <v>Musculoskeletal Signs or Symptoms, with CC Score 12+</v>
          </cell>
          <cell r="C1075" t="str">
            <v>-</v>
          </cell>
          <cell r="D1075">
            <v>1855.9956482588975</v>
          </cell>
          <cell r="E1075" t="str">
            <v/>
          </cell>
          <cell r="F1075" t="str">
            <v/>
          </cell>
          <cell r="G1075">
            <v>39</v>
          </cell>
          <cell r="H1075">
            <v>3895.7814355415267</v>
          </cell>
          <cell r="I1075">
            <v>48</v>
          </cell>
          <cell r="J1075">
            <v>209.0250538000538</v>
          </cell>
          <cell r="K1075" t="str">
            <v>Yes</v>
          </cell>
          <cell r="L1075">
            <v>0.30000000000000004</v>
          </cell>
          <cell r="M1075">
            <v>1168.7344306624582</v>
          </cell>
          <cell r="N1075" t="str">
            <v/>
          </cell>
          <cell r="O1075" t="str">
            <v>-</v>
          </cell>
        </row>
        <row r="1076">
          <cell r="A1076" t="str">
            <v>HD26E</v>
          </cell>
          <cell r="B1076" t="str">
            <v>Musculoskeletal Signs or Symptoms, with CC Score 8-11</v>
          </cell>
          <cell r="C1076" t="str">
            <v>-</v>
          </cell>
          <cell r="D1076">
            <v>1647.0344623711242</v>
          </cell>
          <cell r="E1076" t="str">
            <v/>
          </cell>
          <cell r="F1076" t="str">
            <v/>
          </cell>
          <cell r="G1076">
            <v>40</v>
          </cell>
          <cell r="H1076">
            <v>2606.5335911385628</v>
          </cell>
          <cell r="I1076">
            <v>29</v>
          </cell>
          <cell r="J1076">
            <v>209.0250538000538</v>
          </cell>
          <cell r="K1076" t="str">
            <v>Yes</v>
          </cell>
          <cell r="L1076">
            <v>0.30000000000000004</v>
          </cell>
          <cell r="M1076">
            <v>781.96007734156899</v>
          </cell>
          <cell r="N1076" t="str">
            <v/>
          </cell>
          <cell r="O1076" t="str">
            <v>-</v>
          </cell>
        </row>
        <row r="1077">
          <cell r="A1077" t="str">
            <v>HD26F</v>
          </cell>
          <cell r="B1077" t="str">
            <v>Musculoskeletal Signs or Symptoms, with CC Score 4-7</v>
          </cell>
          <cell r="C1077" t="str">
            <v>-</v>
          </cell>
          <cell r="D1077">
            <v>746.55154157388256</v>
          </cell>
          <cell r="E1077" t="str">
            <v/>
          </cell>
          <cell r="F1077" t="str">
            <v/>
          </cell>
          <cell r="G1077">
            <v>8</v>
          </cell>
          <cell r="H1077">
            <v>1399.5669684137301</v>
          </cell>
          <cell r="I1077">
            <v>10</v>
          </cell>
          <cell r="J1077">
            <v>209.0250538000538</v>
          </cell>
          <cell r="K1077" t="str">
            <v>Yes</v>
          </cell>
          <cell r="L1077">
            <v>0.4</v>
          </cell>
          <cell r="M1077">
            <v>559.82678736549212</v>
          </cell>
          <cell r="N1077" t="str">
            <v/>
          </cell>
          <cell r="O1077" t="str">
            <v>-</v>
          </cell>
        </row>
        <row r="1078">
          <cell r="A1078" t="str">
            <v>HD26G</v>
          </cell>
          <cell r="B1078" t="str">
            <v>Musculoskeletal Signs or Symptoms, with CC Score 0-3</v>
          </cell>
          <cell r="C1078" t="str">
            <v>-</v>
          </cell>
          <cell r="D1078">
            <v>433.99624370213701</v>
          </cell>
          <cell r="E1078" t="str">
            <v/>
          </cell>
          <cell r="F1078" t="str">
            <v/>
          </cell>
          <cell r="G1078">
            <v>5</v>
          </cell>
          <cell r="H1078">
            <v>473.56800995454205</v>
          </cell>
          <cell r="I1078">
            <v>5</v>
          </cell>
          <cell r="J1078">
            <v>209.0250538000538</v>
          </cell>
          <cell r="K1078" t="str">
            <v>Yes</v>
          </cell>
          <cell r="L1078">
            <v>1</v>
          </cell>
          <cell r="M1078">
            <v>473.56800995454205</v>
          </cell>
          <cell r="N1078" t="str">
            <v/>
          </cell>
          <cell r="O1078" t="str">
            <v>-</v>
          </cell>
        </row>
        <row r="1079">
          <cell r="A1079" t="str">
            <v>HD39D</v>
          </cell>
          <cell r="B1079" t="str">
            <v>Pathological Fractures with CC Score 11+</v>
          </cell>
          <cell r="C1079" t="str">
            <v>-</v>
          </cell>
          <cell r="D1079">
            <v>4994.1268921874453</v>
          </cell>
          <cell r="E1079" t="str">
            <v/>
          </cell>
          <cell r="F1079" t="str">
            <v/>
          </cell>
          <cell r="G1079">
            <v>65</v>
          </cell>
          <cell r="H1079">
            <v>6368.0442198530463</v>
          </cell>
          <cell r="I1079">
            <v>69</v>
          </cell>
          <cell r="J1079">
            <v>209.0250538000538</v>
          </cell>
          <cell r="K1079" t="str">
            <v>Yes</v>
          </cell>
          <cell r="L1079">
            <v>0.30000000000000004</v>
          </cell>
          <cell r="M1079">
            <v>1910.4132659559141</v>
          </cell>
          <cell r="N1079" t="str">
            <v/>
          </cell>
          <cell r="O1079" t="str">
            <v>-</v>
          </cell>
        </row>
        <row r="1080">
          <cell r="A1080" t="str">
            <v>HD39E</v>
          </cell>
          <cell r="B1080" t="str">
            <v>Pathological Fractures with CC Score 8-10</v>
          </cell>
          <cell r="C1080" t="str">
            <v>-</v>
          </cell>
          <cell r="D1080">
            <v>2776.1375248862832</v>
          </cell>
          <cell r="E1080" t="str">
            <v/>
          </cell>
          <cell r="F1080" t="str">
            <v/>
          </cell>
          <cell r="G1080">
            <v>40</v>
          </cell>
          <cell r="H1080">
            <v>4618.3499128552821</v>
          </cell>
          <cell r="I1080">
            <v>47</v>
          </cell>
          <cell r="J1080">
            <v>209.0250538000538</v>
          </cell>
          <cell r="K1080" t="str">
            <v>Yes</v>
          </cell>
          <cell r="L1080">
            <v>0.30000000000000004</v>
          </cell>
          <cell r="M1080">
            <v>1385.5049738565849</v>
          </cell>
          <cell r="N1080" t="str">
            <v/>
          </cell>
          <cell r="O1080" t="str">
            <v>-</v>
          </cell>
        </row>
        <row r="1081">
          <cell r="A1081" t="str">
            <v>HD39F</v>
          </cell>
          <cell r="B1081" t="str">
            <v>Pathological Fractures with CC Score 6-7</v>
          </cell>
          <cell r="C1081" t="str">
            <v>-</v>
          </cell>
          <cell r="D1081">
            <v>1362.7268655767189</v>
          </cell>
          <cell r="E1081" t="str">
            <v/>
          </cell>
          <cell r="F1081" t="str">
            <v/>
          </cell>
          <cell r="G1081">
            <v>5</v>
          </cell>
          <cell r="H1081">
            <v>3642.9870818140312</v>
          </cell>
          <cell r="I1081">
            <v>40</v>
          </cell>
          <cell r="J1081">
            <v>209.0250538000538</v>
          </cell>
          <cell r="K1081" t="str">
            <v>Yes</v>
          </cell>
          <cell r="L1081">
            <v>0.30000000000000004</v>
          </cell>
          <cell r="M1081">
            <v>1092.8961245442094</v>
          </cell>
          <cell r="N1081" t="str">
            <v/>
          </cell>
          <cell r="O1081" t="str">
            <v>-</v>
          </cell>
        </row>
        <row r="1082">
          <cell r="A1082" t="str">
            <v>HD39G</v>
          </cell>
          <cell r="B1082" t="str">
            <v>Pathological Fractures with CC Score 3-5</v>
          </cell>
          <cell r="C1082" t="str">
            <v>-</v>
          </cell>
          <cell r="D1082">
            <v>379.61306135117542</v>
          </cell>
          <cell r="E1082" t="str">
            <v/>
          </cell>
          <cell r="F1082" t="str">
            <v/>
          </cell>
          <cell r="G1082">
            <v>5</v>
          </cell>
          <cell r="H1082">
            <v>3169.4382676782107</v>
          </cell>
          <cell r="I1082">
            <v>32</v>
          </cell>
          <cell r="J1082">
            <v>209.0250538000538</v>
          </cell>
          <cell r="K1082" t="str">
            <v>Yes</v>
          </cell>
          <cell r="L1082">
            <v>0.30000000000000004</v>
          </cell>
          <cell r="M1082">
            <v>950.83148030346331</v>
          </cell>
          <cell r="N1082" t="str">
            <v/>
          </cell>
          <cell r="O1082" t="str">
            <v>-</v>
          </cell>
        </row>
        <row r="1083">
          <cell r="A1083" t="str">
            <v>HD39H</v>
          </cell>
          <cell r="B1083" t="str">
            <v>Pathological Fractures with CC Score 0-2</v>
          </cell>
          <cell r="C1083" t="str">
            <v>-</v>
          </cell>
          <cell r="D1083">
            <v>306.99236528350946</v>
          </cell>
          <cell r="E1083" t="str">
            <v/>
          </cell>
          <cell r="F1083" t="str">
            <v/>
          </cell>
          <cell r="G1083">
            <v>5</v>
          </cell>
          <cell r="H1083">
            <v>2443.015003763368</v>
          </cell>
          <cell r="I1083">
            <v>19</v>
          </cell>
          <cell r="J1083">
            <v>209.0250538000538</v>
          </cell>
          <cell r="K1083" t="str">
            <v>Yes</v>
          </cell>
          <cell r="L1083">
            <v>0.30000000000000004</v>
          </cell>
          <cell r="M1083">
            <v>732.90450112901055</v>
          </cell>
          <cell r="N1083" t="str">
            <v/>
          </cell>
          <cell r="O1083" t="str">
            <v>-</v>
          </cell>
        </row>
        <row r="1084">
          <cell r="A1084" t="str">
            <v>HD40D</v>
          </cell>
          <cell r="B1084" t="str">
            <v>Malignancy of Bone or Connective Tissue, with CC Score 12+</v>
          </cell>
          <cell r="C1084" t="str">
            <v>-</v>
          </cell>
          <cell r="D1084">
            <v>7137.136144355225</v>
          </cell>
          <cell r="E1084" t="str">
            <v/>
          </cell>
          <cell r="F1084" t="str">
            <v/>
          </cell>
          <cell r="G1084">
            <v>99</v>
          </cell>
          <cell r="H1084">
            <v>6283.682727798011</v>
          </cell>
          <cell r="I1084">
            <v>53</v>
          </cell>
          <cell r="J1084">
            <v>209.0250538000538</v>
          </cell>
          <cell r="K1084" t="str">
            <v>Yes</v>
          </cell>
          <cell r="L1084">
            <v>0.30000000000000004</v>
          </cell>
          <cell r="M1084">
            <v>1885.1048183394037</v>
          </cell>
          <cell r="N1084" t="str">
            <v/>
          </cell>
          <cell r="O1084" t="str">
            <v>-</v>
          </cell>
        </row>
        <row r="1085">
          <cell r="A1085" t="str">
            <v>HD40E</v>
          </cell>
          <cell r="B1085" t="str">
            <v>Malignancy of Bone or Connective Tissue, with CC Score 8-11</v>
          </cell>
          <cell r="C1085" t="str">
            <v>-</v>
          </cell>
          <cell r="D1085">
            <v>1838.9800611279031</v>
          </cell>
          <cell r="E1085" t="str">
            <v/>
          </cell>
          <cell r="F1085" t="str">
            <v/>
          </cell>
          <cell r="G1085">
            <v>18</v>
          </cell>
          <cell r="H1085">
            <v>4517.6041585034063</v>
          </cell>
          <cell r="I1085">
            <v>38</v>
          </cell>
          <cell r="J1085">
            <v>209.0250538000538</v>
          </cell>
          <cell r="K1085" t="str">
            <v>Yes</v>
          </cell>
          <cell r="L1085">
            <v>0.30000000000000004</v>
          </cell>
          <cell r="M1085">
            <v>1355.281247551022</v>
          </cell>
          <cell r="N1085" t="str">
            <v/>
          </cell>
          <cell r="O1085" t="str">
            <v>-</v>
          </cell>
        </row>
        <row r="1086">
          <cell r="A1086" t="str">
            <v>HD40F</v>
          </cell>
          <cell r="B1086" t="str">
            <v>Malignancy of Bone or Connective Tissue, with CC Score 5-7</v>
          </cell>
          <cell r="C1086" t="str">
            <v>-</v>
          </cell>
          <cell r="D1086">
            <v>587.29612480939056</v>
          </cell>
          <cell r="E1086" t="str">
            <v/>
          </cell>
          <cell r="F1086" t="str">
            <v/>
          </cell>
          <cell r="G1086">
            <v>5</v>
          </cell>
          <cell r="H1086">
            <v>3296.1307509437788</v>
          </cell>
          <cell r="I1086">
            <v>26</v>
          </cell>
          <cell r="J1086">
            <v>209.0250538000538</v>
          </cell>
          <cell r="K1086" t="str">
            <v>Yes</v>
          </cell>
          <cell r="L1086">
            <v>0.30000000000000004</v>
          </cell>
          <cell r="M1086">
            <v>988.83922528313383</v>
          </cell>
          <cell r="N1086" t="str">
            <v/>
          </cell>
          <cell r="O1086" t="str">
            <v>-</v>
          </cell>
        </row>
        <row r="1087">
          <cell r="A1087" t="str">
            <v>HD40G</v>
          </cell>
          <cell r="B1087" t="str">
            <v>Malignancy of Bone or Connective Tissue, with CC Score 2-4</v>
          </cell>
          <cell r="C1087" t="str">
            <v>-</v>
          </cell>
          <cell r="D1087">
            <v>357.78461339044782</v>
          </cell>
          <cell r="E1087" t="str">
            <v/>
          </cell>
          <cell r="F1087" t="str">
            <v/>
          </cell>
          <cell r="G1087">
            <v>5</v>
          </cell>
          <cell r="H1087">
            <v>2565.6492282081063</v>
          </cell>
          <cell r="I1087">
            <v>19</v>
          </cell>
          <cell r="J1087">
            <v>209.0250538000538</v>
          </cell>
          <cell r="K1087" t="str">
            <v>Yes</v>
          </cell>
          <cell r="L1087">
            <v>0.30000000000000004</v>
          </cell>
          <cell r="M1087">
            <v>769.69476846243197</v>
          </cell>
          <cell r="N1087" t="str">
            <v/>
          </cell>
          <cell r="O1087" t="str">
            <v>-</v>
          </cell>
        </row>
        <row r="1088">
          <cell r="A1088" t="str">
            <v>HD40H</v>
          </cell>
          <cell r="B1088" t="str">
            <v>Malignancy of Bone or Connective Tissue, with CC Score 0-1</v>
          </cell>
          <cell r="C1088" t="str">
            <v>-</v>
          </cell>
          <cell r="D1088">
            <v>334.88316859241627</v>
          </cell>
          <cell r="E1088" t="str">
            <v/>
          </cell>
          <cell r="F1088" t="str">
            <v/>
          </cell>
          <cell r="G1088">
            <v>5</v>
          </cell>
          <cell r="H1088">
            <v>1731.184525512678</v>
          </cell>
          <cell r="I1088">
            <v>10</v>
          </cell>
          <cell r="J1088">
            <v>209.0250538000538</v>
          </cell>
          <cell r="K1088" t="str">
            <v>Yes</v>
          </cell>
          <cell r="L1088">
            <v>0.4</v>
          </cell>
          <cell r="M1088">
            <v>692.47381020507123</v>
          </cell>
          <cell r="N1088" t="str">
            <v/>
          </cell>
          <cell r="O1088" t="str">
            <v>-</v>
          </cell>
        </row>
        <row r="1089">
          <cell r="A1089" t="str">
            <v>HR07A</v>
          </cell>
          <cell r="B1089" t="str">
            <v>Orthopaedic Reconstruction with Intervention Score 43 or less, with Diagnosis Score 22 or less</v>
          </cell>
          <cell r="C1089" t="str">
            <v>-</v>
          </cell>
          <cell r="D1089">
            <v>4142.423274765275</v>
          </cell>
          <cell r="E1089" t="str">
            <v/>
          </cell>
          <cell r="F1089" t="str">
            <v/>
          </cell>
          <cell r="G1089">
            <v>10</v>
          </cell>
          <cell r="H1089">
            <v>3212.0315894177293</v>
          </cell>
          <cell r="I1089">
            <v>9</v>
          </cell>
          <cell r="J1089">
            <v>209.0250538000538</v>
          </cell>
          <cell r="K1089" t="str">
            <v>No</v>
          </cell>
          <cell r="L1089" t="str">
            <v>-</v>
          </cell>
          <cell r="M1089">
            <v>0</v>
          </cell>
          <cell r="N1089" t="str">
            <v/>
          </cell>
          <cell r="O1089" t="str">
            <v>-</v>
          </cell>
        </row>
        <row r="1090">
          <cell r="A1090" t="str">
            <v>HR07B</v>
          </cell>
          <cell r="B1090" t="str">
            <v>Orthopaedic Reconstruction with Intervention Score 43 or less, with Diagnosis Score 23-60</v>
          </cell>
          <cell r="C1090" t="str">
            <v>-</v>
          </cell>
          <cell r="D1090">
            <v>6174.2083669146878</v>
          </cell>
          <cell r="E1090" t="str">
            <v/>
          </cell>
          <cell r="F1090" t="str">
            <v/>
          </cell>
          <cell r="G1090">
            <v>15</v>
          </cell>
          <cell r="H1090">
            <v>5725.602294702795</v>
          </cell>
          <cell r="I1090">
            <v>32</v>
          </cell>
          <cell r="J1090">
            <v>209.0250538000538</v>
          </cell>
          <cell r="K1090" t="str">
            <v>No</v>
          </cell>
          <cell r="L1090" t="str">
            <v>-</v>
          </cell>
          <cell r="M1090">
            <v>0</v>
          </cell>
          <cell r="N1090" t="str">
            <v/>
          </cell>
          <cell r="O1090" t="str">
            <v>-</v>
          </cell>
        </row>
        <row r="1091">
          <cell r="A1091" t="str">
            <v>HR07C</v>
          </cell>
          <cell r="B1091" t="str">
            <v>Orthopaedic Reconstruction with Intervention Score 43 or less, with Diagnosis Score 61 or more</v>
          </cell>
          <cell r="C1091" t="str">
            <v>-</v>
          </cell>
          <cell r="D1091">
            <v>7855.0797942628733</v>
          </cell>
          <cell r="E1091" t="str">
            <v/>
          </cell>
          <cell r="F1091" t="str">
            <v/>
          </cell>
          <cell r="G1091">
            <v>24</v>
          </cell>
          <cell r="H1091">
            <v>9853.1311389332022</v>
          </cell>
          <cell r="I1091">
            <v>64</v>
          </cell>
          <cell r="J1091">
            <v>209.0250538000538</v>
          </cell>
          <cell r="K1091" t="str">
            <v>No</v>
          </cell>
          <cell r="L1091" t="str">
            <v>-</v>
          </cell>
          <cell r="M1091">
            <v>0</v>
          </cell>
          <cell r="N1091" t="str">
            <v/>
          </cell>
          <cell r="O1091" t="str">
            <v>-</v>
          </cell>
        </row>
        <row r="1092">
          <cell r="A1092" t="str">
            <v>HR08A</v>
          </cell>
          <cell r="B1092" t="str">
            <v>Orthopaedic Reconstruction with Intervention Score 44-65, with Diagnosis Score 22 or less</v>
          </cell>
          <cell r="C1092" t="str">
            <v>-</v>
          </cell>
          <cell r="D1092">
            <v>3858.0308591730645</v>
          </cell>
          <cell r="E1092" t="str">
            <v/>
          </cell>
          <cell r="F1092" t="str">
            <v/>
          </cell>
          <cell r="G1092">
            <v>10</v>
          </cell>
          <cell r="H1092">
            <v>3733.6116873165829</v>
          </cell>
          <cell r="I1092">
            <v>10</v>
          </cell>
          <cell r="J1092">
            <v>209.0250538000538</v>
          </cell>
          <cell r="K1092" t="str">
            <v>No</v>
          </cell>
          <cell r="L1092" t="str">
            <v>-</v>
          </cell>
          <cell r="M1092">
            <v>0</v>
          </cell>
          <cell r="N1092" t="str">
            <v/>
          </cell>
          <cell r="O1092" t="str">
            <v>-</v>
          </cell>
        </row>
        <row r="1093">
          <cell r="A1093" t="str">
            <v>HR08B</v>
          </cell>
          <cell r="B1093" t="str">
            <v>Orthopaedic Reconstruction with Intervention Score 44-65, with Diagnosis Score 23-60</v>
          </cell>
          <cell r="C1093" t="str">
            <v>-</v>
          </cell>
          <cell r="D1093">
            <v>5125.9066618557699</v>
          </cell>
          <cell r="E1093" t="str">
            <v/>
          </cell>
          <cell r="F1093" t="str">
            <v/>
          </cell>
          <cell r="G1093">
            <v>14</v>
          </cell>
          <cell r="H1093">
            <v>5550.3811644547068</v>
          </cell>
          <cell r="I1093">
            <v>26</v>
          </cell>
          <cell r="J1093">
            <v>209.0250538000538</v>
          </cell>
          <cell r="K1093" t="str">
            <v>No</v>
          </cell>
          <cell r="L1093" t="str">
            <v>-</v>
          </cell>
          <cell r="M1093">
            <v>0</v>
          </cell>
          <cell r="N1093" t="str">
            <v/>
          </cell>
          <cell r="O1093" t="str">
            <v>-</v>
          </cell>
        </row>
        <row r="1094">
          <cell r="A1094" t="str">
            <v>HR08C</v>
          </cell>
          <cell r="B1094" t="str">
            <v>Orthopaedic Reconstruction with Intervention Score 44-65, with Diagnosis Score 61 or more</v>
          </cell>
          <cell r="C1094" t="str">
            <v>-</v>
          </cell>
          <cell r="D1094">
            <v>7613.5741236113117</v>
          </cell>
          <cell r="E1094" t="str">
            <v/>
          </cell>
          <cell r="F1094" t="str">
            <v/>
          </cell>
          <cell r="G1094">
            <v>22</v>
          </cell>
          <cell r="H1094">
            <v>10815.272323932664</v>
          </cell>
          <cell r="I1094">
            <v>64</v>
          </cell>
          <cell r="J1094">
            <v>209.0250538000538</v>
          </cell>
          <cell r="K1094" t="str">
            <v>No</v>
          </cell>
          <cell r="L1094" t="str">
            <v>-</v>
          </cell>
          <cell r="M1094">
            <v>0</v>
          </cell>
          <cell r="N1094" t="str">
            <v/>
          </cell>
          <cell r="O1094" t="str">
            <v>-</v>
          </cell>
        </row>
        <row r="1095">
          <cell r="A1095" t="str">
            <v>HR09A</v>
          </cell>
          <cell r="B1095" t="str">
            <v>Orthopaedic Reconstruction with Intervention Score 66 or more, with Diagnosis Score 22 or less</v>
          </cell>
          <cell r="C1095" t="str">
            <v>-</v>
          </cell>
          <cell r="D1095">
            <v>3520.7392812360404</v>
          </cell>
          <cell r="E1095" t="str">
            <v/>
          </cell>
          <cell r="F1095" t="str">
            <v/>
          </cell>
          <cell r="G1095">
            <v>7</v>
          </cell>
          <cell r="H1095">
            <v>5298.8151569671809</v>
          </cell>
          <cell r="I1095">
            <v>22</v>
          </cell>
          <cell r="J1095">
            <v>209.0250538000538</v>
          </cell>
          <cell r="K1095" t="str">
            <v>No</v>
          </cell>
          <cell r="L1095" t="str">
            <v>-</v>
          </cell>
          <cell r="M1095">
            <v>0</v>
          </cell>
          <cell r="N1095" t="str">
            <v/>
          </cell>
          <cell r="O1095" t="str">
            <v>-</v>
          </cell>
        </row>
        <row r="1096">
          <cell r="A1096" t="str">
            <v>HR09B</v>
          </cell>
          <cell r="B1096" t="str">
            <v>Orthopaedic Reconstruction with Intervention Score 66 or more, with Diagnosis Score 23-60</v>
          </cell>
          <cell r="C1096" t="str">
            <v>-</v>
          </cell>
          <cell r="D1096">
            <v>5000.8024493925786</v>
          </cell>
          <cell r="E1096" t="str">
            <v/>
          </cell>
          <cell r="F1096" t="str">
            <v/>
          </cell>
          <cell r="G1096">
            <v>13</v>
          </cell>
          <cell r="H1096">
            <v>8036.2451666222905</v>
          </cell>
          <cell r="I1096">
            <v>44</v>
          </cell>
          <cell r="J1096">
            <v>209.0250538000538</v>
          </cell>
          <cell r="K1096" t="str">
            <v>No</v>
          </cell>
          <cell r="L1096" t="str">
            <v>-</v>
          </cell>
          <cell r="M1096">
            <v>0</v>
          </cell>
          <cell r="N1096" t="str">
            <v/>
          </cell>
          <cell r="O1096" t="str">
            <v>-</v>
          </cell>
        </row>
        <row r="1097">
          <cell r="A1097" t="str">
            <v>HR09C</v>
          </cell>
          <cell r="B1097" t="str">
            <v>Orthopaedic Reconstruction with Intervention Score 66 or more, with Diagnosis Score 61 or more</v>
          </cell>
          <cell r="C1097" t="str">
            <v>-</v>
          </cell>
          <cell r="D1097">
            <v>10590.928171616561</v>
          </cell>
          <cell r="E1097" t="str">
            <v/>
          </cell>
          <cell r="F1097" t="str">
            <v/>
          </cell>
          <cell r="G1097">
            <v>51</v>
          </cell>
          <cell r="H1097">
            <v>15654.456686624422</v>
          </cell>
          <cell r="I1097">
            <v>112</v>
          </cell>
          <cell r="J1097">
            <v>209.0250538000538</v>
          </cell>
          <cell r="K1097" t="str">
            <v>No</v>
          </cell>
          <cell r="L1097" t="str">
            <v>-</v>
          </cell>
          <cell r="M1097">
            <v>0</v>
          </cell>
          <cell r="N1097" t="str">
            <v/>
          </cell>
          <cell r="O1097" t="str">
            <v>-</v>
          </cell>
        </row>
        <row r="1098">
          <cell r="A1098" t="str">
            <v>JA12D</v>
          </cell>
          <cell r="B1098" t="str">
            <v>Malignant Breast Disorders with Interventions, with CC Score 7+</v>
          </cell>
          <cell r="C1098" t="str">
            <v>-</v>
          </cell>
          <cell r="D1098">
            <v>4947.9960075829295</v>
          </cell>
          <cell r="E1098" t="str">
            <v/>
          </cell>
          <cell r="F1098" t="str">
            <v/>
          </cell>
          <cell r="G1098">
            <v>39</v>
          </cell>
          <cell r="H1098">
            <v>6047.6783694890373</v>
          </cell>
          <cell r="I1098">
            <v>49</v>
          </cell>
          <cell r="J1098">
            <v>208.38734687553284</v>
          </cell>
          <cell r="K1098" t="str">
            <v>Yes</v>
          </cell>
          <cell r="L1098">
            <v>0.30000000000000004</v>
          </cell>
          <cell r="M1098">
            <v>1814.3035108467116</v>
          </cell>
          <cell r="N1098" t="str">
            <v/>
          </cell>
          <cell r="O1098" t="str">
            <v>-</v>
          </cell>
        </row>
        <row r="1099">
          <cell r="A1099" t="str">
            <v>JA12E</v>
          </cell>
          <cell r="B1099" t="str">
            <v>Malignant Breast Disorders with Interventions, with CC Score 3-6</v>
          </cell>
          <cell r="C1099" t="str">
            <v>-</v>
          </cell>
          <cell r="D1099">
            <v>2099.7169985567189</v>
          </cell>
          <cell r="E1099" t="str">
            <v/>
          </cell>
          <cell r="F1099" t="str">
            <v/>
          </cell>
          <cell r="G1099">
            <v>16</v>
          </cell>
          <cell r="H1099">
            <v>3535.1149679796495</v>
          </cell>
          <cell r="I1099">
            <v>25</v>
          </cell>
          <cell r="J1099">
            <v>208.38734687553284</v>
          </cell>
          <cell r="K1099" t="str">
            <v>Yes</v>
          </cell>
          <cell r="L1099">
            <v>0.30000000000000004</v>
          </cell>
          <cell r="M1099">
            <v>1060.5344903938949</v>
          </cell>
          <cell r="N1099" t="str">
            <v/>
          </cell>
          <cell r="O1099" t="str">
            <v>-</v>
          </cell>
        </row>
        <row r="1100">
          <cell r="A1100" t="str">
            <v>JA12F</v>
          </cell>
          <cell r="B1100" t="str">
            <v>Malignant Breast Disorders with Interventions, with CC Score 0-2</v>
          </cell>
          <cell r="C1100" t="str">
            <v>-</v>
          </cell>
          <cell r="D1100">
            <v>1189.8234244494713</v>
          </cell>
          <cell r="E1100" t="str">
            <v/>
          </cell>
          <cell r="F1100" t="str">
            <v/>
          </cell>
          <cell r="G1100">
            <v>5</v>
          </cell>
          <cell r="H1100">
            <v>2379.7811859869348</v>
          </cell>
          <cell r="I1100">
            <v>16</v>
          </cell>
          <cell r="J1100">
            <v>208.38734687553284</v>
          </cell>
          <cell r="K1100" t="str">
            <v>Yes</v>
          </cell>
          <cell r="L1100">
            <v>0.30000000000000004</v>
          </cell>
          <cell r="M1100">
            <v>713.93435579608058</v>
          </cell>
          <cell r="N1100" t="str">
            <v/>
          </cell>
          <cell r="O1100" t="str">
            <v>-</v>
          </cell>
        </row>
        <row r="1101">
          <cell r="A1101" t="str">
            <v>JA12G</v>
          </cell>
          <cell r="B1101" t="str">
            <v>Malignant Breast Disorders without Interventions, with CC Score 9+</v>
          </cell>
          <cell r="C1101" t="str">
            <v>-</v>
          </cell>
          <cell r="D1101">
            <v>2255.3167486481507</v>
          </cell>
          <cell r="E1101" t="str">
            <v/>
          </cell>
          <cell r="F1101" t="str">
            <v/>
          </cell>
          <cell r="G1101">
            <v>33</v>
          </cell>
          <cell r="H1101">
            <v>3824.0638501817675</v>
          </cell>
          <cell r="I1101">
            <v>35</v>
          </cell>
          <cell r="J1101">
            <v>208.38734687553284</v>
          </cell>
          <cell r="K1101" t="str">
            <v>Yes</v>
          </cell>
          <cell r="L1101">
            <v>0.30000000000000004</v>
          </cell>
          <cell r="M1101">
            <v>1147.2191550545303</v>
          </cell>
          <cell r="N1101" t="str">
            <v/>
          </cell>
          <cell r="O1101" t="str">
            <v>-</v>
          </cell>
        </row>
        <row r="1102">
          <cell r="A1102" t="str">
            <v>JA12H</v>
          </cell>
          <cell r="B1102" t="str">
            <v>Malignant Breast Disorders without Interventions, with CC Score 6-8</v>
          </cell>
          <cell r="C1102" t="str">
            <v>-</v>
          </cell>
          <cell r="D1102">
            <v>454.38344933554964</v>
          </cell>
          <cell r="E1102" t="str">
            <v/>
          </cell>
          <cell r="F1102" t="str">
            <v/>
          </cell>
          <cell r="G1102">
            <v>5</v>
          </cell>
          <cell r="H1102">
            <v>2429.5413852148176</v>
          </cell>
          <cell r="I1102">
            <v>20</v>
          </cell>
          <cell r="J1102">
            <v>208.38734687553284</v>
          </cell>
          <cell r="K1102" t="str">
            <v>Yes</v>
          </cell>
          <cell r="L1102">
            <v>0.30000000000000004</v>
          </cell>
          <cell r="M1102">
            <v>728.86241556444543</v>
          </cell>
          <cell r="N1102" t="str">
            <v/>
          </cell>
          <cell r="O1102" t="str">
            <v>-</v>
          </cell>
        </row>
        <row r="1103">
          <cell r="A1103" t="str">
            <v>JA12J</v>
          </cell>
          <cell r="B1103" t="str">
            <v>Malignant Breast Disorders without Interventions, with CC Score 4-5</v>
          </cell>
          <cell r="C1103" t="str">
            <v>-</v>
          </cell>
          <cell r="D1103">
            <v>413.19141822559743</v>
          </cell>
          <cell r="E1103" t="str">
            <v/>
          </cell>
          <cell r="F1103" t="str">
            <v/>
          </cell>
          <cell r="G1103">
            <v>5</v>
          </cell>
          <cell r="H1103">
            <v>2194.3946576511762</v>
          </cell>
          <cell r="I1103">
            <v>16</v>
          </cell>
          <cell r="J1103">
            <v>208.38734687553284</v>
          </cell>
          <cell r="K1103" t="str">
            <v>Yes</v>
          </cell>
          <cell r="L1103">
            <v>0.30000000000000004</v>
          </cell>
          <cell r="M1103">
            <v>658.31839729535295</v>
          </cell>
          <cell r="N1103" t="str">
            <v/>
          </cell>
          <cell r="O1103" t="str">
            <v>-</v>
          </cell>
        </row>
        <row r="1104">
          <cell r="A1104" t="str">
            <v>JA12K</v>
          </cell>
          <cell r="B1104" t="str">
            <v>Malignant Breast Disorders without Interventions, with CC Score 2-3</v>
          </cell>
          <cell r="C1104" t="str">
            <v>-</v>
          </cell>
          <cell r="D1104">
            <v>356.33097164267787</v>
          </cell>
          <cell r="E1104" t="str">
            <v/>
          </cell>
          <cell r="F1104" t="str">
            <v/>
          </cell>
          <cell r="G1104">
            <v>5</v>
          </cell>
          <cell r="H1104">
            <v>1476.7937725142046</v>
          </cell>
          <cell r="I1104">
            <v>10</v>
          </cell>
          <cell r="J1104">
            <v>208.38734687553284</v>
          </cell>
          <cell r="K1104" t="str">
            <v>Yes</v>
          </cell>
          <cell r="L1104">
            <v>0.4</v>
          </cell>
          <cell r="M1104">
            <v>590.7175090056819</v>
          </cell>
          <cell r="N1104" t="str">
            <v/>
          </cell>
          <cell r="O1104" t="str">
            <v>-</v>
          </cell>
        </row>
        <row r="1105">
          <cell r="A1105" t="str">
            <v>JA12L</v>
          </cell>
          <cell r="B1105" t="str">
            <v>Malignant Breast Disorders without Interventions, with CC Score 0-1</v>
          </cell>
          <cell r="C1105" t="str">
            <v>-</v>
          </cell>
          <cell r="D1105">
            <v>351.8103081147982</v>
          </cell>
          <cell r="E1105" t="str">
            <v/>
          </cell>
          <cell r="F1105" t="str">
            <v/>
          </cell>
          <cell r="G1105">
            <v>5</v>
          </cell>
          <cell r="H1105">
            <v>351.8103081147982</v>
          </cell>
          <cell r="I1105">
            <v>5</v>
          </cell>
          <cell r="J1105">
            <v>208.38734687553284</v>
          </cell>
          <cell r="K1105" t="str">
            <v>Yes</v>
          </cell>
          <cell r="L1105">
            <v>1</v>
          </cell>
          <cell r="M1105">
            <v>351.8103081147982</v>
          </cell>
          <cell r="N1105" t="str">
            <v/>
          </cell>
          <cell r="O1105" t="str">
            <v>-</v>
          </cell>
        </row>
        <row r="1106">
          <cell r="A1106" t="str">
            <v>JA13A</v>
          </cell>
          <cell r="B1106" t="str">
            <v>Non-Malignant Breast Disorders with Interventions</v>
          </cell>
          <cell r="C1106" t="str">
            <v>-</v>
          </cell>
          <cell r="D1106">
            <v>2146.1352009028178</v>
          </cell>
          <cell r="E1106" t="str">
            <v/>
          </cell>
          <cell r="F1106" t="str">
            <v/>
          </cell>
          <cell r="G1106">
            <v>11</v>
          </cell>
          <cell r="H1106">
            <v>2146.1352009028178</v>
          </cell>
          <cell r="I1106">
            <v>11</v>
          </cell>
          <cell r="J1106">
            <v>208.38734687553284</v>
          </cell>
          <cell r="K1106" t="str">
            <v>Yes</v>
          </cell>
          <cell r="L1106">
            <v>0.30000000000000004</v>
          </cell>
          <cell r="M1106">
            <v>643.84056027084546</v>
          </cell>
          <cell r="N1106" t="str">
            <v/>
          </cell>
          <cell r="O1106" t="str">
            <v>-</v>
          </cell>
        </row>
        <row r="1107">
          <cell r="A1107" t="str">
            <v>JA13B</v>
          </cell>
          <cell r="B1107" t="str">
            <v>Non-Malignant Breast Disorders without Interventions, with CC Score 4+</v>
          </cell>
          <cell r="C1107" t="str">
            <v>-</v>
          </cell>
          <cell r="D1107">
            <v>516.00964069197005</v>
          </cell>
          <cell r="E1107" t="str">
            <v/>
          </cell>
          <cell r="F1107" t="str">
            <v/>
          </cell>
          <cell r="G1107">
            <v>5</v>
          </cell>
          <cell r="H1107">
            <v>1595.3553045566723</v>
          </cell>
          <cell r="I1107">
            <v>13</v>
          </cell>
          <cell r="J1107">
            <v>208.38734687553284</v>
          </cell>
          <cell r="K1107" t="str">
            <v>Yes</v>
          </cell>
          <cell r="L1107">
            <v>0.4</v>
          </cell>
          <cell r="M1107">
            <v>638.14212182266897</v>
          </cell>
          <cell r="N1107" t="str">
            <v/>
          </cell>
          <cell r="O1107" t="str">
            <v>-</v>
          </cell>
        </row>
        <row r="1108">
          <cell r="A1108" t="str">
            <v>JA13C</v>
          </cell>
          <cell r="B1108" t="str">
            <v>Non-Malignant Breast Disorders without Interventions, with CC Score 0-3</v>
          </cell>
          <cell r="C1108" t="str">
            <v>-</v>
          </cell>
          <cell r="D1108">
            <v>361.11809152785366</v>
          </cell>
          <cell r="E1108" t="str">
            <v/>
          </cell>
          <cell r="F1108" t="str">
            <v/>
          </cell>
          <cell r="G1108">
            <v>5</v>
          </cell>
          <cell r="H1108">
            <v>462.94969934832147</v>
          </cell>
          <cell r="I1108">
            <v>5</v>
          </cell>
          <cell r="J1108">
            <v>208.38734687553284</v>
          </cell>
          <cell r="K1108" t="str">
            <v>Yes</v>
          </cell>
          <cell r="L1108">
            <v>1</v>
          </cell>
          <cell r="M1108">
            <v>462.94969934832147</v>
          </cell>
          <cell r="N1108" t="str">
            <v/>
          </cell>
          <cell r="O1108" t="str">
            <v>-</v>
          </cell>
        </row>
        <row r="1109">
          <cell r="A1109" t="str">
            <v>JA18Z</v>
          </cell>
          <cell r="B1109" t="str">
            <v>Unilateral Minor Breast Procedures</v>
          </cell>
          <cell r="C1109">
            <v>240.80781817413489</v>
          </cell>
          <cell r="D1109">
            <v>547.61956225337724</v>
          </cell>
          <cell r="E1109" t="str">
            <v/>
          </cell>
          <cell r="F1109" t="str">
            <v/>
          </cell>
          <cell r="G1109">
            <v>5</v>
          </cell>
          <cell r="H1109">
            <v>835.531515417111</v>
          </cell>
          <cell r="I1109">
            <v>5</v>
          </cell>
          <cell r="J1109">
            <v>208.38734687553284</v>
          </cell>
          <cell r="K1109" t="str">
            <v>No</v>
          </cell>
          <cell r="L1109" t="str">
            <v>-</v>
          </cell>
          <cell r="M1109">
            <v>0</v>
          </cell>
          <cell r="N1109" t="str">
            <v/>
          </cell>
          <cell r="O1109" t="str">
            <v>-</v>
          </cell>
        </row>
        <row r="1110">
          <cell r="A1110" t="str">
            <v>JA19Z</v>
          </cell>
          <cell r="B1110" t="str">
            <v>Bilateral Minor Breast Procedures</v>
          </cell>
          <cell r="C1110">
            <v>365.06345505383183</v>
          </cell>
          <cell r="D1110">
            <v>547.61956225337724</v>
          </cell>
          <cell r="E1110" t="str">
            <v/>
          </cell>
          <cell r="F1110" t="str">
            <v/>
          </cell>
          <cell r="G1110">
            <v>5</v>
          </cell>
          <cell r="H1110">
            <v>835.531515417111</v>
          </cell>
          <cell r="I1110">
            <v>5</v>
          </cell>
          <cell r="J1110">
            <v>208.38734687553284</v>
          </cell>
          <cell r="K1110" t="str">
            <v>No</v>
          </cell>
          <cell r="L1110" t="str">
            <v>-</v>
          </cell>
          <cell r="M1110">
            <v>0</v>
          </cell>
          <cell r="N1110" t="str">
            <v/>
          </cell>
          <cell r="O1110" t="str">
            <v>-</v>
          </cell>
        </row>
        <row r="1111">
          <cell r="A1111" t="str">
            <v>JA20D</v>
          </cell>
          <cell r="B1111" t="str">
            <v>Unilateral Major Breast Procedures with CC Score 6+</v>
          </cell>
          <cell r="C1111" t="str">
            <v>-</v>
          </cell>
          <cell r="D1111">
            <v>2831.6661811070107</v>
          </cell>
          <cell r="E1111" t="str">
            <v/>
          </cell>
          <cell r="F1111" t="str">
            <v/>
          </cell>
          <cell r="G1111">
            <v>6</v>
          </cell>
          <cell r="H1111">
            <v>4742.1227871415376</v>
          </cell>
          <cell r="I1111">
            <v>59</v>
          </cell>
          <cell r="J1111">
            <v>208.38734687553284</v>
          </cell>
          <cell r="K1111" t="str">
            <v>No</v>
          </cell>
          <cell r="L1111" t="str">
            <v>-</v>
          </cell>
          <cell r="M1111">
            <v>0</v>
          </cell>
          <cell r="N1111" t="str">
            <v/>
          </cell>
          <cell r="O1111" t="str">
            <v>-</v>
          </cell>
        </row>
        <row r="1112">
          <cell r="A1112" t="str">
            <v>JA20E</v>
          </cell>
          <cell r="B1112" t="str">
            <v>Unilateral Major Breast Procedures with CC Score 3-5</v>
          </cell>
          <cell r="C1112" t="str">
            <v>-</v>
          </cell>
          <cell r="D1112">
            <v>2211.8709858319726</v>
          </cell>
          <cell r="E1112" t="str">
            <v/>
          </cell>
          <cell r="F1112" t="str">
            <v/>
          </cell>
          <cell r="G1112">
            <v>5</v>
          </cell>
          <cell r="H1112">
            <v>3339.7485901554915</v>
          </cell>
          <cell r="I1112">
            <v>21</v>
          </cell>
          <cell r="J1112">
            <v>208.38734687553284</v>
          </cell>
          <cell r="K1112" t="str">
            <v>No</v>
          </cell>
          <cell r="L1112" t="str">
            <v>-</v>
          </cell>
          <cell r="M1112">
            <v>0</v>
          </cell>
          <cell r="N1112" t="str">
            <v/>
          </cell>
          <cell r="O1112" t="str">
            <v>-</v>
          </cell>
        </row>
        <row r="1113">
          <cell r="A1113" t="str">
            <v>JA20F</v>
          </cell>
          <cell r="B1113" t="str">
            <v>Unilateral Major Breast Procedures with CC Score 0-2</v>
          </cell>
          <cell r="C1113">
            <v>151.06835406635815</v>
          </cell>
          <cell r="D1113">
            <v>1893.3721317979068</v>
          </cell>
          <cell r="E1113" t="str">
            <v/>
          </cell>
          <cell r="F1113" t="str">
            <v/>
          </cell>
          <cell r="G1113">
            <v>5</v>
          </cell>
          <cell r="H1113">
            <v>2783.1238251295758</v>
          </cell>
          <cell r="I1113">
            <v>11</v>
          </cell>
          <cell r="J1113">
            <v>208.38734687553284</v>
          </cell>
          <cell r="K1113" t="str">
            <v>No</v>
          </cell>
          <cell r="L1113" t="str">
            <v>-</v>
          </cell>
          <cell r="M1113">
            <v>0</v>
          </cell>
          <cell r="N1113">
            <v>1</v>
          </cell>
          <cell r="O1113" t="str">
            <v>sub-HRG</v>
          </cell>
        </row>
        <row r="1114">
          <cell r="A1114" t="str">
            <v>JA21A</v>
          </cell>
          <cell r="B1114" t="str">
            <v>Bilateral Major Breast Procedures with CC Score 1+</v>
          </cell>
          <cell r="C1114" t="str">
            <v>-</v>
          </cell>
          <cell r="D1114">
            <v>2958.1782072500037</v>
          </cell>
          <cell r="E1114" t="str">
            <v/>
          </cell>
          <cell r="F1114" t="str">
            <v/>
          </cell>
          <cell r="G1114">
            <v>6</v>
          </cell>
          <cell r="H1114">
            <v>2958.1782072500037</v>
          </cell>
          <cell r="I1114">
            <v>6</v>
          </cell>
          <cell r="J1114">
            <v>208.38734687553284</v>
          </cell>
          <cell r="K1114" t="str">
            <v>No</v>
          </cell>
          <cell r="L1114" t="str">
            <v>-</v>
          </cell>
          <cell r="M1114">
            <v>0</v>
          </cell>
          <cell r="N1114" t="str">
            <v/>
          </cell>
          <cell r="O1114" t="str">
            <v>-</v>
          </cell>
        </row>
        <row r="1115">
          <cell r="A1115" t="str">
            <v>JA21B</v>
          </cell>
          <cell r="B1115" t="str">
            <v>Bilateral Major Breast Procedures with CC Score 0</v>
          </cell>
          <cell r="C1115" t="str">
            <v>-</v>
          </cell>
          <cell r="D1115">
            <v>2549.8475920394526</v>
          </cell>
          <cell r="E1115" t="str">
            <v/>
          </cell>
          <cell r="F1115" t="str">
            <v/>
          </cell>
          <cell r="G1115">
            <v>5</v>
          </cell>
          <cell r="H1115">
            <v>2549.8475920394526</v>
          </cell>
          <cell r="I1115">
            <v>5</v>
          </cell>
          <cell r="J1115">
            <v>208.38734687553284</v>
          </cell>
          <cell r="K1115" t="str">
            <v>No</v>
          </cell>
          <cell r="L1115" t="str">
            <v>-</v>
          </cell>
          <cell r="M1115">
            <v>0</v>
          </cell>
          <cell r="N1115" t="str">
            <v/>
          </cell>
          <cell r="O1115" t="str">
            <v>-</v>
          </cell>
        </row>
        <row r="1116">
          <cell r="A1116" t="str">
            <v>JA24D</v>
          </cell>
          <cell r="B1116" t="str">
            <v>Unilateral Intermediate Breast Procedures with CC Score 6+</v>
          </cell>
          <cell r="C1116" t="str">
            <v>-</v>
          </cell>
          <cell r="D1116">
            <v>1968.0275056285238</v>
          </cell>
          <cell r="E1116" t="str">
            <v/>
          </cell>
          <cell r="F1116" t="str">
            <v/>
          </cell>
          <cell r="G1116">
            <v>5</v>
          </cell>
          <cell r="H1116">
            <v>6902.5049076424875</v>
          </cell>
          <cell r="I1116">
            <v>54</v>
          </cell>
          <cell r="J1116">
            <v>208.38734687553284</v>
          </cell>
          <cell r="K1116" t="str">
            <v>No</v>
          </cell>
          <cell r="L1116" t="str">
            <v>-</v>
          </cell>
          <cell r="M1116">
            <v>0</v>
          </cell>
          <cell r="N1116" t="str">
            <v/>
          </cell>
          <cell r="O1116" t="str">
            <v>-</v>
          </cell>
        </row>
        <row r="1117">
          <cell r="A1117" t="str">
            <v>JA24E</v>
          </cell>
          <cell r="B1117" t="str">
            <v>Unilateral Intermediate Breast Procedures with CC Score 3-5</v>
          </cell>
          <cell r="C1117" t="str">
            <v>-</v>
          </cell>
          <cell r="D1117">
            <v>1311.44967664353</v>
          </cell>
          <cell r="E1117" t="str">
            <v/>
          </cell>
          <cell r="F1117" t="str">
            <v/>
          </cell>
          <cell r="G1117">
            <v>5</v>
          </cell>
          <cell r="H1117">
            <v>3742.5222882908001</v>
          </cell>
          <cell r="I1117">
            <v>23</v>
          </cell>
          <cell r="J1117">
            <v>208.38734687553284</v>
          </cell>
          <cell r="K1117" t="str">
            <v>No</v>
          </cell>
          <cell r="L1117" t="str">
            <v>-</v>
          </cell>
          <cell r="M1117">
            <v>0</v>
          </cell>
          <cell r="N1117" t="str">
            <v/>
          </cell>
          <cell r="O1117" t="str">
            <v>-</v>
          </cell>
        </row>
        <row r="1118">
          <cell r="A1118" t="str">
            <v>JA24F</v>
          </cell>
          <cell r="B1118" t="str">
            <v>Unilateral Intermediate Breast Procedures with CC Score 0-2</v>
          </cell>
          <cell r="C1118">
            <v>273.35581687908302</v>
          </cell>
          <cell r="D1118">
            <v>1132.4605844529106</v>
          </cell>
          <cell r="E1118" t="str">
            <v/>
          </cell>
          <cell r="F1118" t="str">
            <v/>
          </cell>
          <cell r="G1118">
            <v>5</v>
          </cell>
          <cell r="H1118">
            <v>2385.0431018688505</v>
          </cell>
          <cell r="I1118">
            <v>14</v>
          </cell>
          <cell r="J1118">
            <v>208.38734687553284</v>
          </cell>
          <cell r="K1118" t="str">
            <v>No</v>
          </cell>
          <cell r="L1118" t="str">
            <v>-</v>
          </cell>
          <cell r="M1118">
            <v>0</v>
          </cell>
          <cell r="N1118">
            <v>1</v>
          </cell>
          <cell r="O1118" t="str">
            <v>sub-HRG</v>
          </cell>
        </row>
        <row r="1119">
          <cell r="A1119" t="str">
            <v>JA25Z</v>
          </cell>
          <cell r="B1119" t="str">
            <v>Bilateral Intermediate Breast Procedures</v>
          </cell>
          <cell r="C1119" t="str">
            <v>-</v>
          </cell>
          <cell r="D1119">
            <v>1439.4495197675819</v>
          </cell>
          <cell r="E1119" t="str">
            <v/>
          </cell>
          <cell r="F1119" t="str">
            <v/>
          </cell>
          <cell r="G1119">
            <v>5</v>
          </cell>
          <cell r="H1119">
            <v>3884.5541458823855</v>
          </cell>
          <cell r="I1119">
            <v>37</v>
          </cell>
          <cell r="J1119">
            <v>208.38734687553284</v>
          </cell>
          <cell r="K1119" t="str">
            <v>No</v>
          </cell>
          <cell r="L1119" t="str">
            <v>-</v>
          </cell>
          <cell r="M1119">
            <v>0</v>
          </cell>
          <cell r="N1119" t="str">
            <v/>
          </cell>
          <cell r="O1119" t="str">
            <v>-</v>
          </cell>
        </row>
        <row r="1120">
          <cell r="A1120" t="str">
            <v>JA30Z</v>
          </cell>
          <cell r="B1120" t="str">
            <v>Unilateral Delayed Pedicled Myocutaneous Breast Reconstruction</v>
          </cell>
          <cell r="C1120" t="str">
            <v>-</v>
          </cell>
          <cell r="D1120">
            <v>4634.9454554093327</v>
          </cell>
          <cell r="E1120" t="str">
            <v/>
          </cell>
          <cell r="F1120" t="str">
            <v/>
          </cell>
          <cell r="G1120">
            <v>11</v>
          </cell>
          <cell r="H1120">
            <v>4634.9454554093327</v>
          </cell>
          <cell r="I1120">
            <v>11</v>
          </cell>
          <cell r="J1120">
            <v>208.38734687553284</v>
          </cell>
          <cell r="K1120" t="str">
            <v>No</v>
          </cell>
          <cell r="L1120" t="str">
            <v>-</v>
          </cell>
          <cell r="M1120">
            <v>0</v>
          </cell>
          <cell r="N1120" t="str">
            <v/>
          </cell>
          <cell r="O1120" t="str">
            <v>-</v>
          </cell>
        </row>
        <row r="1121">
          <cell r="A1121" t="str">
            <v>JA31Z</v>
          </cell>
          <cell r="B1121" t="str">
            <v>Bilateral Delayed Pedicled Myocutaneous Breast Reconstruction</v>
          </cell>
          <cell r="C1121" t="str">
            <v>-</v>
          </cell>
          <cell r="D1121">
            <v>4824.4736150951348</v>
          </cell>
          <cell r="E1121" t="str">
            <v/>
          </cell>
          <cell r="F1121" t="str">
            <v/>
          </cell>
          <cell r="G1121">
            <v>11</v>
          </cell>
          <cell r="H1121">
            <v>5840.7420560695609</v>
          </cell>
          <cell r="I1121">
            <v>151</v>
          </cell>
          <cell r="J1121">
            <v>208.38734687553284</v>
          </cell>
          <cell r="K1121" t="str">
            <v>No</v>
          </cell>
          <cell r="L1121" t="str">
            <v>-</v>
          </cell>
          <cell r="M1121">
            <v>0</v>
          </cell>
          <cell r="N1121" t="str">
            <v/>
          </cell>
          <cell r="O1121" t="str">
            <v>-</v>
          </cell>
        </row>
        <row r="1122">
          <cell r="A1122" t="str">
            <v>JA32Z</v>
          </cell>
          <cell r="B1122" t="str">
            <v>Unilateral Excision of Breast with Immediate Pedicled Myocutaneous Flap Reconstruction</v>
          </cell>
          <cell r="C1122" t="str">
            <v>-</v>
          </cell>
          <cell r="D1122">
            <v>4422.1266142322675</v>
          </cell>
          <cell r="E1122" t="str">
            <v/>
          </cell>
          <cell r="F1122" t="str">
            <v/>
          </cell>
          <cell r="G1122">
            <v>9</v>
          </cell>
          <cell r="H1122">
            <v>4422.1266142322675</v>
          </cell>
          <cell r="I1122">
            <v>9</v>
          </cell>
          <cell r="J1122">
            <v>208.38734687553284</v>
          </cell>
          <cell r="K1122" t="str">
            <v>No</v>
          </cell>
          <cell r="L1122" t="str">
            <v>-</v>
          </cell>
          <cell r="M1122">
            <v>0</v>
          </cell>
          <cell r="N1122" t="str">
            <v/>
          </cell>
          <cell r="O1122" t="str">
            <v>-</v>
          </cell>
        </row>
        <row r="1123">
          <cell r="A1123" t="str">
            <v>JA33Z</v>
          </cell>
          <cell r="B1123" t="str">
            <v>Bilateral Excision of Breast with Immediate Pedicled Myocutaneous Flap Reconstruction</v>
          </cell>
          <cell r="C1123" t="str">
            <v>-</v>
          </cell>
          <cell r="D1123">
            <v>5352.5446957212698</v>
          </cell>
          <cell r="E1123" t="str">
            <v/>
          </cell>
          <cell r="F1123" t="str">
            <v/>
          </cell>
          <cell r="G1123">
            <v>10</v>
          </cell>
          <cell r="H1123">
            <v>5352.5446957212698</v>
          </cell>
          <cell r="I1123">
            <v>10</v>
          </cell>
          <cell r="J1123">
            <v>208.38734687553284</v>
          </cell>
          <cell r="K1123" t="str">
            <v>No</v>
          </cell>
          <cell r="L1123" t="str">
            <v>-</v>
          </cell>
          <cell r="M1123">
            <v>0</v>
          </cell>
          <cell r="N1123" t="str">
            <v/>
          </cell>
          <cell r="O1123" t="str">
            <v>-</v>
          </cell>
        </row>
        <row r="1124">
          <cell r="A1124" t="str">
            <v>JA34Z</v>
          </cell>
          <cell r="B1124" t="str">
            <v>Unilateral Delayed Free Perforator Flap Breast Reconstruction</v>
          </cell>
          <cell r="C1124" t="str">
            <v>-</v>
          </cell>
          <cell r="D1124">
            <v>7229.6132612646952</v>
          </cell>
          <cell r="E1124" t="str">
            <v/>
          </cell>
          <cell r="F1124" t="str">
            <v/>
          </cell>
          <cell r="G1124">
            <v>10</v>
          </cell>
          <cell r="H1124">
            <v>7229.6132612646952</v>
          </cell>
          <cell r="I1124">
            <v>10</v>
          </cell>
          <cell r="J1124">
            <v>208.38734687553284</v>
          </cell>
          <cell r="K1124" t="str">
            <v>No</v>
          </cell>
          <cell r="L1124" t="str">
            <v>-</v>
          </cell>
          <cell r="M1124">
            <v>0</v>
          </cell>
          <cell r="N1124" t="str">
            <v/>
          </cell>
          <cell r="O1124" t="str">
            <v>-</v>
          </cell>
        </row>
        <row r="1125">
          <cell r="A1125" t="str">
            <v>JA35Z</v>
          </cell>
          <cell r="B1125" t="str">
            <v>Bilateral Delayed Free Perforator Flap Breast Reconstruction</v>
          </cell>
          <cell r="C1125" t="str">
            <v>-</v>
          </cell>
          <cell r="D1125">
            <v>7866.9616330127892</v>
          </cell>
          <cell r="E1125" t="str">
            <v/>
          </cell>
          <cell r="F1125" t="str">
            <v/>
          </cell>
          <cell r="G1125">
            <v>13</v>
          </cell>
          <cell r="H1125">
            <v>8260.30971466343</v>
          </cell>
          <cell r="I1125">
            <v>16</v>
          </cell>
          <cell r="J1125">
            <v>208.38734687553284</v>
          </cell>
          <cell r="K1125" t="str">
            <v>No</v>
          </cell>
          <cell r="L1125" t="str">
            <v>-</v>
          </cell>
          <cell r="M1125">
            <v>0</v>
          </cell>
          <cell r="N1125" t="str">
            <v/>
          </cell>
          <cell r="O1125" t="str">
            <v>-</v>
          </cell>
        </row>
        <row r="1126">
          <cell r="A1126" t="str">
            <v>JA36Z</v>
          </cell>
          <cell r="B1126" t="str">
            <v>Unilateral Excision of Breast with Immediate Free Perforator Flap Reconstruction</v>
          </cell>
          <cell r="C1126" t="str">
            <v>-</v>
          </cell>
          <cell r="D1126">
            <v>8524.9806128792461</v>
          </cell>
          <cell r="E1126" t="str">
            <v/>
          </cell>
          <cell r="F1126" t="str">
            <v/>
          </cell>
          <cell r="G1126">
            <v>10</v>
          </cell>
          <cell r="H1126">
            <v>8524.9806128792461</v>
          </cell>
          <cell r="I1126">
            <v>10</v>
          </cell>
          <cell r="J1126">
            <v>208.38734687553284</v>
          </cell>
          <cell r="K1126" t="str">
            <v>No</v>
          </cell>
          <cell r="L1126" t="str">
            <v>-</v>
          </cell>
          <cell r="M1126">
            <v>0</v>
          </cell>
          <cell r="N1126" t="str">
            <v/>
          </cell>
          <cell r="O1126" t="str">
            <v>-</v>
          </cell>
        </row>
        <row r="1127">
          <cell r="A1127" t="str">
            <v>JA37Z</v>
          </cell>
          <cell r="B1127" t="str">
            <v>Bilateral Excision of Breast with Immediate Free Perforator Flap Reconstruction</v>
          </cell>
          <cell r="C1127" t="str">
            <v>-</v>
          </cell>
          <cell r="D1127">
            <v>9723.463722547167</v>
          </cell>
          <cell r="E1127" t="str">
            <v/>
          </cell>
          <cell r="F1127" t="str">
            <v/>
          </cell>
          <cell r="G1127">
            <v>11</v>
          </cell>
          <cell r="H1127">
            <v>9723.463722547167</v>
          </cell>
          <cell r="I1127">
            <v>11</v>
          </cell>
          <cell r="J1127">
            <v>208.38734687553284</v>
          </cell>
          <cell r="K1127" t="str">
            <v>No</v>
          </cell>
          <cell r="L1127" t="str">
            <v>-</v>
          </cell>
          <cell r="M1127">
            <v>0</v>
          </cell>
          <cell r="N1127" t="str">
            <v/>
          </cell>
          <cell r="O1127" t="str">
            <v>-</v>
          </cell>
        </row>
        <row r="1128">
          <cell r="A1128" t="str">
            <v>JA38A</v>
          </cell>
          <cell r="B1128" t="str">
            <v>Unilateral Major Breast Procedures with Lymph Node Clearance, with CC Score 5+</v>
          </cell>
          <cell r="C1128" t="str">
            <v>-</v>
          </cell>
          <cell r="D1128">
            <v>3746.4418794461062</v>
          </cell>
          <cell r="E1128" t="str">
            <v/>
          </cell>
          <cell r="F1128" t="str">
            <v/>
          </cell>
          <cell r="G1128">
            <v>11</v>
          </cell>
          <cell r="H1128">
            <v>4854.9050656010058</v>
          </cell>
          <cell r="I1128">
            <v>88</v>
          </cell>
          <cell r="J1128">
            <v>208.38734687553284</v>
          </cell>
          <cell r="K1128" t="str">
            <v>No</v>
          </cell>
          <cell r="L1128" t="str">
            <v>-</v>
          </cell>
          <cell r="M1128">
            <v>0</v>
          </cell>
          <cell r="N1128" t="str">
            <v/>
          </cell>
          <cell r="O1128" t="str">
            <v>-</v>
          </cell>
        </row>
        <row r="1129">
          <cell r="A1129" t="str">
            <v>JA38B</v>
          </cell>
          <cell r="B1129" t="str">
            <v>Unilateral Major Breast Procedures with Lymph Node Clearance, with CC Score 2-4</v>
          </cell>
          <cell r="C1129" t="str">
            <v>-</v>
          </cell>
          <cell r="D1129">
            <v>2941.9456396987498</v>
          </cell>
          <cell r="E1129" t="str">
            <v/>
          </cell>
          <cell r="F1129" t="str">
            <v/>
          </cell>
          <cell r="G1129">
            <v>6</v>
          </cell>
          <cell r="H1129">
            <v>2941.9456396987498</v>
          </cell>
          <cell r="I1129">
            <v>6</v>
          </cell>
          <cell r="J1129">
            <v>208.38734687553284</v>
          </cell>
          <cell r="K1129" t="str">
            <v>No</v>
          </cell>
          <cell r="L1129" t="str">
            <v>-</v>
          </cell>
          <cell r="M1129">
            <v>0</v>
          </cell>
          <cell r="N1129" t="str">
            <v/>
          </cell>
          <cell r="O1129" t="str">
            <v>-</v>
          </cell>
        </row>
        <row r="1130">
          <cell r="A1130" t="str">
            <v>JA38C</v>
          </cell>
          <cell r="B1130" t="str">
            <v>Unilateral Major Breast Procedures with Lymph Node Clearance, with CC Score 0-1</v>
          </cell>
          <cell r="C1130" t="str">
            <v>-</v>
          </cell>
          <cell r="D1130">
            <v>2723.3785086991593</v>
          </cell>
          <cell r="E1130" t="str">
            <v/>
          </cell>
          <cell r="F1130" t="str">
            <v/>
          </cell>
          <cell r="G1130">
            <v>5</v>
          </cell>
          <cell r="H1130">
            <v>3033.6581379731892</v>
          </cell>
          <cell r="I1130">
            <v>7</v>
          </cell>
          <cell r="J1130">
            <v>208.38734687553284</v>
          </cell>
          <cell r="K1130" t="str">
            <v>No</v>
          </cell>
          <cell r="L1130" t="str">
            <v>-</v>
          </cell>
          <cell r="M1130">
            <v>0</v>
          </cell>
          <cell r="N1130">
            <v>1</v>
          </cell>
          <cell r="O1130" t="str">
            <v>sub-HRG</v>
          </cell>
        </row>
        <row r="1131">
          <cell r="A1131" t="str">
            <v>JA39Z</v>
          </cell>
          <cell r="B1131" t="str">
            <v>Bilateral Major Breast Procedures with Lymph Node Clearance</v>
          </cell>
          <cell r="C1131" t="str">
            <v>-</v>
          </cell>
          <cell r="D1131">
            <v>3957.0025090328727</v>
          </cell>
          <cell r="E1131" t="str">
            <v/>
          </cell>
          <cell r="F1131" t="str">
            <v/>
          </cell>
          <cell r="G1131">
            <v>9</v>
          </cell>
          <cell r="H1131">
            <v>3957.0025090328727</v>
          </cell>
          <cell r="I1131">
            <v>9</v>
          </cell>
          <cell r="J1131">
            <v>208.38734687553284</v>
          </cell>
          <cell r="K1131" t="str">
            <v>No</v>
          </cell>
          <cell r="L1131" t="str">
            <v>-</v>
          </cell>
          <cell r="M1131">
            <v>0</v>
          </cell>
          <cell r="N1131" t="str">
            <v/>
          </cell>
          <cell r="O1131" t="str">
            <v>-</v>
          </cell>
        </row>
        <row r="1132">
          <cell r="A1132" t="str">
            <v>JA40Z</v>
          </cell>
          <cell r="B1132" t="str">
            <v>Unilateral Therapeutic Mammoplasty</v>
          </cell>
          <cell r="C1132" t="str">
            <v>-</v>
          </cell>
          <cell r="D1132">
            <v>2773.7546763785494</v>
          </cell>
          <cell r="E1132" t="str">
            <v/>
          </cell>
          <cell r="F1132" t="str">
            <v/>
          </cell>
          <cell r="G1132">
            <v>5</v>
          </cell>
          <cell r="H1132">
            <v>9424.3857078328747</v>
          </cell>
          <cell r="I1132">
            <v>16</v>
          </cell>
          <cell r="J1132">
            <v>208.38734687553284</v>
          </cell>
          <cell r="K1132" t="str">
            <v>No</v>
          </cell>
          <cell r="L1132" t="str">
            <v>-</v>
          </cell>
          <cell r="M1132">
            <v>0</v>
          </cell>
          <cell r="N1132" t="str">
            <v/>
          </cell>
          <cell r="O1132" t="str">
            <v>-</v>
          </cell>
        </row>
        <row r="1133">
          <cell r="A1133" t="str">
            <v>JA41Z</v>
          </cell>
          <cell r="B1133" t="str">
            <v>Bilateral Therapeutic Mammoplasty</v>
          </cell>
          <cell r="C1133" t="str">
            <v>-</v>
          </cell>
          <cell r="D1133">
            <v>3645.0285863743225</v>
          </cell>
          <cell r="E1133" t="str">
            <v/>
          </cell>
          <cell r="F1133" t="str">
            <v/>
          </cell>
          <cell r="G1133">
            <v>5</v>
          </cell>
          <cell r="H1133">
            <v>3645.0285863743225</v>
          </cell>
          <cell r="I1133">
            <v>5</v>
          </cell>
          <cell r="J1133">
            <v>208.38734687553284</v>
          </cell>
          <cell r="K1133" t="str">
            <v>No</v>
          </cell>
          <cell r="L1133" t="str">
            <v>-</v>
          </cell>
          <cell r="M1133">
            <v>0</v>
          </cell>
          <cell r="N1133" t="str">
            <v/>
          </cell>
          <cell r="O1133" t="str">
            <v>-</v>
          </cell>
        </row>
        <row r="1134">
          <cell r="A1134" t="str">
            <v>JC40Z</v>
          </cell>
          <cell r="B1134" t="str">
            <v>Multiple Major Skin Procedures</v>
          </cell>
          <cell r="C1134">
            <v>114.92846418774047</v>
          </cell>
          <cell r="D1134">
            <v>2151.0496147830545</v>
          </cell>
          <cell r="E1134" t="str">
            <v/>
          </cell>
          <cell r="F1134" t="str">
            <v/>
          </cell>
          <cell r="G1134">
            <v>5</v>
          </cell>
          <cell r="H1134">
            <v>7969.6472423725245</v>
          </cell>
          <cell r="I1134">
            <v>50</v>
          </cell>
          <cell r="J1134">
            <v>208.38734687553284</v>
          </cell>
          <cell r="K1134" t="str">
            <v>No</v>
          </cell>
          <cell r="L1134" t="str">
            <v>-</v>
          </cell>
          <cell r="M1134">
            <v>0</v>
          </cell>
          <cell r="N1134" t="str">
            <v/>
          </cell>
          <cell r="O1134" t="str">
            <v>-</v>
          </cell>
        </row>
        <row r="1135">
          <cell r="A1135" t="str">
            <v>JC41Z</v>
          </cell>
          <cell r="B1135" t="str">
            <v>Major Skin Procedures</v>
          </cell>
          <cell r="C1135">
            <v>164.21210695572699</v>
          </cell>
          <cell r="D1135">
            <v>1773.7848682396782</v>
          </cell>
          <cell r="E1135" t="str">
            <v/>
          </cell>
          <cell r="F1135" t="str">
            <v/>
          </cell>
          <cell r="G1135">
            <v>5</v>
          </cell>
          <cell r="H1135">
            <v>7969.6472423725245</v>
          </cell>
          <cell r="I1135">
            <v>50</v>
          </cell>
          <cell r="J1135">
            <v>208.38734687553284</v>
          </cell>
          <cell r="K1135" t="str">
            <v>No</v>
          </cell>
          <cell r="L1135" t="str">
            <v>-</v>
          </cell>
          <cell r="M1135">
            <v>0</v>
          </cell>
          <cell r="N1135" t="str">
            <v/>
          </cell>
          <cell r="O1135" t="str">
            <v>-</v>
          </cell>
        </row>
        <row r="1136">
          <cell r="A1136" t="str">
            <v>JC42A</v>
          </cell>
          <cell r="B1136" t="str">
            <v>Intermediate Skin Procedures, 13 years and over</v>
          </cell>
          <cell r="C1136">
            <v>131.67468741289485</v>
          </cell>
          <cell r="D1136">
            <v>840.19875419053244</v>
          </cell>
          <cell r="E1136" t="str">
            <v/>
          </cell>
          <cell r="F1136" t="str">
            <v/>
          </cell>
          <cell r="G1136">
            <v>5</v>
          </cell>
          <cell r="H1136">
            <v>906.55699530916229</v>
          </cell>
          <cell r="I1136">
            <v>5</v>
          </cell>
          <cell r="J1136">
            <v>208.38734687553284</v>
          </cell>
          <cell r="K1136" t="str">
            <v>No</v>
          </cell>
          <cell r="L1136" t="str">
            <v>-</v>
          </cell>
          <cell r="M1136">
            <v>0</v>
          </cell>
          <cell r="N1136">
            <v>1</v>
          </cell>
          <cell r="O1136" t="str">
            <v>sub-HRG</v>
          </cell>
        </row>
        <row r="1137">
          <cell r="A1137" t="str">
            <v>JC42B</v>
          </cell>
          <cell r="B1137" t="str">
            <v>Intermediate Skin Procedures, 12 years and under</v>
          </cell>
          <cell r="C1137">
            <v>122.23525109882884</v>
          </cell>
          <cell r="D1137">
            <v>832.95886864702084</v>
          </cell>
          <cell r="E1137" t="str">
            <v/>
          </cell>
          <cell r="F1137" t="str">
            <v/>
          </cell>
          <cell r="G1137">
            <v>5</v>
          </cell>
          <cell r="H1137">
            <v>906.55699530916229</v>
          </cell>
          <cell r="I1137">
            <v>5</v>
          </cell>
          <cell r="J1137">
            <v>208.38734687553284</v>
          </cell>
          <cell r="K1137" t="str">
            <v>No</v>
          </cell>
          <cell r="L1137" t="str">
            <v>-</v>
          </cell>
          <cell r="M1137">
            <v>0</v>
          </cell>
          <cell r="N1137" t="str">
            <v/>
          </cell>
          <cell r="O1137" t="str">
            <v>-</v>
          </cell>
        </row>
        <row r="1138">
          <cell r="A1138" t="str">
            <v>JC43A</v>
          </cell>
          <cell r="B1138" t="str">
            <v>Minor Skin Procedures, 13 years and over</v>
          </cell>
          <cell r="C1138">
            <v>112.68547233436297</v>
          </cell>
          <cell r="D1138">
            <v>525.33056082843632</v>
          </cell>
          <cell r="E1138" t="str">
            <v/>
          </cell>
          <cell r="F1138" t="str">
            <v/>
          </cell>
          <cell r="G1138">
            <v>5</v>
          </cell>
          <cell r="H1138">
            <v>550.02733089223671</v>
          </cell>
          <cell r="I1138">
            <v>5</v>
          </cell>
          <cell r="J1138">
            <v>208.38734687553284</v>
          </cell>
          <cell r="K1138" t="str">
            <v>No</v>
          </cell>
          <cell r="L1138" t="str">
            <v>-</v>
          </cell>
          <cell r="M1138">
            <v>0</v>
          </cell>
          <cell r="N1138" t="str">
            <v/>
          </cell>
          <cell r="O1138" t="str">
            <v>-</v>
          </cell>
        </row>
        <row r="1139">
          <cell r="A1139" t="str">
            <v>JC43B</v>
          </cell>
          <cell r="B1139" t="str">
            <v>Minor Skin Procedures, 12 years and under</v>
          </cell>
          <cell r="C1139">
            <v>138.16559628009767</v>
          </cell>
          <cell r="D1139">
            <v>761.94609131527909</v>
          </cell>
          <cell r="E1139" t="str">
            <v/>
          </cell>
          <cell r="F1139" t="str">
            <v/>
          </cell>
          <cell r="G1139">
            <v>5</v>
          </cell>
          <cell r="H1139">
            <v>788.77342099312091</v>
          </cell>
          <cell r="I1139">
            <v>5</v>
          </cell>
          <cell r="J1139">
            <v>208.38734687553284</v>
          </cell>
          <cell r="K1139" t="str">
            <v>No</v>
          </cell>
          <cell r="L1139" t="str">
            <v>-</v>
          </cell>
          <cell r="M1139">
            <v>0</v>
          </cell>
          <cell r="N1139" t="str">
            <v/>
          </cell>
          <cell r="O1139" t="str">
            <v>-</v>
          </cell>
        </row>
        <row r="1140">
          <cell r="A1140" t="str">
            <v>JC44Z</v>
          </cell>
          <cell r="B1140" t="str">
            <v>Complex Patch Tests</v>
          </cell>
          <cell r="C1140">
            <v>86.55110002302267</v>
          </cell>
          <cell r="D1140">
            <v>86.55110002302267</v>
          </cell>
          <cell r="E1140" t="str">
            <v/>
          </cell>
          <cell r="F1140" t="str">
            <v/>
          </cell>
          <cell r="G1140">
            <v>5</v>
          </cell>
          <cell r="H1140">
            <v>86.55110002302267</v>
          </cell>
          <cell r="I1140">
            <v>5</v>
          </cell>
          <cell r="J1140">
            <v>208.38734687553284</v>
          </cell>
          <cell r="K1140" t="str">
            <v>No</v>
          </cell>
          <cell r="L1140" t="str">
            <v>-</v>
          </cell>
          <cell r="M1140">
            <v>0</v>
          </cell>
          <cell r="N1140" t="str">
            <v/>
          </cell>
          <cell r="O1140" t="str">
            <v>-</v>
          </cell>
        </row>
        <row r="1141">
          <cell r="A1141" t="str">
            <v>JC45A</v>
          </cell>
          <cell r="B1141" t="str">
            <v>Standard Patch Tests, 13 years and over</v>
          </cell>
          <cell r="C1141">
            <v>100.46301901209506</v>
          </cell>
          <cell r="D1141">
            <v>100.46301901209506</v>
          </cell>
          <cell r="E1141" t="str">
            <v/>
          </cell>
          <cell r="F1141" t="str">
            <v/>
          </cell>
          <cell r="G1141">
            <v>5</v>
          </cell>
          <cell r="H1141">
            <v>100.46301901209506</v>
          </cell>
          <cell r="I1141">
            <v>5</v>
          </cell>
          <cell r="J1141">
            <v>208.38734687553284</v>
          </cell>
          <cell r="K1141" t="str">
            <v>No</v>
          </cell>
          <cell r="L1141" t="str">
            <v>-</v>
          </cell>
          <cell r="M1141">
            <v>0</v>
          </cell>
          <cell r="N1141" t="str">
            <v/>
          </cell>
          <cell r="O1141" t="str">
            <v>-</v>
          </cell>
        </row>
        <row r="1142">
          <cell r="A1142" t="str">
            <v>JC45B</v>
          </cell>
          <cell r="B1142" t="str">
            <v>Standard Patch Tests, 12 years and under</v>
          </cell>
          <cell r="C1142">
            <v>123.59840749626335</v>
          </cell>
          <cell r="D1142">
            <v>123.59840749626335</v>
          </cell>
          <cell r="E1142" t="str">
            <v/>
          </cell>
          <cell r="F1142" t="str">
            <v/>
          </cell>
          <cell r="G1142">
            <v>5</v>
          </cell>
          <cell r="H1142">
            <v>123.59840749626335</v>
          </cell>
          <cell r="I1142">
            <v>5</v>
          </cell>
          <cell r="J1142">
            <v>208.38734687553284</v>
          </cell>
          <cell r="K1142" t="str">
            <v>No</v>
          </cell>
          <cell r="L1142" t="str">
            <v>-</v>
          </cell>
          <cell r="M1142">
            <v>0</v>
          </cell>
          <cell r="N1142" t="str">
            <v/>
          </cell>
          <cell r="O1142" t="str">
            <v>-</v>
          </cell>
        </row>
        <row r="1143">
          <cell r="A1143" t="str">
            <v>JC46Z</v>
          </cell>
          <cell r="B1143" t="str">
            <v>Photodynamic Therapy</v>
          </cell>
          <cell r="C1143">
            <v>159.27103212945889</v>
          </cell>
          <cell r="D1143">
            <v>159.27103212945889</v>
          </cell>
          <cell r="E1143" t="str">
            <v/>
          </cell>
          <cell r="F1143" t="str">
            <v/>
          </cell>
          <cell r="G1143">
            <v>5</v>
          </cell>
          <cell r="H1143">
            <v>553.88272125206913</v>
          </cell>
          <cell r="I1143">
            <v>5</v>
          </cell>
          <cell r="J1143">
            <v>208.38734687553284</v>
          </cell>
          <cell r="K1143" t="str">
            <v>No</v>
          </cell>
          <cell r="L1143" t="str">
            <v>-</v>
          </cell>
          <cell r="M1143">
            <v>0</v>
          </cell>
          <cell r="N1143" t="str">
            <v/>
          </cell>
          <cell r="O1143" t="str">
            <v>-</v>
          </cell>
        </row>
        <row r="1144">
          <cell r="A1144" t="str">
            <v>JC47A</v>
          </cell>
          <cell r="B1144" t="str">
            <v>Phototherapy, 13 years and over</v>
          </cell>
          <cell r="C1144">
            <v>76.114045293939228</v>
          </cell>
          <cell r="D1144">
            <v>602.68421353382985</v>
          </cell>
          <cell r="E1144" t="str">
            <v/>
          </cell>
          <cell r="F1144" t="str">
            <v/>
          </cell>
          <cell r="G1144">
            <v>5</v>
          </cell>
          <cell r="H1144">
            <v>602.68421353382985</v>
          </cell>
          <cell r="I1144">
            <v>5</v>
          </cell>
          <cell r="J1144">
            <v>208.38734687553284</v>
          </cell>
          <cell r="K1144" t="str">
            <v>No</v>
          </cell>
          <cell r="L1144" t="str">
            <v>-</v>
          </cell>
          <cell r="M1144">
            <v>0</v>
          </cell>
          <cell r="N1144" t="str">
            <v/>
          </cell>
          <cell r="O1144" t="str">
            <v>-</v>
          </cell>
        </row>
        <row r="1145">
          <cell r="A1145" t="str">
            <v>JC47B</v>
          </cell>
          <cell r="B1145" t="str">
            <v>Phototherapy, 12 years and under</v>
          </cell>
          <cell r="C1145">
            <v>74.761687959638252</v>
          </cell>
          <cell r="D1145">
            <v>602.68421353382985</v>
          </cell>
          <cell r="E1145" t="str">
            <v/>
          </cell>
          <cell r="F1145" t="str">
            <v/>
          </cell>
          <cell r="G1145">
            <v>5</v>
          </cell>
          <cell r="H1145">
            <v>802.00309095320176</v>
          </cell>
          <cell r="I1145">
            <v>5</v>
          </cell>
          <cell r="J1145">
            <v>208.38734687553284</v>
          </cell>
          <cell r="K1145" t="str">
            <v>No</v>
          </cell>
          <cell r="L1145" t="str">
            <v>-</v>
          </cell>
          <cell r="M1145">
            <v>0</v>
          </cell>
          <cell r="N1145" t="str">
            <v/>
          </cell>
          <cell r="O1145" t="str">
            <v>-</v>
          </cell>
        </row>
        <row r="1146">
          <cell r="A1146" t="str">
            <v>JD07A</v>
          </cell>
          <cell r="B1146" t="str">
            <v>Skin Disorders with Interventions, with CC Score 12+</v>
          </cell>
          <cell r="C1146" t="str">
            <v>-</v>
          </cell>
          <cell r="D1146">
            <v>8818.8382507266069</v>
          </cell>
          <cell r="E1146" t="str">
            <v/>
          </cell>
          <cell r="F1146" t="str">
            <v/>
          </cell>
          <cell r="G1146">
            <v>84</v>
          </cell>
          <cell r="H1146">
            <v>8818.8382507266069</v>
          </cell>
          <cell r="I1146">
            <v>84</v>
          </cell>
          <cell r="J1146">
            <v>208.38734687553284</v>
          </cell>
          <cell r="K1146" t="str">
            <v>Yes</v>
          </cell>
          <cell r="L1146">
            <v>0.30000000000000004</v>
          </cell>
          <cell r="M1146">
            <v>2645.6514752179824</v>
          </cell>
          <cell r="N1146" t="str">
            <v/>
          </cell>
          <cell r="O1146" t="str">
            <v>-</v>
          </cell>
        </row>
        <row r="1147">
          <cell r="A1147" t="str">
            <v>JD07B</v>
          </cell>
          <cell r="B1147" t="str">
            <v>Skin Disorders with Interventions, with CC Score 8-11</v>
          </cell>
          <cell r="C1147" t="str">
            <v>-</v>
          </cell>
          <cell r="D1147">
            <v>5301.5897675770811</v>
          </cell>
          <cell r="E1147" t="str">
            <v/>
          </cell>
          <cell r="F1147" t="str">
            <v/>
          </cell>
          <cell r="G1147">
            <v>44</v>
          </cell>
          <cell r="H1147">
            <v>5301.5897675770811</v>
          </cell>
          <cell r="I1147">
            <v>44</v>
          </cell>
          <cell r="J1147">
            <v>208.38734687553284</v>
          </cell>
          <cell r="K1147" t="str">
            <v>Yes</v>
          </cell>
          <cell r="L1147">
            <v>0.30000000000000004</v>
          </cell>
          <cell r="M1147">
            <v>1590.4769302731245</v>
          </cell>
          <cell r="N1147" t="str">
            <v/>
          </cell>
          <cell r="O1147" t="str">
            <v>-</v>
          </cell>
        </row>
        <row r="1148">
          <cell r="A1148" t="str">
            <v>JD07C</v>
          </cell>
          <cell r="B1148" t="str">
            <v>Skin Disorders with Interventions, with CC Score 4-7</v>
          </cell>
          <cell r="C1148" t="str">
            <v>-</v>
          </cell>
          <cell r="D1148">
            <v>3131.4735923258399</v>
          </cell>
          <cell r="E1148" t="str">
            <v/>
          </cell>
          <cell r="F1148" t="str">
            <v/>
          </cell>
          <cell r="G1148">
            <v>17</v>
          </cell>
          <cell r="H1148">
            <v>3612.7096280707601</v>
          </cell>
          <cell r="I1148">
            <v>28</v>
          </cell>
          <cell r="J1148">
            <v>208.38734687553284</v>
          </cell>
          <cell r="K1148" t="str">
            <v>Yes</v>
          </cell>
          <cell r="L1148">
            <v>0.30000000000000004</v>
          </cell>
          <cell r="M1148">
            <v>1083.8128884212283</v>
          </cell>
          <cell r="N1148" t="str">
            <v/>
          </cell>
          <cell r="O1148" t="str">
            <v>-</v>
          </cell>
        </row>
        <row r="1149">
          <cell r="A1149" t="str">
            <v>JD07D</v>
          </cell>
          <cell r="B1149" t="str">
            <v>Skin Disorders with Interventions, with CC Score 0-3</v>
          </cell>
          <cell r="C1149" t="str">
            <v>-</v>
          </cell>
          <cell r="D1149">
            <v>2032.233345049347</v>
          </cell>
          <cell r="E1149" t="str">
            <v/>
          </cell>
          <cell r="F1149" t="str">
            <v/>
          </cell>
          <cell r="G1149">
            <v>6</v>
          </cell>
          <cell r="H1149">
            <v>2020.9555440864153</v>
          </cell>
          <cell r="I1149">
            <v>10</v>
          </cell>
          <cell r="J1149">
            <v>208.38734687553284</v>
          </cell>
          <cell r="K1149" t="str">
            <v>Yes</v>
          </cell>
          <cell r="L1149">
            <v>0.4</v>
          </cell>
          <cell r="M1149">
            <v>808.38221763456613</v>
          </cell>
          <cell r="N1149" t="str">
            <v/>
          </cell>
          <cell r="O1149" t="str">
            <v>-</v>
          </cell>
        </row>
        <row r="1150">
          <cell r="A1150" t="str">
            <v>JD07E</v>
          </cell>
          <cell r="B1150" t="str">
            <v>Skin Disorders without Interventions, with CC Score 19+</v>
          </cell>
          <cell r="C1150" t="str">
            <v>-</v>
          </cell>
          <cell r="D1150">
            <v>6234.2767385775987</v>
          </cell>
          <cell r="E1150" t="str">
            <v/>
          </cell>
          <cell r="F1150" t="str">
            <v/>
          </cell>
          <cell r="G1150">
            <v>67</v>
          </cell>
          <cell r="H1150">
            <v>6297.2085361879663</v>
          </cell>
          <cell r="I1150">
            <v>70</v>
          </cell>
          <cell r="J1150">
            <v>208.38734687553284</v>
          </cell>
          <cell r="K1150" t="str">
            <v>Yes</v>
          </cell>
          <cell r="L1150">
            <v>0.30000000000000004</v>
          </cell>
          <cell r="M1150">
            <v>1889.1625608563902</v>
          </cell>
          <cell r="N1150" t="str">
            <v/>
          </cell>
          <cell r="O1150" t="str">
            <v>-</v>
          </cell>
        </row>
        <row r="1151">
          <cell r="A1151" t="str">
            <v>JD07F</v>
          </cell>
          <cell r="B1151" t="str">
            <v>Skin Disorders without Interventions, with CC Score 14-18</v>
          </cell>
          <cell r="C1151" t="str">
            <v>-</v>
          </cell>
          <cell r="D1151">
            <v>3738.6879295047952</v>
          </cell>
          <cell r="E1151" t="str">
            <v/>
          </cell>
          <cell r="F1151" t="str">
            <v/>
          </cell>
          <cell r="G1151">
            <v>62</v>
          </cell>
          <cell r="H1151">
            <v>4777.2489569800191</v>
          </cell>
          <cell r="I1151">
            <v>52</v>
          </cell>
          <cell r="J1151">
            <v>208.38734687553284</v>
          </cell>
          <cell r="K1151" t="str">
            <v>Yes</v>
          </cell>
          <cell r="L1151">
            <v>0.30000000000000004</v>
          </cell>
          <cell r="M1151">
            <v>1433.174687094006</v>
          </cell>
          <cell r="N1151" t="str">
            <v/>
          </cell>
          <cell r="O1151" t="str">
            <v>-</v>
          </cell>
        </row>
        <row r="1152">
          <cell r="A1152" t="str">
            <v>JD07G</v>
          </cell>
          <cell r="B1152" t="str">
            <v>Skin Disorders without Interventions, with CC Score 10-13</v>
          </cell>
          <cell r="C1152" t="str">
            <v>-</v>
          </cell>
          <cell r="D1152">
            <v>2159.8145752970963</v>
          </cell>
          <cell r="E1152" t="str">
            <v/>
          </cell>
          <cell r="F1152" t="str">
            <v/>
          </cell>
          <cell r="G1152">
            <v>35</v>
          </cell>
          <cell r="H1152">
            <v>3522.1009451662912</v>
          </cell>
          <cell r="I1152">
            <v>37</v>
          </cell>
          <cell r="J1152">
            <v>208.38734687553284</v>
          </cell>
          <cell r="K1152" t="str">
            <v>Yes</v>
          </cell>
          <cell r="L1152">
            <v>0.30000000000000004</v>
          </cell>
          <cell r="M1152">
            <v>1056.6302835498875</v>
          </cell>
          <cell r="N1152" t="str">
            <v/>
          </cell>
          <cell r="O1152" t="str">
            <v>-</v>
          </cell>
        </row>
        <row r="1153">
          <cell r="A1153" t="str">
            <v>JD07H</v>
          </cell>
          <cell r="B1153" t="str">
            <v>Skin Disorders without Interventions, with CC Score 6-9</v>
          </cell>
          <cell r="C1153" t="str">
            <v>-</v>
          </cell>
          <cell r="D1153">
            <v>1628.9170537291873</v>
          </cell>
          <cell r="E1153" t="str">
            <v/>
          </cell>
          <cell r="F1153" t="str">
            <v/>
          </cell>
          <cell r="G1153">
            <v>20</v>
          </cell>
          <cell r="H1153">
            <v>2620.8670469308058</v>
          </cell>
          <cell r="I1153">
            <v>25</v>
          </cell>
          <cell r="J1153">
            <v>208.38734687553284</v>
          </cell>
          <cell r="K1153" t="str">
            <v>Yes</v>
          </cell>
          <cell r="L1153">
            <v>0.30000000000000004</v>
          </cell>
          <cell r="M1153">
            <v>786.26011407924182</v>
          </cell>
          <cell r="N1153" t="str">
            <v/>
          </cell>
          <cell r="O1153" t="str">
            <v>-</v>
          </cell>
        </row>
        <row r="1154">
          <cell r="A1154" t="str">
            <v>JD07J</v>
          </cell>
          <cell r="B1154" t="str">
            <v>Skin Disorders without Interventions, with CC Score 2-5</v>
          </cell>
          <cell r="C1154" t="str">
            <v>-</v>
          </cell>
          <cell r="D1154">
            <v>480.43044941570452</v>
          </cell>
          <cell r="E1154" t="str">
            <v/>
          </cell>
          <cell r="F1154" t="str">
            <v/>
          </cell>
          <cell r="G1154">
            <v>5</v>
          </cell>
          <cell r="H1154">
            <v>1647.6644891793158</v>
          </cell>
          <cell r="I1154">
            <v>13</v>
          </cell>
          <cell r="J1154">
            <v>208.38734687553284</v>
          </cell>
          <cell r="K1154" t="str">
            <v>Yes</v>
          </cell>
          <cell r="L1154">
            <v>0.4</v>
          </cell>
          <cell r="M1154">
            <v>659.06579567172639</v>
          </cell>
          <cell r="N1154" t="str">
            <v/>
          </cell>
          <cell r="O1154" t="str">
            <v>-</v>
          </cell>
        </row>
        <row r="1155">
          <cell r="A1155" t="str">
            <v>JD07K</v>
          </cell>
          <cell r="B1155" t="str">
            <v>Skin Disorders without Interventions, with CC Score 0-1</v>
          </cell>
          <cell r="C1155" t="str">
            <v>-</v>
          </cell>
          <cell r="D1155">
            <v>361.1302758601193</v>
          </cell>
          <cell r="E1155" t="str">
            <v/>
          </cell>
          <cell r="F1155" t="str">
            <v/>
          </cell>
          <cell r="G1155">
            <v>5</v>
          </cell>
          <cell r="H1155">
            <v>801.03940354956558</v>
          </cell>
          <cell r="I1155">
            <v>5</v>
          </cell>
          <cell r="J1155">
            <v>208.38734687553284</v>
          </cell>
          <cell r="K1155" t="str">
            <v>Yes</v>
          </cell>
          <cell r="L1155">
            <v>0.65</v>
          </cell>
          <cell r="M1155">
            <v>520.67561230721765</v>
          </cell>
          <cell r="N1155">
            <v>1</v>
          </cell>
          <cell r="O1155" t="str">
            <v>sub-HRG</v>
          </cell>
        </row>
        <row r="1156">
          <cell r="A1156" t="str">
            <v>KA03C</v>
          </cell>
          <cell r="B1156" t="str">
            <v>Parathyroid Procedures with CC Score 2+</v>
          </cell>
          <cell r="C1156" t="str">
            <v>-</v>
          </cell>
          <cell r="D1156">
            <v>2577.2697175614358</v>
          </cell>
          <cell r="E1156" t="str">
            <v/>
          </cell>
          <cell r="F1156" t="str">
            <v/>
          </cell>
          <cell r="G1156">
            <v>5</v>
          </cell>
          <cell r="H1156">
            <v>7321.4243815456293</v>
          </cell>
          <cell r="I1156">
            <v>75</v>
          </cell>
          <cell r="J1156">
            <v>189.36279360905775</v>
          </cell>
          <cell r="K1156" t="str">
            <v>No</v>
          </cell>
          <cell r="L1156" t="str">
            <v>-</v>
          </cell>
          <cell r="M1156">
            <v>0</v>
          </cell>
          <cell r="N1156" t="str">
            <v/>
          </cell>
          <cell r="O1156" t="str">
            <v>-</v>
          </cell>
        </row>
        <row r="1157">
          <cell r="A1157" t="str">
            <v>KA03D</v>
          </cell>
          <cell r="B1157" t="str">
            <v>Parathyroid Procedures with CC Score 0-1</v>
          </cell>
          <cell r="C1157" t="str">
            <v>-</v>
          </cell>
          <cell r="D1157">
            <v>1958.0772105574592</v>
          </cell>
          <cell r="E1157" t="str">
            <v/>
          </cell>
          <cell r="F1157" t="str">
            <v/>
          </cell>
          <cell r="G1157">
            <v>5</v>
          </cell>
          <cell r="H1157">
            <v>2761.0418800817233</v>
          </cell>
          <cell r="I1157">
            <v>25</v>
          </cell>
          <cell r="J1157">
            <v>189.36279360905775</v>
          </cell>
          <cell r="K1157" t="str">
            <v>No</v>
          </cell>
          <cell r="L1157" t="str">
            <v>-</v>
          </cell>
          <cell r="M1157">
            <v>0</v>
          </cell>
          <cell r="N1157">
            <v>1</v>
          </cell>
          <cell r="O1157" t="str">
            <v>HRG</v>
          </cell>
        </row>
        <row r="1158">
          <cell r="A1158" t="str">
            <v>KA04A</v>
          </cell>
          <cell r="B1158" t="str">
            <v>Adrenal Procedures with CC Score 2+</v>
          </cell>
          <cell r="C1158" t="str">
            <v>-</v>
          </cell>
          <cell r="D1158">
            <v>5206.8206183935945</v>
          </cell>
          <cell r="E1158" t="str">
            <v/>
          </cell>
          <cell r="F1158" t="str">
            <v/>
          </cell>
          <cell r="G1158">
            <v>17</v>
          </cell>
          <cell r="H1158">
            <v>8633.7453479544929</v>
          </cell>
          <cell r="I1158">
            <v>63</v>
          </cell>
          <cell r="J1158">
            <v>189.36279360905775</v>
          </cell>
          <cell r="K1158" t="str">
            <v>No</v>
          </cell>
          <cell r="L1158" t="str">
            <v>-</v>
          </cell>
          <cell r="M1158">
            <v>0</v>
          </cell>
          <cell r="N1158" t="str">
            <v/>
          </cell>
          <cell r="O1158" t="str">
            <v>-</v>
          </cell>
        </row>
        <row r="1159">
          <cell r="A1159" t="str">
            <v>KA04B</v>
          </cell>
          <cell r="B1159" t="str">
            <v>Adrenal Procedures with CC Score 0-1</v>
          </cell>
          <cell r="C1159" t="str">
            <v>-</v>
          </cell>
          <cell r="D1159">
            <v>3656.3266468783067</v>
          </cell>
          <cell r="E1159" t="str">
            <v/>
          </cell>
          <cell r="F1159" t="str">
            <v/>
          </cell>
          <cell r="G1159">
            <v>11</v>
          </cell>
          <cell r="H1159">
            <v>5127.3246733475407</v>
          </cell>
          <cell r="I1159">
            <v>26</v>
          </cell>
          <cell r="J1159">
            <v>189.36279360905775</v>
          </cell>
          <cell r="K1159" t="str">
            <v>No</v>
          </cell>
          <cell r="L1159" t="str">
            <v>-</v>
          </cell>
          <cell r="M1159">
            <v>0</v>
          </cell>
          <cell r="N1159" t="str">
            <v/>
          </cell>
          <cell r="O1159" t="str">
            <v>-</v>
          </cell>
        </row>
        <row r="1160">
          <cell r="A1160" t="str">
            <v>KA05C</v>
          </cell>
          <cell r="B1160" t="str">
            <v>Anterior Pituitary Disorders with CC Score 2+</v>
          </cell>
          <cell r="C1160" t="str">
            <v>-</v>
          </cell>
          <cell r="D1160">
            <v>398.3637109621618</v>
          </cell>
          <cell r="E1160" t="str">
            <v/>
          </cell>
          <cell r="F1160" t="str">
            <v/>
          </cell>
          <cell r="G1160">
            <v>5</v>
          </cell>
          <cell r="H1160">
            <v>3800.2259607062174</v>
          </cell>
          <cell r="I1160">
            <v>25</v>
          </cell>
          <cell r="J1160">
            <v>189.36279360905775</v>
          </cell>
          <cell r="K1160" t="str">
            <v>Yes</v>
          </cell>
          <cell r="L1160">
            <v>0.30000000000000004</v>
          </cell>
          <cell r="M1160">
            <v>1140.0677882118655</v>
          </cell>
          <cell r="N1160" t="str">
            <v/>
          </cell>
          <cell r="O1160" t="str">
            <v>-</v>
          </cell>
        </row>
        <row r="1161">
          <cell r="A1161" t="str">
            <v>KA05D</v>
          </cell>
          <cell r="B1161" t="str">
            <v>Anterior Pituitary Disorders with CC Score 0-1</v>
          </cell>
          <cell r="C1161" t="str">
            <v>-</v>
          </cell>
          <cell r="D1161">
            <v>359.2040239826764</v>
          </cell>
          <cell r="E1161" t="str">
            <v/>
          </cell>
          <cell r="F1161" t="str">
            <v/>
          </cell>
          <cell r="G1161">
            <v>5</v>
          </cell>
          <cell r="H1161">
            <v>1762.1117474689595</v>
          </cell>
          <cell r="I1161">
            <v>13</v>
          </cell>
          <cell r="J1161">
            <v>189.36279360905775</v>
          </cell>
          <cell r="K1161" t="str">
            <v>Yes</v>
          </cell>
          <cell r="L1161">
            <v>0.4</v>
          </cell>
          <cell r="M1161">
            <v>704.8446989875838</v>
          </cell>
          <cell r="N1161" t="str">
            <v/>
          </cell>
          <cell r="O1161" t="str">
            <v>-</v>
          </cell>
        </row>
        <row r="1162">
          <cell r="A1162" t="str">
            <v>KA06C</v>
          </cell>
          <cell r="B1162" t="str">
            <v>Non-Pituitary Neoplasia or Hypoplasia, with CC Score 4+</v>
          </cell>
          <cell r="C1162" t="str">
            <v>-</v>
          </cell>
          <cell r="D1162">
            <v>1505.2021374582821</v>
          </cell>
          <cell r="E1162" t="str">
            <v/>
          </cell>
          <cell r="F1162" t="str">
            <v/>
          </cell>
          <cell r="G1162">
            <v>10</v>
          </cell>
          <cell r="H1162">
            <v>4417.6366153499112</v>
          </cell>
          <cell r="I1162">
            <v>39</v>
          </cell>
          <cell r="J1162">
            <v>189.36279360905775</v>
          </cell>
          <cell r="K1162" t="str">
            <v>Yes</v>
          </cell>
          <cell r="L1162">
            <v>0.30000000000000004</v>
          </cell>
          <cell r="M1162">
            <v>1325.2909846049736</v>
          </cell>
          <cell r="N1162" t="str">
            <v/>
          </cell>
          <cell r="O1162" t="str">
            <v>-</v>
          </cell>
        </row>
        <row r="1163">
          <cell r="A1163" t="str">
            <v>KA06D</v>
          </cell>
          <cell r="B1163" t="str">
            <v>Non-Pituitary Neoplasia or Hypoplasia, with CC Score 2-3</v>
          </cell>
          <cell r="C1163" t="str">
            <v>-</v>
          </cell>
          <cell r="D1163">
            <v>992.85827772894652</v>
          </cell>
          <cell r="E1163" t="str">
            <v/>
          </cell>
          <cell r="F1163" t="str">
            <v/>
          </cell>
          <cell r="G1163">
            <v>8</v>
          </cell>
          <cell r="H1163">
            <v>2804.6102985613184</v>
          </cell>
          <cell r="I1163">
            <v>20</v>
          </cell>
          <cell r="J1163">
            <v>189.36279360905775</v>
          </cell>
          <cell r="K1163" t="str">
            <v>Yes</v>
          </cell>
          <cell r="L1163">
            <v>0.30000000000000004</v>
          </cell>
          <cell r="M1163">
            <v>841.38308956839558</v>
          </cell>
          <cell r="N1163" t="str">
            <v/>
          </cell>
          <cell r="O1163" t="str">
            <v>-</v>
          </cell>
        </row>
        <row r="1164">
          <cell r="A1164" t="str">
            <v>KA06E</v>
          </cell>
          <cell r="B1164" t="str">
            <v>Non-Pituitary Neoplasia or Hypoplasia, with CC Score 0-1</v>
          </cell>
          <cell r="C1164" t="str">
            <v>-</v>
          </cell>
          <cell r="D1164">
            <v>925.8807696153018</v>
          </cell>
          <cell r="E1164" t="str">
            <v/>
          </cell>
          <cell r="F1164" t="str">
            <v/>
          </cell>
          <cell r="G1164">
            <v>5</v>
          </cell>
          <cell r="H1164">
            <v>1710.3992639700946</v>
          </cell>
          <cell r="I1164">
            <v>9</v>
          </cell>
          <cell r="J1164">
            <v>189.36279360905775</v>
          </cell>
          <cell r="K1164" t="str">
            <v>Yes</v>
          </cell>
          <cell r="L1164">
            <v>0.4</v>
          </cell>
          <cell r="M1164">
            <v>684.15970558803792</v>
          </cell>
          <cell r="N1164" t="str">
            <v/>
          </cell>
          <cell r="O1164" t="str">
            <v>-</v>
          </cell>
        </row>
        <row r="1165">
          <cell r="A1165" t="str">
            <v>KA07A</v>
          </cell>
          <cell r="B1165" t="str">
            <v>Non-Surgical Thyroid Disorders with CC Score 4+</v>
          </cell>
          <cell r="C1165" t="str">
            <v>-</v>
          </cell>
          <cell r="D1165">
            <v>1205.6271007503597</v>
          </cell>
          <cell r="E1165" t="str">
            <v/>
          </cell>
          <cell r="F1165" t="str">
            <v/>
          </cell>
          <cell r="G1165">
            <v>8</v>
          </cell>
          <cell r="H1165">
            <v>3826.1569206230997</v>
          </cell>
          <cell r="I1165">
            <v>40</v>
          </cell>
          <cell r="J1165">
            <v>189.36279360905775</v>
          </cell>
          <cell r="K1165" t="str">
            <v>Yes</v>
          </cell>
          <cell r="L1165">
            <v>0.30000000000000004</v>
          </cell>
          <cell r="M1165">
            <v>1147.8470761869301</v>
          </cell>
          <cell r="N1165" t="str">
            <v/>
          </cell>
          <cell r="O1165" t="str">
            <v>-</v>
          </cell>
        </row>
        <row r="1166">
          <cell r="A1166" t="str">
            <v>KA07B</v>
          </cell>
          <cell r="B1166" t="str">
            <v>Non-Surgical Thyroid Disorders with CC Score 2-3</v>
          </cell>
          <cell r="C1166" t="str">
            <v>-</v>
          </cell>
          <cell r="D1166">
            <v>465.69749499912268</v>
          </cell>
          <cell r="E1166" t="str">
            <v/>
          </cell>
          <cell r="F1166" t="str">
            <v/>
          </cell>
          <cell r="G1166">
            <v>5</v>
          </cell>
          <cell r="H1166">
            <v>2106.2476109764789</v>
          </cell>
          <cell r="I1166">
            <v>14</v>
          </cell>
          <cell r="J1166">
            <v>189.36279360905775</v>
          </cell>
          <cell r="K1166" t="str">
            <v>Yes</v>
          </cell>
          <cell r="L1166">
            <v>0.30000000000000004</v>
          </cell>
          <cell r="M1166">
            <v>631.8742832929438</v>
          </cell>
          <cell r="N1166" t="str">
            <v/>
          </cell>
          <cell r="O1166" t="str">
            <v>-</v>
          </cell>
        </row>
        <row r="1167">
          <cell r="A1167" t="str">
            <v>KA07C</v>
          </cell>
          <cell r="B1167" t="str">
            <v>Non-Surgical Thyroid Disorders with CC Score 0-1</v>
          </cell>
          <cell r="C1167" t="str">
            <v>-</v>
          </cell>
          <cell r="D1167">
            <v>320.2678911926518</v>
          </cell>
          <cell r="E1167" t="str">
            <v/>
          </cell>
          <cell r="F1167" t="str">
            <v/>
          </cell>
          <cell r="G1167">
            <v>5</v>
          </cell>
          <cell r="H1167">
            <v>867.22092742448729</v>
          </cell>
          <cell r="I1167">
            <v>5</v>
          </cell>
          <cell r="J1167">
            <v>189.36279360905775</v>
          </cell>
          <cell r="K1167" t="str">
            <v>Yes</v>
          </cell>
          <cell r="L1167">
            <v>0.65</v>
          </cell>
          <cell r="M1167">
            <v>563.69360282591674</v>
          </cell>
          <cell r="N1167" t="str">
            <v/>
          </cell>
          <cell r="O1167" t="str">
            <v>-</v>
          </cell>
        </row>
        <row r="1168">
          <cell r="A1168" t="str">
            <v>KA08A</v>
          </cell>
          <cell r="B1168" t="str">
            <v>Other Endocrine Disorders with CC Score 4+</v>
          </cell>
          <cell r="C1168" t="str">
            <v>-</v>
          </cell>
          <cell r="D1168">
            <v>441.50939229648924</v>
          </cell>
          <cell r="E1168" t="str">
            <v/>
          </cell>
          <cell r="F1168" t="str">
            <v/>
          </cell>
          <cell r="G1168">
            <v>5</v>
          </cell>
          <cell r="H1168">
            <v>3055.5187716455271</v>
          </cell>
          <cell r="I1168">
            <v>25</v>
          </cell>
          <cell r="J1168">
            <v>189.36279360905775</v>
          </cell>
          <cell r="K1168" t="str">
            <v>Yes</v>
          </cell>
          <cell r="L1168">
            <v>0.30000000000000004</v>
          </cell>
          <cell r="M1168">
            <v>916.65563149365823</v>
          </cell>
          <cell r="N1168" t="str">
            <v/>
          </cell>
          <cell r="O1168" t="str">
            <v>-</v>
          </cell>
        </row>
        <row r="1169">
          <cell r="A1169" t="str">
            <v>KA08B</v>
          </cell>
          <cell r="B1169" t="str">
            <v>Other Endocrine Disorders with CC Score 2-3</v>
          </cell>
          <cell r="C1169" t="str">
            <v>-</v>
          </cell>
          <cell r="D1169">
            <v>441.50939229648924</v>
          </cell>
          <cell r="E1169" t="str">
            <v/>
          </cell>
          <cell r="F1169" t="str">
            <v/>
          </cell>
          <cell r="G1169">
            <v>5</v>
          </cell>
          <cell r="H1169">
            <v>1625.6632962749916</v>
          </cell>
          <cell r="I1169">
            <v>11</v>
          </cell>
          <cell r="J1169">
            <v>189.36279360905775</v>
          </cell>
          <cell r="K1169" t="str">
            <v>Yes</v>
          </cell>
          <cell r="L1169">
            <v>0.4</v>
          </cell>
          <cell r="M1169">
            <v>650.26531850999663</v>
          </cell>
          <cell r="N1169" t="str">
            <v/>
          </cell>
          <cell r="O1169" t="str">
            <v>-</v>
          </cell>
        </row>
        <row r="1170">
          <cell r="A1170" t="str">
            <v>KA08C</v>
          </cell>
          <cell r="B1170" t="str">
            <v>Other Endocrine Disorders with CC Score 0-1</v>
          </cell>
          <cell r="C1170" t="str">
            <v>-</v>
          </cell>
          <cell r="D1170">
            <v>441.50939229648924</v>
          </cell>
          <cell r="E1170" t="str">
            <v/>
          </cell>
          <cell r="F1170" t="str">
            <v/>
          </cell>
          <cell r="G1170">
            <v>5</v>
          </cell>
          <cell r="H1170">
            <v>954.29479020057784</v>
          </cell>
          <cell r="I1170">
            <v>8</v>
          </cell>
          <cell r="J1170">
            <v>189.36279360905775</v>
          </cell>
          <cell r="K1170" t="str">
            <v>Yes</v>
          </cell>
          <cell r="L1170">
            <v>0.65</v>
          </cell>
          <cell r="M1170">
            <v>620.29161363037565</v>
          </cell>
          <cell r="N1170" t="str">
            <v/>
          </cell>
          <cell r="O1170" t="str">
            <v>-</v>
          </cell>
        </row>
        <row r="1171">
          <cell r="A1171" t="str">
            <v>KA09C</v>
          </cell>
          <cell r="B1171" t="str">
            <v>Thyroid Procedures with CC Score 4+</v>
          </cell>
          <cell r="C1171" t="str">
            <v>-</v>
          </cell>
          <cell r="D1171">
            <v>4252.4111884956201</v>
          </cell>
          <cell r="E1171" t="str">
            <v/>
          </cell>
          <cell r="F1171" t="str">
            <v/>
          </cell>
          <cell r="G1171">
            <v>16</v>
          </cell>
          <cell r="H1171">
            <v>8449.1562015348736</v>
          </cell>
          <cell r="I1171">
            <v>67</v>
          </cell>
          <cell r="J1171">
            <v>189.36279360905775</v>
          </cell>
          <cell r="K1171" t="str">
            <v>No</v>
          </cell>
          <cell r="L1171" t="str">
            <v>-</v>
          </cell>
          <cell r="M1171">
            <v>0</v>
          </cell>
          <cell r="N1171" t="str">
            <v/>
          </cell>
          <cell r="O1171" t="str">
            <v>-</v>
          </cell>
        </row>
        <row r="1172">
          <cell r="A1172" t="str">
            <v>KA09D</v>
          </cell>
          <cell r="B1172" t="str">
            <v>Thyroid Procedures with CC Score 2-3</v>
          </cell>
          <cell r="C1172" t="str">
            <v>-</v>
          </cell>
          <cell r="D1172">
            <v>3140.5216618707982</v>
          </cell>
          <cell r="E1172" t="str">
            <v/>
          </cell>
          <cell r="F1172" t="str">
            <v/>
          </cell>
          <cell r="G1172">
            <v>6</v>
          </cell>
          <cell r="H1172">
            <v>3973.7058291464036</v>
          </cell>
          <cell r="I1172">
            <v>32</v>
          </cell>
          <cell r="J1172">
            <v>189.36279360905775</v>
          </cell>
          <cell r="K1172" t="str">
            <v>No</v>
          </cell>
          <cell r="L1172" t="str">
            <v>-</v>
          </cell>
          <cell r="M1172">
            <v>0</v>
          </cell>
          <cell r="N1172" t="str">
            <v/>
          </cell>
          <cell r="O1172" t="str">
            <v>-</v>
          </cell>
        </row>
        <row r="1173">
          <cell r="A1173" t="str">
            <v>KA09E</v>
          </cell>
          <cell r="B1173" t="str">
            <v>Thyroid Procedures with CC Score 0-1</v>
          </cell>
          <cell r="C1173">
            <v>149.32605867092397</v>
          </cell>
          <cell r="D1173">
            <v>2412.9469629507553</v>
          </cell>
          <cell r="E1173" t="str">
            <v/>
          </cell>
          <cell r="F1173" t="str">
            <v/>
          </cell>
          <cell r="G1173">
            <v>5</v>
          </cell>
          <cell r="H1173">
            <v>2240.7435889571316</v>
          </cell>
          <cell r="I1173">
            <v>16</v>
          </cell>
          <cell r="J1173">
            <v>189.36279360905775</v>
          </cell>
          <cell r="K1173" t="str">
            <v>No</v>
          </cell>
          <cell r="L1173" t="str">
            <v>-</v>
          </cell>
          <cell r="M1173">
            <v>0</v>
          </cell>
          <cell r="N1173" t="str">
            <v/>
          </cell>
          <cell r="O1173" t="str">
            <v>-</v>
          </cell>
        </row>
        <row r="1174">
          <cell r="A1174" t="str">
            <v>KB01C</v>
          </cell>
          <cell r="B1174" t="str">
            <v>Diabetes with Hypoglycaemic Disorders, with CC Score 8+</v>
          </cell>
          <cell r="C1174" t="str">
            <v>-</v>
          </cell>
          <cell r="D1174">
            <v>3981.41266369297</v>
          </cell>
          <cell r="E1174" t="str">
            <v/>
          </cell>
          <cell r="F1174" t="str">
            <v/>
          </cell>
          <cell r="G1174">
            <v>48</v>
          </cell>
          <cell r="H1174">
            <v>3228.1876715128028</v>
          </cell>
          <cell r="I1174">
            <v>30</v>
          </cell>
          <cell r="J1174">
            <v>189.36279360905775</v>
          </cell>
          <cell r="K1174" t="str">
            <v>Yes</v>
          </cell>
          <cell r="L1174">
            <v>0.30000000000000004</v>
          </cell>
          <cell r="M1174">
            <v>968.45630145384098</v>
          </cell>
          <cell r="N1174">
            <v>1</v>
          </cell>
          <cell r="O1174" t="str">
            <v>Sub-HRG</v>
          </cell>
        </row>
        <row r="1175">
          <cell r="A1175" t="str">
            <v>KB01D</v>
          </cell>
          <cell r="B1175" t="str">
            <v>Diabetes with Hypoglycaemic Disorders, with CC Score 5-7</v>
          </cell>
          <cell r="C1175" t="str">
            <v>-</v>
          </cell>
          <cell r="D1175">
            <v>1019.9618991403712</v>
          </cell>
          <cell r="E1175" t="str">
            <v/>
          </cell>
          <cell r="F1175" t="str">
            <v/>
          </cell>
          <cell r="G1175">
            <v>8</v>
          </cell>
          <cell r="H1175">
            <v>1841.3522987327865</v>
          </cell>
          <cell r="I1175">
            <v>14</v>
          </cell>
          <cell r="J1175">
            <v>189.36279360905775</v>
          </cell>
          <cell r="K1175" t="str">
            <v>Yes</v>
          </cell>
          <cell r="L1175">
            <v>0.30000000000000004</v>
          </cell>
          <cell r="M1175">
            <v>552.40568961983604</v>
          </cell>
          <cell r="N1175">
            <v>1</v>
          </cell>
          <cell r="O1175" t="str">
            <v>Sub-HRG</v>
          </cell>
        </row>
        <row r="1176">
          <cell r="A1176" t="str">
            <v>KB01E</v>
          </cell>
          <cell r="B1176" t="str">
            <v>Diabetes with Hypoglycaemic Disorders, with CC Score 3-4</v>
          </cell>
          <cell r="C1176" t="str">
            <v>-</v>
          </cell>
          <cell r="D1176">
            <v>783.08414089835924</v>
          </cell>
          <cell r="E1176" t="str">
            <v/>
          </cell>
          <cell r="F1176" t="str">
            <v/>
          </cell>
          <cell r="G1176">
            <v>5</v>
          </cell>
          <cell r="H1176">
            <v>1274.5907955565372</v>
          </cell>
          <cell r="I1176">
            <v>8</v>
          </cell>
          <cell r="J1176">
            <v>189.36279360905775</v>
          </cell>
          <cell r="K1176" t="str">
            <v>Yes</v>
          </cell>
          <cell r="L1176">
            <v>0.4</v>
          </cell>
          <cell r="M1176">
            <v>509.83631822261486</v>
          </cell>
          <cell r="N1176">
            <v>1</v>
          </cell>
          <cell r="O1176" t="str">
            <v>Sub-HRG</v>
          </cell>
        </row>
        <row r="1177">
          <cell r="A1177" t="str">
            <v>KB01F</v>
          </cell>
          <cell r="B1177" t="str">
            <v>Diabetes with Hypoglycaemic Disorders, with CC Score 0-2</v>
          </cell>
          <cell r="C1177" t="str">
            <v>-</v>
          </cell>
          <cell r="D1177">
            <v>465.60699772697535</v>
          </cell>
          <cell r="E1177" t="str">
            <v/>
          </cell>
          <cell r="F1177" t="str">
            <v/>
          </cell>
          <cell r="G1177">
            <v>5</v>
          </cell>
          <cell r="H1177">
            <v>510.14400261670448</v>
          </cell>
          <cell r="I1177">
            <v>5</v>
          </cell>
          <cell r="J1177">
            <v>189.36279360905775</v>
          </cell>
          <cell r="K1177" t="str">
            <v>Yes</v>
          </cell>
          <cell r="L1177">
            <v>1</v>
          </cell>
          <cell r="M1177">
            <v>510.14400261670448</v>
          </cell>
          <cell r="N1177">
            <v>1</v>
          </cell>
          <cell r="O1177" t="str">
            <v>Sub-HRG</v>
          </cell>
        </row>
        <row r="1178">
          <cell r="A1178" t="str">
            <v>KB02G</v>
          </cell>
          <cell r="B1178" t="str">
            <v>Diabetes with Hyperglycaemic Disorders, with CC Score 8+</v>
          </cell>
          <cell r="C1178" t="str">
            <v>-</v>
          </cell>
          <cell r="D1178">
            <v>5109.515517195573</v>
          </cell>
          <cell r="E1178" t="str">
            <v/>
          </cell>
          <cell r="F1178" t="str">
            <v/>
          </cell>
          <cell r="G1178">
            <v>49</v>
          </cell>
          <cell r="H1178">
            <v>3585.1884221136756</v>
          </cell>
          <cell r="I1178">
            <v>34</v>
          </cell>
          <cell r="J1178">
            <v>189.36279360905775</v>
          </cell>
          <cell r="K1178" t="str">
            <v>Yes</v>
          </cell>
          <cell r="L1178">
            <v>0.30000000000000004</v>
          </cell>
          <cell r="M1178">
            <v>1075.5565266341027</v>
          </cell>
          <cell r="N1178">
            <v>1</v>
          </cell>
          <cell r="O1178" t="str">
            <v>Sub-HRG</v>
          </cell>
        </row>
        <row r="1179">
          <cell r="A1179" t="str">
            <v>KB02H</v>
          </cell>
          <cell r="B1179" t="str">
            <v>Diabetes with Hyperglycaemic Disorders, with CC Score 5-7</v>
          </cell>
          <cell r="C1179" t="str">
            <v>-</v>
          </cell>
          <cell r="D1179">
            <v>908.09095006047664</v>
          </cell>
          <cell r="E1179" t="str">
            <v/>
          </cell>
          <cell r="F1179" t="str">
            <v/>
          </cell>
          <cell r="G1179">
            <v>10</v>
          </cell>
          <cell r="H1179">
            <v>2158.4999608425128</v>
          </cell>
          <cell r="I1179">
            <v>17</v>
          </cell>
          <cell r="J1179">
            <v>189.36279360905775</v>
          </cell>
          <cell r="K1179" t="str">
            <v>Yes</v>
          </cell>
          <cell r="L1179">
            <v>0.30000000000000004</v>
          </cell>
          <cell r="M1179">
            <v>647.54998825275391</v>
          </cell>
          <cell r="N1179">
            <v>1</v>
          </cell>
          <cell r="O1179" t="str">
            <v>Sub-HRG</v>
          </cell>
        </row>
        <row r="1180">
          <cell r="A1180" t="str">
            <v>KB02J</v>
          </cell>
          <cell r="B1180" t="str">
            <v>Diabetes with Hyperglycaemic Disorders, with CC Score 2-4</v>
          </cell>
          <cell r="C1180" t="str">
            <v>-</v>
          </cell>
          <cell r="D1180">
            <v>620.58937587424111</v>
          </cell>
          <cell r="E1180" t="str">
            <v/>
          </cell>
          <cell r="F1180" t="str">
            <v/>
          </cell>
          <cell r="G1180">
            <v>5</v>
          </cell>
          <cell r="H1180">
            <v>1357.3097356882743</v>
          </cell>
          <cell r="I1180">
            <v>9</v>
          </cell>
          <cell r="J1180">
            <v>189.36279360905775</v>
          </cell>
          <cell r="K1180" t="str">
            <v>Yes</v>
          </cell>
          <cell r="L1180">
            <v>0.4</v>
          </cell>
          <cell r="M1180">
            <v>542.92389427530975</v>
          </cell>
          <cell r="N1180">
            <v>1</v>
          </cell>
          <cell r="O1180" t="str">
            <v>Sub-HRG</v>
          </cell>
        </row>
        <row r="1181">
          <cell r="A1181" t="str">
            <v>KB02K</v>
          </cell>
          <cell r="B1181" t="str">
            <v>Diabetes with Hyperglycaemic Disorders, with CC Score 0-1</v>
          </cell>
          <cell r="C1181" t="str">
            <v>-</v>
          </cell>
          <cell r="D1181">
            <v>394.64647184459187</v>
          </cell>
          <cell r="E1181" t="str">
            <v/>
          </cell>
          <cell r="F1181" t="str">
            <v/>
          </cell>
          <cell r="G1181">
            <v>5</v>
          </cell>
          <cell r="H1181">
            <v>811.73874655731731</v>
          </cell>
          <cell r="I1181">
            <v>5</v>
          </cell>
          <cell r="J1181">
            <v>189.36279360905775</v>
          </cell>
          <cell r="K1181" t="str">
            <v>Yes</v>
          </cell>
          <cell r="L1181">
            <v>0.65</v>
          </cell>
          <cell r="M1181">
            <v>527.6301852622563</v>
          </cell>
          <cell r="N1181">
            <v>1</v>
          </cell>
          <cell r="O1181" t="str">
            <v>Sub-HRG</v>
          </cell>
        </row>
        <row r="1182">
          <cell r="A1182" t="str">
            <v>KB03C</v>
          </cell>
          <cell r="B1182" t="str">
            <v>Diabetes with Lower Limb Complications, with CC Score 9+</v>
          </cell>
          <cell r="C1182" t="str">
            <v>-</v>
          </cell>
          <cell r="D1182">
            <v>5788.6469613677045</v>
          </cell>
          <cell r="E1182" t="str">
            <v/>
          </cell>
          <cell r="F1182" t="str">
            <v/>
          </cell>
          <cell r="G1182">
            <v>60</v>
          </cell>
          <cell r="H1182">
            <v>5161.2531058872282</v>
          </cell>
          <cell r="I1182">
            <v>54</v>
          </cell>
          <cell r="J1182">
            <v>189.36279360905775</v>
          </cell>
          <cell r="K1182" t="str">
            <v>Yes</v>
          </cell>
          <cell r="L1182">
            <v>0.30000000000000004</v>
          </cell>
          <cell r="M1182">
            <v>1548.3759317661686</v>
          </cell>
          <cell r="N1182" t="str">
            <v/>
          </cell>
          <cell r="O1182" t="str">
            <v>-</v>
          </cell>
        </row>
        <row r="1183">
          <cell r="A1183" t="str">
            <v>KB03D</v>
          </cell>
          <cell r="B1183" t="str">
            <v>Diabetes with Lower Limb Complications, with CC Score 5-8</v>
          </cell>
          <cell r="C1183" t="str">
            <v>-</v>
          </cell>
          <cell r="D1183">
            <v>3022.6418071735438</v>
          </cell>
          <cell r="E1183" t="str">
            <v/>
          </cell>
          <cell r="F1183" t="str">
            <v/>
          </cell>
          <cell r="G1183">
            <v>22</v>
          </cell>
          <cell r="H1183">
            <v>2891.6260455477727</v>
          </cell>
          <cell r="I1183">
            <v>26</v>
          </cell>
          <cell r="J1183">
            <v>189.36279360905775</v>
          </cell>
          <cell r="K1183" t="str">
            <v>Yes</v>
          </cell>
          <cell r="L1183">
            <v>0.30000000000000004</v>
          </cell>
          <cell r="M1183">
            <v>867.48781366433195</v>
          </cell>
          <cell r="N1183" t="str">
            <v/>
          </cell>
          <cell r="O1183" t="str">
            <v>-</v>
          </cell>
        </row>
        <row r="1184">
          <cell r="A1184" t="str">
            <v>KB03E</v>
          </cell>
          <cell r="B1184" t="str">
            <v>Diabetes with Lower Limb Complications, with CC Score 0-4</v>
          </cell>
          <cell r="C1184" t="str">
            <v>-</v>
          </cell>
          <cell r="D1184">
            <v>1131.0482979378669</v>
          </cell>
          <cell r="E1184" t="str">
            <v/>
          </cell>
          <cell r="F1184" t="str">
            <v/>
          </cell>
          <cell r="G1184">
            <v>8</v>
          </cell>
          <cell r="H1184">
            <v>2305.0604586114259</v>
          </cell>
          <cell r="I1184">
            <v>19</v>
          </cell>
          <cell r="J1184">
            <v>189.36279360905775</v>
          </cell>
          <cell r="K1184" t="str">
            <v>Yes</v>
          </cell>
          <cell r="L1184">
            <v>0.30000000000000004</v>
          </cell>
          <cell r="M1184">
            <v>691.51813758342792</v>
          </cell>
          <cell r="N1184" t="str">
            <v/>
          </cell>
          <cell r="O1184" t="str">
            <v>-</v>
          </cell>
        </row>
        <row r="1185">
          <cell r="A1185" t="str">
            <v>KB04Z</v>
          </cell>
          <cell r="B1185" t="str">
            <v>Continuous Subcutaneous Insulin Infusion</v>
          </cell>
          <cell r="C1185">
            <v>202.08312439798561</v>
          </cell>
          <cell r="D1185">
            <v>609.3242494262762</v>
          </cell>
          <cell r="E1185" t="str">
            <v/>
          </cell>
          <cell r="F1185" t="str">
            <v/>
          </cell>
          <cell r="G1185">
            <v>5</v>
          </cell>
          <cell r="H1185">
            <v>1405.3326134380211</v>
          </cell>
          <cell r="I1185">
            <v>14</v>
          </cell>
          <cell r="J1185">
            <v>189.36279360905775</v>
          </cell>
          <cell r="K1185" t="str">
            <v>No</v>
          </cell>
          <cell r="L1185" t="str">
            <v>-</v>
          </cell>
          <cell r="M1185">
            <v>0</v>
          </cell>
          <cell r="N1185" t="str">
            <v/>
          </cell>
          <cell r="O1185" t="str">
            <v>-</v>
          </cell>
        </row>
        <row r="1186">
          <cell r="A1186" t="str">
            <v>KC04A</v>
          </cell>
          <cell r="B1186" t="str">
            <v>Inborn Errors of Metabolism with CC Score 3+</v>
          </cell>
          <cell r="C1186" t="str">
            <v>-</v>
          </cell>
          <cell r="D1186">
            <v>296.29126904236961</v>
          </cell>
          <cell r="E1186" t="str">
            <v/>
          </cell>
          <cell r="F1186" t="str">
            <v/>
          </cell>
          <cell r="G1186">
            <v>5</v>
          </cell>
          <cell r="H1186">
            <v>3653.1436701737075</v>
          </cell>
          <cell r="I1186">
            <v>26</v>
          </cell>
          <cell r="J1186">
            <v>189.36279360905775</v>
          </cell>
          <cell r="K1186" t="str">
            <v>Yes</v>
          </cell>
          <cell r="L1186">
            <v>0.30000000000000004</v>
          </cell>
          <cell r="M1186">
            <v>1095.9431010521125</v>
          </cell>
          <cell r="N1186" t="str">
            <v/>
          </cell>
          <cell r="O1186" t="str">
            <v>-</v>
          </cell>
        </row>
        <row r="1187">
          <cell r="A1187" t="str">
            <v>KC04B</v>
          </cell>
          <cell r="B1187" t="str">
            <v>Inborn Errors of Metabolism with CC Score 0-2</v>
          </cell>
          <cell r="C1187" t="str">
            <v>-</v>
          </cell>
          <cell r="D1187">
            <v>225.31053880160894</v>
          </cell>
          <cell r="E1187" t="str">
            <v/>
          </cell>
          <cell r="F1187" t="str">
            <v/>
          </cell>
          <cell r="G1187">
            <v>5</v>
          </cell>
          <cell r="H1187">
            <v>940.32051034854044</v>
          </cell>
          <cell r="I1187">
            <v>5</v>
          </cell>
          <cell r="J1187">
            <v>189.36279360905775</v>
          </cell>
          <cell r="K1187" t="str">
            <v>Yes</v>
          </cell>
          <cell r="L1187">
            <v>0.65</v>
          </cell>
          <cell r="M1187">
            <v>611.20833172655125</v>
          </cell>
          <cell r="N1187" t="str">
            <v/>
          </cell>
          <cell r="O1187" t="str">
            <v>-</v>
          </cell>
        </row>
        <row r="1188">
          <cell r="A1188" t="str">
            <v>KC05G</v>
          </cell>
          <cell r="B1188" t="str">
            <v>Fluid or Electrolyte Disorders, with Interventions, with CC Score 5+</v>
          </cell>
          <cell r="C1188" t="str">
            <v>-</v>
          </cell>
          <cell r="D1188">
            <v>4851.2837888087633</v>
          </cell>
          <cell r="E1188" t="str">
            <v/>
          </cell>
          <cell r="F1188" t="str">
            <v/>
          </cell>
          <cell r="G1188">
            <v>31</v>
          </cell>
          <cell r="H1188">
            <v>5124.3739549260927</v>
          </cell>
          <cell r="I1188">
            <v>47</v>
          </cell>
          <cell r="J1188">
            <v>189.36279360905775</v>
          </cell>
          <cell r="K1188" t="str">
            <v>Yes</v>
          </cell>
          <cell r="L1188">
            <v>0.30000000000000004</v>
          </cell>
          <cell r="M1188">
            <v>1537.3121864778279</v>
          </cell>
          <cell r="N1188" t="str">
            <v/>
          </cell>
          <cell r="O1188" t="str">
            <v>-</v>
          </cell>
        </row>
        <row r="1189">
          <cell r="A1189" t="str">
            <v>KC05H</v>
          </cell>
          <cell r="B1189" t="str">
            <v>Fluid or Electrolyte Disorders, with Interventions, with CC Score 0-4</v>
          </cell>
          <cell r="C1189" t="str">
            <v>-</v>
          </cell>
          <cell r="D1189">
            <v>1628.0686772347226</v>
          </cell>
          <cell r="E1189" t="str">
            <v/>
          </cell>
          <cell r="F1189" t="str">
            <v/>
          </cell>
          <cell r="G1189">
            <v>10</v>
          </cell>
          <cell r="H1189">
            <v>2814.3262825456936</v>
          </cell>
          <cell r="I1189">
            <v>22</v>
          </cell>
          <cell r="J1189">
            <v>189.36279360905775</v>
          </cell>
          <cell r="K1189" t="str">
            <v>Yes</v>
          </cell>
          <cell r="L1189">
            <v>0.30000000000000004</v>
          </cell>
          <cell r="M1189">
            <v>844.29788476370823</v>
          </cell>
          <cell r="N1189" t="str">
            <v/>
          </cell>
          <cell r="O1189" t="str">
            <v>-</v>
          </cell>
        </row>
        <row r="1190">
          <cell r="A1190" t="str">
            <v>KC05J</v>
          </cell>
          <cell r="B1190" t="str">
            <v>Fluid or Electrolyte Disorders, without Interventions, with CC Score 10+</v>
          </cell>
          <cell r="C1190" t="str">
            <v>-</v>
          </cell>
          <cell r="D1190">
            <v>2485.7620749113598</v>
          </cell>
          <cell r="E1190" t="str">
            <v/>
          </cell>
          <cell r="F1190" t="str">
            <v/>
          </cell>
          <cell r="G1190">
            <v>29</v>
          </cell>
          <cell r="H1190">
            <v>3761.1274492217422</v>
          </cell>
          <cell r="I1190">
            <v>40</v>
          </cell>
          <cell r="J1190">
            <v>189.36279360905775</v>
          </cell>
          <cell r="K1190" t="str">
            <v>Yes</v>
          </cell>
          <cell r="L1190">
            <v>0.30000000000000004</v>
          </cell>
          <cell r="M1190">
            <v>1128.3382347665229</v>
          </cell>
          <cell r="N1190" t="str">
            <v/>
          </cell>
          <cell r="O1190" t="str">
            <v>-</v>
          </cell>
        </row>
        <row r="1191">
          <cell r="A1191" t="str">
            <v>KC05K</v>
          </cell>
          <cell r="B1191" t="str">
            <v>Fluid or Electrolyte Disorders, without Interventions, with CC Score 7-9</v>
          </cell>
          <cell r="C1191" t="str">
            <v>-</v>
          </cell>
          <cell r="D1191">
            <v>531.06999698314394</v>
          </cell>
          <cell r="E1191" t="str">
            <v/>
          </cell>
          <cell r="F1191" t="str">
            <v/>
          </cell>
          <cell r="G1191">
            <v>5</v>
          </cell>
          <cell r="H1191">
            <v>2524.1913066801012</v>
          </cell>
          <cell r="I1191">
            <v>22</v>
          </cell>
          <cell r="J1191">
            <v>189.36279360905775</v>
          </cell>
          <cell r="K1191" t="str">
            <v>Yes</v>
          </cell>
          <cell r="L1191">
            <v>0.30000000000000004</v>
          </cell>
          <cell r="M1191">
            <v>757.25739200403052</v>
          </cell>
          <cell r="N1191" t="str">
            <v/>
          </cell>
          <cell r="O1191" t="str">
            <v>-</v>
          </cell>
        </row>
        <row r="1192">
          <cell r="A1192" t="str">
            <v>KC05L</v>
          </cell>
          <cell r="B1192" t="str">
            <v>Fluid or Electrolyte Disorders, without Interventions, with CC Score 4-6</v>
          </cell>
          <cell r="C1192" t="str">
            <v>-</v>
          </cell>
          <cell r="D1192">
            <v>438.78826578220713</v>
          </cell>
          <cell r="E1192" t="str">
            <v/>
          </cell>
          <cell r="F1192" t="str">
            <v/>
          </cell>
          <cell r="G1192">
            <v>5</v>
          </cell>
          <cell r="H1192">
            <v>1939.695642754805</v>
          </cell>
          <cell r="I1192">
            <v>14</v>
          </cell>
          <cell r="J1192">
            <v>189.36279360905775</v>
          </cell>
          <cell r="K1192" t="str">
            <v>Yes</v>
          </cell>
          <cell r="L1192">
            <v>0.30000000000000004</v>
          </cell>
          <cell r="M1192">
            <v>581.90869282644155</v>
          </cell>
          <cell r="N1192" t="str">
            <v/>
          </cell>
          <cell r="O1192" t="str">
            <v>-</v>
          </cell>
        </row>
        <row r="1193">
          <cell r="A1193" t="str">
            <v>KC05M</v>
          </cell>
          <cell r="B1193" t="str">
            <v>Fluid or Electrolyte Disorders, without Interventions, with CC Score 2-3</v>
          </cell>
          <cell r="C1193" t="str">
            <v>-</v>
          </cell>
          <cell r="D1193">
            <v>331.15958030991351</v>
          </cell>
          <cell r="E1193" t="str">
            <v/>
          </cell>
          <cell r="F1193" t="str">
            <v/>
          </cell>
          <cell r="G1193">
            <v>5</v>
          </cell>
          <cell r="H1193">
            <v>1339.1994323100412</v>
          </cell>
          <cell r="I1193">
            <v>9</v>
          </cell>
          <cell r="J1193">
            <v>189.36279360905775</v>
          </cell>
          <cell r="K1193" t="str">
            <v>Yes</v>
          </cell>
          <cell r="L1193">
            <v>0.4</v>
          </cell>
          <cell r="M1193">
            <v>535.67977292401645</v>
          </cell>
          <cell r="N1193" t="str">
            <v/>
          </cell>
          <cell r="O1193" t="str">
            <v>-</v>
          </cell>
        </row>
        <row r="1194">
          <cell r="A1194" t="str">
            <v>KC05N</v>
          </cell>
          <cell r="B1194" t="str">
            <v>Fluid or Electrolyte Disorders, without Interventions, with CC Score 0-1</v>
          </cell>
          <cell r="C1194" t="str">
            <v>-</v>
          </cell>
          <cell r="D1194">
            <v>331.15958030991351</v>
          </cell>
          <cell r="E1194" t="str">
            <v/>
          </cell>
          <cell r="F1194" t="str">
            <v/>
          </cell>
          <cell r="G1194">
            <v>5</v>
          </cell>
          <cell r="H1194">
            <v>791.27034726188799</v>
          </cell>
          <cell r="I1194">
            <v>5</v>
          </cell>
          <cell r="J1194">
            <v>189.36279360905775</v>
          </cell>
          <cell r="K1194" t="str">
            <v>Yes</v>
          </cell>
          <cell r="L1194">
            <v>0.65</v>
          </cell>
          <cell r="M1194">
            <v>514.32572572022718</v>
          </cell>
          <cell r="N1194" t="str">
            <v/>
          </cell>
          <cell r="O1194" t="str">
            <v>-</v>
          </cell>
        </row>
        <row r="1195">
          <cell r="A1195" t="str">
            <v>LA04H</v>
          </cell>
          <cell r="B1195" t="str">
            <v>Kidney or Urinary Tract Infections, with Interventions, with CC Score 12+</v>
          </cell>
          <cell r="C1195" t="str">
            <v>-</v>
          </cell>
          <cell r="D1195">
            <v>9060.46709624082</v>
          </cell>
          <cell r="E1195" t="str">
            <v/>
          </cell>
          <cell r="F1195" t="str">
            <v/>
          </cell>
          <cell r="G1195">
            <v>90</v>
          </cell>
          <cell r="H1195">
            <v>9060.46709624082</v>
          </cell>
          <cell r="I1195">
            <v>90</v>
          </cell>
          <cell r="J1195">
            <v>186.33068367983822</v>
          </cell>
          <cell r="K1195" t="str">
            <v>Yes</v>
          </cell>
          <cell r="L1195">
            <v>0.30000000000000004</v>
          </cell>
          <cell r="M1195">
            <v>2718.1401288722464</v>
          </cell>
          <cell r="N1195" t="str">
            <v/>
          </cell>
          <cell r="O1195" t="str">
            <v>-</v>
          </cell>
        </row>
        <row r="1196">
          <cell r="A1196" t="str">
            <v>LA04J</v>
          </cell>
          <cell r="B1196" t="str">
            <v>Kidney or Urinary Tract Infections, with Interventions, with CC Score 9-11</v>
          </cell>
          <cell r="C1196" t="str">
            <v>-</v>
          </cell>
          <cell r="D1196">
            <v>6596.2803205131422</v>
          </cell>
          <cell r="E1196" t="str">
            <v/>
          </cell>
          <cell r="F1196" t="str">
            <v/>
          </cell>
          <cell r="G1196">
            <v>62</v>
          </cell>
          <cell r="H1196">
            <v>6596.2803205131422</v>
          </cell>
          <cell r="I1196">
            <v>62</v>
          </cell>
          <cell r="J1196">
            <v>186.33068367983822</v>
          </cell>
          <cell r="K1196" t="str">
            <v>Yes</v>
          </cell>
          <cell r="L1196">
            <v>0.30000000000000004</v>
          </cell>
          <cell r="M1196">
            <v>1978.8840961539429</v>
          </cell>
          <cell r="N1196" t="str">
            <v/>
          </cell>
          <cell r="O1196" t="str">
            <v>-</v>
          </cell>
        </row>
        <row r="1197">
          <cell r="A1197" t="str">
            <v>LA04K</v>
          </cell>
          <cell r="B1197" t="str">
            <v>Kidney or Urinary Tract Infections, with Interventions, with CC Score 6-8</v>
          </cell>
          <cell r="C1197" t="str">
            <v>-</v>
          </cell>
          <cell r="D1197">
            <v>3970.5905642390371</v>
          </cell>
          <cell r="E1197" t="str">
            <v/>
          </cell>
          <cell r="F1197" t="str">
            <v/>
          </cell>
          <cell r="G1197">
            <v>49</v>
          </cell>
          <cell r="H1197">
            <v>4842.0404205664008</v>
          </cell>
          <cell r="I1197">
            <v>47</v>
          </cell>
          <cell r="J1197">
            <v>186.33068367983822</v>
          </cell>
          <cell r="K1197" t="str">
            <v>Yes</v>
          </cell>
          <cell r="L1197">
            <v>0.30000000000000004</v>
          </cell>
          <cell r="M1197">
            <v>1452.6121261699204</v>
          </cell>
          <cell r="N1197" t="str">
            <v/>
          </cell>
          <cell r="O1197" t="str">
            <v>-</v>
          </cell>
        </row>
        <row r="1198">
          <cell r="A1198" t="str">
            <v>LA04L</v>
          </cell>
          <cell r="B1198" t="str">
            <v>Kidney or Urinary Tract Infections, with Interventions, with CC Score 3-5</v>
          </cell>
          <cell r="C1198" t="str">
            <v>-</v>
          </cell>
          <cell r="D1198">
            <v>3402.232353799594</v>
          </cell>
          <cell r="E1198" t="str">
            <v/>
          </cell>
          <cell r="F1198" t="str">
            <v/>
          </cell>
          <cell r="G1198">
            <v>30</v>
          </cell>
          <cell r="H1198">
            <v>3402.232353799594</v>
          </cell>
          <cell r="I1198">
            <v>30</v>
          </cell>
          <cell r="J1198">
            <v>186.33068367983822</v>
          </cell>
          <cell r="K1198" t="str">
            <v>Yes</v>
          </cell>
          <cell r="L1198">
            <v>0.30000000000000004</v>
          </cell>
          <cell r="M1198">
            <v>1020.6697061398784</v>
          </cell>
          <cell r="N1198" t="str">
            <v/>
          </cell>
          <cell r="O1198" t="str">
            <v>-</v>
          </cell>
        </row>
        <row r="1199">
          <cell r="A1199" t="str">
            <v>LA04M</v>
          </cell>
          <cell r="B1199" t="str">
            <v>Kidney or Urinary Tract Infections, with Interventions, with CC Score 0-2</v>
          </cell>
          <cell r="C1199" t="str">
            <v>-</v>
          </cell>
          <cell r="D1199">
            <v>2108.7808718253159</v>
          </cell>
          <cell r="E1199" t="str">
            <v/>
          </cell>
          <cell r="F1199" t="str">
            <v/>
          </cell>
          <cell r="G1199">
            <v>16</v>
          </cell>
          <cell r="H1199">
            <v>2108.7808718253159</v>
          </cell>
          <cell r="I1199">
            <v>16</v>
          </cell>
          <cell r="J1199">
            <v>186.33068367983822</v>
          </cell>
          <cell r="K1199" t="str">
            <v>Yes</v>
          </cell>
          <cell r="L1199">
            <v>0.30000000000000004</v>
          </cell>
          <cell r="M1199">
            <v>632.63426154759486</v>
          </cell>
          <cell r="N1199" t="str">
            <v/>
          </cell>
          <cell r="O1199" t="str">
            <v>-</v>
          </cell>
        </row>
        <row r="1200">
          <cell r="A1200" t="str">
            <v>LA04N</v>
          </cell>
          <cell r="B1200" t="str">
            <v>Kidney or Urinary Tract Infections, without Interventions, with CC Score 13+</v>
          </cell>
          <cell r="C1200" t="str">
            <v>-</v>
          </cell>
          <cell r="D1200">
            <v>6062.7604765606347</v>
          </cell>
          <cell r="E1200" t="str">
            <v/>
          </cell>
          <cell r="F1200" t="str">
            <v/>
          </cell>
          <cell r="G1200">
            <v>95</v>
          </cell>
          <cell r="H1200">
            <v>6341.9525375267604</v>
          </cell>
          <cell r="I1200">
            <v>75</v>
          </cell>
          <cell r="J1200">
            <v>186.33068367983822</v>
          </cell>
          <cell r="K1200" t="str">
            <v>Yes</v>
          </cell>
          <cell r="L1200">
            <v>0.30000000000000004</v>
          </cell>
          <cell r="M1200">
            <v>1902.5857612580285</v>
          </cell>
          <cell r="N1200" t="str">
            <v/>
          </cell>
          <cell r="O1200" t="str">
            <v>-</v>
          </cell>
        </row>
        <row r="1201">
          <cell r="A1201" t="str">
            <v>LA04P</v>
          </cell>
          <cell r="B1201" t="str">
            <v>Kidney or Urinary Tract Infections, without Interventions, with CC Score 8-12</v>
          </cell>
          <cell r="C1201" t="str">
            <v>-</v>
          </cell>
          <cell r="D1201">
            <v>4383.0566359752584</v>
          </cell>
          <cell r="E1201" t="str">
            <v/>
          </cell>
          <cell r="F1201" t="str">
            <v/>
          </cell>
          <cell r="G1201">
            <v>47</v>
          </cell>
          <cell r="H1201">
            <v>4383.0566359752584</v>
          </cell>
          <cell r="I1201">
            <v>47</v>
          </cell>
          <cell r="J1201">
            <v>186.33068367983822</v>
          </cell>
          <cell r="K1201" t="str">
            <v>Yes</v>
          </cell>
          <cell r="L1201">
            <v>0.30000000000000004</v>
          </cell>
          <cell r="M1201">
            <v>1314.9169907925777</v>
          </cell>
          <cell r="N1201" t="str">
            <v/>
          </cell>
          <cell r="O1201" t="str">
            <v>-</v>
          </cell>
        </row>
        <row r="1202">
          <cell r="A1202" t="str">
            <v>LA04Q</v>
          </cell>
          <cell r="B1202" t="str">
            <v>Kidney or Urinary Tract Infections, without Interventions, with CC Score 4-7</v>
          </cell>
          <cell r="C1202" t="str">
            <v>-</v>
          </cell>
          <cell r="D1202">
            <v>2909.9214783252851</v>
          </cell>
          <cell r="E1202" t="str">
            <v/>
          </cell>
          <cell r="F1202" t="str">
            <v/>
          </cell>
          <cell r="G1202">
            <v>28</v>
          </cell>
          <cell r="H1202">
            <v>2909.9214783252851</v>
          </cell>
          <cell r="I1202">
            <v>28</v>
          </cell>
          <cell r="J1202">
            <v>186.33068367983822</v>
          </cell>
          <cell r="K1202" t="str">
            <v>Yes</v>
          </cell>
          <cell r="L1202">
            <v>0.30000000000000004</v>
          </cell>
          <cell r="M1202">
            <v>872.97644349758571</v>
          </cell>
          <cell r="N1202" t="str">
            <v/>
          </cell>
          <cell r="O1202" t="str">
            <v>-</v>
          </cell>
        </row>
        <row r="1203">
          <cell r="A1203" t="str">
            <v>LA04R</v>
          </cell>
          <cell r="B1203" t="str">
            <v>Kidney or Urinary Tract Infections, without Interventions, with CC Score 2-3</v>
          </cell>
          <cell r="C1203" t="str">
            <v>-</v>
          </cell>
          <cell r="D1203">
            <v>1619.8344342537544</v>
          </cell>
          <cell r="E1203" t="str">
            <v/>
          </cell>
          <cell r="F1203" t="str">
            <v/>
          </cell>
          <cell r="G1203">
            <v>18</v>
          </cell>
          <cell r="H1203">
            <v>2005.7471038611429</v>
          </cell>
          <cell r="I1203">
            <v>16</v>
          </cell>
          <cell r="J1203">
            <v>186.33068367983822</v>
          </cell>
          <cell r="K1203" t="str">
            <v>Yes</v>
          </cell>
          <cell r="L1203">
            <v>0.30000000000000004</v>
          </cell>
          <cell r="M1203">
            <v>601.72413115834297</v>
          </cell>
          <cell r="N1203" t="str">
            <v/>
          </cell>
          <cell r="O1203" t="str">
            <v>-</v>
          </cell>
        </row>
        <row r="1204">
          <cell r="A1204" t="str">
            <v>LA04S</v>
          </cell>
          <cell r="B1204" t="str">
            <v>Kidney or Urinary Tract Infections, without Interventions, with CC Score 0-1</v>
          </cell>
          <cell r="C1204" t="str">
            <v>-</v>
          </cell>
          <cell r="D1204">
            <v>688.76689076930973</v>
          </cell>
          <cell r="E1204" t="str">
            <v/>
          </cell>
          <cell r="F1204" t="str">
            <v/>
          </cell>
          <cell r="G1204">
            <v>5</v>
          </cell>
          <cell r="H1204">
            <v>1287.0650463404402</v>
          </cell>
          <cell r="I1204">
            <v>10</v>
          </cell>
          <cell r="J1204">
            <v>186.33068367983822</v>
          </cell>
          <cell r="K1204" t="str">
            <v>Yes</v>
          </cell>
          <cell r="L1204">
            <v>0.4</v>
          </cell>
          <cell r="M1204">
            <v>514.82601853617609</v>
          </cell>
          <cell r="N1204" t="str">
            <v/>
          </cell>
          <cell r="O1204" t="str">
            <v>-</v>
          </cell>
        </row>
        <row r="1205">
          <cell r="A1205" t="str">
            <v>LA05Z</v>
          </cell>
          <cell r="B1205" t="str">
            <v>Renal Replacement Peritoneal Dialysis Associated Procedures</v>
          </cell>
          <cell r="C1205" t="str">
            <v>-</v>
          </cell>
          <cell r="D1205">
            <v>1113.2868873218592</v>
          </cell>
          <cell r="E1205" t="str">
            <v/>
          </cell>
          <cell r="F1205" t="str">
            <v/>
          </cell>
          <cell r="G1205">
            <v>5</v>
          </cell>
          <cell r="H1205">
            <v>1113.2868873218592</v>
          </cell>
          <cell r="I1205">
            <v>5</v>
          </cell>
          <cell r="J1205">
            <v>186.33068367983822</v>
          </cell>
          <cell r="K1205" t="str">
            <v>No</v>
          </cell>
          <cell r="L1205" t="str">
            <v>-</v>
          </cell>
          <cell r="M1205">
            <v>0</v>
          </cell>
          <cell r="N1205" t="str">
            <v/>
          </cell>
          <cell r="O1205" t="str">
            <v>-</v>
          </cell>
        </row>
        <row r="1206">
          <cell r="A1206" t="str">
            <v>LA07H</v>
          </cell>
          <cell r="B1206" t="str">
            <v>Acute Kidney Injury with Interventions, with CC Score 11+</v>
          </cell>
          <cell r="C1206" t="str">
            <v>-</v>
          </cell>
          <cell r="D1206">
            <v>7635.1180125248293</v>
          </cell>
          <cell r="E1206" t="str">
            <v/>
          </cell>
          <cell r="F1206" t="str">
            <v/>
          </cell>
          <cell r="G1206">
            <v>68</v>
          </cell>
          <cell r="H1206">
            <v>7635.1180125248293</v>
          </cell>
          <cell r="I1206">
            <v>68</v>
          </cell>
          <cell r="J1206">
            <v>186.33068367983822</v>
          </cell>
          <cell r="K1206" t="str">
            <v>Yes</v>
          </cell>
          <cell r="L1206">
            <v>0.30000000000000004</v>
          </cell>
          <cell r="M1206">
            <v>2290.5354037574493</v>
          </cell>
          <cell r="N1206" t="str">
            <v/>
          </cell>
          <cell r="O1206" t="str">
            <v>-</v>
          </cell>
        </row>
        <row r="1207">
          <cell r="A1207" t="str">
            <v>LA07J</v>
          </cell>
          <cell r="B1207" t="str">
            <v>Acute Kidney Injury with Interventions, with CC Score 6-10</v>
          </cell>
          <cell r="C1207" t="str">
            <v>-</v>
          </cell>
          <cell r="D1207">
            <v>5220.1612807729825</v>
          </cell>
          <cell r="E1207" t="str">
            <v/>
          </cell>
          <cell r="F1207" t="str">
            <v/>
          </cell>
          <cell r="G1207">
            <v>46</v>
          </cell>
          <cell r="H1207">
            <v>5220.1612807729825</v>
          </cell>
          <cell r="I1207">
            <v>46</v>
          </cell>
          <cell r="J1207">
            <v>186.33068367983822</v>
          </cell>
          <cell r="K1207" t="str">
            <v>Yes</v>
          </cell>
          <cell r="L1207">
            <v>0.30000000000000004</v>
          </cell>
          <cell r="M1207">
            <v>1566.0483842318949</v>
          </cell>
          <cell r="N1207" t="str">
            <v/>
          </cell>
          <cell r="O1207" t="str">
            <v>-</v>
          </cell>
        </row>
        <row r="1208">
          <cell r="A1208" t="str">
            <v>LA07K</v>
          </cell>
          <cell r="B1208" t="str">
            <v>Acute Kidney Injury with Interventions, with CC Score 0-5</v>
          </cell>
          <cell r="C1208" t="str">
            <v>-</v>
          </cell>
          <cell r="D1208">
            <v>3552.1307914010717</v>
          </cell>
          <cell r="E1208" t="str">
            <v/>
          </cell>
          <cell r="F1208" t="str">
            <v/>
          </cell>
          <cell r="G1208">
            <v>28</v>
          </cell>
          <cell r="H1208">
            <v>3552.1307914010717</v>
          </cell>
          <cell r="I1208">
            <v>28</v>
          </cell>
          <cell r="J1208">
            <v>186.33068367983822</v>
          </cell>
          <cell r="K1208" t="str">
            <v>Yes</v>
          </cell>
          <cell r="L1208">
            <v>0.30000000000000004</v>
          </cell>
          <cell r="M1208">
            <v>1065.6392374203217</v>
          </cell>
          <cell r="N1208" t="str">
            <v/>
          </cell>
          <cell r="O1208" t="str">
            <v>-</v>
          </cell>
        </row>
        <row r="1209">
          <cell r="A1209" t="str">
            <v>LA07L</v>
          </cell>
          <cell r="B1209" t="str">
            <v>Acute Kidney Injury without Interventions, with CC Score 12+</v>
          </cell>
          <cell r="C1209" t="str">
            <v>-</v>
          </cell>
          <cell r="D1209">
            <v>5462.6563663559755</v>
          </cell>
          <cell r="E1209" t="str">
            <v/>
          </cell>
          <cell r="F1209" t="str">
            <v/>
          </cell>
          <cell r="G1209">
            <v>57</v>
          </cell>
          <cell r="H1209">
            <v>5462.6563663559755</v>
          </cell>
          <cell r="I1209">
            <v>57</v>
          </cell>
          <cell r="J1209">
            <v>186.33068367983822</v>
          </cell>
          <cell r="K1209" t="str">
            <v>Yes</v>
          </cell>
          <cell r="L1209">
            <v>0.30000000000000004</v>
          </cell>
          <cell r="M1209">
            <v>1638.796909906793</v>
          </cell>
          <cell r="N1209" t="str">
            <v/>
          </cell>
          <cell r="O1209" t="str">
            <v>-</v>
          </cell>
        </row>
        <row r="1210">
          <cell r="A1210" t="str">
            <v>LA07M</v>
          </cell>
          <cell r="B1210" t="str">
            <v>Acute Kidney Injury without Interventions, with CC Score 8-11</v>
          </cell>
          <cell r="C1210" t="str">
            <v>-</v>
          </cell>
          <cell r="D1210">
            <v>3720.6039168909979</v>
          </cell>
          <cell r="E1210" t="str">
            <v/>
          </cell>
          <cell r="F1210" t="str">
            <v/>
          </cell>
          <cell r="G1210">
            <v>38</v>
          </cell>
          <cell r="H1210">
            <v>3720.6039168909979</v>
          </cell>
          <cell r="I1210">
            <v>38</v>
          </cell>
          <cell r="J1210">
            <v>186.33068367983822</v>
          </cell>
          <cell r="K1210" t="str">
            <v>Yes</v>
          </cell>
          <cell r="L1210">
            <v>0.30000000000000004</v>
          </cell>
          <cell r="M1210">
            <v>1116.1811750672996</v>
          </cell>
          <cell r="N1210" t="str">
            <v/>
          </cell>
          <cell r="O1210" t="str">
            <v>-</v>
          </cell>
        </row>
        <row r="1211">
          <cell r="A1211" t="str">
            <v>LA07N</v>
          </cell>
          <cell r="B1211" t="str">
            <v>Acute Kidney Injury without Interventions, with CC Score 4-7</v>
          </cell>
          <cell r="C1211" t="str">
            <v>-</v>
          </cell>
          <cell r="D1211">
            <v>2636.8149036246441</v>
          </cell>
          <cell r="E1211" t="str">
            <v/>
          </cell>
          <cell r="F1211" t="str">
            <v/>
          </cell>
          <cell r="G1211">
            <v>23</v>
          </cell>
          <cell r="H1211">
            <v>2636.8149036246441</v>
          </cell>
          <cell r="I1211">
            <v>23</v>
          </cell>
          <cell r="J1211">
            <v>186.33068367983822</v>
          </cell>
          <cell r="K1211" t="str">
            <v>Yes</v>
          </cell>
          <cell r="L1211">
            <v>0.30000000000000004</v>
          </cell>
          <cell r="M1211">
            <v>791.04447108739339</v>
          </cell>
          <cell r="N1211" t="str">
            <v/>
          </cell>
          <cell r="O1211" t="str">
            <v>-</v>
          </cell>
        </row>
        <row r="1212">
          <cell r="A1212" t="str">
            <v>LA07P</v>
          </cell>
          <cell r="B1212" t="str">
            <v>Acute Kidney Injury without Interventions, with CC Score 0-3</v>
          </cell>
          <cell r="C1212" t="str">
            <v>-</v>
          </cell>
          <cell r="D1212">
            <v>1140.5236293379287</v>
          </cell>
          <cell r="E1212" t="str">
            <v/>
          </cell>
          <cell r="F1212" t="str">
            <v/>
          </cell>
          <cell r="G1212">
            <v>10</v>
          </cell>
          <cell r="H1212">
            <v>1894.3422592040718</v>
          </cell>
          <cell r="I1212">
            <v>15</v>
          </cell>
          <cell r="J1212">
            <v>186.33068367983822</v>
          </cell>
          <cell r="K1212" t="str">
            <v>Yes</v>
          </cell>
          <cell r="L1212">
            <v>0.30000000000000004</v>
          </cell>
          <cell r="M1212">
            <v>568.30267776122162</v>
          </cell>
          <cell r="N1212" t="str">
            <v/>
          </cell>
          <cell r="O1212" t="str">
            <v>-</v>
          </cell>
        </row>
        <row r="1213">
          <cell r="A1213" t="str">
            <v>LA08G</v>
          </cell>
          <cell r="B1213" t="str">
            <v>Chronic Kidney Disease with Interventions, with CC Score 6+</v>
          </cell>
          <cell r="C1213" t="str">
            <v>-</v>
          </cell>
          <cell r="D1213">
            <v>7273.8251627962964</v>
          </cell>
          <cell r="E1213" t="str">
            <v/>
          </cell>
          <cell r="F1213" t="str">
            <v/>
          </cell>
          <cell r="G1213">
            <v>51</v>
          </cell>
          <cell r="H1213">
            <v>7836.907486344352</v>
          </cell>
          <cell r="I1213">
            <v>65</v>
          </cell>
          <cell r="J1213">
            <v>186.33068367983822</v>
          </cell>
          <cell r="K1213" t="str">
            <v>Yes</v>
          </cell>
          <cell r="L1213">
            <v>0.30000000000000004</v>
          </cell>
          <cell r="M1213">
            <v>2351.0722459033059</v>
          </cell>
          <cell r="N1213" t="str">
            <v/>
          </cell>
          <cell r="O1213" t="str">
            <v>-</v>
          </cell>
        </row>
        <row r="1214">
          <cell r="A1214" t="str">
            <v>LA08H</v>
          </cell>
          <cell r="B1214" t="str">
            <v>Chronic Kidney Disease with Interventions, with CC Score 3-5</v>
          </cell>
          <cell r="C1214" t="str">
            <v>-</v>
          </cell>
          <cell r="D1214">
            <v>3410.0897720609541</v>
          </cell>
          <cell r="E1214" t="str">
            <v/>
          </cell>
          <cell r="F1214" t="str">
            <v/>
          </cell>
          <cell r="G1214">
            <v>13</v>
          </cell>
          <cell r="H1214">
            <v>4454.9441617340299</v>
          </cell>
          <cell r="I1214">
            <v>31</v>
          </cell>
          <cell r="J1214">
            <v>186.33068367983822</v>
          </cell>
          <cell r="K1214" t="str">
            <v>Yes</v>
          </cell>
          <cell r="L1214">
            <v>0.30000000000000004</v>
          </cell>
          <cell r="M1214">
            <v>1336.4832485202091</v>
          </cell>
          <cell r="N1214" t="str">
            <v/>
          </cell>
          <cell r="O1214" t="str">
            <v>-</v>
          </cell>
        </row>
        <row r="1215">
          <cell r="A1215" t="str">
            <v>LA08J</v>
          </cell>
          <cell r="B1215" t="str">
            <v>Chronic Kidney Disease with Interventions, with CC Score 0-2</v>
          </cell>
          <cell r="C1215" t="str">
            <v>-</v>
          </cell>
          <cell r="D1215">
            <v>2687.8536597913908</v>
          </cell>
          <cell r="E1215" t="str">
            <v/>
          </cell>
          <cell r="F1215" t="str">
            <v/>
          </cell>
          <cell r="G1215">
            <v>7</v>
          </cell>
          <cell r="H1215">
            <v>3014.5993483846419</v>
          </cell>
          <cell r="I1215">
            <v>16</v>
          </cell>
          <cell r="J1215">
            <v>186.33068367983822</v>
          </cell>
          <cell r="K1215" t="str">
            <v>Yes</v>
          </cell>
          <cell r="L1215">
            <v>0.30000000000000004</v>
          </cell>
          <cell r="M1215">
            <v>904.37980451539272</v>
          </cell>
          <cell r="N1215" t="str">
            <v/>
          </cell>
          <cell r="O1215" t="str">
            <v>-</v>
          </cell>
        </row>
        <row r="1216">
          <cell r="A1216" t="str">
            <v>LA08K</v>
          </cell>
          <cell r="B1216" t="str">
            <v>Chronic Kidney Disease without Interventions, with CC Score 11+</v>
          </cell>
          <cell r="C1216" t="str">
            <v>-</v>
          </cell>
          <cell r="D1216">
            <v>6794.9114116502205</v>
          </cell>
          <cell r="E1216" t="str">
            <v/>
          </cell>
          <cell r="F1216" t="str">
            <v/>
          </cell>
          <cell r="G1216">
            <v>46</v>
          </cell>
          <cell r="H1216">
            <v>6686.073178475468</v>
          </cell>
          <cell r="I1216">
            <v>59</v>
          </cell>
          <cell r="J1216">
            <v>186.33068367983822</v>
          </cell>
          <cell r="K1216" t="str">
            <v>Yes</v>
          </cell>
          <cell r="L1216">
            <v>0.30000000000000004</v>
          </cell>
          <cell r="M1216">
            <v>2005.8219535426408</v>
          </cell>
          <cell r="N1216" t="str">
            <v/>
          </cell>
          <cell r="O1216" t="str">
            <v>-</v>
          </cell>
        </row>
        <row r="1217">
          <cell r="A1217" t="str">
            <v>LA08L</v>
          </cell>
          <cell r="B1217" t="str">
            <v>Chronic Kidney Disease without Interventions, with CC Score 8-10</v>
          </cell>
          <cell r="C1217" t="str">
            <v>-</v>
          </cell>
          <cell r="D1217">
            <v>5181.2021268839908</v>
          </cell>
          <cell r="E1217" t="str">
            <v/>
          </cell>
          <cell r="F1217" t="str">
            <v/>
          </cell>
          <cell r="G1217">
            <v>24</v>
          </cell>
          <cell r="H1217">
            <v>4743.7238038504465</v>
          </cell>
          <cell r="I1217">
            <v>34</v>
          </cell>
          <cell r="J1217">
            <v>186.33068367983822</v>
          </cell>
          <cell r="K1217" t="str">
            <v>Yes</v>
          </cell>
          <cell r="L1217">
            <v>0.30000000000000004</v>
          </cell>
          <cell r="M1217">
            <v>1423.1171411551343</v>
          </cell>
          <cell r="N1217" t="str">
            <v/>
          </cell>
          <cell r="O1217" t="str">
            <v>-</v>
          </cell>
        </row>
        <row r="1218">
          <cell r="A1218" t="str">
            <v>LA08M</v>
          </cell>
          <cell r="B1218" t="str">
            <v>Chronic Kidney Disease without Interventions, with CC Score 5-7</v>
          </cell>
          <cell r="C1218" t="str">
            <v>-</v>
          </cell>
          <cell r="D1218">
            <v>2050.609727220487</v>
          </cell>
          <cell r="E1218" t="str">
            <v/>
          </cell>
          <cell r="F1218" t="str">
            <v/>
          </cell>
          <cell r="G1218">
            <v>10</v>
          </cell>
          <cell r="H1218">
            <v>3497.8319088817461</v>
          </cell>
          <cell r="I1218">
            <v>25</v>
          </cell>
          <cell r="J1218">
            <v>186.33068367983822</v>
          </cell>
          <cell r="K1218" t="str">
            <v>Yes</v>
          </cell>
          <cell r="L1218">
            <v>0.30000000000000004</v>
          </cell>
          <cell r="M1218">
            <v>1049.349572664524</v>
          </cell>
          <cell r="N1218" t="str">
            <v/>
          </cell>
          <cell r="O1218" t="str">
            <v>-</v>
          </cell>
        </row>
        <row r="1219">
          <cell r="A1219" t="str">
            <v>LA08N</v>
          </cell>
          <cell r="B1219" t="str">
            <v>Chronic Kidney Disease without Interventions, with CC Score 3-4</v>
          </cell>
          <cell r="C1219" t="str">
            <v>-</v>
          </cell>
          <cell r="D1219">
            <v>606.40062045056732</v>
          </cell>
          <cell r="E1219" t="str">
            <v/>
          </cell>
          <cell r="F1219" t="str">
            <v/>
          </cell>
          <cell r="G1219">
            <v>5</v>
          </cell>
          <cell r="H1219">
            <v>2610.3142331505483</v>
          </cell>
          <cell r="I1219">
            <v>16</v>
          </cell>
          <cell r="J1219">
            <v>186.33068367983822</v>
          </cell>
          <cell r="K1219" t="str">
            <v>Yes</v>
          </cell>
          <cell r="L1219">
            <v>0.30000000000000004</v>
          </cell>
          <cell r="M1219">
            <v>783.09426994516457</v>
          </cell>
          <cell r="N1219" t="str">
            <v/>
          </cell>
          <cell r="O1219" t="str">
            <v>-</v>
          </cell>
        </row>
        <row r="1220">
          <cell r="A1220" t="str">
            <v>LA08P</v>
          </cell>
          <cell r="B1220" t="str">
            <v>Chronic Kidney Disease without Interventions, with CC Score 0-2</v>
          </cell>
          <cell r="C1220" t="str">
            <v>-</v>
          </cell>
          <cell r="D1220">
            <v>443.3225800559344</v>
          </cell>
          <cell r="E1220" t="str">
            <v/>
          </cell>
          <cell r="F1220" t="str">
            <v/>
          </cell>
          <cell r="G1220">
            <v>5</v>
          </cell>
          <cell r="H1220">
            <v>1607.9580867786269</v>
          </cell>
          <cell r="I1220">
            <v>13</v>
          </cell>
          <cell r="J1220">
            <v>186.33068367983822</v>
          </cell>
          <cell r="K1220" t="str">
            <v>Yes</v>
          </cell>
          <cell r="L1220">
            <v>0.30000000000000004</v>
          </cell>
          <cell r="M1220">
            <v>482.38742603358816</v>
          </cell>
          <cell r="N1220" t="str">
            <v/>
          </cell>
          <cell r="O1220" t="str">
            <v>-</v>
          </cell>
        </row>
        <row r="1221">
          <cell r="A1221" t="str">
            <v>LA09J</v>
          </cell>
          <cell r="B1221" t="str">
            <v>General Renal Disorders with Interventions, with CC Score 6+</v>
          </cell>
          <cell r="C1221" t="str">
            <v>-</v>
          </cell>
          <cell r="D1221">
            <v>5061.3027347462476</v>
          </cell>
          <cell r="E1221" t="str">
            <v/>
          </cell>
          <cell r="F1221" t="str">
            <v/>
          </cell>
          <cell r="G1221">
            <v>25</v>
          </cell>
          <cell r="H1221">
            <v>5971.3344136091273</v>
          </cell>
          <cell r="I1221">
            <v>49</v>
          </cell>
          <cell r="J1221">
            <v>186.33068367983822</v>
          </cell>
          <cell r="K1221" t="str">
            <v>Yes</v>
          </cell>
          <cell r="L1221">
            <v>0.30000000000000004</v>
          </cell>
          <cell r="M1221">
            <v>1791.4003240827385</v>
          </cell>
          <cell r="N1221" t="str">
            <v/>
          </cell>
          <cell r="O1221" t="str">
            <v>-</v>
          </cell>
        </row>
        <row r="1222">
          <cell r="A1222" t="str">
            <v>LA09K</v>
          </cell>
          <cell r="B1222" t="str">
            <v>General Renal Disorders with Interventions, with CC Score 3-5</v>
          </cell>
          <cell r="C1222" t="str">
            <v>-</v>
          </cell>
          <cell r="D1222">
            <v>2286.4503191650901</v>
          </cell>
          <cell r="E1222" t="str">
            <v/>
          </cell>
          <cell r="F1222" t="str">
            <v/>
          </cell>
          <cell r="G1222">
            <v>10</v>
          </cell>
          <cell r="H1222">
            <v>3536.5959186791761</v>
          </cell>
          <cell r="I1222">
            <v>24</v>
          </cell>
          <cell r="J1222">
            <v>186.33068367983822</v>
          </cell>
          <cell r="K1222" t="str">
            <v>Yes</v>
          </cell>
          <cell r="L1222">
            <v>0.30000000000000004</v>
          </cell>
          <cell r="M1222">
            <v>1060.9787756037529</v>
          </cell>
          <cell r="N1222" t="str">
            <v/>
          </cell>
          <cell r="O1222" t="str">
            <v>-</v>
          </cell>
        </row>
        <row r="1223">
          <cell r="A1223" t="str">
            <v>LA09L</v>
          </cell>
          <cell r="B1223" t="str">
            <v>General Renal Disorders with Interventions, with CC Score 0-2</v>
          </cell>
          <cell r="C1223" t="str">
            <v>-</v>
          </cell>
          <cell r="D1223">
            <v>1991.5907681927513</v>
          </cell>
          <cell r="E1223" t="str">
            <v/>
          </cell>
          <cell r="F1223" t="str">
            <v/>
          </cell>
          <cell r="G1223">
            <v>7</v>
          </cell>
          <cell r="H1223">
            <v>2160.8786372656882</v>
          </cell>
          <cell r="I1223">
            <v>12</v>
          </cell>
          <cell r="J1223">
            <v>186.33068367983822</v>
          </cell>
          <cell r="K1223" t="str">
            <v>Yes</v>
          </cell>
          <cell r="L1223">
            <v>0.30000000000000004</v>
          </cell>
          <cell r="M1223">
            <v>648.26359117970651</v>
          </cell>
          <cell r="N1223" t="str">
            <v/>
          </cell>
          <cell r="O1223" t="str">
            <v>-</v>
          </cell>
        </row>
        <row r="1224">
          <cell r="A1224" t="str">
            <v>LA09M</v>
          </cell>
          <cell r="B1224" t="str">
            <v>General Renal Disorders without Interventions, with CC Score 9+</v>
          </cell>
          <cell r="C1224" t="str">
            <v>-</v>
          </cell>
          <cell r="D1224">
            <v>2461.752630841399</v>
          </cell>
          <cell r="E1224" t="str">
            <v/>
          </cell>
          <cell r="F1224" t="str">
            <v/>
          </cell>
          <cell r="G1224">
            <v>30</v>
          </cell>
          <cell r="H1224">
            <v>4400.091569242627</v>
          </cell>
          <cell r="I1224">
            <v>44</v>
          </cell>
          <cell r="J1224">
            <v>186.33068367983822</v>
          </cell>
          <cell r="K1224" t="str">
            <v>Yes</v>
          </cell>
          <cell r="L1224">
            <v>0.30000000000000004</v>
          </cell>
          <cell r="M1224">
            <v>1320.0274707727883</v>
          </cell>
          <cell r="N1224" t="str">
            <v/>
          </cell>
          <cell r="O1224" t="str">
            <v>-</v>
          </cell>
        </row>
        <row r="1225">
          <cell r="A1225" t="str">
            <v>LA09N</v>
          </cell>
          <cell r="B1225" t="str">
            <v>General Renal Disorders without Interventions, with CC Score 6-8</v>
          </cell>
          <cell r="C1225" t="str">
            <v>-</v>
          </cell>
          <cell r="D1225">
            <v>1404.7296086571105</v>
          </cell>
          <cell r="E1225" t="str">
            <v/>
          </cell>
          <cell r="F1225" t="str">
            <v/>
          </cell>
          <cell r="G1225">
            <v>13</v>
          </cell>
          <cell r="H1225">
            <v>2994.3187703451472</v>
          </cell>
          <cell r="I1225">
            <v>28</v>
          </cell>
          <cell r="J1225">
            <v>186.33068367983822</v>
          </cell>
          <cell r="K1225" t="str">
            <v>Yes</v>
          </cell>
          <cell r="L1225">
            <v>0.30000000000000004</v>
          </cell>
          <cell r="M1225">
            <v>898.29563110354434</v>
          </cell>
          <cell r="N1225" t="str">
            <v/>
          </cell>
          <cell r="O1225" t="str">
            <v>-</v>
          </cell>
        </row>
        <row r="1226">
          <cell r="A1226" t="str">
            <v>LA09P</v>
          </cell>
          <cell r="B1226" t="str">
            <v>General Renal Disorders without Interventions, with CC Score 3-5</v>
          </cell>
          <cell r="C1226" t="str">
            <v>-</v>
          </cell>
          <cell r="D1226">
            <v>510.75346696375385</v>
          </cell>
          <cell r="E1226" t="str">
            <v/>
          </cell>
          <cell r="F1226" t="str">
            <v/>
          </cell>
          <cell r="G1226">
            <v>5</v>
          </cell>
          <cell r="H1226">
            <v>1969.1371206807792</v>
          </cell>
          <cell r="I1226">
            <v>15</v>
          </cell>
          <cell r="J1226">
            <v>186.33068367983822</v>
          </cell>
          <cell r="K1226" t="str">
            <v>Yes</v>
          </cell>
          <cell r="L1226">
            <v>0.30000000000000004</v>
          </cell>
          <cell r="M1226">
            <v>590.74113620423384</v>
          </cell>
          <cell r="N1226" t="str">
            <v/>
          </cell>
          <cell r="O1226" t="str">
            <v>-</v>
          </cell>
        </row>
        <row r="1227">
          <cell r="A1227" t="str">
            <v>LA09Q</v>
          </cell>
          <cell r="B1227" t="str">
            <v>General Renal Disorders without Interventions, with CC Score 0-2</v>
          </cell>
          <cell r="C1227" t="str">
            <v>-</v>
          </cell>
          <cell r="D1227">
            <v>412.06727899930695</v>
          </cell>
          <cell r="E1227" t="str">
            <v/>
          </cell>
          <cell r="F1227" t="str">
            <v/>
          </cell>
          <cell r="G1227">
            <v>5</v>
          </cell>
          <cell r="H1227">
            <v>1032.5450811800661</v>
          </cell>
          <cell r="I1227">
            <v>6</v>
          </cell>
          <cell r="J1227">
            <v>186.33068367983822</v>
          </cell>
          <cell r="K1227" t="str">
            <v>Yes</v>
          </cell>
          <cell r="L1227">
            <v>0.65</v>
          </cell>
          <cell r="M1227">
            <v>671.15430276704296</v>
          </cell>
          <cell r="N1227" t="str">
            <v/>
          </cell>
          <cell r="O1227" t="str">
            <v>-</v>
          </cell>
        </row>
        <row r="1228">
          <cell r="A1228" t="str">
            <v>LA97A</v>
          </cell>
          <cell r="B1228" t="str">
            <v>Same Day Dialysis Admission or Attendance, 19 years and over</v>
          </cell>
          <cell r="C1228">
            <v>0</v>
          </cell>
          <cell r="D1228">
            <v>0</v>
          </cell>
          <cell r="E1228" t="str">
            <v/>
          </cell>
          <cell r="F1228" t="str">
            <v/>
          </cell>
          <cell r="G1228">
            <v>5</v>
          </cell>
          <cell r="H1228">
            <v>0</v>
          </cell>
          <cell r="I1228">
            <v>5</v>
          </cell>
          <cell r="J1228">
            <v>186.33068367983822</v>
          </cell>
          <cell r="K1228" t="str">
            <v>No</v>
          </cell>
          <cell r="L1228" t="str">
            <v>-</v>
          </cell>
          <cell r="M1228">
            <v>0</v>
          </cell>
          <cell r="N1228" t="str">
            <v/>
          </cell>
          <cell r="O1228" t="str">
            <v>-</v>
          </cell>
        </row>
        <row r="1229">
          <cell r="A1229" t="str">
            <v>LB05D</v>
          </cell>
          <cell r="B1229" t="str">
            <v>Intermediate Percutaneous, Kidney or Ureter Procedures, 18 years and under</v>
          </cell>
          <cell r="C1229" t="str">
            <v>-</v>
          </cell>
          <cell r="D1229">
            <v>1959.1371917969402</v>
          </cell>
          <cell r="E1229" t="str">
            <v/>
          </cell>
          <cell r="F1229" t="str">
            <v/>
          </cell>
          <cell r="G1229">
            <v>5</v>
          </cell>
          <cell r="H1229">
            <v>4632.4794567318359</v>
          </cell>
          <cell r="I1229">
            <v>19</v>
          </cell>
          <cell r="J1229">
            <v>339.23770009237126</v>
          </cell>
          <cell r="K1229" t="str">
            <v>No</v>
          </cell>
          <cell r="L1229" t="str">
            <v>-</v>
          </cell>
          <cell r="M1229">
            <v>0</v>
          </cell>
          <cell r="N1229" t="str">
            <v/>
          </cell>
          <cell r="O1229" t="str">
            <v>-</v>
          </cell>
        </row>
        <row r="1230">
          <cell r="A1230" t="str">
            <v>LB05E</v>
          </cell>
          <cell r="B1230" t="str">
            <v>Intermediate Percutaneous, Kidney or Ureter Procedures, 19 years and over, with CC Score 6+</v>
          </cell>
          <cell r="C1230" t="str">
            <v>-</v>
          </cell>
          <cell r="D1230">
            <v>2761.5592842926862</v>
          </cell>
          <cell r="E1230" t="str">
            <v/>
          </cell>
          <cell r="F1230" t="str">
            <v/>
          </cell>
          <cell r="G1230">
            <v>18</v>
          </cell>
          <cell r="H1230">
            <v>5303.7399842631648</v>
          </cell>
          <cell r="I1230">
            <v>48</v>
          </cell>
          <cell r="J1230">
            <v>186.33068367983822</v>
          </cell>
          <cell r="K1230" t="str">
            <v>No</v>
          </cell>
          <cell r="L1230" t="str">
            <v>-</v>
          </cell>
          <cell r="M1230">
            <v>0</v>
          </cell>
          <cell r="N1230" t="str">
            <v/>
          </cell>
          <cell r="O1230" t="str">
            <v>-</v>
          </cell>
        </row>
        <row r="1231">
          <cell r="A1231" t="str">
            <v>LB05F</v>
          </cell>
          <cell r="B1231" t="str">
            <v>Intermediate Percutaneous, Kidney or Ureter Procedures, 19 years and over, with CC Score 3-5</v>
          </cell>
          <cell r="C1231" t="str">
            <v>-</v>
          </cell>
          <cell r="D1231">
            <v>1678.2123629875061</v>
          </cell>
          <cell r="E1231" t="str">
            <v/>
          </cell>
          <cell r="F1231" t="str">
            <v/>
          </cell>
          <cell r="G1231">
            <v>5</v>
          </cell>
          <cell r="H1231">
            <v>2518.5813265398697</v>
          </cell>
          <cell r="I1231">
            <v>20</v>
          </cell>
          <cell r="J1231">
            <v>186.33068367983822</v>
          </cell>
          <cell r="K1231" t="str">
            <v>No</v>
          </cell>
          <cell r="L1231" t="str">
            <v>-</v>
          </cell>
          <cell r="M1231">
            <v>0</v>
          </cell>
          <cell r="N1231" t="str">
            <v/>
          </cell>
          <cell r="O1231" t="str">
            <v>-</v>
          </cell>
        </row>
        <row r="1232">
          <cell r="A1232" t="str">
            <v>LB05G</v>
          </cell>
          <cell r="B1232" t="str">
            <v>Intermediate Percutaneous, Kidney or Ureter Procedures, 19 years and over, with CC Score 0-2</v>
          </cell>
          <cell r="C1232" t="str">
            <v>-</v>
          </cell>
          <cell r="D1232">
            <v>1174.7993970107962</v>
          </cell>
          <cell r="E1232" t="str">
            <v/>
          </cell>
          <cell r="F1232" t="str">
            <v/>
          </cell>
          <cell r="G1232">
            <v>5</v>
          </cell>
          <cell r="H1232">
            <v>1517.7406745817138</v>
          </cell>
          <cell r="I1232">
            <v>9</v>
          </cell>
          <cell r="J1232">
            <v>186.33068367983822</v>
          </cell>
          <cell r="K1232" t="str">
            <v>No</v>
          </cell>
          <cell r="L1232" t="str">
            <v>-</v>
          </cell>
          <cell r="M1232">
            <v>0</v>
          </cell>
          <cell r="N1232" t="str">
            <v/>
          </cell>
          <cell r="O1232" t="str">
            <v>-</v>
          </cell>
        </row>
        <row r="1233">
          <cell r="A1233" t="str">
            <v>LB06H</v>
          </cell>
          <cell r="B1233" t="str">
            <v>Kidney, Urinary Tract or Prostate Neoplasms, with Interventions, with CC Score 9+</v>
          </cell>
          <cell r="C1233" t="str">
            <v>-</v>
          </cell>
          <cell r="D1233">
            <v>6152.1177321762661</v>
          </cell>
          <cell r="E1233" t="str">
            <v/>
          </cell>
          <cell r="F1233" t="str">
            <v/>
          </cell>
          <cell r="G1233">
            <v>62</v>
          </cell>
          <cell r="H1233">
            <v>6903.6977174539807</v>
          </cell>
          <cell r="I1233">
            <v>58</v>
          </cell>
          <cell r="J1233">
            <v>186.33068367983822</v>
          </cell>
          <cell r="K1233" t="str">
            <v>Yes</v>
          </cell>
          <cell r="L1233">
            <v>0.30000000000000004</v>
          </cell>
          <cell r="M1233">
            <v>2071.1093152361946</v>
          </cell>
          <cell r="N1233" t="str">
            <v/>
          </cell>
          <cell r="O1233" t="str">
            <v>-</v>
          </cell>
        </row>
        <row r="1234">
          <cell r="A1234" t="str">
            <v>LB06J</v>
          </cell>
          <cell r="B1234" t="str">
            <v>Kidney, Urinary Tract or Prostate Neoplasms, with Interventions, with CC Score 6-8</v>
          </cell>
          <cell r="C1234" t="str">
            <v>-</v>
          </cell>
          <cell r="D1234">
            <v>3067.6621408763804</v>
          </cell>
          <cell r="E1234" t="str">
            <v/>
          </cell>
          <cell r="F1234" t="str">
            <v/>
          </cell>
          <cell r="G1234">
            <v>20</v>
          </cell>
          <cell r="H1234">
            <v>4103.3294364260119</v>
          </cell>
          <cell r="I1234">
            <v>33</v>
          </cell>
          <cell r="J1234">
            <v>186.33068367983822</v>
          </cell>
          <cell r="K1234" t="str">
            <v>Yes</v>
          </cell>
          <cell r="L1234">
            <v>0.30000000000000004</v>
          </cell>
          <cell r="M1234">
            <v>1230.9988309278037</v>
          </cell>
          <cell r="N1234" t="str">
            <v/>
          </cell>
          <cell r="O1234" t="str">
            <v>-</v>
          </cell>
        </row>
        <row r="1235">
          <cell r="A1235" t="str">
            <v>LB06K</v>
          </cell>
          <cell r="B1235" t="str">
            <v>Kidney, Urinary Tract or Prostate Neoplasms, with Interventions, with CC Score 4-5</v>
          </cell>
          <cell r="C1235" t="str">
            <v>-</v>
          </cell>
          <cell r="D1235">
            <v>2291.6228639804372</v>
          </cell>
          <cell r="E1235" t="str">
            <v/>
          </cell>
          <cell r="F1235" t="str">
            <v/>
          </cell>
          <cell r="G1235">
            <v>11</v>
          </cell>
          <cell r="H1235">
            <v>3068.4586029118464</v>
          </cell>
          <cell r="I1235">
            <v>22</v>
          </cell>
          <cell r="J1235">
            <v>186.33068367983822</v>
          </cell>
          <cell r="K1235" t="str">
            <v>Yes</v>
          </cell>
          <cell r="L1235">
            <v>0.30000000000000004</v>
          </cell>
          <cell r="M1235">
            <v>920.53758087355402</v>
          </cell>
          <cell r="N1235" t="str">
            <v/>
          </cell>
          <cell r="O1235" t="str">
            <v>-</v>
          </cell>
        </row>
        <row r="1236">
          <cell r="A1236" t="str">
            <v>LB06L</v>
          </cell>
          <cell r="B1236" t="str">
            <v>Kidney, Urinary Tract or Prostate Neoplasms, with Interventions, with CC Score 2-3</v>
          </cell>
          <cell r="C1236" t="str">
            <v>-</v>
          </cell>
          <cell r="D1236">
            <v>1974.5945573017366</v>
          </cell>
          <cell r="E1236" t="str">
            <v/>
          </cell>
          <cell r="F1236" t="str">
            <v/>
          </cell>
          <cell r="G1236">
            <v>7</v>
          </cell>
          <cell r="H1236">
            <v>2414.5038608246045</v>
          </cell>
          <cell r="I1236">
            <v>16</v>
          </cell>
          <cell r="J1236">
            <v>186.33068367983822</v>
          </cell>
          <cell r="K1236" t="str">
            <v>Yes</v>
          </cell>
          <cell r="L1236">
            <v>0.30000000000000004</v>
          </cell>
          <cell r="M1236">
            <v>724.35115824738148</v>
          </cell>
          <cell r="N1236" t="str">
            <v/>
          </cell>
          <cell r="O1236" t="str">
            <v>-</v>
          </cell>
        </row>
        <row r="1237">
          <cell r="A1237" t="str">
            <v>LB06M</v>
          </cell>
          <cell r="B1237" t="str">
            <v>Kidney, Urinary Tract or Prostate Neoplasms, with Interventions, with CC Score 0-1</v>
          </cell>
          <cell r="C1237" t="str">
            <v>-</v>
          </cell>
          <cell r="D1237">
            <v>1748.3553826101568</v>
          </cell>
          <cell r="E1237" t="str">
            <v/>
          </cell>
          <cell r="F1237" t="str">
            <v/>
          </cell>
          <cell r="G1237">
            <v>5</v>
          </cell>
          <cell r="H1237">
            <v>1819.2236380403667</v>
          </cell>
          <cell r="I1237">
            <v>11</v>
          </cell>
          <cell r="J1237">
            <v>186.33068367983822</v>
          </cell>
          <cell r="K1237" t="str">
            <v>Yes</v>
          </cell>
          <cell r="L1237">
            <v>0.30000000000000004</v>
          </cell>
          <cell r="M1237">
            <v>545.76709141211006</v>
          </cell>
          <cell r="N1237" t="str">
            <v/>
          </cell>
          <cell r="O1237" t="str">
            <v>-</v>
          </cell>
        </row>
        <row r="1238">
          <cell r="A1238" t="str">
            <v>LB06N</v>
          </cell>
          <cell r="B1238" t="str">
            <v>Kidney, Urinary Tract or Prostate Neoplasms, without Interventions, with CC Score 13+</v>
          </cell>
          <cell r="C1238" t="str">
            <v>-</v>
          </cell>
          <cell r="D1238">
            <v>5032.7527873331155</v>
          </cell>
          <cell r="E1238" t="str">
            <v/>
          </cell>
          <cell r="F1238" t="str">
            <v/>
          </cell>
          <cell r="G1238">
            <v>63</v>
          </cell>
          <cell r="H1238">
            <v>5490.38785796516</v>
          </cell>
          <cell r="I1238">
            <v>50</v>
          </cell>
          <cell r="J1238">
            <v>186.33068367983822</v>
          </cell>
          <cell r="K1238" t="str">
            <v>Yes</v>
          </cell>
          <cell r="L1238">
            <v>0.30000000000000004</v>
          </cell>
          <cell r="M1238">
            <v>1647.1163573895483</v>
          </cell>
          <cell r="N1238" t="str">
            <v/>
          </cell>
          <cell r="O1238" t="str">
            <v>-</v>
          </cell>
        </row>
        <row r="1239">
          <cell r="A1239" t="str">
            <v>LB06P</v>
          </cell>
          <cell r="B1239" t="str">
            <v>Kidney, Urinary Tract or Prostate Neoplasms, without Interventions, with CC Score 7-12</v>
          </cell>
          <cell r="C1239" t="str">
            <v>-</v>
          </cell>
          <cell r="D1239">
            <v>2908.1514390710045</v>
          </cell>
          <cell r="E1239" t="str">
            <v/>
          </cell>
          <cell r="F1239" t="str">
            <v/>
          </cell>
          <cell r="G1239">
            <v>29</v>
          </cell>
          <cell r="H1239">
            <v>3957.6125070855915</v>
          </cell>
          <cell r="I1239">
            <v>38</v>
          </cell>
          <cell r="J1239">
            <v>186.33068367983822</v>
          </cell>
          <cell r="K1239" t="str">
            <v>Yes</v>
          </cell>
          <cell r="L1239">
            <v>0.30000000000000004</v>
          </cell>
          <cell r="M1239">
            <v>1187.2837521256777</v>
          </cell>
          <cell r="N1239" t="str">
            <v/>
          </cell>
          <cell r="O1239" t="str">
            <v>-</v>
          </cell>
        </row>
        <row r="1240">
          <cell r="A1240" t="str">
            <v>LB06Q</v>
          </cell>
          <cell r="B1240" t="str">
            <v>Kidney, Urinary Tract or Prostate Neoplasms, without Interventions, with CC Score 4-6</v>
          </cell>
          <cell r="C1240" t="str">
            <v>-</v>
          </cell>
          <cell r="D1240">
            <v>790.84023080734346</v>
          </cell>
          <cell r="E1240" t="str">
            <v/>
          </cell>
          <cell r="F1240" t="str">
            <v/>
          </cell>
          <cell r="G1240">
            <v>5</v>
          </cell>
          <cell r="H1240">
            <v>2647.6069434614787</v>
          </cell>
          <cell r="I1240">
            <v>25</v>
          </cell>
          <cell r="J1240">
            <v>186.33068367983822</v>
          </cell>
          <cell r="K1240" t="str">
            <v>Yes</v>
          </cell>
          <cell r="L1240">
            <v>0.30000000000000004</v>
          </cell>
          <cell r="M1240">
            <v>794.28208303844372</v>
          </cell>
          <cell r="N1240" t="str">
            <v/>
          </cell>
          <cell r="O1240" t="str">
            <v>-</v>
          </cell>
        </row>
        <row r="1241">
          <cell r="A1241" t="str">
            <v>LB06R</v>
          </cell>
          <cell r="B1241" t="str">
            <v>Kidney, Urinary Tract or Prostate Neoplasms, without Interventions, with CC Score 2-3</v>
          </cell>
          <cell r="C1241" t="str">
            <v>-</v>
          </cell>
          <cell r="D1241">
            <v>449.16520845503686</v>
          </cell>
          <cell r="E1241" t="str">
            <v/>
          </cell>
          <cell r="F1241" t="str">
            <v/>
          </cell>
          <cell r="G1241">
            <v>5</v>
          </cell>
          <cell r="H1241">
            <v>1999.3735408048144</v>
          </cell>
          <cell r="I1241">
            <v>16</v>
          </cell>
          <cell r="J1241">
            <v>186.33068367983822</v>
          </cell>
          <cell r="K1241" t="str">
            <v>Yes</v>
          </cell>
          <cell r="L1241">
            <v>0.30000000000000004</v>
          </cell>
          <cell r="M1241">
            <v>599.81206224144444</v>
          </cell>
          <cell r="N1241" t="str">
            <v/>
          </cell>
          <cell r="O1241" t="str">
            <v>-</v>
          </cell>
        </row>
        <row r="1242">
          <cell r="A1242" t="str">
            <v>LB06S</v>
          </cell>
          <cell r="B1242" t="str">
            <v>Kidney, Urinary Tract or Prostate Neoplasms, without Interventions, with CC Score 0-1</v>
          </cell>
          <cell r="C1242" t="str">
            <v>-</v>
          </cell>
          <cell r="D1242">
            <v>410.50233601951493</v>
          </cell>
          <cell r="E1242" t="str">
            <v/>
          </cell>
          <cell r="F1242" t="str">
            <v/>
          </cell>
          <cell r="G1242">
            <v>5</v>
          </cell>
          <cell r="H1242">
            <v>1469.0783537741859</v>
          </cell>
          <cell r="I1242">
            <v>10</v>
          </cell>
          <cell r="J1242">
            <v>186.33068367983822</v>
          </cell>
          <cell r="K1242" t="str">
            <v>Yes</v>
          </cell>
          <cell r="L1242">
            <v>0.4</v>
          </cell>
          <cell r="M1242">
            <v>587.63134150967437</v>
          </cell>
          <cell r="N1242" t="str">
            <v/>
          </cell>
          <cell r="O1242" t="str">
            <v>-</v>
          </cell>
        </row>
        <row r="1243">
          <cell r="A1243" t="str">
            <v>LB09C</v>
          </cell>
          <cell r="B1243" t="str">
            <v>Intermediate Endoscopic Ureter Procedures, 18 years and under</v>
          </cell>
          <cell r="C1243" t="str">
            <v>-</v>
          </cell>
          <cell r="D1243">
            <v>1017.4763834219625</v>
          </cell>
          <cell r="E1243" t="str">
            <v/>
          </cell>
          <cell r="F1243" t="str">
            <v/>
          </cell>
          <cell r="G1243">
            <v>5</v>
          </cell>
          <cell r="H1243">
            <v>1794.5508522852558</v>
          </cell>
          <cell r="I1243">
            <v>5</v>
          </cell>
          <cell r="J1243">
            <v>339.23770009237126</v>
          </cell>
          <cell r="K1243" t="str">
            <v>No</v>
          </cell>
          <cell r="L1243" t="str">
            <v>-</v>
          </cell>
          <cell r="M1243">
            <v>0</v>
          </cell>
          <cell r="N1243" t="str">
            <v/>
          </cell>
          <cell r="O1243" t="str">
            <v>-</v>
          </cell>
        </row>
        <row r="1244">
          <cell r="A1244" t="str">
            <v>LB09D</v>
          </cell>
          <cell r="B1244" t="str">
            <v>Intermediate Endoscopic Ureter Procedures, 19 years and over</v>
          </cell>
          <cell r="C1244">
            <v>138.69540673437928</v>
          </cell>
          <cell r="D1244">
            <v>856.07671254221748</v>
          </cell>
          <cell r="E1244" t="str">
            <v/>
          </cell>
          <cell r="F1244" t="str">
            <v/>
          </cell>
          <cell r="G1244">
            <v>5</v>
          </cell>
          <cell r="H1244">
            <v>1135.735914512504</v>
          </cell>
          <cell r="I1244">
            <v>5</v>
          </cell>
          <cell r="J1244">
            <v>186.33068367983822</v>
          </cell>
          <cell r="K1244" t="str">
            <v>No</v>
          </cell>
          <cell r="L1244" t="str">
            <v>-</v>
          </cell>
          <cell r="M1244">
            <v>0</v>
          </cell>
          <cell r="N1244">
            <v>1</v>
          </cell>
          <cell r="O1244" t="str">
            <v>sub-HRG</v>
          </cell>
        </row>
        <row r="1245">
          <cell r="A1245" t="str">
            <v>LB10B</v>
          </cell>
          <cell r="B1245" t="str">
            <v>Major Open Bladder Procedures or Reconstruction, 18 years and under</v>
          </cell>
          <cell r="C1245" t="str">
            <v>-</v>
          </cell>
          <cell r="D1245">
            <v>4601.4544736396083</v>
          </cell>
          <cell r="E1245" t="str">
            <v/>
          </cell>
          <cell r="F1245" t="str">
            <v/>
          </cell>
          <cell r="G1245">
            <v>16</v>
          </cell>
          <cell r="H1245">
            <v>4601.4544736396083</v>
          </cell>
          <cell r="I1245">
            <v>16</v>
          </cell>
          <cell r="J1245">
            <v>339.23770009237126</v>
          </cell>
          <cell r="K1245" t="str">
            <v>No</v>
          </cell>
          <cell r="L1245" t="str">
            <v>-</v>
          </cell>
          <cell r="M1245">
            <v>0</v>
          </cell>
          <cell r="N1245" t="str">
            <v/>
          </cell>
          <cell r="O1245" t="str">
            <v>-</v>
          </cell>
        </row>
        <row r="1246">
          <cell r="A1246" t="str">
            <v>LB10C</v>
          </cell>
          <cell r="B1246" t="str">
            <v>Major Open Bladder Procedures or Reconstruction, 19 years and over, with CC Score 2+</v>
          </cell>
          <cell r="C1246" t="str">
            <v>-</v>
          </cell>
          <cell r="D1246">
            <v>6029.4247106530484</v>
          </cell>
          <cell r="E1246" t="str">
            <v/>
          </cell>
          <cell r="F1246" t="str">
            <v/>
          </cell>
          <cell r="G1246">
            <v>30</v>
          </cell>
          <cell r="H1246">
            <v>7396.8970969688671</v>
          </cell>
          <cell r="I1246">
            <v>53</v>
          </cell>
          <cell r="J1246">
            <v>186.33068367983822</v>
          </cell>
          <cell r="K1246" t="str">
            <v>No</v>
          </cell>
          <cell r="L1246" t="str">
            <v>-</v>
          </cell>
          <cell r="M1246">
            <v>0</v>
          </cell>
          <cell r="N1246" t="str">
            <v/>
          </cell>
          <cell r="O1246" t="str">
            <v>-</v>
          </cell>
        </row>
        <row r="1247">
          <cell r="A1247" t="str">
            <v>LB10D</v>
          </cell>
          <cell r="B1247" t="str">
            <v>Major Open Bladder Procedures or Reconstruction, 19 years and over, with CC Score 0-1</v>
          </cell>
          <cell r="C1247" t="str">
            <v>-</v>
          </cell>
          <cell r="D1247">
            <v>3324.2675516837098</v>
          </cell>
          <cell r="E1247" t="str">
            <v/>
          </cell>
          <cell r="F1247" t="str">
            <v/>
          </cell>
          <cell r="G1247">
            <v>14</v>
          </cell>
          <cell r="H1247">
            <v>3460.1894825813488</v>
          </cell>
          <cell r="I1247">
            <v>19</v>
          </cell>
          <cell r="J1247">
            <v>186.33068367983822</v>
          </cell>
          <cell r="K1247" t="str">
            <v>No</v>
          </cell>
          <cell r="L1247" t="str">
            <v>-</v>
          </cell>
          <cell r="M1247">
            <v>0</v>
          </cell>
          <cell r="N1247" t="str">
            <v/>
          </cell>
          <cell r="O1247" t="str">
            <v>-</v>
          </cell>
        </row>
        <row r="1248">
          <cell r="A1248" t="str">
            <v>LB12Z</v>
          </cell>
          <cell r="B1248" t="str">
            <v>Intermediate Open Bladder Procedures</v>
          </cell>
          <cell r="C1248" t="str">
            <v>-</v>
          </cell>
          <cell r="D1248">
            <v>2395.0651049746066</v>
          </cell>
          <cell r="E1248" t="str">
            <v/>
          </cell>
          <cell r="F1248" t="str">
            <v/>
          </cell>
          <cell r="G1248">
            <v>9</v>
          </cell>
          <cell r="H1248">
            <v>4466.557491123096</v>
          </cell>
          <cell r="I1248">
            <v>31</v>
          </cell>
          <cell r="J1248">
            <v>186.33068367983822</v>
          </cell>
          <cell r="K1248" t="str">
            <v>No</v>
          </cell>
          <cell r="L1248" t="str">
            <v>-</v>
          </cell>
          <cell r="M1248">
            <v>0</v>
          </cell>
          <cell r="N1248" t="str">
            <v/>
          </cell>
          <cell r="O1248" t="str">
            <v>-</v>
          </cell>
        </row>
        <row r="1249">
          <cell r="A1249" t="str">
            <v>LB13C</v>
          </cell>
          <cell r="B1249" t="str">
            <v>Major Endoscopic Bladder Procedures with CC Score 7+</v>
          </cell>
          <cell r="C1249" t="str">
            <v>-</v>
          </cell>
          <cell r="D1249">
            <v>3833.9518106281462</v>
          </cell>
          <cell r="E1249" t="str">
            <v/>
          </cell>
          <cell r="F1249" t="str">
            <v/>
          </cell>
          <cell r="G1249">
            <v>27</v>
          </cell>
          <cell r="H1249">
            <v>8467.4585958669068</v>
          </cell>
          <cell r="I1249">
            <v>70</v>
          </cell>
          <cell r="J1249">
            <v>186.33068367983822</v>
          </cell>
          <cell r="K1249" t="str">
            <v>No</v>
          </cell>
          <cell r="L1249" t="str">
            <v>-</v>
          </cell>
          <cell r="M1249">
            <v>0</v>
          </cell>
          <cell r="N1249" t="str">
            <v/>
          </cell>
          <cell r="O1249" t="str">
            <v>-</v>
          </cell>
        </row>
        <row r="1250">
          <cell r="A1250" t="str">
            <v>LB13D</v>
          </cell>
          <cell r="B1250" t="str">
            <v>Major Endoscopic Bladder Procedures with CC Score 5-6</v>
          </cell>
          <cell r="C1250" t="str">
            <v>-</v>
          </cell>
          <cell r="D1250">
            <v>2043.361244672056</v>
          </cell>
          <cell r="E1250" t="str">
            <v/>
          </cell>
          <cell r="F1250" t="str">
            <v/>
          </cell>
          <cell r="G1250">
            <v>9</v>
          </cell>
          <cell r="H1250">
            <v>4866.3102935168972</v>
          </cell>
          <cell r="I1250">
            <v>32</v>
          </cell>
          <cell r="J1250">
            <v>186.33068367983822</v>
          </cell>
          <cell r="K1250" t="str">
            <v>No</v>
          </cell>
          <cell r="L1250" t="str">
            <v>-</v>
          </cell>
          <cell r="M1250">
            <v>0</v>
          </cell>
          <cell r="N1250" t="str">
            <v/>
          </cell>
          <cell r="O1250" t="str">
            <v>-</v>
          </cell>
        </row>
        <row r="1251">
          <cell r="A1251" t="str">
            <v>LB13E</v>
          </cell>
          <cell r="B1251" t="str">
            <v>Major Endoscopic Bladder Procedures with CC Score 2-4</v>
          </cell>
          <cell r="C1251" t="str">
            <v>-</v>
          </cell>
          <cell r="D1251">
            <v>1655.1551978837053</v>
          </cell>
          <cell r="E1251" t="str">
            <v/>
          </cell>
          <cell r="F1251" t="str">
            <v/>
          </cell>
          <cell r="G1251">
            <v>5</v>
          </cell>
          <cell r="H1251">
            <v>3731.2686875121299</v>
          </cell>
          <cell r="I1251">
            <v>24</v>
          </cell>
          <cell r="J1251">
            <v>186.33068367983822</v>
          </cell>
          <cell r="K1251" t="str">
            <v>No</v>
          </cell>
          <cell r="L1251" t="str">
            <v>-</v>
          </cell>
          <cell r="M1251">
            <v>0</v>
          </cell>
          <cell r="N1251">
            <v>1</v>
          </cell>
          <cell r="O1251" t="str">
            <v>HRG</v>
          </cell>
        </row>
        <row r="1252">
          <cell r="A1252" t="str">
            <v>LB13F</v>
          </cell>
          <cell r="B1252" t="str">
            <v>Major Endoscopic Bladder Procedures with CC Score 0-1</v>
          </cell>
          <cell r="C1252" t="str">
            <v>-</v>
          </cell>
          <cell r="D1252">
            <v>1441.3131336316399</v>
          </cell>
          <cell r="E1252" t="str">
            <v/>
          </cell>
          <cell r="F1252" t="str">
            <v/>
          </cell>
          <cell r="G1252">
            <v>5</v>
          </cell>
          <cell r="H1252">
            <v>2472.8437773699898</v>
          </cell>
          <cell r="I1252">
            <v>15</v>
          </cell>
          <cell r="J1252">
            <v>186.33068367983822</v>
          </cell>
          <cell r="K1252" t="str">
            <v>No</v>
          </cell>
          <cell r="L1252" t="str">
            <v>-</v>
          </cell>
          <cell r="M1252">
            <v>0</v>
          </cell>
          <cell r="N1252">
            <v>1</v>
          </cell>
          <cell r="O1252" t="str">
            <v>HRG</v>
          </cell>
        </row>
        <row r="1253">
          <cell r="A1253" t="str">
            <v>LB14Z</v>
          </cell>
          <cell r="B1253" t="str">
            <v>Intermediate Endoscopic Bladder Procedures</v>
          </cell>
          <cell r="C1253">
            <v>110.02022940716256</v>
          </cell>
          <cell r="D1253">
            <v>799.2610491715493</v>
          </cell>
          <cell r="E1253" t="str">
            <v/>
          </cell>
          <cell r="F1253" t="str">
            <v/>
          </cell>
          <cell r="G1253">
            <v>5</v>
          </cell>
          <cell r="H1253">
            <v>1018.1170409053884</v>
          </cell>
          <cell r="I1253">
            <v>5</v>
          </cell>
          <cell r="J1253">
            <v>186.33068367983822</v>
          </cell>
          <cell r="K1253" t="str">
            <v>No</v>
          </cell>
          <cell r="L1253" t="str">
            <v>-</v>
          </cell>
          <cell r="M1253">
            <v>0</v>
          </cell>
          <cell r="N1253">
            <v>1</v>
          </cell>
          <cell r="O1253" t="str">
            <v>HRG</v>
          </cell>
        </row>
        <row r="1254">
          <cell r="A1254" t="str">
            <v>LB15D</v>
          </cell>
          <cell r="B1254" t="str">
            <v>Minor Bladder Procedures, 18 years and under</v>
          </cell>
          <cell r="C1254" t="str">
            <v>-</v>
          </cell>
          <cell r="D1254">
            <v>587.55170114563555</v>
          </cell>
          <cell r="E1254" t="str">
            <v/>
          </cell>
          <cell r="F1254" t="str">
            <v/>
          </cell>
          <cell r="G1254">
            <v>5</v>
          </cell>
          <cell r="H1254">
            <v>623.44300841744951</v>
          </cell>
          <cell r="I1254">
            <v>5</v>
          </cell>
          <cell r="J1254">
            <v>339.23770009237126</v>
          </cell>
          <cell r="K1254" t="str">
            <v>No</v>
          </cell>
          <cell r="L1254" t="str">
            <v>-</v>
          </cell>
          <cell r="M1254">
            <v>0</v>
          </cell>
          <cell r="N1254" t="str">
            <v/>
          </cell>
          <cell r="O1254" t="str">
            <v>-</v>
          </cell>
        </row>
        <row r="1255">
          <cell r="A1255" t="str">
            <v>LB15E</v>
          </cell>
          <cell r="B1255" t="str">
            <v>Minor Bladder Procedures, 19 years and over</v>
          </cell>
          <cell r="C1255">
            <v>142.59271693969666</v>
          </cell>
          <cell r="D1255">
            <v>342.2701357239203</v>
          </cell>
          <cell r="E1255" t="str">
            <v/>
          </cell>
          <cell r="F1255" t="str">
            <v/>
          </cell>
          <cell r="G1255">
            <v>5</v>
          </cell>
          <cell r="H1255">
            <v>542.41384939926957</v>
          </cell>
          <cell r="I1255">
            <v>5</v>
          </cell>
          <cell r="J1255">
            <v>186.33068367983822</v>
          </cell>
          <cell r="K1255" t="str">
            <v>No</v>
          </cell>
          <cell r="L1255" t="str">
            <v>-</v>
          </cell>
          <cell r="M1255">
            <v>0</v>
          </cell>
          <cell r="N1255" t="str">
            <v/>
          </cell>
          <cell r="O1255" t="str">
            <v>-</v>
          </cell>
        </row>
        <row r="1256">
          <cell r="A1256" t="str">
            <v>LB16D</v>
          </cell>
          <cell r="B1256" t="str">
            <v>Urinary Incontinence or Other Urinary Problems, with Interventions, with CC Score 7+</v>
          </cell>
          <cell r="C1256" t="str">
            <v>-</v>
          </cell>
          <cell r="D1256">
            <v>3488.5415939152108</v>
          </cell>
          <cell r="E1256" t="str">
            <v/>
          </cell>
          <cell r="F1256" t="str">
            <v/>
          </cell>
          <cell r="G1256">
            <v>27</v>
          </cell>
          <cell r="H1256">
            <v>3957.4560743773472</v>
          </cell>
          <cell r="I1256">
            <v>43</v>
          </cell>
          <cell r="J1256">
            <v>186.33068367983822</v>
          </cell>
          <cell r="K1256" t="str">
            <v>Yes</v>
          </cell>
          <cell r="L1256">
            <v>0.30000000000000004</v>
          </cell>
          <cell r="M1256">
            <v>1187.2368223132044</v>
          </cell>
          <cell r="N1256" t="str">
            <v/>
          </cell>
          <cell r="O1256" t="str">
            <v>-</v>
          </cell>
        </row>
        <row r="1257">
          <cell r="A1257" t="str">
            <v>LB16E</v>
          </cell>
          <cell r="B1257" t="str">
            <v>Urinary Incontinence or Other Urinary Problems, with Interventions, with CC Score 3-6</v>
          </cell>
          <cell r="C1257" t="str">
            <v>-</v>
          </cell>
          <cell r="D1257">
            <v>1705.607433660128</v>
          </cell>
          <cell r="E1257" t="str">
            <v/>
          </cell>
          <cell r="F1257" t="str">
            <v/>
          </cell>
          <cell r="G1257">
            <v>7</v>
          </cell>
          <cell r="H1257">
            <v>1764.0886249485234</v>
          </cell>
          <cell r="I1257">
            <v>13</v>
          </cell>
          <cell r="J1257">
            <v>186.33068367983822</v>
          </cell>
          <cell r="K1257" t="str">
            <v>Yes</v>
          </cell>
          <cell r="L1257">
            <v>0.30000000000000004</v>
          </cell>
          <cell r="M1257">
            <v>529.22658748455706</v>
          </cell>
          <cell r="N1257" t="str">
            <v/>
          </cell>
          <cell r="O1257" t="str">
            <v>-</v>
          </cell>
        </row>
        <row r="1258">
          <cell r="A1258" t="str">
            <v>LB16F</v>
          </cell>
          <cell r="B1258" t="str">
            <v>Urinary Incontinence or Other Urinary Problems, with Interventions, with CC Score 0-2</v>
          </cell>
          <cell r="C1258" t="str">
            <v>-</v>
          </cell>
          <cell r="D1258">
            <v>1259.0287620487547</v>
          </cell>
          <cell r="E1258" t="str">
            <v/>
          </cell>
          <cell r="F1258" t="str">
            <v/>
          </cell>
          <cell r="G1258">
            <v>7</v>
          </cell>
          <cell r="H1258">
            <v>1259.0287620487547</v>
          </cell>
          <cell r="I1258">
            <v>7</v>
          </cell>
          <cell r="J1258">
            <v>186.33068367983822</v>
          </cell>
          <cell r="K1258" t="str">
            <v>Yes</v>
          </cell>
          <cell r="L1258">
            <v>0.4</v>
          </cell>
          <cell r="M1258">
            <v>503.61150481950193</v>
          </cell>
          <cell r="N1258" t="str">
            <v/>
          </cell>
          <cell r="O1258" t="str">
            <v>-</v>
          </cell>
        </row>
        <row r="1259">
          <cell r="A1259" t="str">
            <v>LB16G</v>
          </cell>
          <cell r="B1259" t="str">
            <v>Urinary Incontinence or Other Urinary Problems, without Interventions, with CC Score 8+</v>
          </cell>
          <cell r="C1259" t="str">
            <v>-</v>
          </cell>
          <cell r="D1259">
            <v>2763.5277613887229</v>
          </cell>
          <cell r="E1259" t="str">
            <v/>
          </cell>
          <cell r="F1259" t="str">
            <v/>
          </cell>
          <cell r="G1259">
            <v>20</v>
          </cell>
          <cell r="H1259">
            <v>2910.0627636119871</v>
          </cell>
          <cell r="I1259">
            <v>31</v>
          </cell>
          <cell r="J1259">
            <v>186.33068367983822</v>
          </cell>
          <cell r="K1259" t="str">
            <v>Yes</v>
          </cell>
          <cell r="L1259">
            <v>0.30000000000000004</v>
          </cell>
          <cell r="M1259">
            <v>873.0188290835963</v>
          </cell>
          <cell r="N1259" t="str">
            <v/>
          </cell>
          <cell r="O1259" t="str">
            <v>-</v>
          </cell>
        </row>
        <row r="1260">
          <cell r="A1260" t="str">
            <v>LB16H</v>
          </cell>
          <cell r="B1260" t="str">
            <v>Urinary Incontinence or Other Urinary Problems, without Interventions, with CC Score 5-7</v>
          </cell>
          <cell r="C1260" t="str">
            <v>-</v>
          </cell>
          <cell r="D1260">
            <v>879.42050391643238</v>
          </cell>
          <cell r="E1260" t="str">
            <v/>
          </cell>
          <cell r="F1260" t="str">
            <v/>
          </cell>
          <cell r="G1260">
            <v>8</v>
          </cell>
          <cell r="H1260">
            <v>1843.5469422745655</v>
          </cell>
          <cell r="I1260">
            <v>14</v>
          </cell>
          <cell r="J1260">
            <v>186.33068367983822</v>
          </cell>
          <cell r="K1260" t="str">
            <v>Yes</v>
          </cell>
          <cell r="L1260">
            <v>0.30000000000000004</v>
          </cell>
          <cell r="M1260">
            <v>553.06408268236976</v>
          </cell>
          <cell r="N1260" t="str">
            <v/>
          </cell>
          <cell r="O1260" t="str">
            <v>-</v>
          </cell>
        </row>
        <row r="1261">
          <cell r="A1261" t="str">
            <v>LB16J</v>
          </cell>
          <cell r="B1261" t="str">
            <v>Urinary Incontinence or Other Urinary Problems, without Interventions, with CC Score 2-4</v>
          </cell>
          <cell r="C1261" t="str">
            <v>-</v>
          </cell>
          <cell r="D1261">
            <v>413.73511706118489</v>
          </cell>
          <cell r="E1261" t="str">
            <v/>
          </cell>
          <cell r="F1261" t="str">
            <v/>
          </cell>
          <cell r="G1261">
            <v>5</v>
          </cell>
          <cell r="H1261">
            <v>1015.3335259485341</v>
          </cell>
          <cell r="I1261">
            <v>8</v>
          </cell>
          <cell r="J1261">
            <v>186.33068367983822</v>
          </cell>
          <cell r="K1261" t="str">
            <v>Yes</v>
          </cell>
          <cell r="L1261">
            <v>0.65</v>
          </cell>
          <cell r="M1261">
            <v>659.96679186654717</v>
          </cell>
          <cell r="N1261">
            <v>1</v>
          </cell>
          <cell r="O1261" t="str">
            <v xml:space="preserve">HRG </v>
          </cell>
        </row>
        <row r="1262">
          <cell r="A1262" t="str">
            <v>LB16K</v>
          </cell>
          <cell r="B1262" t="str">
            <v>Urinary Incontinence or Other Urinary Problems, without Interventions, with CC Score 0-1</v>
          </cell>
          <cell r="C1262" t="str">
            <v>-</v>
          </cell>
          <cell r="D1262">
            <v>294.23742752565607</v>
          </cell>
          <cell r="E1262" t="str">
            <v/>
          </cell>
          <cell r="F1262" t="str">
            <v/>
          </cell>
          <cell r="G1262">
            <v>5</v>
          </cell>
          <cell r="H1262">
            <v>497.85850351559918</v>
          </cell>
          <cell r="I1262">
            <v>5</v>
          </cell>
          <cell r="J1262">
            <v>186.33068367983822</v>
          </cell>
          <cell r="K1262" t="str">
            <v>Yes</v>
          </cell>
          <cell r="L1262">
            <v>1</v>
          </cell>
          <cell r="M1262">
            <v>497.85850351559918</v>
          </cell>
          <cell r="N1262">
            <v>1</v>
          </cell>
          <cell r="O1262" t="str">
            <v xml:space="preserve">HRG </v>
          </cell>
        </row>
        <row r="1263">
          <cell r="A1263" t="str">
            <v>LB17Z</v>
          </cell>
          <cell r="B1263" t="str">
            <v>Introduction of Therapeutic Substance into Bladder</v>
          </cell>
          <cell r="C1263">
            <v>121.62816090035672</v>
          </cell>
          <cell r="D1263">
            <v>237.90730877302937</v>
          </cell>
          <cell r="E1263" t="str">
            <v/>
          </cell>
          <cell r="F1263" t="str">
            <v/>
          </cell>
          <cell r="G1263">
            <v>5</v>
          </cell>
          <cell r="H1263">
            <v>359.37745048850928</v>
          </cell>
          <cell r="I1263">
            <v>5</v>
          </cell>
          <cell r="J1263">
            <v>186.33068367983822</v>
          </cell>
          <cell r="K1263" t="str">
            <v>No</v>
          </cell>
          <cell r="L1263" t="str">
            <v>-</v>
          </cell>
          <cell r="M1263">
            <v>0</v>
          </cell>
          <cell r="N1263" t="str">
            <v/>
          </cell>
          <cell r="O1263" t="str">
            <v>-</v>
          </cell>
        </row>
        <row r="1264">
          <cell r="A1264" t="str">
            <v>LB18Z</v>
          </cell>
          <cell r="B1264" t="str">
            <v>Attention to Suprapubic Bladder Catheter</v>
          </cell>
          <cell r="C1264">
            <v>160.74234387432119</v>
          </cell>
          <cell r="D1264">
            <v>392.23139959575445</v>
          </cell>
          <cell r="E1264" t="str">
            <v/>
          </cell>
          <cell r="F1264" t="str">
            <v/>
          </cell>
          <cell r="G1264">
            <v>5</v>
          </cell>
          <cell r="H1264">
            <v>500.47317622690264</v>
          </cell>
          <cell r="I1264">
            <v>5</v>
          </cell>
          <cell r="J1264">
            <v>186.33068367983822</v>
          </cell>
          <cell r="K1264" t="str">
            <v>No</v>
          </cell>
          <cell r="L1264" t="str">
            <v>-</v>
          </cell>
          <cell r="M1264">
            <v>0</v>
          </cell>
          <cell r="N1264" t="str">
            <v/>
          </cell>
          <cell r="O1264" t="str">
            <v>-</v>
          </cell>
        </row>
        <row r="1265">
          <cell r="A1265" t="str">
            <v>LB19C</v>
          </cell>
          <cell r="B1265" t="str">
            <v>Ureteric or Bladder Disorders, with Interventions, with CC Score 4+</v>
          </cell>
          <cell r="C1265" t="str">
            <v>-</v>
          </cell>
          <cell r="D1265">
            <v>2453.4621510809311</v>
          </cell>
          <cell r="E1265" t="str">
            <v/>
          </cell>
          <cell r="F1265" t="str">
            <v/>
          </cell>
          <cell r="G1265">
            <v>10</v>
          </cell>
          <cell r="H1265">
            <v>3966.0073089807183</v>
          </cell>
          <cell r="I1265">
            <v>37</v>
          </cell>
          <cell r="J1265">
            <v>186.33068367983822</v>
          </cell>
          <cell r="K1265" t="str">
            <v>Yes</v>
          </cell>
          <cell r="L1265">
            <v>0.30000000000000004</v>
          </cell>
          <cell r="M1265">
            <v>1189.8021926942156</v>
          </cell>
          <cell r="N1265" t="str">
            <v/>
          </cell>
          <cell r="O1265" t="str">
            <v>-</v>
          </cell>
        </row>
        <row r="1266">
          <cell r="A1266" t="str">
            <v>LB19D</v>
          </cell>
          <cell r="B1266" t="str">
            <v>Ureteric or Bladder Disorders, with Interventions, with CC Score 0-3</v>
          </cell>
          <cell r="C1266" t="str">
            <v>-</v>
          </cell>
          <cell r="D1266">
            <v>1708.1606260278284</v>
          </cell>
          <cell r="E1266" t="str">
            <v/>
          </cell>
          <cell r="F1266" t="str">
            <v/>
          </cell>
          <cell r="G1266">
            <v>5</v>
          </cell>
          <cell r="H1266">
            <v>1803.1928394161914</v>
          </cell>
          <cell r="I1266">
            <v>12</v>
          </cell>
          <cell r="J1266">
            <v>186.33068367983822</v>
          </cell>
          <cell r="K1266" t="str">
            <v>Yes</v>
          </cell>
          <cell r="L1266">
            <v>0.30000000000000004</v>
          </cell>
          <cell r="M1266">
            <v>540.95785182485747</v>
          </cell>
          <cell r="N1266" t="str">
            <v/>
          </cell>
          <cell r="O1266" t="str">
            <v>-</v>
          </cell>
        </row>
        <row r="1267">
          <cell r="A1267" t="str">
            <v>LB19E</v>
          </cell>
          <cell r="B1267" t="str">
            <v>Ureteric or Bladder Disorders, without Interventions, with CC Score 5+</v>
          </cell>
          <cell r="C1267" t="str">
            <v>-</v>
          </cell>
          <cell r="D1267">
            <v>1928.5696991567072</v>
          </cell>
          <cell r="E1267" t="str">
            <v/>
          </cell>
          <cell r="F1267" t="str">
            <v/>
          </cell>
          <cell r="G1267">
            <v>9</v>
          </cell>
          <cell r="H1267">
            <v>3111.661950505033</v>
          </cell>
          <cell r="I1267">
            <v>23</v>
          </cell>
          <cell r="J1267">
            <v>186.33068367983822</v>
          </cell>
          <cell r="K1267" t="str">
            <v>Yes</v>
          </cell>
          <cell r="L1267">
            <v>0.30000000000000004</v>
          </cell>
          <cell r="M1267">
            <v>933.49858515151004</v>
          </cell>
          <cell r="N1267" t="str">
            <v/>
          </cell>
          <cell r="O1267" t="str">
            <v>-</v>
          </cell>
        </row>
        <row r="1268">
          <cell r="A1268" t="str">
            <v>LB19F</v>
          </cell>
          <cell r="B1268" t="str">
            <v>Ureteric or Bladder Disorders, without Interventions, with CC Score 2-4</v>
          </cell>
          <cell r="C1268" t="str">
            <v>-</v>
          </cell>
          <cell r="D1268">
            <v>406.64894675183211</v>
          </cell>
          <cell r="E1268" t="str">
            <v/>
          </cell>
          <cell r="F1268" t="str">
            <v/>
          </cell>
          <cell r="G1268">
            <v>5</v>
          </cell>
          <cell r="H1268">
            <v>1494.042199285198</v>
          </cell>
          <cell r="I1268">
            <v>10</v>
          </cell>
          <cell r="J1268">
            <v>186.33068367983822</v>
          </cell>
          <cell r="K1268" t="str">
            <v>Yes</v>
          </cell>
          <cell r="L1268">
            <v>0.4</v>
          </cell>
          <cell r="M1268">
            <v>597.61687971407923</v>
          </cell>
          <cell r="N1268" t="str">
            <v/>
          </cell>
          <cell r="O1268" t="str">
            <v>-</v>
          </cell>
        </row>
        <row r="1269">
          <cell r="A1269" t="str">
            <v>LB19G</v>
          </cell>
          <cell r="B1269" t="str">
            <v>Ureteric or Bladder Disorders, without Interventions, with CC Score 0-1</v>
          </cell>
          <cell r="C1269" t="str">
            <v>-</v>
          </cell>
          <cell r="D1269">
            <v>276.43935517061948</v>
          </cell>
          <cell r="E1269" t="str">
            <v/>
          </cell>
          <cell r="F1269" t="str">
            <v/>
          </cell>
          <cell r="G1269">
            <v>5</v>
          </cell>
          <cell r="H1269">
            <v>798.31236895257689</v>
          </cell>
          <cell r="I1269">
            <v>5</v>
          </cell>
          <cell r="J1269">
            <v>186.33068367983822</v>
          </cell>
          <cell r="K1269" t="str">
            <v>Yes</v>
          </cell>
          <cell r="L1269">
            <v>0.65</v>
          </cell>
          <cell r="M1269">
            <v>518.90303981917498</v>
          </cell>
          <cell r="N1269" t="str">
            <v/>
          </cell>
          <cell r="O1269" t="str">
            <v>-</v>
          </cell>
        </row>
        <row r="1270">
          <cell r="A1270" t="str">
            <v>LB20C</v>
          </cell>
          <cell r="B1270" t="str">
            <v>Infection or Mechanical Problems Related to Genito-Urinary Prostheses, Implants or Grafts, with Interventions, with CC Score 4+</v>
          </cell>
          <cell r="C1270" t="str">
            <v>-</v>
          </cell>
          <cell r="D1270">
            <v>2685.975663597716</v>
          </cell>
          <cell r="E1270" t="str">
            <v/>
          </cell>
          <cell r="F1270" t="str">
            <v/>
          </cell>
          <cell r="G1270">
            <v>23</v>
          </cell>
          <cell r="H1270">
            <v>2685.975663597716</v>
          </cell>
          <cell r="I1270">
            <v>23</v>
          </cell>
          <cell r="J1270">
            <v>186.33068367983822</v>
          </cell>
          <cell r="K1270" t="str">
            <v>Yes</v>
          </cell>
          <cell r="L1270">
            <v>0.30000000000000004</v>
          </cell>
          <cell r="M1270">
            <v>805.79269907931496</v>
          </cell>
          <cell r="N1270" t="str">
            <v/>
          </cell>
          <cell r="O1270" t="str">
            <v>-</v>
          </cell>
        </row>
        <row r="1271">
          <cell r="A1271" t="str">
            <v>LB20D</v>
          </cell>
          <cell r="B1271" t="str">
            <v>Infection or Mechanical Problems Related to Genito-Urinary Prostheses, Implants or Grafts, with Interventions, with CC Score 0-3</v>
          </cell>
          <cell r="C1271" t="str">
            <v>-</v>
          </cell>
          <cell r="D1271">
            <v>1533.4103513839766</v>
          </cell>
          <cell r="E1271" t="str">
            <v/>
          </cell>
          <cell r="F1271" t="str">
            <v/>
          </cell>
          <cell r="G1271">
            <v>10</v>
          </cell>
          <cell r="H1271">
            <v>1533.4103513839766</v>
          </cell>
          <cell r="I1271">
            <v>10</v>
          </cell>
          <cell r="J1271">
            <v>186.33068367983822</v>
          </cell>
          <cell r="K1271" t="str">
            <v>Yes</v>
          </cell>
          <cell r="L1271">
            <v>0.4</v>
          </cell>
          <cell r="M1271">
            <v>613.36414055359069</v>
          </cell>
          <cell r="N1271" t="str">
            <v/>
          </cell>
          <cell r="O1271" t="str">
            <v>-</v>
          </cell>
        </row>
        <row r="1272">
          <cell r="A1272" t="str">
            <v>LB20E</v>
          </cell>
          <cell r="B1272" t="str">
            <v>Infection or Mechanical Problems Related to Genito-Urinary Prostheses, Implants or Grafts, without Interventions, with CC Score 7+</v>
          </cell>
          <cell r="C1272" t="str">
            <v>-</v>
          </cell>
          <cell r="D1272">
            <v>2642.6097890401124</v>
          </cell>
          <cell r="E1272" t="str">
            <v/>
          </cell>
          <cell r="F1272" t="str">
            <v/>
          </cell>
          <cell r="G1272">
            <v>24</v>
          </cell>
          <cell r="H1272">
            <v>2642.6097890401124</v>
          </cell>
          <cell r="I1272">
            <v>24</v>
          </cell>
          <cell r="J1272">
            <v>186.33068367983822</v>
          </cell>
          <cell r="K1272" t="str">
            <v>Yes</v>
          </cell>
          <cell r="L1272">
            <v>0.30000000000000004</v>
          </cell>
          <cell r="M1272">
            <v>792.7829367120338</v>
          </cell>
          <cell r="N1272" t="str">
            <v/>
          </cell>
          <cell r="O1272" t="str">
            <v>-</v>
          </cell>
        </row>
        <row r="1273">
          <cell r="A1273" t="str">
            <v>LB20F</v>
          </cell>
          <cell r="B1273" t="str">
            <v>Infection or Mechanical Problems Related to Genito-Urinary Prostheses, Implants or Grafts, without Interventions, with CC Score 2-6</v>
          </cell>
          <cell r="C1273" t="str">
            <v>-</v>
          </cell>
          <cell r="D1273">
            <v>909.52940640938857</v>
          </cell>
          <cell r="E1273" t="str">
            <v/>
          </cell>
          <cell r="F1273" t="str">
            <v/>
          </cell>
          <cell r="G1273">
            <v>5</v>
          </cell>
          <cell r="H1273">
            <v>909.52940640938857</v>
          </cell>
          <cell r="I1273">
            <v>5</v>
          </cell>
          <cell r="J1273">
            <v>186.33068367983822</v>
          </cell>
          <cell r="K1273" t="str">
            <v>Yes</v>
          </cell>
          <cell r="L1273">
            <v>0.65</v>
          </cell>
          <cell r="M1273">
            <v>591.19411416610262</v>
          </cell>
          <cell r="N1273" t="str">
            <v/>
          </cell>
          <cell r="O1273" t="str">
            <v>-</v>
          </cell>
        </row>
        <row r="1274">
          <cell r="A1274" t="str">
            <v>LB20G</v>
          </cell>
          <cell r="B1274" t="str">
            <v>Infection or Mechanical Problems Related to Genito-Urinary Prostheses, Implants or Grafts, without Interventions, with CC Score 0-1</v>
          </cell>
          <cell r="C1274" t="str">
            <v>-</v>
          </cell>
          <cell r="D1274">
            <v>452.22359963113934</v>
          </cell>
          <cell r="E1274" t="str">
            <v/>
          </cell>
          <cell r="F1274" t="str">
            <v/>
          </cell>
          <cell r="G1274">
            <v>5</v>
          </cell>
          <cell r="H1274">
            <v>452.22359963113934</v>
          </cell>
          <cell r="I1274">
            <v>5</v>
          </cell>
          <cell r="J1274">
            <v>186.33068367983822</v>
          </cell>
          <cell r="K1274" t="str">
            <v>Yes</v>
          </cell>
          <cell r="L1274">
            <v>1</v>
          </cell>
          <cell r="M1274">
            <v>452.22359963113934</v>
          </cell>
          <cell r="N1274" t="str">
            <v/>
          </cell>
          <cell r="O1274" t="str">
            <v>-</v>
          </cell>
        </row>
        <row r="1275">
          <cell r="A1275" t="str">
            <v>LB21A</v>
          </cell>
          <cell r="B1275" t="str">
            <v>Major Open, Prostate or Bladder Neck Procedures (Male), with CC Score 2+</v>
          </cell>
          <cell r="C1275" t="str">
            <v>-</v>
          </cell>
          <cell r="D1275">
            <v>4674.4129516588973</v>
          </cell>
          <cell r="E1275" t="str">
            <v/>
          </cell>
          <cell r="F1275" t="str">
            <v/>
          </cell>
          <cell r="G1275">
            <v>15</v>
          </cell>
          <cell r="H1275">
            <v>5423.2821292026019</v>
          </cell>
          <cell r="I1275">
            <v>29</v>
          </cell>
          <cell r="J1275">
            <v>186.33068367983822</v>
          </cell>
          <cell r="K1275" t="str">
            <v>No</v>
          </cell>
          <cell r="L1275" t="str">
            <v>-</v>
          </cell>
          <cell r="M1275">
            <v>0</v>
          </cell>
          <cell r="N1275" t="str">
            <v/>
          </cell>
          <cell r="O1275" t="str">
            <v>-</v>
          </cell>
        </row>
        <row r="1276">
          <cell r="A1276" t="str">
            <v>LB21B</v>
          </cell>
          <cell r="B1276" t="str">
            <v>Major Open, Prostate or Bladder Neck Procedures (Male), with CC Score 0-1</v>
          </cell>
          <cell r="C1276" t="str">
            <v>-</v>
          </cell>
          <cell r="D1276">
            <v>3716.6304591649778</v>
          </cell>
          <cell r="E1276" t="str">
            <v/>
          </cell>
          <cell r="F1276" t="str">
            <v/>
          </cell>
          <cell r="G1276">
            <v>7</v>
          </cell>
          <cell r="H1276">
            <v>3716.6304591649778</v>
          </cell>
          <cell r="I1276">
            <v>7</v>
          </cell>
          <cell r="J1276">
            <v>186.33068367983822</v>
          </cell>
          <cell r="K1276" t="str">
            <v>No</v>
          </cell>
          <cell r="L1276" t="str">
            <v>-</v>
          </cell>
          <cell r="M1276">
            <v>0</v>
          </cell>
          <cell r="N1276" t="str">
            <v/>
          </cell>
          <cell r="O1276" t="str">
            <v>-</v>
          </cell>
        </row>
        <row r="1277">
          <cell r="A1277" t="str">
            <v>LB22Z</v>
          </cell>
          <cell r="B1277" t="str">
            <v>Major Laparoscopic, Prostate or Bladder Neck Procedures (Male)</v>
          </cell>
          <cell r="C1277" t="str">
            <v>-</v>
          </cell>
          <cell r="D1277">
            <v>4331.4673372253619</v>
          </cell>
          <cell r="E1277" t="str">
            <v/>
          </cell>
          <cell r="F1277" t="str">
            <v/>
          </cell>
          <cell r="G1277">
            <v>6</v>
          </cell>
          <cell r="H1277">
            <v>4331.4673372253619</v>
          </cell>
          <cell r="I1277">
            <v>6</v>
          </cell>
          <cell r="J1277">
            <v>186.33068367983822</v>
          </cell>
          <cell r="K1277" t="str">
            <v>No</v>
          </cell>
          <cell r="L1277" t="str">
            <v>-</v>
          </cell>
          <cell r="M1277">
            <v>0</v>
          </cell>
          <cell r="N1277" t="str">
            <v/>
          </cell>
          <cell r="O1277" t="str">
            <v>-</v>
          </cell>
        </row>
        <row r="1278">
          <cell r="A1278" t="str">
            <v>LB25D</v>
          </cell>
          <cell r="B1278" t="str">
            <v>Transurethral Prostate Resection Procedures with CC Score 6+</v>
          </cell>
          <cell r="C1278" t="str">
            <v>-</v>
          </cell>
          <cell r="D1278">
            <v>2912.9697037601754</v>
          </cell>
          <cell r="E1278" t="str">
            <v/>
          </cell>
          <cell r="F1278" t="str">
            <v/>
          </cell>
          <cell r="G1278">
            <v>15</v>
          </cell>
          <cell r="H1278">
            <v>6673.5860512067011</v>
          </cell>
          <cell r="I1278">
            <v>59</v>
          </cell>
          <cell r="J1278">
            <v>186.33068367983822</v>
          </cell>
          <cell r="K1278" t="str">
            <v>No</v>
          </cell>
          <cell r="L1278" t="str">
            <v>-</v>
          </cell>
          <cell r="M1278">
            <v>0</v>
          </cell>
          <cell r="N1278" t="str">
            <v/>
          </cell>
          <cell r="O1278" t="str">
            <v>-</v>
          </cell>
        </row>
        <row r="1279">
          <cell r="A1279" t="str">
            <v>LB25E</v>
          </cell>
          <cell r="B1279" t="str">
            <v>Transurethral Prostate Resection Procedures with CC Score 3-5</v>
          </cell>
          <cell r="C1279" t="str">
            <v>-</v>
          </cell>
          <cell r="D1279">
            <v>2257.9249379595412</v>
          </cell>
          <cell r="E1279" t="str">
            <v/>
          </cell>
          <cell r="F1279" t="str">
            <v/>
          </cell>
          <cell r="G1279">
            <v>7</v>
          </cell>
          <cell r="H1279">
            <v>4082.0743608999574</v>
          </cell>
          <cell r="I1279">
            <v>28</v>
          </cell>
          <cell r="J1279">
            <v>186.33068367983822</v>
          </cell>
          <cell r="K1279" t="str">
            <v>No</v>
          </cell>
          <cell r="L1279" t="str">
            <v>-</v>
          </cell>
          <cell r="M1279">
            <v>0</v>
          </cell>
          <cell r="N1279">
            <v>1</v>
          </cell>
          <cell r="O1279" t="str">
            <v>HRG</v>
          </cell>
        </row>
        <row r="1280">
          <cell r="A1280" t="str">
            <v>LB25F</v>
          </cell>
          <cell r="B1280" t="str">
            <v>Transurethral Prostate Resection Procedures with CC Score 0-2</v>
          </cell>
          <cell r="C1280" t="str">
            <v>-</v>
          </cell>
          <cell r="D1280">
            <v>2023.2257533217139</v>
          </cell>
          <cell r="E1280" t="str">
            <v/>
          </cell>
          <cell r="F1280" t="str">
            <v/>
          </cell>
          <cell r="G1280">
            <v>6</v>
          </cell>
          <cell r="H1280">
            <v>3141.8578850602007</v>
          </cell>
          <cell r="I1280">
            <v>17</v>
          </cell>
          <cell r="J1280">
            <v>186.33068367983822</v>
          </cell>
          <cell r="K1280" t="str">
            <v>No</v>
          </cell>
          <cell r="L1280" t="str">
            <v>-</v>
          </cell>
          <cell r="M1280">
            <v>0</v>
          </cell>
          <cell r="N1280">
            <v>1</v>
          </cell>
          <cell r="O1280" t="str">
            <v>HRG</v>
          </cell>
        </row>
        <row r="1281">
          <cell r="A1281" t="str">
            <v>LB26A</v>
          </cell>
          <cell r="B1281" t="str">
            <v>Intermediate Endoscopic, Prostate or Bladder Neck Procedures (Male and Female), with CC Score 2+</v>
          </cell>
          <cell r="C1281" t="str">
            <v>-</v>
          </cell>
          <cell r="D1281">
            <v>1455.7063539524472</v>
          </cell>
          <cell r="E1281" t="str">
            <v/>
          </cell>
          <cell r="F1281" t="str">
            <v/>
          </cell>
          <cell r="G1281">
            <v>5</v>
          </cell>
          <cell r="H1281">
            <v>4008.7160174280807</v>
          </cell>
          <cell r="I1281">
            <v>29</v>
          </cell>
          <cell r="J1281">
            <v>186.33068367983822</v>
          </cell>
          <cell r="K1281" t="str">
            <v>No</v>
          </cell>
          <cell r="L1281" t="str">
            <v>-</v>
          </cell>
          <cell r="M1281">
            <v>0</v>
          </cell>
          <cell r="N1281" t="str">
            <v/>
          </cell>
          <cell r="O1281" t="str">
            <v>-</v>
          </cell>
        </row>
        <row r="1282">
          <cell r="A1282" t="str">
            <v>LB26B</v>
          </cell>
          <cell r="B1282" t="str">
            <v>Intermediate Endoscopic, Prostate or Bladder Neck Procedures (Male and Female), with CC Score 0-1</v>
          </cell>
          <cell r="C1282" t="str">
            <v>-</v>
          </cell>
          <cell r="D1282">
            <v>1256.4378450663169</v>
          </cell>
          <cell r="E1282" t="str">
            <v/>
          </cell>
          <cell r="F1282" t="str">
            <v/>
          </cell>
          <cell r="G1282">
            <v>5</v>
          </cell>
          <cell r="H1282">
            <v>1529.7570280942373</v>
          </cell>
          <cell r="I1282">
            <v>10</v>
          </cell>
          <cell r="J1282">
            <v>186.33068367983822</v>
          </cell>
          <cell r="K1282" t="str">
            <v>No</v>
          </cell>
          <cell r="L1282" t="str">
            <v>-</v>
          </cell>
          <cell r="M1282">
            <v>0</v>
          </cell>
          <cell r="N1282" t="str">
            <v/>
          </cell>
          <cell r="O1282" t="str">
            <v>-</v>
          </cell>
        </row>
        <row r="1283">
          <cell r="A1283" t="str">
            <v>LB27Z</v>
          </cell>
          <cell r="B1283" t="str">
            <v>Minor Endoscopic, Prostate or Bladder Neck Procedures (Male)</v>
          </cell>
          <cell r="C1283">
            <v>236.82582099636537</v>
          </cell>
          <cell r="D1283">
            <v>594.96639662032078</v>
          </cell>
          <cell r="E1283" t="str">
            <v/>
          </cell>
          <cell r="F1283" t="str">
            <v/>
          </cell>
          <cell r="G1283">
            <v>5</v>
          </cell>
          <cell r="H1283">
            <v>584.67853657344665</v>
          </cell>
          <cell r="I1283">
            <v>5</v>
          </cell>
          <cell r="J1283">
            <v>186.33068367983822</v>
          </cell>
          <cell r="K1283" t="str">
            <v>No</v>
          </cell>
          <cell r="L1283" t="str">
            <v>-</v>
          </cell>
          <cell r="M1283">
            <v>0</v>
          </cell>
          <cell r="N1283" t="str">
            <v/>
          </cell>
          <cell r="O1283" t="str">
            <v>-</v>
          </cell>
        </row>
        <row r="1284">
          <cell r="A1284" t="str">
            <v>LB28C</v>
          </cell>
          <cell r="B1284" t="str">
            <v>Non-Malignant Prostate Disorders with Interventions, with CC Score 4+</v>
          </cell>
          <cell r="C1284" t="str">
            <v>-</v>
          </cell>
          <cell r="D1284">
            <v>2295.9193914379071</v>
          </cell>
          <cell r="E1284" t="str">
            <v/>
          </cell>
          <cell r="F1284" t="str">
            <v/>
          </cell>
          <cell r="G1284">
            <v>18</v>
          </cell>
          <cell r="H1284">
            <v>2295.9193914379071</v>
          </cell>
          <cell r="I1284">
            <v>18</v>
          </cell>
          <cell r="J1284">
            <v>186.33068367983822</v>
          </cell>
          <cell r="K1284" t="str">
            <v>Yes</v>
          </cell>
          <cell r="L1284">
            <v>0.30000000000000004</v>
          </cell>
          <cell r="M1284">
            <v>688.77581743137216</v>
          </cell>
          <cell r="N1284" t="str">
            <v/>
          </cell>
          <cell r="O1284" t="str">
            <v>-</v>
          </cell>
        </row>
        <row r="1285">
          <cell r="A1285" t="str">
            <v>LB28D</v>
          </cell>
          <cell r="B1285" t="str">
            <v>Non-Malignant Prostate Disorders with Interventions, with CC Score 0-3</v>
          </cell>
          <cell r="C1285" t="str">
            <v>-</v>
          </cell>
          <cell r="D1285">
            <v>1348.3837717547788</v>
          </cell>
          <cell r="E1285" t="str">
            <v/>
          </cell>
          <cell r="F1285" t="str">
            <v/>
          </cell>
          <cell r="G1285">
            <v>7</v>
          </cell>
          <cell r="H1285">
            <v>1348.3837717547788</v>
          </cell>
          <cell r="I1285">
            <v>7</v>
          </cell>
          <cell r="J1285">
            <v>186.33068367983822</v>
          </cell>
          <cell r="K1285" t="str">
            <v>Yes</v>
          </cell>
          <cell r="L1285">
            <v>0.4</v>
          </cell>
          <cell r="M1285">
            <v>539.35350870191155</v>
          </cell>
          <cell r="N1285" t="str">
            <v/>
          </cell>
          <cell r="O1285" t="str">
            <v>-</v>
          </cell>
        </row>
        <row r="1286">
          <cell r="A1286" t="str">
            <v>LB28E</v>
          </cell>
          <cell r="B1286" t="str">
            <v>Non-Malignant Prostate Disorders without Interventions, with CC Score 6+</v>
          </cell>
          <cell r="C1286" t="str">
            <v>-</v>
          </cell>
          <cell r="D1286">
            <v>847.28159327118158</v>
          </cell>
          <cell r="E1286" t="str">
            <v/>
          </cell>
          <cell r="F1286" t="str">
            <v/>
          </cell>
          <cell r="G1286">
            <v>6</v>
          </cell>
          <cell r="H1286">
            <v>2524.2600398856721</v>
          </cell>
          <cell r="I1286">
            <v>25</v>
          </cell>
          <cell r="J1286">
            <v>186.33068367983822</v>
          </cell>
          <cell r="K1286" t="str">
            <v>Yes</v>
          </cell>
          <cell r="L1286">
            <v>0.30000000000000004</v>
          </cell>
          <cell r="M1286">
            <v>757.27801196570169</v>
          </cell>
          <cell r="N1286" t="str">
            <v/>
          </cell>
          <cell r="O1286" t="str">
            <v>-</v>
          </cell>
        </row>
        <row r="1287">
          <cell r="A1287" t="str">
            <v>LB28F</v>
          </cell>
          <cell r="B1287" t="str">
            <v>Non-Malignant Prostate Disorders without Interventions, with CC Score 3-5</v>
          </cell>
          <cell r="C1287" t="str">
            <v>-</v>
          </cell>
          <cell r="D1287">
            <v>290.69203925430793</v>
          </cell>
          <cell r="E1287" t="str">
            <v/>
          </cell>
          <cell r="F1287" t="str">
            <v/>
          </cell>
          <cell r="G1287">
            <v>5</v>
          </cell>
          <cell r="H1287">
            <v>1362.2491635926463</v>
          </cell>
          <cell r="I1287">
            <v>9</v>
          </cell>
          <cell r="J1287">
            <v>186.33068367983822</v>
          </cell>
          <cell r="K1287" t="str">
            <v>Yes</v>
          </cell>
          <cell r="L1287">
            <v>0.4</v>
          </cell>
          <cell r="M1287">
            <v>544.8996654370585</v>
          </cell>
          <cell r="N1287" t="str">
            <v/>
          </cell>
          <cell r="O1287" t="str">
            <v>-</v>
          </cell>
        </row>
        <row r="1288">
          <cell r="A1288" t="str">
            <v>LB28G</v>
          </cell>
          <cell r="B1288" t="str">
            <v>Non-Malignant Prostate Disorders without Interventions, with CC Score 0-2</v>
          </cell>
          <cell r="C1288" t="str">
            <v>-</v>
          </cell>
          <cell r="D1288">
            <v>267.42145881593251</v>
          </cell>
          <cell r="E1288" t="str">
            <v/>
          </cell>
          <cell r="F1288" t="str">
            <v/>
          </cell>
          <cell r="G1288">
            <v>5</v>
          </cell>
          <cell r="H1288">
            <v>875.40023884307607</v>
          </cell>
          <cell r="I1288">
            <v>8</v>
          </cell>
          <cell r="J1288">
            <v>186.33068367983822</v>
          </cell>
          <cell r="K1288" t="str">
            <v>Yes</v>
          </cell>
          <cell r="L1288">
            <v>0.65</v>
          </cell>
          <cell r="M1288">
            <v>569.01015524799948</v>
          </cell>
          <cell r="N1288" t="str">
            <v/>
          </cell>
          <cell r="O1288" t="str">
            <v>-</v>
          </cell>
        </row>
        <row r="1289">
          <cell r="A1289" t="str">
            <v>LB29A</v>
          </cell>
          <cell r="B1289" t="str">
            <v>Major Open Urethra Procedures, 19 years and over</v>
          </cell>
          <cell r="C1289" t="str">
            <v>-</v>
          </cell>
          <cell r="D1289">
            <v>2805.6383468607223</v>
          </cell>
          <cell r="E1289" t="str">
            <v/>
          </cell>
          <cell r="F1289" t="str">
            <v/>
          </cell>
          <cell r="G1289">
            <v>5</v>
          </cell>
          <cell r="H1289">
            <v>2805.6383468607223</v>
          </cell>
          <cell r="I1289">
            <v>5</v>
          </cell>
          <cell r="J1289">
            <v>186.33068367983822</v>
          </cell>
          <cell r="K1289" t="str">
            <v>No</v>
          </cell>
          <cell r="L1289" t="str">
            <v>-</v>
          </cell>
          <cell r="M1289">
            <v>0</v>
          </cell>
          <cell r="N1289" t="str">
            <v/>
          </cell>
          <cell r="O1289" t="str">
            <v>-</v>
          </cell>
        </row>
        <row r="1290">
          <cell r="A1290" t="str">
            <v>LB29C</v>
          </cell>
          <cell r="B1290" t="str">
            <v>Major Open Urethra Procedures, between 2 and 18 years</v>
          </cell>
          <cell r="C1290" t="str">
            <v>-</v>
          </cell>
          <cell r="D1290">
            <v>2107.282994707919</v>
          </cell>
          <cell r="E1290" t="str">
            <v/>
          </cell>
          <cell r="F1290" t="str">
            <v/>
          </cell>
          <cell r="G1290">
            <v>5</v>
          </cell>
          <cell r="H1290">
            <v>1936.6861824515313</v>
          </cell>
          <cell r="I1290">
            <v>12</v>
          </cell>
          <cell r="J1290">
            <v>339.23770009237126</v>
          </cell>
          <cell r="K1290" t="str">
            <v>No</v>
          </cell>
          <cell r="L1290" t="str">
            <v>-</v>
          </cell>
          <cell r="M1290">
            <v>0</v>
          </cell>
          <cell r="N1290" t="str">
            <v/>
          </cell>
          <cell r="O1290" t="str">
            <v>-</v>
          </cell>
        </row>
        <row r="1291">
          <cell r="A1291" t="str">
            <v>LB29D</v>
          </cell>
          <cell r="B1291" t="str">
            <v>Major Open Urethra Procedures, 1 year and under</v>
          </cell>
          <cell r="C1291" t="str">
            <v>-</v>
          </cell>
          <cell r="D1291">
            <v>1930.0262824631325</v>
          </cell>
          <cell r="E1291" t="str">
            <v/>
          </cell>
          <cell r="F1291" t="str">
            <v/>
          </cell>
          <cell r="G1291">
            <v>5</v>
          </cell>
          <cell r="H1291">
            <v>1520.9099998443337</v>
          </cell>
          <cell r="I1291">
            <v>5</v>
          </cell>
          <cell r="J1291">
            <v>339.23770009237126</v>
          </cell>
          <cell r="K1291" t="str">
            <v>No</v>
          </cell>
          <cell r="L1291" t="str">
            <v>-</v>
          </cell>
          <cell r="M1291">
            <v>0</v>
          </cell>
          <cell r="N1291" t="str">
            <v/>
          </cell>
          <cell r="O1291" t="str">
            <v>-</v>
          </cell>
        </row>
        <row r="1292">
          <cell r="A1292" t="str">
            <v>LB33Z</v>
          </cell>
          <cell r="B1292" t="str">
            <v>Vasectomy Procedures</v>
          </cell>
          <cell r="C1292">
            <v>129.42916190617976</v>
          </cell>
          <cell r="D1292">
            <v>675.21481048861449</v>
          </cell>
          <cell r="E1292" t="str">
            <v/>
          </cell>
          <cell r="F1292" t="str">
            <v/>
          </cell>
          <cell r="G1292">
            <v>5</v>
          </cell>
          <cell r="H1292">
            <v>555.20356729089553</v>
          </cell>
          <cell r="I1292">
            <v>5</v>
          </cell>
          <cell r="J1292">
            <v>186.33068367983822</v>
          </cell>
          <cell r="K1292" t="str">
            <v>No</v>
          </cell>
          <cell r="L1292" t="str">
            <v>-</v>
          </cell>
          <cell r="M1292">
            <v>0</v>
          </cell>
          <cell r="N1292" t="str">
            <v/>
          </cell>
          <cell r="O1292" t="str">
            <v>-</v>
          </cell>
        </row>
        <row r="1293">
          <cell r="A1293" t="str">
            <v>LB35C</v>
          </cell>
          <cell r="B1293" t="str">
            <v>Scrotum, Testis or Vas Deferens Disorders, with Interventions, with CC Score 2+</v>
          </cell>
          <cell r="C1293" t="str">
            <v>-</v>
          </cell>
          <cell r="D1293">
            <v>2466.3633978303619</v>
          </cell>
          <cell r="E1293" t="str">
            <v/>
          </cell>
          <cell r="F1293" t="str">
            <v/>
          </cell>
          <cell r="G1293">
            <v>10</v>
          </cell>
          <cell r="H1293">
            <v>3734.2387119627638</v>
          </cell>
          <cell r="I1293">
            <v>31</v>
          </cell>
          <cell r="J1293">
            <v>186.33068367983822</v>
          </cell>
          <cell r="K1293" t="str">
            <v>Yes</v>
          </cell>
          <cell r="L1293">
            <v>0.30000000000000004</v>
          </cell>
          <cell r="M1293">
            <v>1120.2716135888293</v>
          </cell>
          <cell r="N1293" t="str">
            <v/>
          </cell>
          <cell r="O1293" t="str">
            <v>-</v>
          </cell>
        </row>
        <row r="1294">
          <cell r="A1294" t="str">
            <v>LB35D</v>
          </cell>
          <cell r="B1294" t="str">
            <v>Scrotum, Testis or Vas Deferens Disorders, with Interventions, with CC Score 0-1</v>
          </cell>
          <cell r="C1294" t="str">
            <v>-</v>
          </cell>
          <cell r="D1294">
            <v>2268.9671046231069</v>
          </cell>
          <cell r="E1294" t="str">
            <v/>
          </cell>
          <cell r="F1294" t="str">
            <v/>
          </cell>
          <cell r="G1294">
            <v>7</v>
          </cell>
          <cell r="H1294">
            <v>1848.6808934346761</v>
          </cell>
          <cell r="I1294">
            <v>7</v>
          </cell>
          <cell r="J1294">
            <v>186.33068367983822</v>
          </cell>
          <cell r="K1294" t="str">
            <v>Yes</v>
          </cell>
          <cell r="L1294">
            <v>0.4</v>
          </cell>
          <cell r="M1294">
            <v>739.47235737387052</v>
          </cell>
          <cell r="N1294" t="str">
            <v/>
          </cell>
          <cell r="O1294" t="str">
            <v>-</v>
          </cell>
        </row>
        <row r="1295">
          <cell r="A1295" t="str">
            <v>LB35E</v>
          </cell>
          <cell r="B1295" t="str">
            <v>Scrotum, Testis or Vas Deferens Disorders, without Interventions, with CC Score 6+</v>
          </cell>
          <cell r="C1295" t="str">
            <v>-</v>
          </cell>
          <cell r="D1295">
            <v>2201.5089843843261</v>
          </cell>
          <cell r="E1295" t="str">
            <v/>
          </cell>
          <cell r="F1295" t="str">
            <v/>
          </cell>
          <cell r="G1295">
            <v>15</v>
          </cell>
          <cell r="H1295">
            <v>2585.932568845873</v>
          </cell>
          <cell r="I1295">
            <v>22</v>
          </cell>
          <cell r="J1295">
            <v>186.33068367983822</v>
          </cell>
          <cell r="K1295" t="str">
            <v>Yes</v>
          </cell>
          <cell r="L1295">
            <v>0.30000000000000004</v>
          </cell>
          <cell r="M1295">
            <v>775.77977065376206</v>
          </cell>
          <cell r="N1295" t="str">
            <v/>
          </cell>
          <cell r="O1295" t="str">
            <v>-</v>
          </cell>
        </row>
        <row r="1296">
          <cell r="A1296" t="str">
            <v>LB35F</v>
          </cell>
          <cell r="B1296" t="str">
            <v>Scrotum, Testis or Vas Deferens Disorders, without Interventions, with CC Score 3-5</v>
          </cell>
          <cell r="C1296" t="str">
            <v>-</v>
          </cell>
          <cell r="D1296">
            <v>1398.5471802539339</v>
          </cell>
          <cell r="E1296" t="str">
            <v/>
          </cell>
          <cell r="F1296" t="str">
            <v/>
          </cell>
          <cell r="G1296">
            <v>11</v>
          </cell>
          <cell r="H1296">
            <v>1436.4013277583256</v>
          </cell>
          <cell r="I1296">
            <v>9</v>
          </cell>
          <cell r="J1296">
            <v>186.33068367983822</v>
          </cell>
          <cell r="K1296" t="str">
            <v>Yes</v>
          </cell>
          <cell r="L1296">
            <v>0.4</v>
          </cell>
          <cell r="M1296">
            <v>574.56053110333028</v>
          </cell>
          <cell r="N1296" t="str">
            <v/>
          </cell>
          <cell r="O1296" t="str">
            <v>-</v>
          </cell>
        </row>
        <row r="1297">
          <cell r="A1297" t="str">
            <v>LB35G</v>
          </cell>
          <cell r="B1297" t="str">
            <v>Scrotum, Testis or Vas Deferens Disorders, without Interventions, with CC Score 1-2</v>
          </cell>
          <cell r="C1297" t="str">
            <v>-</v>
          </cell>
          <cell r="D1297">
            <v>1113.482530843341</v>
          </cell>
          <cell r="E1297" t="str">
            <v/>
          </cell>
          <cell r="F1297" t="str">
            <v/>
          </cell>
          <cell r="G1297">
            <v>10</v>
          </cell>
          <cell r="H1297">
            <v>881.23348217172634</v>
          </cell>
          <cell r="I1297">
            <v>8</v>
          </cell>
          <cell r="J1297">
            <v>186.33068367983822</v>
          </cell>
          <cell r="K1297" t="str">
            <v>Yes</v>
          </cell>
          <cell r="L1297">
            <v>0.65</v>
          </cell>
          <cell r="M1297">
            <v>572.80176341162212</v>
          </cell>
          <cell r="N1297" t="str">
            <v/>
          </cell>
          <cell r="O1297" t="str">
            <v>-</v>
          </cell>
        </row>
        <row r="1298">
          <cell r="A1298" t="str">
            <v>LB35H</v>
          </cell>
          <cell r="B1298" t="str">
            <v>Scrotum, Testis or Vas Deferens Disorders, without Interventions, with CC Score 0</v>
          </cell>
          <cell r="C1298" t="str">
            <v>-</v>
          </cell>
          <cell r="D1298">
            <v>656.59610445607416</v>
          </cell>
          <cell r="E1298" t="str">
            <v/>
          </cell>
          <cell r="F1298" t="str">
            <v/>
          </cell>
          <cell r="G1298">
            <v>5</v>
          </cell>
          <cell r="H1298">
            <v>449.0962448675337</v>
          </cell>
          <cell r="I1298">
            <v>5</v>
          </cell>
          <cell r="J1298">
            <v>186.33068367983822</v>
          </cell>
          <cell r="K1298" t="str">
            <v>Yes</v>
          </cell>
          <cell r="L1298">
            <v>1</v>
          </cell>
          <cell r="M1298">
            <v>449.0962448675337</v>
          </cell>
          <cell r="N1298" t="str">
            <v/>
          </cell>
          <cell r="O1298" t="str">
            <v>-</v>
          </cell>
        </row>
        <row r="1299">
          <cell r="A1299" t="str">
            <v>LB36Z</v>
          </cell>
          <cell r="B1299" t="str">
            <v>Extracorporeal Lithotripsy</v>
          </cell>
          <cell r="C1299" t="str">
            <v>-</v>
          </cell>
          <cell r="D1299">
            <v>407.22579712104641</v>
          </cell>
          <cell r="E1299" t="str">
            <v/>
          </cell>
          <cell r="F1299" t="str">
            <v/>
          </cell>
          <cell r="G1299">
            <v>5</v>
          </cell>
          <cell r="H1299">
            <v>549.60170685277774</v>
          </cell>
          <cell r="I1299">
            <v>5</v>
          </cell>
          <cell r="J1299">
            <v>186.33068367983822</v>
          </cell>
          <cell r="K1299" t="str">
            <v>No</v>
          </cell>
          <cell r="L1299" t="str">
            <v>-</v>
          </cell>
          <cell r="M1299">
            <v>0</v>
          </cell>
          <cell r="N1299" t="str">
            <v/>
          </cell>
          <cell r="O1299" t="str">
            <v>-</v>
          </cell>
        </row>
        <row r="1300">
          <cell r="A1300" t="str">
            <v>LB37C</v>
          </cell>
          <cell r="B1300" t="str">
            <v>Miscellaneous Urinary Tract Findings with CC Score 5+</v>
          </cell>
          <cell r="C1300" t="str">
            <v>-</v>
          </cell>
          <cell r="D1300">
            <v>1446.4173714639046</v>
          </cell>
          <cell r="E1300" t="str">
            <v/>
          </cell>
          <cell r="F1300" t="str">
            <v/>
          </cell>
          <cell r="G1300">
            <v>10</v>
          </cell>
          <cell r="H1300">
            <v>2116.4687785755273</v>
          </cell>
          <cell r="I1300">
            <v>16</v>
          </cell>
          <cell r="J1300">
            <v>186.33068367983822</v>
          </cell>
          <cell r="K1300" t="str">
            <v>Yes</v>
          </cell>
          <cell r="L1300">
            <v>0.30000000000000004</v>
          </cell>
          <cell r="M1300">
            <v>634.94063357265827</v>
          </cell>
          <cell r="N1300" t="str">
            <v/>
          </cell>
          <cell r="O1300" t="str">
            <v>-</v>
          </cell>
        </row>
        <row r="1301">
          <cell r="A1301" t="str">
            <v>LB37D</v>
          </cell>
          <cell r="B1301" t="str">
            <v>Miscellaneous Urinary Tract Findings with CC Score 2-4</v>
          </cell>
          <cell r="C1301" t="str">
            <v>-</v>
          </cell>
          <cell r="D1301">
            <v>639.63295004203519</v>
          </cell>
          <cell r="E1301" t="str">
            <v/>
          </cell>
          <cell r="F1301" t="str">
            <v/>
          </cell>
          <cell r="G1301">
            <v>5</v>
          </cell>
          <cell r="H1301">
            <v>885.69872886896053</v>
          </cell>
          <cell r="I1301">
            <v>5</v>
          </cell>
          <cell r="J1301">
            <v>186.33068367983822</v>
          </cell>
          <cell r="K1301" t="str">
            <v>Yes</v>
          </cell>
          <cell r="L1301">
            <v>0.65</v>
          </cell>
          <cell r="M1301">
            <v>575.70417376482442</v>
          </cell>
          <cell r="N1301" t="str">
            <v/>
          </cell>
          <cell r="O1301" t="str">
            <v>-</v>
          </cell>
        </row>
        <row r="1302">
          <cell r="A1302" t="str">
            <v>LB37E</v>
          </cell>
          <cell r="B1302" t="str">
            <v>Miscellaneous Urinary Tract Findings with CC Score 0-1</v>
          </cell>
          <cell r="C1302" t="str">
            <v>-</v>
          </cell>
          <cell r="D1302">
            <v>365.4502777589687</v>
          </cell>
          <cell r="E1302" t="str">
            <v/>
          </cell>
          <cell r="F1302" t="str">
            <v/>
          </cell>
          <cell r="G1302">
            <v>5</v>
          </cell>
          <cell r="H1302">
            <v>462.13939229303901</v>
          </cell>
          <cell r="I1302">
            <v>5</v>
          </cell>
          <cell r="J1302">
            <v>186.33068367983822</v>
          </cell>
          <cell r="K1302" t="str">
            <v>Yes</v>
          </cell>
          <cell r="L1302">
            <v>1</v>
          </cell>
          <cell r="M1302">
            <v>462.13939229303901</v>
          </cell>
          <cell r="N1302" t="str">
            <v/>
          </cell>
          <cell r="O1302" t="str">
            <v>-</v>
          </cell>
        </row>
        <row r="1303">
          <cell r="A1303" t="str">
            <v>LB38C</v>
          </cell>
          <cell r="B1303" t="str">
            <v>Unspecified Haematuria with Interventions, with CC Score 7+</v>
          </cell>
          <cell r="C1303" t="str">
            <v>-</v>
          </cell>
          <cell r="D1303">
            <v>3999.0298699108994</v>
          </cell>
          <cell r="E1303" t="str">
            <v/>
          </cell>
          <cell r="F1303" t="str">
            <v/>
          </cell>
          <cell r="G1303">
            <v>38</v>
          </cell>
          <cell r="H1303">
            <v>3999.0298699108994</v>
          </cell>
          <cell r="I1303">
            <v>38</v>
          </cell>
          <cell r="J1303">
            <v>186.33068367983822</v>
          </cell>
          <cell r="K1303" t="str">
            <v>Yes</v>
          </cell>
          <cell r="L1303">
            <v>0.30000000000000004</v>
          </cell>
          <cell r="M1303">
            <v>1199.70896097327</v>
          </cell>
          <cell r="N1303" t="str">
            <v/>
          </cell>
          <cell r="O1303" t="str">
            <v>-</v>
          </cell>
        </row>
        <row r="1304">
          <cell r="A1304" t="str">
            <v>LB38D</v>
          </cell>
          <cell r="B1304" t="str">
            <v>Unspecified Haematuria with Interventions, with CC Score 3-6</v>
          </cell>
          <cell r="C1304" t="str">
            <v>-</v>
          </cell>
          <cell r="D1304">
            <v>1842.3313865775813</v>
          </cell>
          <cell r="E1304" t="str">
            <v/>
          </cell>
          <cell r="F1304" t="str">
            <v/>
          </cell>
          <cell r="G1304">
            <v>7</v>
          </cell>
          <cell r="H1304">
            <v>1952.5654123406082</v>
          </cell>
          <cell r="I1304">
            <v>13</v>
          </cell>
          <cell r="J1304">
            <v>186.33068367983822</v>
          </cell>
          <cell r="K1304" t="str">
            <v>Yes</v>
          </cell>
          <cell r="L1304">
            <v>0.30000000000000004</v>
          </cell>
          <cell r="M1304">
            <v>585.76962370218257</v>
          </cell>
          <cell r="N1304" t="str">
            <v/>
          </cell>
          <cell r="O1304" t="str">
            <v>-</v>
          </cell>
        </row>
        <row r="1305">
          <cell r="A1305" t="str">
            <v>LB38E</v>
          </cell>
          <cell r="B1305" t="str">
            <v>Unspecified Haematuria with Interventions, with CC Score 0-2</v>
          </cell>
          <cell r="C1305" t="str">
            <v>-</v>
          </cell>
          <cell r="D1305">
            <v>1473.3788079615586</v>
          </cell>
          <cell r="E1305" t="str">
            <v/>
          </cell>
          <cell r="F1305" t="str">
            <v/>
          </cell>
          <cell r="G1305">
            <v>10</v>
          </cell>
          <cell r="H1305">
            <v>1473.3788079615586</v>
          </cell>
          <cell r="I1305">
            <v>10</v>
          </cell>
          <cell r="J1305">
            <v>186.33068367983822</v>
          </cell>
          <cell r="K1305" t="str">
            <v>Yes</v>
          </cell>
          <cell r="L1305">
            <v>0.4</v>
          </cell>
          <cell r="M1305">
            <v>589.35152318462349</v>
          </cell>
          <cell r="N1305" t="str">
            <v/>
          </cell>
          <cell r="O1305" t="str">
            <v>-</v>
          </cell>
        </row>
        <row r="1306">
          <cell r="A1306" t="str">
            <v>LB38F</v>
          </cell>
          <cell r="B1306" t="str">
            <v>Unspecified Haematuria without Interventions, with CC Score 8+</v>
          </cell>
          <cell r="C1306" t="str">
            <v>-</v>
          </cell>
          <cell r="D1306">
            <v>1357.3236034514362</v>
          </cell>
          <cell r="E1306" t="str">
            <v/>
          </cell>
          <cell r="F1306" t="str">
            <v/>
          </cell>
          <cell r="G1306">
            <v>32</v>
          </cell>
          <cell r="H1306">
            <v>2565.8304016847501</v>
          </cell>
          <cell r="I1306">
            <v>25</v>
          </cell>
          <cell r="J1306">
            <v>186.33068367983822</v>
          </cell>
          <cell r="K1306" t="str">
            <v>Yes</v>
          </cell>
          <cell r="L1306">
            <v>0.30000000000000004</v>
          </cell>
          <cell r="M1306">
            <v>769.74912050542514</v>
          </cell>
          <cell r="N1306" t="str">
            <v/>
          </cell>
          <cell r="O1306" t="str">
            <v>-</v>
          </cell>
        </row>
        <row r="1307">
          <cell r="A1307" t="str">
            <v>LB38G</v>
          </cell>
          <cell r="B1307" t="str">
            <v>Unspecified Haematuria without Interventions, with CC Score 4-7</v>
          </cell>
          <cell r="C1307" t="str">
            <v>-</v>
          </cell>
          <cell r="D1307">
            <v>503.00227241561402</v>
          </cell>
          <cell r="E1307" t="str">
            <v/>
          </cell>
          <cell r="F1307" t="str">
            <v/>
          </cell>
          <cell r="G1307">
            <v>5</v>
          </cell>
          <cell r="H1307">
            <v>1371.7898374660172</v>
          </cell>
          <cell r="I1307">
            <v>9</v>
          </cell>
          <cell r="J1307">
            <v>186.33068367983822</v>
          </cell>
          <cell r="K1307" t="str">
            <v>Yes</v>
          </cell>
          <cell r="L1307">
            <v>0.4</v>
          </cell>
          <cell r="M1307">
            <v>548.71593498640686</v>
          </cell>
          <cell r="N1307" t="str">
            <v/>
          </cell>
          <cell r="O1307" t="str">
            <v>-</v>
          </cell>
        </row>
        <row r="1308">
          <cell r="A1308" t="str">
            <v>LB38H</v>
          </cell>
          <cell r="B1308" t="str">
            <v>Unspecified Haematuria without Interventions, with CC Score 0-3</v>
          </cell>
          <cell r="C1308" t="str">
            <v>-</v>
          </cell>
          <cell r="D1308">
            <v>359.93366813471954</v>
          </cell>
          <cell r="E1308" t="str">
            <v/>
          </cell>
          <cell r="F1308" t="str">
            <v/>
          </cell>
          <cell r="G1308">
            <v>5</v>
          </cell>
          <cell r="H1308">
            <v>781.81036157637823</v>
          </cell>
          <cell r="I1308">
            <v>5</v>
          </cell>
          <cell r="J1308">
            <v>186.33068367983822</v>
          </cell>
          <cell r="K1308" t="str">
            <v>Yes</v>
          </cell>
          <cell r="L1308">
            <v>0.65</v>
          </cell>
          <cell r="M1308">
            <v>508.17673502464589</v>
          </cell>
          <cell r="N1308" t="str">
            <v/>
          </cell>
          <cell r="O1308" t="str">
            <v>-</v>
          </cell>
        </row>
        <row r="1309">
          <cell r="A1309" t="str">
            <v>LB39C</v>
          </cell>
          <cell r="B1309" t="str">
            <v>Cystectomy with Urinary Diversion and Reconstruction, with CC Score 3+</v>
          </cell>
          <cell r="C1309" t="str">
            <v>-</v>
          </cell>
          <cell r="D1309">
            <v>10465.041674545517</v>
          </cell>
          <cell r="E1309" t="str">
            <v/>
          </cell>
          <cell r="F1309" t="str">
            <v/>
          </cell>
          <cell r="G1309">
            <v>38</v>
          </cell>
          <cell r="H1309">
            <v>11069.185784958829</v>
          </cell>
          <cell r="I1309">
            <v>49</v>
          </cell>
          <cell r="J1309">
            <v>186.33068367983822</v>
          </cell>
          <cell r="K1309" t="str">
            <v>No</v>
          </cell>
          <cell r="L1309" t="str">
            <v>-</v>
          </cell>
          <cell r="M1309">
            <v>0</v>
          </cell>
          <cell r="N1309" t="str">
            <v/>
          </cell>
          <cell r="O1309" t="str">
            <v>-</v>
          </cell>
        </row>
        <row r="1310">
          <cell r="A1310" t="str">
            <v>LB39D</v>
          </cell>
          <cell r="B1310" t="str">
            <v>Cystectomy with Urinary Diversion and Reconstruction, with CC Score 0-2</v>
          </cell>
          <cell r="C1310" t="str">
            <v>-</v>
          </cell>
          <cell r="D1310">
            <v>7416.9618459966878</v>
          </cell>
          <cell r="E1310" t="str">
            <v/>
          </cell>
          <cell r="F1310" t="str">
            <v/>
          </cell>
          <cell r="G1310">
            <v>22</v>
          </cell>
          <cell r="H1310">
            <v>8458.2622147646616</v>
          </cell>
          <cell r="I1310">
            <v>33</v>
          </cell>
          <cell r="J1310">
            <v>186.33068367983822</v>
          </cell>
          <cell r="K1310" t="str">
            <v>No</v>
          </cell>
          <cell r="L1310" t="str">
            <v>-</v>
          </cell>
          <cell r="M1310">
            <v>0</v>
          </cell>
          <cell r="N1310" t="str">
            <v/>
          </cell>
          <cell r="O1310" t="str">
            <v>-</v>
          </cell>
        </row>
        <row r="1311">
          <cell r="A1311" t="str">
            <v>LB40C</v>
          </cell>
          <cell r="B1311" t="str">
            <v>Urinary Tract Stone Disease with Interventions, with CC Score 3+</v>
          </cell>
          <cell r="C1311" t="str">
            <v>-</v>
          </cell>
          <cell r="D1311">
            <v>2626.7511394685439</v>
          </cell>
          <cell r="E1311" t="str">
            <v/>
          </cell>
          <cell r="F1311" t="str">
            <v/>
          </cell>
          <cell r="G1311">
            <v>10</v>
          </cell>
          <cell r="H1311">
            <v>3026.8338456995948</v>
          </cell>
          <cell r="I1311">
            <v>20</v>
          </cell>
          <cell r="J1311">
            <v>186.33068367983822</v>
          </cell>
          <cell r="K1311" t="str">
            <v>No</v>
          </cell>
          <cell r="L1311" t="str">
            <v>-</v>
          </cell>
          <cell r="M1311">
            <v>0</v>
          </cell>
          <cell r="N1311" t="str">
            <v/>
          </cell>
          <cell r="O1311" t="str">
            <v>-</v>
          </cell>
        </row>
        <row r="1312">
          <cell r="A1312" t="str">
            <v>LB40D</v>
          </cell>
          <cell r="B1312" t="str">
            <v>Urinary Tract Stone Disease with Interventions, with CC Score 0-2</v>
          </cell>
          <cell r="C1312" t="str">
            <v>-</v>
          </cell>
          <cell r="D1312">
            <v>1897.8434083578454</v>
          </cell>
          <cell r="E1312" t="str">
            <v/>
          </cell>
          <cell r="F1312" t="str">
            <v/>
          </cell>
          <cell r="G1312">
            <v>7</v>
          </cell>
          <cell r="H1312">
            <v>1897.8434083578454</v>
          </cell>
          <cell r="I1312">
            <v>7</v>
          </cell>
          <cell r="J1312">
            <v>186.33068367983822</v>
          </cell>
          <cell r="K1312" t="str">
            <v>No</v>
          </cell>
          <cell r="L1312" t="str">
            <v>-</v>
          </cell>
          <cell r="M1312">
            <v>0</v>
          </cell>
          <cell r="N1312" t="str">
            <v/>
          </cell>
          <cell r="O1312" t="str">
            <v>-</v>
          </cell>
        </row>
        <row r="1313">
          <cell r="A1313" t="str">
            <v>LB40E</v>
          </cell>
          <cell r="B1313" t="str">
            <v>Urinary Tract Stone Disease without Interventions, with CC Score 6+</v>
          </cell>
          <cell r="C1313" t="str">
            <v>-</v>
          </cell>
          <cell r="D1313">
            <v>1498.0737590282238</v>
          </cell>
          <cell r="E1313" t="str">
            <v/>
          </cell>
          <cell r="F1313" t="str">
            <v/>
          </cell>
          <cell r="G1313">
            <v>23</v>
          </cell>
          <cell r="H1313">
            <v>1897.9252691063562</v>
          </cell>
          <cell r="I1313">
            <v>15</v>
          </cell>
          <cell r="J1313">
            <v>186.33068367983822</v>
          </cell>
          <cell r="K1313" t="str">
            <v>No</v>
          </cell>
          <cell r="L1313" t="str">
            <v>-</v>
          </cell>
          <cell r="M1313">
            <v>0</v>
          </cell>
          <cell r="N1313" t="str">
            <v/>
          </cell>
          <cell r="O1313" t="str">
            <v>-</v>
          </cell>
        </row>
        <row r="1314">
          <cell r="A1314" t="str">
            <v>LB40F</v>
          </cell>
          <cell r="B1314" t="str">
            <v>Urinary Tract Stone Disease without Interventions, with CC Score 3-5</v>
          </cell>
          <cell r="C1314" t="str">
            <v>-</v>
          </cell>
          <cell r="D1314">
            <v>650.49692395626266</v>
          </cell>
          <cell r="E1314" t="str">
            <v/>
          </cell>
          <cell r="F1314" t="str">
            <v/>
          </cell>
          <cell r="G1314">
            <v>5</v>
          </cell>
          <cell r="H1314">
            <v>951.95436551227056</v>
          </cell>
          <cell r="I1314">
            <v>6</v>
          </cell>
          <cell r="J1314">
            <v>186.33068367983822</v>
          </cell>
          <cell r="K1314" t="str">
            <v>No</v>
          </cell>
          <cell r="L1314" t="str">
            <v>-</v>
          </cell>
          <cell r="M1314">
            <v>0</v>
          </cell>
          <cell r="N1314">
            <v>1</v>
          </cell>
          <cell r="O1314" t="str">
            <v xml:space="preserve">HRG </v>
          </cell>
        </row>
        <row r="1315">
          <cell r="A1315" t="str">
            <v>LB40G</v>
          </cell>
          <cell r="B1315" t="str">
            <v>Urinary Tract Stone Disease without Interventions, with CC Score 0-2</v>
          </cell>
          <cell r="C1315" t="str">
            <v>-</v>
          </cell>
          <cell r="D1315">
            <v>354.59048810299379</v>
          </cell>
          <cell r="E1315" t="str">
            <v/>
          </cell>
          <cell r="F1315" t="str">
            <v/>
          </cell>
          <cell r="G1315">
            <v>5</v>
          </cell>
          <cell r="H1315">
            <v>554.19287771361167</v>
          </cell>
          <cell r="I1315">
            <v>5</v>
          </cell>
          <cell r="J1315">
            <v>186.33068367983822</v>
          </cell>
          <cell r="K1315" t="str">
            <v>No</v>
          </cell>
          <cell r="L1315" t="str">
            <v>-</v>
          </cell>
          <cell r="M1315">
            <v>0</v>
          </cell>
          <cell r="N1315">
            <v>1</v>
          </cell>
          <cell r="O1315" t="str">
            <v xml:space="preserve">HRG </v>
          </cell>
        </row>
        <row r="1316">
          <cell r="A1316" t="str">
            <v>LB42A</v>
          </cell>
          <cell r="B1316" t="str">
            <v>Dynamic Studies of Urinary Tract, 19 years and over</v>
          </cell>
          <cell r="C1316">
            <v>172.88538285779723</v>
          </cell>
          <cell r="D1316">
            <v>229.53553144039165</v>
          </cell>
          <cell r="E1316" t="str">
            <v/>
          </cell>
          <cell r="F1316" t="str">
            <v/>
          </cell>
          <cell r="G1316">
            <v>5</v>
          </cell>
          <cell r="H1316">
            <v>448.53775660899151</v>
          </cell>
          <cell r="I1316">
            <v>5</v>
          </cell>
          <cell r="J1316">
            <v>186.33068367983822</v>
          </cell>
          <cell r="K1316" t="str">
            <v>No</v>
          </cell>
          <cell r="L1316" t="str">
            <v>-</v>
          </cell>
          <cell r="M1316">
            <v>0</v>
          </cell>
          <cell r="N1316" t="str">
            <v/>
          </cell>
          <cell r="O1316" t="str">
            <v>-</v>
          </cell>
        </row>
        <row r="1317">
          <cell r="A1317" t="str">
            <v>LB42B</v>
          </cell>
          <cell r="B1317" t="str">
            <v>Dynamic Studies of Urinary Tract, between 2 and 18 years</v>
          </cell>
          <cell r="C1317">
            <v>242.03953600091609</v>
          </cell>
          <cell r="D1317">
            <v>365.19071628831756</v>
          </cell>
          <cell r="E1317" t="str">
            <v/>
          </cell>
          <cell r="F1317" t="str">
            <v/>
          </cell>
          <cell r="G1317">
            <v>5</v>
          </cell>
          <cell r="H1317">
            <v>265.50713035317261</v>
          </cell>
          <cell r="I1317">
            <v>5</v>
          </cell>
          <cell r="J1317">
            <v>339.23770009237126</v>
          </cell>
          <cell r="K1317" t="str">
            <v>No</v>
          </cell>
          <cell r="L1317" t="str">
            <v>-</v>
          </cell>
          <cell r="M1317">
            <v>0</v>
          </cell>
          <cell r="N1317" t="str">
            <v/>
          </cell>
          <cell r="O1317" t="str">
            <v>-</v>
          </cell>
        </row>
        <row r="1318">
          <cell r="A1318" t="str">
            <v>LB42C</v>
          </cell>
          <cell r="B1318" t="str">
            <v>Dynamic Studies of Urinary Tract, 1 year and under</v>
          </cell>
          <cell r="C1318" t="str">
            <v>-</v>
          </cell>
          <cell r="D1318">
            <v>440.37906876954696</v>
          </cell>
          <cell r="E1318" t="str">
            <v/>
          </cell>
          <cell r="F1318" t="str">
            <v/>
          </cell>
          <cell r="G1318">
            <v>5</v>
          </cell>
          <cell r="H1318">
            <v>822.47115781711886</v>
          </cell>
          <cell r="I1318">
            <v>5</v>
          </cell>
          <cell r="J1318">
            <v>339.23770009237126</v>
          </cell>
          <cell r="K1318" t="str">
            <v>No</v>
          </cell>
          <cell r="L1318" t="str">
            <v>-</v>
          </cell>
          <cell r="M1318">
            <v>0</v>
          </cell>
          <cell r="N1318" t="str">
            <v/>
          </cell>
          <cell r="O1318" t="str">
            <v>-</v>
          </cell>
        </row>
        <row r="1319">
          <cell r="A1319" t="str">
            <v>LB43Z</v>
          </cell>
          <cell r="B1319" t="str">
            <v>Treatment of Erectile Dysfunction</v>
          </cell>
          <cell r="C1319">
            <v>148.61880844206283</v>
          </cell>
          <cell r="D1319">
            <v>343.22421838729724</v>
          </cell>
          <cell r="E1319" t="str">
            <v/>
          </cell>
          <cell r="F1319" t="str">
            <v/>
          </cell>
          <cell r="G1319">
            <v>5</v>
          </cell>
          <cell r="H1319">
            <v>363.57175113352804</v>
          </cell>
          <cell r="I1319">
            <v>5</v>
          </cell>
          <cell r="J1319">
            <v>186.33068367983822</v>
          </cell>
          <cell r="K1319" t="str">
            <v>No</v>
          </cell>
          <cell r="L1319" t="str">
            <v>-</v>
          </cell>
          <cell r="M1319">
            <v>0</v>
          </cell>
          <cell r="N1319" t="str">
            <v/>
          </cell>
          <cell r="O1319" t="str">
            <v>-</v>
          </cell>
        </row>
        <row r="1320">
          <cell r="A1320" t="str">
            <v>LB47Z</v>
          </cell>
          <cell r="B1320" t="str">
            <v>Major Open Penis Procedures</v>
          </cell>
          <cell r="C1320" t="str">
            <v>-</v>
          </cell>
          <cell r="D1320">
            <v>3257.6737546905797</v>
          </cell>
          <cell r="E1320" t="str">
            <v/>
          </cell>
          <cell r="F1320" t="str">
            <v/>
          </cell>
          <cell r="G1320">
            <v>11</v>
          </cell>
          <cell r="H1320">
            <v>3257.6737546905797</v>
          </cell>
          <cell r="I1320">
            <v>11</v>
          </cell>
          <cell r="J1320">
            <v>186.33068367983822</v>
          </cell>
          <cell r="K1320" t="str">
            <v>No</v>
          </cell>
          <cell r="L1320" t="str">
            <v>-</v>
          </cell>
          <cell r="M1320">
            <v>0</v>
          </cell>
          <cell r="N1320" t="str">
            <v/>
          </cell>
          <cell r="O1320" t="str">
            <v>-</v>
          </cell>
        </row>
        <row r="1321">
          <cell r="A1321" t="str">
            <v>LB48Z</v>
          </cell>
          <cell r="B1321" t="str">
            <v>Intermediate Open Penis Procedures</v>
          </cell>
          <cell r="C1321" t="str">
            <v>-</v>
          </cell>
          <cell r="D1321">
            <v>1757.98184866837</v>
          </cell>
          <cell r="E1321" t="str">
            <v/>
          </cell>
          <cell r="F1321" t="str">
            <v/>
          </cell>
          <cell r="G1321">
            <v>5</v>
          </cell>
          <cell r="H1321">
            <v>2182.7662309526431</v>
          </cell>
          <cell r="I1321">
            <v>15</v>
          </cell>
          <cell r="J1321">
            <v>186.33068367983822</v>
          </cell>
          <cell r="K1321" t="str">
            <v>No</v>
          </cell>
          <cell r="L1321" t="str">
            <v>-</v>
          </cell>
          <cell r="M1321">
            <v>0</v>
          </cell>
          <cell r="N1321" t="str">
            <v/>
          </cell>
          <cell r="O1321" t="str">
            <v>-</v>
          </cell>
        </row>
        <row r="1322">
          <cell r="A1322" t="str">
            <v>LB49Z</v>
          </cell>
          <cell r="B1322" t="str">
            <v>High Intensity Focused Ultrasound (Male and Female)</v>
          </cell>
          <cell r="C1322">
            <v>223.96037027051497</v>
          </cell>
          <cell r="D1322">
            <v>2027.0508985319291</v>
          </cell>
          <cell r="E1322" t="str">
            <v/>
          </cell>
          <cell r="F1322" t="str">
            <v/>
          </cell>
          <cell r="G1322">
            <v>5</v>
          </cell>
          <cell r="H1322">
            <v>1411.2127621158365</v>
          </cell>
          <cell r="I1322">
            <v>48</v>
          </cell>
          <cell r="J1322">
            <v>186.33068367983822</v>
          </cell>
          <cell r="K1322" t="str">
            <v>No</v>
          </cell>
          <cell r="L1322" t="str">
            <v>-</v>
          </cell>
          <cell r="M1322">
            <v>0</v>
          </cell>
          <cell r="N1322" t="str">
            <v/>
          </cell>
          <cell r="O1322" t="str">
            <v>-</v>
          </cell>
        </row>
        <row r="1323">
          <cell r="A1323" t="str">
            <v>LB50Z</v>
          </cell>
          <cell r="B1323" t="str">
            <v>Implantation of Artificial Urinary Sphincter (Male and Female)</v>
          </cell>
          <cell r="C1323" t="str">
            <v>-</v>
          </cell>
          <cell r="D1323">
            <v>4810.1118878857596</v>
          </cell>
          <cell r="E1323" t="str">
            <v/>
          </cell>
          <cell r="F1323" t="str">
            <v/>
          </cell>
          <cell r="G1323">
            <v>5</v>
          </cell>
          <cell r="H1323">
            <v>4786.3401671667798</v>
          </cell>
          <cell r="I1323">
            <v>5</v>
          </cell>
          <cell r="J1323">
            <v>186.33068367983822</v>
          </cell>
          <cell r="K1323" t="str">
            <v>No</v>
          </cell>
          <cell r="L1323" t="str">
            <v>-</v>
          </cell>
          <cell r="M1323">
            <v>0</v>
          </cell>
          <cell r="N1323" t="str">
            <v/>
          </cell>
          <cell r="O1323" t="str">
            <v>-</v>
          </cell>
        </row>
        <row r="1324">
          <cell r="A1324" t="str">
            <v>LB51A</v>
          </cell>
          <cell r="B1324" t="str">
            <v>Vaginal Tape Operations for Urinary Incontinence, with CC Score 2+</v>
          </cell>
          <cell r="C1324" t="str">
            <v>-</v>
          </cell>
          <cell r="D1324">
            <v>1351.2238558543431</v>
          </cell>
          <cell r="E1324" t="str">
            <v/>
          </cell>
          <cell r="F1324" t="str">
            <v/>
          </cell>
          <cell r="G1324">
            <v>5</v>
          </cell>
          <cell r="H1324">
            <v>1351.2238558543431</v>
          </cell>
          <cell r="I1324">
            <v>5</v>
          </cell>
          <cell r="J1324">
            <v>186.33068367983822</v>
          </cell>
          <cell r="K1324" t="str">
            <v>No</v>
          </cell>
          <cell r="L1324" t="str">
            <v>-</v>
          </cell>
          <cell r="M1324">
            <v>0</v>
          </cell>
          <cell r="N1324">
            <v>1</v>
          </cell>
          <cell r="O1324" t="str">
            <v>HRG</v>
          </cell>
        </row>
        <row r="1325">
          <cell r="A1325" t="str">
            <v>LB51B</v>
          </cell>
          <cell r="B1325" t="str">
            <v>Vaginal Tape Operations for Urinary Incontinence, with CC Score 0-1</v>
          </cell>
          <cell r="C1325" t="str">
            <v>-</v>
          </cell>
          <cell r="D1325">
            <v>1157.360299766864</v>
          </cell>
          <cell r="E1325" t="str">
            <v/>
          </cell>
          <cell r="F1325" t="str">
            <v/>
          </cell>
          <cell r="G1325">
            <v>5</v>
          </cell>
          <cell r="H1325">
            <v>1157.360299766864</v>
          </cell>
          <cell r="I1325">
            <v>5</v>
          </cell>
          <cell r="J1325">
            <v>186.33068367983822</v>
          </cell>
          <cell r="K1325" t="str">
            <v>No</v>
          </cell>
          <cell r="L1325" t="str">
            <v>-</v>
          </cell>
          <cell r="M1325">
            <v>0</v>
          </cell>
          <cell r="N1325">
            <v>1</v>
          </cell>
          <cell r="O1325" t="str">
            <v>HRG</v>
          </cell>
        </row>
        <row r="1326">
          <cell r="A1326" t="str">
            <v>LB52A</v>
          </cell>
          <cell r="B1326" t="str">
            <v>Major Open, Scrotum, Testis or Vas Deferens Procedures, with CC Score 2+</v>
          </cell>
          <cell r="C1326" t="str">
            <v>-</v>
          </cell>
          <cell r="D1326">
            <v>2653.5219115972391</v>
          </cell>
          <cell r="E1326" t="str">
            <v/>
          </cell>
          <cell r="F1326" t="str">
            <v/>
          </cell>
          <cell r="G1326">
            <v>8</v>
          </cell>
          <cell r="H1326">
            <v>5893.4886026558943</v>
          </cell>
          <cell r="I1326">
            <v>51</v>
          </cell>
          <cell r="J1326">
            <v>186.33068367983822</v>
          </cell>
          <cell r="K1326" t="str">
            <v>No</v>
          </cell>
          <cell r="L1326" t="str">
            <v>-</v>
          </cell>
          <cell r="M1326">
            <v>0</v>
          </cell>
          <cell r="N1326" t="str">
            <v/>
          </cell>
          <cell r="O1326" t="str">
            <v>-</v>
          </cell>
        </row>
        <row r="1327">
          <cell r="A1327" t="str">
            <v>LB52B</v>
          </cell>
          <cell r="B1327" t="str">
            <v>Major Open, Scrotum, Testis or Vas Deferens Procedures, with CC Score 0-1</v>
          </cell>
          <cell r="C1327" t="str">
            <v>-</v>
          </cell>
          <cell r="D1327">
            <v>1402.020742997885</v>
          </cell>
          <cell r="E1327" t="str">
            <v/>
          </cell>
          <cell r="F1327" t="str">
            <v/>
          </cell>
          <cell r="G1327">
            <v>5</v>
          </cell>
          <cell r="H1327">
            <v>1734.3328500261216</v>
          </cell>
          <cell r="I1327">
            <v>6</v>
          </cell>
          <cell r="J1327">
            <v>186.33068367983822</v>
          </cell>
          <cell r="K1327" t="str">
            <v>No</v>
          </cell>
          <cell r="L1327" t="str">
            <v>-</v>
          </cell>
          <cell r="M1327">
            <v>0</v>
          </cell>
          <cell r="N1327" t="str">
            <v/>
          </cell>
          <cell r="O1327" t="str">
            <v>-</v>
          </cell>
        </row>
        <row r="1328">
          <cell r="A1328" t="str">
            <v>LB53B</v>
          </cell>
          <cell r="B1328" t="str">
            <v>Intermediate Open, Scrotum, Testis or Vas Deferens Procedures, 18 years and under</v>
          </cell>
          <cell r="C1328" t="str">
            <v>-</v>
          </cell>
          <cell r="D1328">
            <v>1331.0343590641414</v>
          </cell>
          <cell r="E1328" t="str">
            <v/>
          </cell>
          <cell r="F1328" t="str">
            <v/>
          </cell>
          <cell r="G1328">
            <v>5</v>
          </cell>
          <cell r="H1328">
            <v>1474.2240580347177</v>
          </cell>
          <cell r="I1328">
            <v>5</v>
          </cell>
          <cell r="J1328">
            <v>339.23770009237126</v>
          </cell>
          <cell r="K1328" t="str">
            <v>No</v>
          </cell>
          <cell r="L1328" t="str">
            <v>-</v>
          </cell>
          <cell r="M1328">
            <v>0</v>
          </cell>
          <cell r="N1328" t="str">
            <v/>
          </cell>
          <cell r="O1328" t="str">
            <v>-</v>
          </cell>
        </row>
        <row r="1329">
          <cell r="A1329" t="str">
            <v>LB53C</v>
          </cell>
          <cell r="B1329" t="str">
            <v>Intermediate Open, Scrotum, Testis or Vas Deferens Procedures, 19 years and over, with CC Score 1+</v>
          </cell>
          <cell r="C1329" t="str">
            <v>-</v>
          </cell>
          <cell r="D1329">
            <v>1747.2209262879546</v>
          </cell>
          <cell r="E1329" t="str">
            <v/>
          </cell>
          <cell r="F1329" t="str">
            <v/>
          </cell>
          <cell r="G1329">
            <v>5</v>
          </cell>
          <cell r="H1329">
            <v>3026.1642739411991</v>
          </cell>
          <cell r="I1329">
            <v>17</v>
          </cell>
          <cell r="J1329">
            <v>186.33068367983822</v>
          </cell>
          <cell r="K1329" t="str">
            <v>No</v>
          </cell>
          <cell r="L1329" t="str">
            <v>-</v>
          </cell>
          <cell r="M1329">
            <v>0</v>
          </cell>
          <cell r="N1329" t="str">
            <v/>
          </cell>
          <cell r="O1329" t="str">
            <v>-</v>
          </cell>
        </row>
        <row r="1330">
          <cell r="A1330" t="str">
            <v>LB53D</v>
          </cell>
          <cell r="B1330" t="str">
            <v>Intermediate Open, Scrotum, Testis or Vas Deferens Procedures, 19 years and over, with CC Score 0</v>
          </cell>
          <cell r="C1330" t="str">
            <v>-</v>
          </cell>
          <cell r="D1330">
            <v>1300.468815148037</v>
          </cell>
          <cell r="E1330" t="str">
            <v/>
          </cell>
          <cell r="F1330" t="str">
            <v/>
          </cell>
          <cell r="G1330">
            <v>5</v>
          </cell>
          <cell r="H1330">
            <v>1731.6524728005697</v>
          </cell>
          <cell r="I1330">
            <v>5</v>
          </cell>
          <cell r="J1330">
            <v>186.33068367983822</v>
          </cell>
          <cell r="K1330" t="str">
            <v>No</v>
          </cell>
          <cell r="L1330" t="str">
            <v>-</v>
          </cell>
          <cell r="M1330">
            <v>0</v>
          </cell>
          <cell r="N1330" t="str">
            <v/>
          </cell>
          <cell r="O1330" t="str">
            <v>-</v>
          </cell>
        </row>
        <row r="1331">
          <cell r="A1331" t="str">
            <v>LB54A</v>
          </cell>
          <cell r="B1331" t="str">
            <v>Minor, Scrotum, Testis or Vas Deferens Procedures, 19 years and over</v>
          </cell>
          <cell r="C1331">
            <v>185.58002048160407</v>
          </cell>
          <cell r="D1331">
            <v>1015.2368129500796</v>
          </cell>
          <cell r="E1331" t="str">
            <v/>
          </cell>
          <cell r="F1331" t="str">
            <v/>
          </cell>
          <cell r="G1331">
            <v>5</v>
          </cell>
          <cell r="H1331">
            <v>1111.1027514750233</v>
          </cell>
          <cell r="I1331">
            <v>5</v>
          </cell>
          <cell r="J1331">
            <v>186.33068367983822</v>
          </cell>
          <cell r="K1331" t="str">
            <v>No</v>
          </cell>
          <cell r="L1331" t="str">
            <v>-</v>
          </cell>
          <cell r="M1331">
            <v>0</v>
          </cell>
          <cell r="N1331" t="str">
            <v/>
          </cell>
          <cell r="O1331" t="str">
            <v>-</v>
          </cell>
        </row>
        <row r="1332">
          <cell r="A1332" t="str">
            <v>LB54C</v>
          </cell>
          <cell r="B1332" t="str">
            <v>Minor, Scrotum, Testis or Vas Deferens Procedures, between 2 and 18 years</v>
          </cell>
          <cell r="C1332" t="str">
            <v>-</v>
          </cell>
          <cell r="D1332">
            <v>1263.0538205401156</v>
          </cell>
          <cell r="E1332" t="str">
            <v/>
          </cell>
          <cell r="F1332" t="str">
            <v/>
          </cell>
          <cell r="G1332">
            <v>5</v>
          </cell>
          <cell r="H1332">
            <v>1187.6116358676809</v>
          </cell>
          <cell r="I1332">
            <v>5</v>
          </cell>
          <cell r="J1332">
            <v>339.23770009237126</v>
          </cell>
          <cell r="K1332" t="str">
            <v>No</v>
          </cell>
          <cell r="L1332" t="str">
            <v>-</v>
          </cell>
          <cell r="M1332">
            <v>0</v>
          </cell>
          <cell r="N1332" t="str">
            <v/>
          </cell>
          <cell r="O1332" t="str">
            <v>-</v>
          </cell>
        </row>
        <row r="1333">
          <cell r="A1333" t="str">
            <v>LB54D</v>
          </cell>
          <cell r="B1333" t="str">
            <v>Minor, Scrotum, Testis or Vas Deferens Procedures, 1 year and under</v>
          </cell>
          <cell r="C1333" t="str">
            <v>-</v>
          </cell>
          <cell r="D1333">
            <v>1336.3284105676087</v>
          </cell>
          <cell r="E1333" t="str">
            <v/>
          </cell>
          <cell r="F1333" t="str">
            <v/>
          </cell>
          <cell r="G1333">
            <v>5</v>
          </cell>
          <cell r="H1333">
            <v>1242.7495363039948</v>
          </cell>
          <cell r="I1333">
            <v>5</v>
          </cell>
          <cell r="J1333">
            <v>339.23770009237126</v>
          </cell>
          <cell r="K1333" t="str">
            <v>No</v>
          </cell>
          <cell r="L1333" t="str">
            <v>-</v>
          </cell>
          <cell r="M1333">
            <v>0</v>
          </cell>
          <cell r="N1333" t="str">
            <v/>
          </cell>
          <cell r="O1333" t="str">
            <v>-</v>
          </cell>
        </row>
        <row r="1334">
          <cell r="A1334" t="str">
            <v>LB55A</v>
          </cell>
          <cell r="B1334" t="str">
            <v>Minor or Intermediate, Urethra Procedures, 19 years and over</v>
          </cell>
          <cell r="C1334">
            <v>113.55982249012709</v>
          </cell>
          <cell r="D1334">
            <v>727.42117064765205</v>
          </cell>
          <cell r="E1334" t="str">
            <v/>
          </cell>
          <cell r="F1334" t="str">
            <v/>
          </cell>
          <cell r="G1334">
            <v>5</v>
          </cell>
          <cell r="H1334">
            <v>737.70982528005152</v>
          </cell>
          <cell r="I1334">
            <v>5</v>
          </cell>
          <cell r="J1334">
            <v>186.33068367983822</v>
          </cell>
          <cell r="K1334" t="str">
            <v>No</v>
          </cell>
          <cell r="L1334" t="str">
            <v>-</v>
          </cell>
          <cell r="M1334">
            <v>0</v>
          </cell>
          <cell r="N1334">
            <v>1</v>
          </cell>
          <cell r="O1334" t="str">
            <v>sub-HRG</v>
          </cell>
        </row>
        <row r="1335">
          <cell r="A1335" t="str">
            <v>LB55B</v>
          </cell>
          <cell r="B1335" t="str">
            <v>Minor or Intermediate, Urethra Procedures, 18 years and under</v>
          </cell>
          <cell r="C1335" t="str">
            <v>-</v>
          </cell>
          <cell r="D1335">
            <v>845.7673137813515</v>
          </cell>
          <cell r="E1335" t="str">
            <v/>
          </cell>
          <cell r="F1335" t="str">
            <v/>
          </cell>
          <cell r="G1335">
            <v>5</v>
          </cell>
          <cell r="H1335">
            <v>1177.5443740453181</v>
          </cell>
          <cell r="I1335">
            <v>5</v>
          </cell>
          <cell r="J1335">
            <v>339.23770009237126</v>
          </cell>
          <cell r="K1335" t="str">
            <v>No</v>
          </cell>
          <cell r="L1335" t="str">
            <v>-</v>
          </cell>
          <cell r="M1335">
            <v>0</v>
          </cell>
          <cell r="N1335" t="str">
            <v/>
          </cell>
          <cell r="O1335" t="str">
            <v>-</v>
          </cell>
        </row>
        <row r="1336">
          <cell r="A1336" t="str">
            <v>LB56A</v>
          </cell>
          <cell r="B1336" t="str">
            <v>Minor Penis Procedures, 19 years and over</v>
          </cell>
          <cell r="C1336">
            <v>230.28903565717826</v>
          </cell>
          <cell r="D1336">
            <v>882.29778525778443</v>
          </cell>
          <cell r="E1336" t="str">
            <v/>
          </cell>
          <cell r="F1336" t="str">
            <v/>
          </cell>
          <cell r="G1336">
            <v>5</v>
          </cell>
          <cell r="H1336">
            <v>882.29778525778443</v>
          </cell>
          <cell r="I1336">
            <v>5</v>
          </cell>
          <cell r="J1336">
            <v>186.33068367983822</v>
          </cell>
          <cell r="K1336" t="str">
            <v>No</v>
          </cell>
          <cell r="L1336" t="str">
            <v>-</v>
          </cell>
          <cell r="M1336">
            <v>0</v>
          </cell>
          <cell r="N1336" t="str">
            <v/>
          </cell>
          <cell r="O1336" t="str">
            <v>-</v>
          </cell>
        </row>
        <row r="1337">
          <cell r="A1337" t="str">
            <v>LB56C</v>
          </cell>
          <cell r="B1337" t="str">
            <v>Minor Penis Procedures, between 2 and 18 years</v>
          </cell>
          <cell r="C1337" t="str">
            <v>-</v>
          </cell>
          <cell r="D1337">
            <v>906.05738155561016</v>
          </cell>
          <cell r="E1337" t="str">
            <v/>
          </cell>
          <cell r="F1337" t="str">
            <v/>
          </cell>
          <cell r="G1337">
            <v>5</v>
          </cell>
          <cell r="H1337">
            <v>906.05738155561016</v>
          </cell>
          <cell r="I1337">
            <v>5</v>
          </cell>
          <cell r="J1337">
            <v>339.23770009237126</v>
          </cell>
          <cell r="K1337" t="str">
            <v>No</v>
          </cell>
          <cell r="L1337" t="str">
            <v>-</v>
          </cell>
          <cell r="M1337">
            <v>0</v>
          </cell>
          <cell r="N1337" t="str">
            <v/>
          </cell>
          <cell r="O1337" t="str">
            <v>-</v>
          </cell>
        </row>
        <row r="1338">
          <cell r="A1338" t="str">
            <v>LB56D</v>
          </cell>
          <cell r="B1338" t="str">
            <v>Minor Penis Procedures, 1 year and under</v>
          </cell>
          <cell r="C1338" t="str">
            <v>-</v>
          </cell>
          <cell r="D1338">
            <v>700.55405237559148</v>
          </cell>
          <cell r="E1338" t="str">
            <v/>
          </cell>
          <cell r="F1338" t="str">
            <v/>
          </cell>
          <cell r="G1338">
            <v>5</v>
          </cell>
          <cell r="H1338">
            <v>1036.2189848862654</v>
          </cell>
          <cell r="I1338">
            <v>5</v>
          </cell>
          <cell r="J1338">
            <v>339.23770009237126</v>
          </cell>
          <cell r="K1338" t="str">
            <v>No</v>
          </cell>
          <cell r="L1338" t="str">
            <v>-</v>
          </cell>
          <cell r="M1338">
            <v>0</v>
          </cell>
          <cell r="N1338" t="str">
            <v/>
          </cell>
          <cell r="O1338" t="str">
            <v>-</v>
          </cell>
        </row>
        <row r="1339">
          <cell r="A1339" t="str">
            <v>LB57C</v>
          </cell>
          <cell r="B1339" t="str">
            <v>Urethral Disorders with Interventions</v>
          </cell>
          <cell r="C1339" t="str">
            <v>-</v>
          </cell>
          <cell r="D1339">
            <v>1740.5903754292901</v>
          </cell>
          <cell r="E1339" t="str">
            <v/>
          </cell>
          <cell r="F1339" t="str">
            <v/>
          </cell>
          <cell r="G1339">
            <v>5</v>
          </cell>
          <cell r="H1339">
            <v>2350.7487522655415</v>
          </cell>
          <cell r="I1339">
            <v>16</v>
          </cell>
          <cell r="J1339">
            <v>186.33068367983822</v>
          </cell>
          <cell r="K1339" t="str">
            <v>Yes</v>
          </cell>
          <cell r="L1339">
            <v>0.30000000000000004</v>
          </cell>
          <cell r="M1339">
            <v>705.22462567966261</v>
          </cell>
          <cell r="N1339" t="str">
            <v/>
          </cell>
          <cell r="O1339" t="str">
            <v>-</v>
          </cell>
        </row>
        <row r="1340">
          <cell r="A1340" t="str">
            <v>LB57D</v>
          </cell>
          <cell r="B1340" t="str">
            <v>Urethral Disorders without Interventions</v>
          </cell>
          <cell r="C1340" t="str">
            <v>-</v>
          </cell>
          <cell r="D1340">
            <v>297.74226900904517</v>
          </cell>
          <cell r="E1340" t="str">
            <v/>
          </cell>
          <cell r="F1340" t="str">
            <v/>
          </cell>
          <cell r="G1340">
            <v>5</v>
          </cell>
          <cell r="H1340">
            <v>875.46715080601189</v>
          </cell>
          <cell r="I1340">
            <v>5</v>
          </cell>
          <cell r="J1340">
            <v>186.33068367983822</v>
          </cell>
          <cell r="K1340" t="str">
            <v>Yes</v>
          </cell>
          <cell r="L1340">
            <v>0.65</v>
          </cell>
          <cell r="M1340">
            <v>569.05364802390773</v>
          </cell>
          <cell r="N1340" t="str">
            <v/>
          </cell>
          <cell r="O1340" t="str">
            <v>-</v>
          </cell>
        </row>
        <row r="1341">
          <cell r="A1341" t="str">
            <v>LB58C</v>
          </cell>
          <cell r="B1341" t="str">
            <v>Penile Disorders with Interventions</v>
          </cell>
          <cell r="C1341" t="str">
            <v>-</v>
          </cell>
          <cell r="D1341">
            <v>1947.2789086452237</v>
          </cell>
          <cell r="E1341" t="str">
            <v/>
          </cell>
          <cell r="F1341" t="str">
            <v/>
          </cell>
          <cell r="G1341">
            <v>5</v>
          </cell>
          <cell r="H1341">
            <v>2641.7655187814021</v>
          </cell>
          <cell r="I1341">
            <v>17</v>
          </cell>
          <cell r="J1341">
            <v>186.33068367983822</v>
          </cell>
          <cell r="K1341" t="str">
            <v>Yes</v>
          </cell>
          <cell r="L1341">
            <v>0.30000000000000004</v>
          </cell>
          <cell r="M1341">
            <v>792.52965563442069</v>
          </cell>
          <cell r="N1341" t="str">
            <v/>
          </cell>
          <cell r="O1341" t="str">
            <v>-</v>
          </cell>
        </row>
        <row r="1342">
          <cell r="A1342" t="str">
            <v>LB58D</v>
          </cell>
          <cell r="B1342" t="str">
            <v>Penile Disorders without Interventions</v>
          </cell>
          <cell r="C1342" t="str">
            <v>-</v>
          </cell>
          <cell r="D1342">
            <v>447.63954827189008</v>
          </cell>
          <cell r="E1342" t="str">
            <v/>
          </cell>
          <cell r="F1342" t="str">
            <v/>
          </cell>
          <cell r="G1342">
            <v>5</v>
          </cell>
          <cell r="H1342">
            <v>684.99204854600657</v>
          </cell>
          <cell r="I1342">
            <v>5</v>
          </cell>
          <cell r="J1342">
            <v>186.33068367983822</v>
          </cell>
          <cell r="K1342" t="str">
            <v>Yes</v>
          </cell>
          <cell r="L1342">
            <v>0.65</v>
          </cell>
          <cell r="M1342">
            <v>445.24483155490429</v>
          </cell>
          <cell r="N1342" t="str">
            <v/>
          </cell>
          <cell r="O1342" t="str">
            <v>-</v>
          </cell>
        </row>
        <row r="1343">
          <cell r="A1343" t="str">
            <v>LB59Z</v>
          </cell>
          <cell r="B1343" t="str">
            <v>Major, Open or Laparoscopic, Bladder Neck Procedures (Female)</v>
          </cell>
          <cell r="C1343" t="str">
            <v>-</v>
          </cell>
          <cell r="D1343">
            <v>2633.2064852459775</v>
          </cell>
          <cell r="E1343" t="str">
            <v/>
          </cell>
          <cell r="F1343" t="str">
            <v/>
          </cell>
          <cell r="G1343">
            <v>9</v>
          </cell>
          <cell r="H1343">
            <v>3706.593980626435</v>
          </cell>
          <cell r="I1343">
            <v>42</v>
          </cell>
          <cell r="J1343">
            <v>186.33068367983822</v>
          </cell>
          <cell r="K1343" t="str">
            <v>No</v>
          </cell>
          <cell r="L1343" t="str">
            <v>-</v>
          </cell>
          <cell r="M1343">
            <v>0</v>
          </cell>
          <cell r="N1343" t="str">
            <v/>
          </cell>
          <cell r="O1343" t="str">
            <v>-</v>
          </cell>
        </row>
        <row r="1344">
          <cell r="A1344" t="str">
            <v>LB60C</v>
          </cell>
          <cell r="B1344" t="str">
            <v>Complex, Open or Laparoscopic, Kidney or Ureter Procedures, with CC Score 7+</v>
          </cell>
          <cell r="C1344" t="str">
            <v>-</v>
          </cell>
          <cell r="D1344">
            <v>10615.223698339927</v>
          </cell>
          <cell r="E1344" t="str">
            <v/>
          </cell>
          <cell r="F1344" t="str">
            <v/>
          </cell>
          <cell r="G1344">
            <v>52</v>
          </cell>
          <cell r="H1344">
            <v>10769.085147914981</v>
          </cell>
          <cell r="I1344">
            <v>75</v>
          </cell>
          <cell r="J1344">
            <v>186.33068367983822</v>
          </cell>
          <cell r="K1344" t="str">
            <v>No</v>
          </cell>
          <cell r="L1344" t="str">
            <v>-</v>
          </cell>
          <cell r="M1344">
            <v>0</v>
          </cell>
          <cell r="N1344" t="str">
            <v/>
          </cell>
          <cell r="O1344" t="str">
            <v>-</v>
          </cell>
        </row>
        <row r="1345">
          <cell r="A1345" t="str">
            <v>LB60D</v>
          </cell>
          <cell r="B1345" t="str">
            <v>Complex, Open or Laparoscopic, Kidney or Ureter Procedures, with CC Score 4-6</v>
          </cell>
          <cell r="C1345" t="str">
            <v>-</v>
          </cell>
          <cell r="D1345">
            <v>6370.2901963221047</v>
          </cell>
          <cell r="E1345" t="str">
            <v/>
          </cell>
          <cell r="F1345" t="str">
            <v/>
          </cell>
          <cell r="G1345">
            <v>25</v>
          </cell>
          <cell r="H1345">
            <v>6533.8960306523095</v>
          </cell>
          <cell r="I1345">
            <v>39</v>
          </cell>
          <cell r="J1345">
            <v>186.33068367983822</v>
          </cell>
          <cell r="K1345" t="str">
            <v>No</v>
          </cell>
          <cell r="L1345" t="str">
            <v>-</v>
          </cell>
          <cell r="M1345">
            <v>0</v>
          </cell>
          <cell r="N1345" t="str">
            <v/>
          </cell>
          <cell r="O1345" t="str">
            <v>-</v>
          </cell>
        </row>
        <row r="1346">
          <cell r="A1346" t="str">
            <v>LB60E</v>
          </cell>
          <cell r="B1346" t="str">
            <v>Complex, Open or Laparoscopic, Kidney or Ureter Procedures, with CC Score 2-3</v>
          </cell>
          <cell r="C1346" t="str">
            <v>-</v>
          </cell>
          <cell r="D1346">
            <v>5165.1246894300511</v>
          </cell>
          <cell r="E1346" t="str">
            <v/>
          </cell>
          <cell r="F1346" t="str">
            <v/>
          </cell>
          <cell r="G1346">
            <v>18</v>
          </cell>
          <cell r="H1346">
            <v>5387.9653536416472</v>
          </cell>
          <cell r="I1346">
            <v>32</v>
          </cell>
          <cell r="J1346">
            <v>186.33068367983822</v>
          </cell>
          <cell r="K1346" t="str">
            <v>No</v>
          </cell>
          <cell r="L1346" t="str">
            <v>-</v>
          </cell>
          <cell r="M1346">
            <v>0</v>
          </cell>
          <cell r="N1346" t="str">
            <v/>
          </cell>
          <cell r="O1346" t="str">
            <v>-</v>
          </cell>
        </row>
        <row r="1347">
          <cell r="A1347" t="str">
            <v>LB60F</v>
          </cell>
          <cell r="B1347" t="str">
            <v>Complex, Open or Laparoscopic, Kidney or Ureter Procedures, with CC Score 0-1</v>
          </cell>
          <cell r="C1347" t="str">
            <v>-</v>
          </cell>
          <cell r="D1347">
            <v>4211.0851959200609</v>
          </cell>
          <cell r="E1347" t="str">
            <v/>
          </cell>
          <cell r="F1347" t="str">
            <v/>
          </cell>
          <cell r="G1347">
            <v>12</v>
          </cell>
          <cell r="H1347">
            <v>4502.0552368937297</v>
          </cell>
          <cell r="I1347">
            <v>23</v>
          </cell>
          <cell r="J1347">
            <v>186.33068367983822</v>
          </cell>
          <cell r="K1347" t="str">
            <v>No</v>
          </cell>
          <cell r="L1347" t="str">
            <v>-</v>
          </cell>
          <cell r="M1347">
            <v>0</v>
          </cell>
          <cell r="N1347" t="str">
            <v/>
          </cell>
          <cell r="O1347" t="str">
            <v>-</v>
          </cell>
        </row>
        <row r="1348">
          <cell r="A1348" t="str">
            <v>LB61C</v>
          </cell>
          <cell r="B1348" t="str">
            <v>Major, Open or Percutaneous, Kidney or Ureter Procedures, 19 years and over, with CC Score 10+</v>
          </cell>
          <cell r="C1348" t="str">
            <v>-</v>
          </cell>
          <cell r="D1348">
            <v>9017.8158411572495</v>
          </cell>
          <cell r="E1348" t="str">
            <v/>
          </cell>
          <cell r="F1348" t="str">
            <v/>
          </cell>
          <cell r="G1348">
            <v>65</v>
          </cell>
          <cell r="H1348">
            <v>9017.8158411572495</v>
          </cell>
          <cell r="I1348">
            <v>65</v>
          </cell>
          <cell r="J1348">
            <v>186.33068367983822</v>
          </cell>
          <cell r="K1348" t="str">
            <v>No</v>
          </cell>
          <cell r="L1348" t="str">
            <v>-</v>
          </cell>
          <cell r="M1348">
            <v>0</v>
          </cell>
          <cell r="N1348" t="str">
            <v/>
          </cell>
          <cell r="O1348" t="str">
            <v>-</v>
          </cell>
        </row>
        <row r="1349">
          <cell r="A1349" t="str">
            <v>LB61D</v>
          </cell>
          <cell r="B1349" t="str">
            <v>Major, Open or Percutaneous, Kidney or Ureter Procedures, 19 years and over, with CC Score 7-9</v>
          </cell>
          <cell r="C1349" t="str">
            <v>-</v>
          </cell>
          <cell r="D1349">
            <v>5833.3304936969243</v>
          </cell>
          <cell r="E1349" t="str">
            <v/>
          </cell>
          <cell r="F1349" t="str">
            <v/>
          </cell>
          <cell r="G1349">
            <v>38</v>
          </cell>
          <cell r="H1349">
            <v>5833.3304936969243</v>
          </cell>
          <cell r="I1349">
            <v>38</v>
          </cell>
          <cell r="J1349">
            <v>186.33068367983822</v>
          </cell>
          <cell r="K1349" t="str">
            <v>No</v>
          </cell>
          <cell r="L1349" t="str">
            <v>-</v>
          </cell>
          <cell r="M1349">
            <v>0</v>
          </cell>
          <cell r="N1349" t="str">
            <v/>
          </cell>
          <cell r="O1349" t="str">
            <v>-</v>
          </cell>
        </row>
        <row r="1350">
          <cell r="A1350" t="str">
            <v>LB61E</v>
          </cell>
          <cell r="B1350" t="str">
            <v>Major, Open or Percutaneous, Kidney or Ureter Procedures, 19 years and over, with CC Score 4-6</v>
          </cell>
          <cell r="C1350" t="str">
            <v>-</v>
          </cell>
          <cell r="D1350">
            <v>4565.6192559375759</v>
          </cell>
          <cell r="E1350" t="str">
            <v/>
          </cell>
          <cell r="F1350" t="str">
            <v/>
          </cell>
          <cell r="G1350">
            <v>24</v>
          </cell>
          <cell r="H1350">
            <v>4565.6192559375759</v>
          </cell>
          <cell r="I1350">
            <v>24</v>
          </cell>
          <cell r="J1350">
            <v>186.33068367983822</v>
          </cell>
          <cell r="K1350" t="str">
            <v>No</v>
          </cell>
          <cell r="L1350" t="str">
            <v>-</v>
          </cell>
          <cell r="M1350">
            <v>0</v>
          </cell>
          <cell r="N1350" t="str">
            <v/>
          </cell>
          <cell r="O1350" t="str">
            <v>-</v>
          </cell>
        </row>
        <row r="1351">
          <cell r="A1351" t="str">
            <v>LB61F</v>
          </cell>
          <cell r="B1351" t="str">
            <v>Major, Open or Percutaneous, Kidney or Ureter Procedures, 19 years and over, with CC Score 2-3</v>
          </cell>
          <cell r="C1351" t="str">
            <v>-</v>
          </cell>
          <cell r="D1351">
            <v>3645.7343992460901</v>
          </cell>
          <cell r="E1351" t="str">
            <v/>
          </cell>
          <cell r="F1351" t="str">
            <v/>
          </cell>
          <cell r="G1351">
            <v>15</v>
          </cell>
          <cell r="H1351">
            <v>3645.7343992460901</v>
          </cell>
          <cell r="I1351">
            <v>15</v>
          </cell>
          <cell r="J1351">
            <v>186.33068367983822</v>
          </cell>
          <cell r="K1351" t="str">
            <v>No</v>
          </cell>
          <cell r="L1351" t="str">
            <v>-</v>
          </cell>
          <cell r="M1351">
            <v>0</v>
          </cell>
          <cell r="N1351" t="str">
            <v/>
          </cell>
          <cell r="O1351" t="str">
            <v>-</v>
          </cell>
        </row>
        <row r="1352">
          <cell r="A1352" t="str">
            <v>LB61G</v>
          </cell>
          <cell r="B1352" t="str">
            <v>Major, Open or Percutaneous, Kidney or Ureter Procedures, 19 years and over, with CC Score 0-1</v>
          </cell>
          <cell r="C1352" t="str">
            <v>-</v>
          </cell>
          <cell r="D1352">
            <v>3567.5279810179595</v>
          </cell>
          <cell r="E1352" t="str">
            <v/>
          </cell>
          <cell r="F1352" t="str">
            <v/>
          </cell>
          <cell r="G1352">
            <v>14</v>
          </cell>
          <cell r="H1352">
            <v>2609.2527251462352</v>
          </cell>
          <cell r="I1352">
            <v>15</v>
          </cell>
          <cell r="J1352">
            <v>186.33068367983822</v>
          </cell>
          <cell r="K1352" t="str">
            <v>No</v>
          </cell>
          <cell r="L1352" t="str">
            <v>-</v>
          </cell>
          <cell r="M1352">
            <v>0</v>
          </cell>
          <cell r="N1352" t="str">
            <v/>
          </cell>
          <cell r="O1352" t="str">
            <v>-</v>
          </cell>
        </row>
        <row r="1353">
          <cell r="A1353" t="str">
            <v>LB62C</v>
          </cell>
          <cell r="B1353" t="str">
            <v>Major Laparoscopic, Kidney or Ureter Procedures, 19 years and over, with CC Score 3+</v>
          </cell>
          <cell r="C1353" t="str">
            <v>-</v>
          </cell>
          <cell r="D1353">
            <v>5467.809481264886</v>
          </cell>
          <cell r="E1353" t="str">
            <v/>
          </cell>
          <cell r="F1353" t="str">
            <v/>
          </cell>
          <cell r="G1353">
            <v>14</v>
          </cell>
          <cell r="H1353">
            <v>7156.057567130817</v>
          </cell>
          <cell r="I1353">
            <v>46</v>
          </cell>
          <cell r="J1353">
            <v>186.33068367983822</v>
          </cell>
          <cell r="K1353" t="str">
            <v>No</v>
          </cell>
          <cell r="L1353" t="str">
            <v>-</v>
          </cell>
          <cell r="M1353">
            <v>0</v>
          </cell>
          <cell r="N1353" t="str">
            <v/>
          </cell>
          <cell r="O1353" t="str">
            <v>-</v>
          </cell>
        </row>
        <row r="1354">
          <cell r="A1354" t="str">
            <v>LB62D</v>
          </cell>
          <cell r="B1354" t="str">
            <v>Major Laparoscopic, Kidney or Ureter Procedures, 19 years and over, with CC Score 0-2</v>
          </cell>
          <cell r="C1354" t="str">
            <v>-</v>
          </cell>
          <cell r="D1354">
            <v>4343.5162195765088</v>
          </cell>
          <cell r="E1354" t="str">
            <v/>
          </cell>
          <cell r="F1354" t="str">
            <v/>
          </cell>
          <cell r="G1354">
            <v>7</v>
          </cell>
          <cell r="H1354">
            <v>4861.1190678489302</v>
          </cell>
          <cell r="I1354">
            <v>17</v>
          </cell>
          <cell r="J1354">
            <v>186.33068367983822</v>
          </cell>
          <cell r="K1354" t="str">
            <v>No</v>
          </cell>
          <cell r="L1354" t="str">
            <v>-</v>
          </cell>
          <cell r="M1354">
            <v>0</v>
          </cell>
          <cell r="N1354" t="str">
            <v/>
          </cell>
          <cell r="O1354" t="str">
            <v>-</v>
          </cell>
        </row>
        <row r="1355">
          <cell r="A1355" t="str">
            <v>LB63C</v>
          </cell>
          <cell r="B1355" t="str">
            <v>Major, Open or Laparoscopic, Kidney or Ureter Procedures, 18 years and under, with CC Score 2+</v>
          </cell>
          <cell r="C1355" t="str">
            <v>-</v>
          </cell>
          <cell r="D1355">
            <v>4793.7032752397363</v>
          </cell>
          <cell r="E1355" t="str">
            <v/>
          </cell>
          <cell r="F1355" t="str">
            <v/>
          </cell>
          <cell r="G1355">
            <v>10</v>
          </cell>
          <cell r="H1355">
            <v>7916.155277204477</v>
          </cell>
          <cell r="I1355">
            <v>43</v>
          </cell>
          <cell r="J1355">
            <v>339.23770009237126</v>
          </cell>
          <cell r="K1355" t="str">
            <v>No</v>
          </cell>
          <cell r="L1355" t="str">
            <v>-</v>
          </cell>
          <cell r="M1355">
            <v>0</v>
          </cell>
          <cell r="N1355" t="str">
            <v/>
          </cell>
          <cell r="O1355" t="str">
            <v>-</v>
          </cell>
        </row>
        <row r="1356">
          <cell r="A1356" t="str">
            <v>LB63D</v>
          </cell>
          <cell r="B1356" t="str">
            <v>Major, Open or Laparoscopic, Kidney or Ureter Procedures, 18 years and under, with CC Score 0-1</v>
          </cell>
          <cell r="C1356" t="str">
            <v>-</v>
          </cell>
          <cell r="D1356">
            <v>3717.2503387370266</v>
          </cell>
          <cell r="E1356" t="str">
            <v/>
          </cell>
          <cell r="F1356" t="str">
            <v/>
          </cell>
          <cell r="G1356">
            <v>6</v>
          </cell>
          <cell r="H1356">
            <v>4196.0570992709081</v>
          </cell>
          <cell r="I1356">
            <v>12</v>
          </cell>
          <cell r="J1356">
            <v>339.23770009237126</v>
          </cell>
          <cell r="K1356" t="str">
            <v>No</v>
          </cell>
          <cell r="L1356" t="str">
            <v>-</v>
          </cell>
          <cell r="M1356">
            <v>0</v>
          </cell>
          <cell r="N1356" t="str">
            <v/>
          </cell>
          <cell r="O1356" t="str">
            <v>-</v>
          </cell>
        </row>
        <row r="1357">
          <cell r="A1357" t="str">
            <v>LB64C</v>
          </cell>
          <cell r="B1357" t="str">
            <v>Complex Endoscopic, Kidney or Ureter Procedures, 19 years and over, with CC Score 5+</v>
          </cell>
          <cell r="C1357" t="str">
            <v>-</v>
          </cell>
          <cell r="D1357">
            <v>3485.1798542432784</v>
          </cell>
          <cell r="E1357" t="str">
            <v/>
          </cell>
          <cell r="F1357" t="str">
            <v/>
          </cell>
          <cell r="G1357">
            <v>17</v>
          </cell>
          <cell r="H1357">
            <v>7164.6994948016782</v>
          </cell>
          <cell r="I1357">
            <v>51</v>
          </cell>
          <cell r="J1357">
            <v>186.33068367983822</v>
          </cell>
          <cell r="K1357" t="str">
            <v>No</v>
          </cell>
          <cell r="L1357" t="str">
            <v>-</v>
          </cell>
          <cell r="M1357">
            <v>0</v>
          </cell>
          <cell r="N1357" t="str">
            <v/>
          </cell>
          <cell r="O1357" t="str">
            <v>-</v>
          </cell>
        </row>
        <row r="1358">
          <cell r="A1358" t="str">
            <v>LB64D</v>
          </cell>
          <cell r="B1358" t="str">
            <v>Complex Endoscopic, Kidney or Ureter Procedures, 19 years and over, with CC Score 2-4</v>
          </cell>
          <cell r="C1358" t="str">
            <v>-</v>
          </cell>
          <cell r="D1358">
            <v>2215.8707951391925</v>
          </cell>
          <cell r="E1358" t="str">
            <v/>
          </cell>
          <cell r="F1358" t="str">
            <v/>
          </cell>
          <cell r="G1358">
            <v>5</v>
          </cell>
          <cell r="H1358">
            <v>3435.9498345952475</v>
          </cell>
          <cell r="I1358">
            <v>16</v>
          </cell>
          <cell r="J1358">
            <v>186.33068367983822</v>
          </cell>
          <cell r="K1358" t="str">
            <v>No</v>
          </cell>
          <cell r="L1358" t="str">
            <v>-</v>
          </cell>
          <cell r="M1358">
            <v>0</v>
          </cell>
          <cell r="N1358" t="str">
            <v/>
          </cell>
          <cell r="O1358" t="str">
            <v>-</v>
          </cell>
        </row>
        <row r="1359">
          <cell r="A1359" t="str">
            <v>LB64E</v>
          </cell>
          <cell r="B1359" t="str">
            <v>Complex Endoscopic, Kidney or Ureter Procedures, 19 years and over, with CC Score 0-1</v>
          </cell>
          <cell r="C1359" t="str">
            <v>-</v>
          </cell>
          <cell r="D1359">
            <v>1881.554070617892</v>
          </cell>
          <cell r="E1359" t="str">
            <v/>
          </cell>
          <cell r="F1359" t="str">
            <v/>
          </cell>
          <cell r="G1359">
            <v>5</v>
          </cell>
          <cell r="H1359">
            <v>2312.0429142156236</v>
          </cell>
          <cell r="I1359">
            <v>7</v>
          </cell>
          <cell r="J1359">
            <v>186.33068367983822</v>
          </cell>
          <cell r="K1359" t="str">
            <v>No</v>
          </cell>
          <cell r="L1359" t="str">
            <v>-</v>
          </cell>
          <cell r="M1359">
            <v>0</v>
          </cell>
          <cell r="N1359" t="str">
            <v/>
          </cell>
          <cell r="O1359" t="str">
            <v>-</v>
          </cell>
        </row>
        <row r="1360">
          <cell r="A1360" t="str">
            <v>LB65C</v>
          </cell>
          <cell r="B1360" t="str">
            <v>Major Endoscopic, Kidney or Ureter Procedures, 19 years and over, with CC Score 5+</v>
          </cell>
          <cell r="C1360" t="str">
            <v>-</v>
          </cell>
          <cell r="D1360">
            <v>2424.694044029894</v>
          </cell>
          <cell r="E1360" t="str">
            <v/>
          </cell>
          <cell r="F1360" t="str">
            <v/>
          </cell>
          <cell r="G1360">
            <v>11</v>
          </cell>
          <cell r="H1360">
            <v>5619.8259985501581</v>
          </cell>
          <cell r="I1360">
            <v>46</v>
          </cell>
          <cell r="J1360">
            <v>186.33068367983822</v>
          </cell>
          <cell r="K1360" t="str">
            <v>No</v>
          </cell>
          <cell r="L1360" t="str">
            <v>-</v>
          </cell>
          <cell r="M1360">
            <v>0</v>
          </cell>
          <cell r="N1360" t="str">
            <v/>
          </cell>
          <cell r="O1360" t="str">
            <v>-</v>
          </cell>
        </row>
        <row r="1361">
          <cell r="A1361" t="str">
            <v>LB65D</v>
          </cell>
          <cell r="B1361" t="str">
            <v>Major Endoscopic, Kidney or Ureter Procedures, 19 years and over, with CC Score 3-4</v>
          </cell>
          <cell r="C1361" t="str">
            <v>-</v>
          </cell>
          <cell r="D1361">
            <v>1906.9662852674285</v>
          </cell>
          <cell r="E1361" t="str">
            <v/>
          </cell>
          <cell r="F1361" t="str">
            <v/>
          </cell>
          <cell r="G1361">
            <v>5</v>
          </cell>
          <cell r="H1361">
            <v>2683.9278120308863</v>
          </cell>
          <cell r="I1361">
            <v>13</v>
          </cell>
          <cell r="J1361">
            <v>186.33068367983822</v>
          </cell>
          <cell r="K1361" t="str">
            <v>No</v>
          </cell>
          <cell r="L1361" t="str">
            <v>-</v>
          </cell>
          <cell r="M1361">
            <v>0</v>
          </cell>
          <cell r="N1361" t="str">
            <v/>
          </cell>
          <cell r="O1361" t="str">
            <v>-</v>
          </cell>
        </row>
        <row r="1362">
          <cell r="A1362" t="str">
            <v>LB65E</v>
          </cell>
          <cell r="B1362" t="str">
            <v>Major Endoscopic, Kidney or Ureter Procedures, 19 years and over, with CC Score 0-2</v>
          </cell>
          <cell r="C1362" t="str">
            <v>-</v>
          </cell>
          <cell r="D1362">
            <v>1602.20805004262</v>
          </cell>
          <cell r="E1362" t="str">
            <v/>
          </cell>
          <cell r="F1362" t="str">
            <v/>
          </cell>
          <cell r="G1362">
            <v>5</v>
          </cell>
          <cell r="H1362">
            <v>1996.6669997548756</v>
          </cell>
          <cell r="I1362">
            <v>7</v>
          </cell>
          <cell r="J1362">
            <v>186.33068367983822</v>
          </cell>
          <cell r="K1362" t="str">
            <v>No</v>
          </cell>
          <cell r="L1362" t="str">
            <v>-</v>
          </cell>
          <cell r="M1362">
            <v>0</v>
          </cell>
          <cell r="N1362">
            <v>1</v>
          </cell>
          <cell r="O1362" t="str">
            <v>sub-HRG</v>
          </cell>
        </row>
        <row r="1363">
          <cell r="A1363" t="str">
            <v>LB66Z</v>
          </cell>
          <cell r="B1363" t="str">
            <v>Complex or Major, Endoscopic, Kidney or Ureter Procedures, 18 years and under</v>
          </cell>
          <cell r="C1363" t="str">
            <v>-</v>
          </cell>
          <cell r="D1363">
            <v>2772.320230420989</v>
          </cell>
          <cell r="E1363" t="str">
            <v/>
          </cell>
          <cell r="F1363" t="str">
            <v/>
          </cell>
          <cell r="G1363">
            <v>5</v>
          </cell>
          <cell r="H1363">
            <v>2946.3810740262361</v>
          </cell>
          <cell r="I1363">
            <v>15</v>
          </cell>
          <cell r="J1363">
            <v>339.23770009237126</v>
          </cell>
          <cell r="K1363" t="str">
            <v>No</v>
          </cell>
          <cell r="L1363" t="str">
            <v>-</v>
          </cell>
          <cell r="M1363">
            <v>0</v>
          </cell>
          <cell r="N1363" t="str">
            <v/>
          </cell>
          <cell r="O1363" t="str">
            <v>-</v>
          </cell>
        </row>
        <row r="1364">
          <cell r="A1364" t="str">
            <v>LB67C</v>
          </cell>
          <cell r="B1364" t="str">
            <v>Complex Open Bladder Procedures with CC Score 3+</v>
          </cell>
          <cell r="C1364" t="str">
            <v>-</v>
          </cell>
          <cell r="D1364">
            <v>10959.805944558389</v>
          </cell>
          <cell r="E1364" t="str">
            <v/>
          </cell>
          <cell r="F1364" t="str">
            <v/>
          </cell>
          <cell r="G1364">
            <v>40</v>
          </cell>
          <cell r="H1364">
            <v>14128.78833140329</v>
          </cell>
          <cell r="I1364">
            <v>77</v>
          </cell>
          <cell r="J1364">
            <v>186.33068367983822</v>
          </cell>
          <cell r="K1364" t="str">
            <v>No</v>
          </cell>
          <cell r="L1364" t="str">
            <v>-</v>
          </cell>
          <cell r="M1364">
            <v>0</v>
          </cell>
          <cell r="N1364" t="str">
            <v/>
          </cell>
          <cell r="O1364" t="str">
            <v>-</v>
          </cell>
        </row>
        <row r="1365">
          <cell r="A1365" t="str">
            <v>LB67D</v>
          </cell>
          <cell r="B1365" t="str">
            <v>Complex Open Bladder Procedures with CC Score 0-2</v>
          </cell>
          <cell r="C1365" t="str">
            <v>-</v>
          </cell>
          <cell r="D1365">
            <v>8158.6580305963571</v>
          </cell>
          <cell r="E1365" t="str">
            <v/>
          </cell>
          <cell r="F1365" t="str">
            <v/>
          </cell>
          <cell r="G1365">
            <v>21</v>
          </cell>
          <cell r="H1365">
            <v>9304.0884362411289</v>
          </cell>
          <cell r="I1365">
            <v>30</v>
          </cell>
          <cell r="J1365">
            <v>186.33068367983822</v>
          </cell>
          <cell r="K1365" t="str">
            <v>No</v>
          </cell>
          <cell r="L1365" t="str">
            <v>-</v>
          </cell>
          <cell r="M1365">
            <v>0</v>
          </cell>
          <cell r="N1365" t="str">
            <v/>
          </cell>
          <cell r="O1365" t="str">
            <v>-</v>
          </cell>
        </row>
        <row r="1366">
          <cell r="A1366" t="str">
            <v>LB68A</v>
          </cell>
          <cell r="B1366" t="str">
            <v>Complex Endoscopic Bladder Procedures with CC Score 3+</v>
          </cell>
          <cell r="C1366" t="str">
            <v>-</v>
          </cell>
          <cell r="D1366">
            <v>2929.7881441036134</v>
          </cell>
          <cell r="E1366" t="str">
            <v/>
          </cell>
          <cell r="F1366" t="str">
            <v/>
          </cell>
          <cell r="G1366">
            <v>11</v>
          </cell>
          <cell r="H1366">
            <v>6269.5557690413079</v>
          </cell>
          <cell r="I1366">
            <v>38</v>
          </cell>
          <cell r="J1366">
            <v>186.33068367983822</v>
          </cell>
          <cell r="K1366" t="str">
            <v>No</v>
          </cell>
          <cell r="L1366" t="str">
            <v>-</v>
          </cell>
          <cell r="M1366">
            <v>0</v>
          </cell>
          <cell r="N1366" t="str">
            <v/>
          </cell>
          <cell r="O1366" t="str">
            <v>-</v>
          </cell>
        </row>
        <row r="1367">
          <cell r="A1367" t="str">
            <v>LB68B</v>
          </cell>
          <cell r="B1367" t="str">
            <v>Complex Endoscopic Bladder Procedures with CC Score 0-2</v>
          </cell>
          <cell r="C1367" t="str">
            <v>-</v>
          </cell>
          <cell r="D1367">
            <v>1869.2782912219373</v>
          </cell>
          <cell r="E1367" t="str">
            <v/>
          </cell>
          <cell r="F1367" t="str">
            <v/>
          </cell>
          <cell r="G1367">
            <v>5</v>
          </cell>
          <cell r="H1367">
            <v>3051.8131586878585</v>
          </cell>
          <cell r="I1367">
            <v>18</v>
          </cell>
          <cell r="J1367">
            <v>186.33068367983822</v>
          </cell>
          <cell r="K1367" t="str">
            <v>No</v>
          </cell>
          <cell r="L1367" t="str">
            <v>-</v>
          </cell>
          <cell r="M1367">
            <v>0</v>
          </cell>
          <cell r="N1367" t="str">
            <v/>
          </cell>
          <cell r="O1367" t="str">
            <v>-</v>
          </cell>
        </row>
        <row r="1368">
          <cell r="A1368" t="str">
            <v>LB69Z</v>
          </cell>
          <cell r="B1368" t="str">
            <v>Major Robotic, Prostate or Bladder Neck Procedures (Male)</v>
          </cell>
          <cell r="C1368" t="str">
            <v>-</v>
          </cell>
          <cell r="D1368">
            <v>4226.2240598511416</v>
          </cell>
          <cell r="E1368" t="str">
            <v/>
          </cell>
          <cell r="F1368" t="str">
            <v/>
          </cell>
          <cell r="G1368">
            <v>6</v>
          </cell>
          <cell r="H1368">
            <v>4226.2240598511416</v>
          </cell>
          <cell r="I1368">
            <v>6</v>
          </cell>
          <cell r="J1368">
            <v>186.33068367983822</v>
          </cell>
          <cell r="K1368" t="str">
            <v>No</v>
          </cell>
          <cell r="L1368" t="str">
            <v>-</v>
          </cell>
          <cell r="M1368">
            <v>0</v>
          </cell>
          <cell r="N1368" t="str">
            <v/>
          </cell>
          <cell r="O1368" t="str">
            <v>-</v>
          </cell>
        </row>
        <row r="1369">
          <cell r="A1369" t="str">
            <v>LB70C</v>
          </cell>
          <cell r="B1369" t="str">
            <v>Complex Endoscopic, Prostate or Bladder Neck Procedures (Male and Female), with CC Score 2+</v>
          </cell>
          <cell r="C1369" t="str">
            <v>-</v>
          </cell>
          <cell r="D1369">
            <v>2491.5370391170809</v>
          </cell>
          <cell r="E1369" t="str">
            <v/>
          </cell>
          <cell r="F1369" t="str">
            <v/>
          </cell>
          <cell r="G1369">
            <v>7</v>
          </cell>
          <cell r="H1369">
            <v>6986.7997247918929</v>
          </cell>
          <cell r="I1369">
            <v>52</v>
          </cell>
          <cell r="J1369">
            <v>186.33068367983822</v>
          </cell>
          <cell r="K1369" t="str">
            <v>No</v>
          </cell>
          <cell r="L1369" t="str">
            <v>-</v>
          </cell>
          <cell r="M1369">
            <v>0</v>
          </cell>
          <cell r="N1369" t="str">
            <v/>
          </cell>
          <cell r="O1369" t="str">
            <v>-</v>
          </cell>
        </row>
        <row r="1370">
          <cell r="A1370" t="str">
            <v>LB70D</v>
          </cell>
          <cell r="B1370" t="str">
            <v>Complex Endoscopic, Prostate or Bladder Neck Procedures (Male and Female), with CC Score 0-1</v>
          </cell>
          <cell r="C1370" t="str">
            <v>-</v>
          </cell>
          <cell r="D1370">
            <v>2140.1803227998139</v>
          </cell>
          <cell r="E1370" t="str">
            <v/>
          </cell>
          <cell r="F1370" t="str">
            <v/>
          </cell>
          <cell r="G1370">
            <v>6</v>
          </cell>
          <cell r="H1370">
            <v>2865.4369076322887</v>
          </cell>
          <cell r="I1370">
            <v>16</v>
          </cell>
          <cell r="J1370">
            <v>186.33068367983822</v>
          </cell>
          <cell r="K1370" t="str">
            <v>No</v>
          </cell>
          <cell r="L1370" t="str">
            <v>-</v>
          </cell>
          <cell r="M1370">
            <v>0</v>
          </cell>
          <cell r="N1370" t="str">
            <v/>
          </cell>
          <cell r="O1370" t="str">
            <v>-</v>
          </cell>
        </row>
        <row r="1371">
          <cell r="A1371" t="str">
            <v>LB71Z</v>
          </cell>
          <cell r="B1371" t="str">
            <v>Total Pelvic Exenteration</v>
          </cell>
          <cell r="C1371" t="str">
            <v>-</v>
          </cell>
          <cell r="D1371">
            <v>13472.96865603769</v>
          </cell>
          <cell r="E1371" t="str">
            <v/>
          </cell>
          <cell r="F1371" t="str">
            <v/>
          </cell>
          <cell r="G1371">
            <v>60</v>
          </cell>
          <cell r="H1371">
            <v>14075.45698309525</v>
          </cell>
          <cell r="I1371">
            <v>119</v>
          </cell>
          <cell r="J1371">
            <v>186.33068367983822</v>
          </cell>
          <cell r="K1371" t="str">
            <v>No</v>
          </cell>
          <cell r="L1371" t="str">
            <v>-</v>
          </cell>
          <cell r="M1371">
            <v>0</v>
          </cell>
          <cell r="N1371" t="str">
            <v/>
          </cell>
          <cell r="O1371" t="str">
            <v>-</v>
          </cell>
        </row>
        <row r="1372">
          <cell r="A1372" t="str">
            <v>LB72A</v>
          </cell>
          <cell r="B1372" t="str">
            <v>Diagnostic Flexible Cystoscopy, 19 years and over</v>
          </cell>
          <cell r="C1372">
            <v>142.27471434055417</v>
          </cell>
          <cell r="D1372">
            <v>364.35775853811458</v>
          </cell>
          <cell r="E1372" t="str">
            <v/>
          </cell>
          <cell r="F1372" t="str">
            <v/>
          </cell>
          <cell r="G1372">
            <v>5</v>
          </cell>
          <cell r="H1372">
            <v>686.0142530462881</v>
          </cell>
          <cell r="I1372">
            <v>5</v>
          </cell>
          <cell r="J1372">
            <v>186.33068367983822</v>
          </cell>
          <cell r="K1372" t="str">
            <v>No</v>
          </cell>
          <cell r="L1372" t="str">
            <v>-</v>
          </cell>
          <cell r="M1372">
            <v>0</v>
          </cell>
          <cell r="N1372">
            <v>1</v>
          </cell>
          <cell r="O1372" t="str">
            <v>HRG</v>
          </cell>
        </row>
        <row r="1373">
          <cell r="A1373" t="str">
            <v>LB72B</v>
          </cell>
          <cell r="B1373" t="str">
            <v>Diagnostic Flexible Cystoscopy, 18 years and under</v>
          </cell>
          <cell r="C1373" t="str">
            <v>-</v>
          </cell>
          <cell r="D1373">
            <v>737.94520960736418</v>
          </cell>
          <cell r="E1373" t="str">
            <v/>
          </cell>
          <cell r="F1373" t="str">
            <v/>
          </cell>
          <cell r="G1373">
            <v>5</v>
          </cell>
          <cell r="H1373">
            <v>950.13906255109714</v>
          </cell>
          <cell r="I1373">
            <v>5</v>
          </cell>
          <cell r="J1373">
            <v>339.23770009237126</v>
          </cell>
          <cell r="K1373" t="str">
            <v>No</v>
          </cell>
          <cell r="L1373" t="str">
            <v>-</v>
          </cell>
          <cell r="M1373">
            <v>0</v>
          </cell>
          <cell r="N1373" t="str">
            <v/>
          </cell>
          <cell r="O1373" t="str">
            <v>-</v>
          </cell>
        </row>
        <row r="1374">
          <cell r="A1374" t="str">
            <v>LB73Z</v>
          </cell>
          <cell r="B1374" t="str">
            <v>Diagnostic Flexible Cystoscopy using Photodynamic Fluorescence</v>
          </cell>
          <cell r="C1374" t="str">
            <v>-</v>
          </cell>
          <cell r="D1374">
            <v>1266.4969891953904</v>
          </cell>
          <cell r="E1374" t="str">
            <v/>
          </cell>
          <cell r="F1374" t="str">
            <v/>
          </cell>
          <cell r="G1374">
            <v>5</v>
          </cell>
          <cell r="H1374">
            <v>1266.4969891953904</v>
          </cell>
          <cell r="I1374">
            <v>5</v>
          </cell>
          <cell r="J1374">
            <v>186.33068367983822</v>
          </cell>
          <cell r="K1374" t="str">
            <v>No</v>
          </cell>
          <cell r="L1374" t="str">
            <v>-</v>
          </cell>
          <cell r="M1374">
            <v>0</v>
          </cell>
          <cell r="N1374" t="str">
            <v/>
          </cell>
          <cell r="O1374" t="str">
            <v>-</v>
          </cell>
        </row>
        <row r="1375">
          <cell r="A1375" t="str">
            <v>LB74Z</v>
          </cell>
          <cell r="B1375" t="str">
            <v>Implantation of Penile Prosthesis</v>
          </cell>
          <cell r="C1375" t="str">
            <v>-</v>
          </cell>
          <cell r="D1375">
            <v>8478.8811056182858</v>
          </cell>
          <cell r="E1375" t="str">
            <v/>
          </cell>
          <cell r="F1375" t="str">
            <v/>
          </cell>
          <cell r="G1375">
            <v>5</v>
          </cell>
          <cell r="H1375">
            <v>8504.3795995670971</v>
          </cell>
          <cell r="I1375">
            <v>16</v>
          </cell>
          <cell r="J1375">
            <v>186.33068367983822</v>
          </cell>
          <cell r="K1375" t="str">
            <v>No</v>
          </cell>
          <cell r="L1375" t="str">
            <v>-</v>
          </cell>
          <cell r="M1375">
            <v>0</v>
          </cell>
          <cell r="N1375" t="str">
            <v/>
          </cell>
          <cell r="O1375" t="str">
            <v>-</v>
          </cell>
        </row>
        <row r="1376">
          <cell r="A1376" t="str">
            <v>MA01Z</v>
          </cell>
          <cell r="B1376" t="str">
            <v>Complex Open, Upper or Lower Genital Tract Procedures</v>
          </cell>
          <cell r="C1376" t="str">
            <v>-</v>
          </cell>
          <cell r="D1376">
            <v>4151.3719672547568</v>
          </cell>
          <cell r="E1376" t="str">
            <v/>
          </cell>
          <cell r="F1376" t="str">
            <v/>
          </cell>
          <cell r="G1376">
            <v>12</v>
          </cell>
          <cell r="H1376">
            <v>6747.8072616295613</v>
          </cell>
          <cell r="I1376">
            <v>31</v>
          </cell>
          <cell r="J1376">
            <v>253.16077132643741</v>
          </cell>
          <cell r="K1376" t="str">
            <v>No</v>
          </cell>
          <cell r="L1376" t="str">
            <v>-</v>
          </cell>
          <cell r="M1376">
            <v>0</v>
          </cell>
          <cell r="N1376" t="str">
            <v/>
          </cell>
          <cell r="O1376" t="str">
            <v>-</v>
          </cell>
        </row>
        <row r="1377">
          <cell r="A1377" t="str">
            <v>MA02A</v>
          </cell>
          <cell r="B1377" t="str">
            <v>Very Major Open, Upper or Lower Genital Tract Procedures, with CC Score 4+</v>
          </cell>
          <cell r="C1377" t="str">
            <v>-</v>
          </cell>
          <cell r="D1377">
            <v>4767.7774403369567</v>
          </cell>
          <cell r="E1377" t="str">
            <v/>
          </cell>
          <cell r="F1377" t="str">
            <v/>
          </cell>
          <cell r="G1377">
            <v>16</v>
          </cell>
          <cell r="H1377">
            <v>7800.4787109481649</v>
          </cell>
          <cell r="I1377">
            <v>38</v>
          </cell>
          <cell r="J1377">
            <v>253.16077132643741</v>
          </cell>
          <cell r="K1377" t="str">
            <v>No</v>
          </cell>
          <cell r="L1377" t="str">
            <v>-</v>
          </cell>
          <cell r="M1377">
            <v>0</v>
          </cell>
          <cell r="N1377" t="str">
            <v/>
          </cell>
          <cell r="O1377" t="str">
            <v>-</v>
          </cell>
        </row>
        <row r="1378">
          <cell r="A1378" t="str">
            <v>MA02B</v>
          </cell>
          <cell r="B1378" t="str">
            <v>Very Major Open, Upper or Lower Genital Tract Procedures, with CC Score 2-3</v>
          </cell>
          <cell r="C1378" t="str">
            <v>-</v>
          </cell>
          <cell r="D1378">
            <v>3664.8234725430916</v>
          </cell>
          <cell r="E1378" t="str">
            <v/>
          </cell>
          <cell r="F1378" t="str">
            <v/>
          </cell>
          <cell r="G1378">
            <v>10</v>
          </cell>
          <cell r="H1378">
            <v>5624.6155918446084</v>
          </cell>
          <cell r="I1378">
            <v>23</v>
          </cell>
          <cell r="J1378">
            <v>253.16077132643741</v>
          </cell>
          <cell r="K1378" t="str">
            <v>No</v>
          </cell>
          <cell r="L1378" t="str">
            <v>-</v>
          </cell>
          <cell r="M1378">
            <v>0</v>
          </cell>
          <cell r="N1378" t="str">
            <v/>
          </cell>
          <cell r="O1378" t="str">
            <v>-</v>
          </cell>
        </row>
        <row r="1379">
          <cell r="A1379" t="str">
            <v>MA02C</v>
          </cell>
          <cell r="B1379" t="str">
            <v>Very Major Open, Upper or Lower Genital Tract Procedures, with CC Score 0-1</v>
          </cell>
          <cell r="C1379" t="str">
            <v>-</v>
          </cell>
          <cell r="D1379">
            <v>3113.215150344603</v>
          </cell>
          <cell r="E1379" t="str">
            <v/>
          </cell>
          <cell r="F1379" t="str">
            <v/>
          </cell>
          <cell r="G1379">
            <v>7</v>
          </cell>
          <cell r="H1379">
            <v>3886.7532419985937</v>
          </cell>
          <cell r="I1379">
            <v>14</v>
          </cell>
          <cell r="J1379">
            <v>253.16077132643741</v>
          </cell>
          <cell r="K1379" t="str">
            <v>No</v>
          </cell>
          <cell r="L1379" t="str">
            <v>-</v>
          </cell>
          <cell r="M1379">
            <v>0</v>
          </cell>
          <cell r="N1379" t="str">
            <v/>
          </cell>
          <cell r="O1379" t="str">
            <v>-</v>
          </cell>
        </row>
        <row r="1380">
          <cell r="A1380" t="str">
            <v>MA03C</v>
          </cell>
          <cell r="B1380" t="str">
            <v>Major Open Lower Genital Tract Procedures with CC Score 3+</v>
          </cell>
          <cell r="C1380" t="str">
            <v>-</v>
          </cell>
          <cell r="D1380">
            <v>2491.0434504435375</v>
          </cell>
          <cell r="E1380" t="str">
            <v/>
          </cell>
          <cell r="F1380" t="str">
            <v/>
          </cell>
          <cell r="G1380">
            <v>7</v>
          </cell>
          <cell r="H1380">
            <v>3468.6309211776288</v>
          </cell>
          <cell r="I1380">
            <v>49</v>
          </cell>
          <cell r="J1380">
            <v>253.16077132643741</v>
          </cell>
          <cell r="K1380" t="str">
            <v>No</v>
          </cell>
          <cell r="L1380" t="str">
            <v>-</v>
          </cell>
          <cell r="M1380">
            <v>0</v>
          </cell>
          <cell r="N1380" t="str">
            <v/>
          </cell>
          <cell r="O1380" t="str">
            <v>-</v>
          </cell>
        </row>
        <row r="1381">
          <cell r="A1381" t="str">
            <v>MA03D</v>
          </cell>
          <cell r="B1381" t="str">
            <v>Major Open Lower Genital Tract Procedures with CC Score 0-2</v>
          </cell>
          <cell r="C1381" t="str">
            <v>-</v>
          </cell>
          <cell r="D1381">
            <v>2040.2317813316643</v>
          </cell>
          <cell r="E1381" t="str">
            <v/>
          </cell>
          <cell r="F1381" t="str">
            <v/>
          </cell>
          <cell r="G1381">
            <v>5</v>
          </cell>
          <cell r="H1381">
            <v>2040.2317813316643</v>
          </cell>
          <cell r="I1381">
            <v>5</v>
          </cell>
          <cell r="J1381">
            <v>253.16077132643741</v>
          </cell>
          <cell r="K1381" t="str">
            <v>No</v>
          </cell>
          <cell r="L1381" t="str">
            <v>-</v>
          </cell>
          <cell r="M1381">
            <v>0</v>
          </cell>
          <cell r="N1381" t="str">
            <v/>
          </cell>
          <cell r="O1381" t="str">
            <v>-</v>
          </cell>
        </row>
        <row r="1382">
          <cell r="A1382" t="str">
            <v>MA04C</v>
          </cell>
          <cell r="B1382" t="str">
            <v>Intermediate Open Lower Genital Tract Procedures with CC Score 3+</v>
          </cell>
          <cell r="C1382" t="str">
            <v>-</v>
          </cell>
          <cell r="D1382">
            <v>1936.2191565015848</v>
          </cell>
          <cell r="E1382" t="str">
            <v/>
          </cell>
          <cell r="F1382" t="str">
            <v/>
          </cell>
          <cell r="G1382">
            <v>6</v>
          </cell>
          <cell r="H1382">
            <v>3444.1502980576115</v>
          </cell>
          <cell r="I1382">
            <v>22</v>
          </cell>
          <cell r="J1382">
            <v>253.16077132643741</v>
          </cell>
          <cell r="K1382" t="str">
            <v>No</v>
          </cell>
          <cell r="L1382" t="str">
            <v>-</v>
          </cell>
          <cell r="M1382">
            <v>0</v>
          </cell>
          <cell r="N1382" t="str">
            <v/>
          </cell>
          <cell r="O1382" t="str">
            <v>-</v>
          </cell>
        </row>
        <row r="1383">
          <cell r="A1383" t="str">
            <v>MA04D</v>
          </cell>
          <cell r="B1383" t="str">
            <v>Intermediate Open Lower Genital Tract Procedures with CC Score 0-2</v>
          </cell>
          <cell r="C1383" t="str">
            <v>-</v>
          </cell>
          <cell r="D1383">
            <v>1605.4338091586926</v>
          </cell>
          <cell r="E1383" t="str">
            <v/>
          </cell>
          <cell r="F1383" t="str">
            <v/>
          </cell>
          <cell r="G1383">
            <v>5</v>
          </cell>
          <cell r="H1383">
            <v>1605.4338091586926</v>
          </cell>
          <cell r="I1383">
            <v>5</v>
          </cell>
          <cell r="J1383">
            <v>253.16077132643741</v>
          </cell>
          <cell r="K1383" t="str">
            <v>No</v>
          </cell>
          <cell r="L1383" t="str">
            <v>-</v>
          </cell>
          <cell r="M1383">
            <v>0</v>
          </cell>
          <cell r="N1383">
            <v>1</v>
          </cell>
          <cell r="O1383" t="str">
            <v>HRG</v>
          </cell>
        </row>
        <row r="1384">
          <cell r="A1384" t="str">
            <v>MA06A</v>
          </cell>
          <cell r="B1384" t="str">
            <v>Major, Open or Laparoscopic, Upper or Lower Genital Tract Procedures for Malignancy, with CC Score 4+</v>
          </cell>
          <cell r="C1384" t="str">
            <v>-</v>
          </cell>
          <cell r="D1384">
            <v>4265.3895707124675</v>
          </cell>
          <cell r="E1384" t="str">
            <v/>
          </cell>
          <cell r="F1384" t="str">
            <v/>
          </cell>
          <cell r="G1384">
            <v>12</v>
          </cell>
          <cell r="H1384">
            <v>7187.310643711312</v>
          </cell>
          <cell r="I1384">
            <v>40</v>
          </cell>
          <cell r="J1384">
            <v>253.16077132643741</v>
          </cell>
          <cell r="K1384" t="str">
            <v>No</v>
          </cell>
          <cell r="L1384" t="str">
            <v>-</v>
          </cell>
          <cell r="M1384">
            <v>0</v>
          </cell>
          <cell r="N1384" t="str">
            <v/>
          </cell>
          <cell r="O1384" t="str">
            <v>-</v>
          </cell>
        </row>
        <row r="1385">
          <cell r="A1385" t="str">
            <v>MA06B</v>
          </cell>
          <cell r="B1385" t="str">
            <v>Major, Open or Laparoscopic, Upper or Lower Genital Tract Procedures for Malignancy, with CC Score 2-3</v>
          </cell>
          <cell r="C1385" t="str">
            <v>-</v>
          </cell>
          <cell r="D1385">
            <v>3209.6359643725614</v>
          </cell>
          <cell r="E1385" t="str">
            <v/>
          </cell>
          <cell r="F1385" t="str">
            <v/>
          </cell>
          <cell r="G1385">
            <v>7</v>
          </cell>
          <cell r="H1385">
            <v>3319.4218727923226</v>
          </cell>
          <cell r="I1385">
            <v>23</v>
          </cell>
          <cell r="J1385">
            <v>253.16077132643741</v>
          </cell>
          <cell r="K1385" t="str">
            <v>No</v>
          </cell>
          <cell r="L1385" t="str">
            <v>-</v>
          </cell>
          <cell r="M1385">
            <v>0</v>
          </cell>
          <cell r="N1385" t="str">
            <v/>
          </cell>
          <cell r="O1385" t="str">
            <v>-</v>
          </cell>
        </row>
        <row r="1386">
          <cell r="A1386" t="str">
            <v>MA06C</v>
          </cell>
          <cell r="B1386" t="str">
            <v>Major, Open or Laparoscopic, Upper or Lower Genital Tract Procedures for Malignancy, with CC Score 0-1</v>
          </cell>
          <cell r="C1386" t="str">
            <v>-</v>
          </cell>
          <cell r="D1386">
            <v>2793.9212378555612</v>
          </cell>
          <cell r="E1386" t="str">
            <v/>
          </cell>
          <cell r="F1386" t="str">
            <v/>
          </cell>
          <cell r="G1386">
            <v>6</v>
          </cell>
          <cell r="H1386">
            <v>3300.1308782844126</v>
          </cell>
          <cell r="I1386">
            <v>11</v>
          </cell>
          <cell r="J1386">
            <v>253.16077132643741</v>
          </cell>
          <cell r="K1386" t="str">
            <v>No</v>
          </cell>
          <cell r="L1386" t="str">
            <v>-</v>
          </cell>
          <cell r="M1386">
            <v>0</v>
          </cell>
          <cell r="N1386" t="str">
            <v/>
          </cell>
          <cell r="O1386" t="str">
            <v>-</v>
          </cell>
        </row>
        <row r="1387">
          <cell r="A1387" t="str">
            <v>MA07E</v>
          </cell>
          <cell r="B1387" t="str">
            <v>Major Open Upper Genital Tract Procedures with CC Score 5+</v>
          </cell>
          <cell r="C1387" t="str">
            <v>-</v>
          </cell>
          <cell r="D1387">
            <v>4374.9254700241754</v>
          </cell>
          <cell r="E1387" t="str">
            <v/>
          </cell>
          <cell r="F1387" t="str">
            <v/>
          </cell>
          <cell r="G1387">
            <v>16</v>
          </cell>
          <cell r="H1387">
            <v>7640.511324748074</v>
          </cell>
          <cell r="I1387">
            <v>45</v>
          </cell>
          <cell r="J1387">
            <v>253.16077132643741</v>
          </cell>
          <cell r="K1387" t="str">
            <v>No</v>
          </cell>
          <cell r="L1387" t="str">
            <v>-</v>
          </cell>
          <cell r="M1387">
            <v>0</v>
          </cell>
          <cell r="N1387" t="str">
            <v/>
          </cell>
          <cell r="O1387" t="str">
            <v>-</v>
          </cell>
        </row>
        <row r="1388">
          <cell r="A1388" t="str">
            <v>MA07F</v>
          </cell>
          <cell r="B1388" t="str">
            <v>Major Open Upper Genital Tract Procedures with CC Score 3-4</v>
          </cell>
          <cell r="C1388" t="str">
            <v>-</v>
          </cell>
          <cell r="D1388">
            <v>3243.0678313795206</v>
          </cell>
          <cell r="E1388" t="str">
            <v/>
          </cell>
          <cell r="F1388" t="str">
            <v/>
          </cell>
          <cell r="G1388">
            <v>7</v>
          </cell>
          <cell r="H1388">
            <v>4842.9433692332386</v>
          </cell>
          <cell r="I1388">
            <v>22</v>
          </cell>
          <cell r="J1388">
            <v>253.16077132643741</v>
          </cell>
          <cell r="K1388" t="str">
            <v>No</v>
          </cell>
          <cell r="L1388" t="str">
            <v>-</v>
          </cell>
          <cell r="M1388">
            <v>0</v>
          </cell>
          <cell r="N1388" t="str">
            <v/>
          </cell>
          <cell r="O1388" t="str">
            <v>-</v>
          </cell>
        </row>
        <row r="1389">
          <cell r="A1389" t="str">
            <v>MA07G</v>
          </cell>
          <cell r="B1389" t="str">
            <v>Major Open Upper Genital Tract Procedures with CC Score 0-2</v>
          </cell>
          <cell r="C1389" t="str">
            <v>-</v>
          </cell>
          <cell r="D1389">
            <v>2781.8907320964536</v>
          </cell>
          <cell r="E1389" t="str">
            <v/>
          </cell>
          <cell r="F1389" t="str">
            <v/>
          </cell>
          <cell r="G1389">
            <v>5</v>
          </cell>
          <cell r="H1389">
            <v>2843.8685513058431</v>
          </cell>
          <cell r="I1389">
            <v>9</v>
          </cell>
          <cell r="J1389">
            <v>253.16077132643741</v>
          </cell>
          <cell r="K1389" t="str">
            <v>No</v>
          </cell>
          <cell r="L1389" t="str">
            <v>-</v>
          </cell>
          <cell r="M1389">
            <v>0</v>
          </cell>
          <cell r="N1389">
            <v>1</v>
          </cell>
          <cell r="O1389" t="str">
            <v>HRG</v>
          </cell>
        </row>
        <row r="1390">
          <cell r="A1390" t="str">
            <v>MA08A</v>
          </cell>
          <cell r="B1390" t="str">
            <v>Major, Laparoscopic or Endoscopic, Upper Genital Tract Procedures, with CC Score 2+</v>
          </cell>
          <cell r="C1390" t="str">
            <v>-</v>
          </cell>
          <cell r="D1390">
            <v>2675.8724043911188</v>
          </cell>
          <cell r="E1390" t="str">
            <v/>
          </cell>
          <cell r="F1390" t="str">
            <v/>
          </cell>
          <cell r="G1390">
            <v>5</v>
          </cell>
          <cell r="H1390">
            <v>2714.8592219067514</v>
          </cell>
          <cell r="I1390">
            <v>9</v>
          </cell>
          <cell r="J1390">
            <v>253.16077132643741</v>
          </cell>
          <cell r="K1390" t="str">
            <v>No</v>
          </cell>
          <cell r="L1390" t="str">
            <v>-</v>
          </cell>
          <cell r="M1390">
            <v>0</v>
          </cell>
          <cell r="N1390">
            <v>1</v>
          </cell>
          <cell r="O1390" t="str">
            <v>sub-HRG</v>
          </cell>
        </row>
        <row r="1391">
          <cell r="A1391" t="str">
            <v>MA08B</v>
          </cell>
          <cell r="B1391" t="str">
            <v>Major, Laparoscopic or Endoscopic, Upper Genital Tract Procedures, with CC Score 0-1</v>
          </cell>
          <cell r="C1391" t="str">
            <v>-</v>
          </cell>
          <cell r="D1391">
            <v>2261.6287743898447</v>
          </cell>
          <cell r="E1391" t="str">
            <v/>
          </cell>
          <cell r="F1391" t="str">
            <v/>
          </cell>
          <cell r="G1391">
            <v>5</v>
          </cell>
          <cell r="H1391">
            <v>2261.6287743898447</v>
          </cell>
          <cell r="I1391">
            <v>5</v>
          </cell>
          <cell r="J1391">
            <v>253.16077132643741</v>
          </cell>
          <cell r="K1391" t="str">
            <v>No</v>
          </cell>
          <cell r="L1391" t="str">
            <v>-</v>
          </cell>
          <cell r="M1391">
            <v>0</v>
          </cell>
          <cell r="N1391">
            <v>1</v>
          </cell>
          <cell r="O1391" t="str">
            <v>HRG</v>
          </cell>
        </row>
        <row r="1392">
          <cell r="A1392" t="str">
            <v>MA09Z</v>
          </cell>
          <cell r="B1392" t="str">
            <v>Intermediate, Laparoscopic or Endoscopic, Upper Genital Tract Procedures</v>
          </cell>
          <cell r="C1392" t="str">
            <v>-</v>
          </cell>
          <cell r="D1392">
            <v>1559.5987631771382</v>
          </cell>
          <cell r="E1392" t="str">
            <v/>
          </cell>
          <cell r="F1392" t="str">
            <v/>
          </cell>
          <cell r="G1392">
            <v>5</v>
          </cell>
          <cell r="H1392">
            <v>2511.1337827411871</v>
          </cell>
          <cell r="I1392">
            <v>6</v>
          </cell>
          <cell r="J1392">
            <v>253.16077132643741</v>
          </cell>
          <cell r="K1392" t="str">
            <v>No</v>
          </cell>
          <cell r="L1392" t="str">
            <v>-</v>
          </cell>
          <cell r="M1392">
            <v>0</v>
          </cell>
          <cell r="N1392" t="str">
            <v/>
          </cell>
          <cell r="O1392" t="str">
            <v>-</v>
          </cell>
        </row>
        <row r="1393">
          <cell r="A1393" t="str">
            <v>MA10Z</v>
          </cell>
          <cell r="B1393" t="str">
            <v>Minor, Laparoscopic or Endoscopic, Upper Genital Tract Procedures</v>
          </cell>
          <cell r="C1393">
            <v>1088.6461499779407</v>
          </cell>
          <cell r="D1393">
            <v>1088.6461499779407</v>
          </cell>
          <cell r="E1393" t="str">
            <v/>
          </cell>
          <cell r="F1393" t="str">
            <v/>
          </cell>
          <cell r="G1393">
            <v>5</v>
          </cell>
          <cell r="H1393">
            <v>1498.7882326580173</v>
          </cell>
          <cell r="I1393">
            <v>5</v>
          </cell>
          <cell r="J1393">
            <v>253.16077132643741</v>
          </cell>
          <cell r="K1393" t="str">
            <v>No</v>
          </cell>
          <cell r="L1393" t="str">
            <v>-</v>
          </cell>
          <cell r="M1393">
            <v>0</v>
          </cell>
          <cell r="N1393">
            <v>1</v>
          </cell>
          <cell r="O1393" t="str">
            <v>HRG</v>
          </cell>
        </row>
        <row r="1394">
          <cell r="A1394" t="str">
            <v>MA11Z</v>
          </cell>
          <cell r="B1394" t="str">
            <v>Intermediate Open Upper Genital Tract Procedures</v>
          </cell>
          <cell r="C1394" t="str">
            <v>-</v>
          </cell>
          <cell r="D1394">
            <v>1973.5222965872676</v>
          </cell>
          <cell r="E1394" t="str">
            <v/>
          </cell>
          <cell r="F1394" t="str">
            <v/>
          </cell>
          <cell r="G1394">
            <v>5</v>
          </cell>
          <cell r="H1394">
            <v>3020.5923967396889</v>
          </cell>
          <cell r="I1394">
            <v>10</v>
          </cell>
          <cell r="J1394">
            <v>253.16077132643741</v>
          </cell>
          <cell r="K1394" t="str">
            <v>No</v>
          </cell>
          <cell r="L1394" t="str">
            <v>-</v>
          </cell>
          <cell r="M1394">
            <v>0</v>
          </cell>
          <cell r="N1394" t="str">
            <v/>
          </cell>
          <cell r="O1394" t="str">
            <v>-</v>
          </cell>
        </row>
        <row r="1395">
          <cell r="A1395" t="str">
            <v>MA12Z</v>
          </cell>
          <cell r="B1395" t="str">
            <v>Resection or Ablation Procedures for Intra-Uterine Lesions</v>
          </cell>
          <cell r="C1395">
            <v>172.73266026051374</v>
          </cell>
          <cell r="D1395">
            <v>936.70786312771793</v>
          </cell>
          <cell r="E1395" t="str">
            <v/>
          </cell>
          <cell r="F1395" t="str">
            <v/>
          </cell>
          <cell r="G1395">
            <v>5</v>
          </cell>
          <cell r="H1395">
            <v>936.70786312771793</v>
          </cell>
          <cell r="I1395">
            <v>5</v>
          </cell>
          <cell r="J1395">
            <v>253.16077132643741</v>
          </cell>
          <cell r="K1395" t="str">
            <v>No</v>
          </cell>
          <cell r="L1395" t="str">
            <v>-</v>
          </cell>
          <cell r="M1395">
            <v>0</v>
          </cell>
          <cell r="N1395" t="str">
            <v/>
          </cell>
          <cell r="O1395" t="str">
            <v>-</v>
          </cell>
        </row>
        <row r="1396">
          <cell r="A1396" t="str">
            <v>MA17C</v>
          </cell>
          <cell r="B1396" t="str">
            <v>Dilation and Evacuation, less than 14 weeks gestation</v>
          </cell>
          <cell r="C1396" t="str">
            <v>-</v>
          </cell>
          <cell r="D1396">
            <v>785.39774577578271</v>
          </cell>
          <cell r="E1396" t="str">
            <v/>
          </cell>
          <cell r="F1396" t="str">
            <v/>
          </cell>
          <cell r="G1396">
            <v>5</v>
          </cell>
          <cell r="H1396">
            <v>1094.2326887179786</v>
          </cell>
          <cell r="I1396">
            <v>5</v>
          </cell>
          <cell r="J1396">
            <v>253.16077132643741</v>
          </cell>
          <cell r="K1396" t="str">
            <v>No</v>
          </cell>
          <cell r="L1396" t="str">
            <v>-</v>
          </cell>
          <cell r="M1396">
            <v>0</v>
          </cell>
          <cell r="N1396" t="str">
            <v/>
          </cell>
          <cell r="O1396" t="str">
            <v>-</v>
          </cell>
        </row>
        <row r="1397">
          <cell r="A1397" t="str">
            <v>MA17D</v>
          </cell>
          <cell r="B1397" t="str">
            <v>Dilation and Evacuation, 14 to 20 weeks gestation</v>
          </cell>
          <cell r="C1397" t="str">
            <v>-</v>
          </cell>
          <cell r="D1397">
            <v>827.89173526349202</v>
          </cell>
          <cell r="E1397" t="str">
            <v/>
          </cell>
          <cell r="F1397" t="str">
            <v/>
          </cell>
          <cell r="G1397">
            <v>5</v>
          </cell>
          <cell r="H1397">
            <v>1763.253759285584</v>
          </cell>
          <cell r="I1397">
            <v>5</v>
          </cell>
          <cell r="J1397">
            <v>253.16077132643741</v>
          </cell>
          <cell r="K1397" t="str">
            <v>No</v>
          </cell>
          <cell r="L1397" t="str">
            <v>-</v>
          </cell>
          <cell r="M1397">
            <v>0</v>
          </cell>
          <cell r="N1397" t="str">
            <v/>
          </cell>
          <cell r="O1397" t="str">
            <v>-</v>
          </cell>
        </row>
        <row r="1398">
          <cell r="A1398" t="str">
            <v>MA18C</v>
          </cell>
          <cell r="B1398" t="str">
            <v>Medical Termination of Pregnancy, less than 14 weeks gestation</v>
          </cell>
          <cell r="C1398">
            <v>135.25499164008804</v>
          </cell>
          <cell r="D1398">
            <v>404.14257915044675</v>
          </cell>
          <cell r="E1398" t="str">
            <v/>
          </cell>
          <cell r="F1398" t="str">
            <v/>
          </cell>
          <cell r="G1398">
            <v>5</v>
          </cell>
          <cell r="H1398">
            <v>596.09336406568741</v>
          </cell>
          <cell r="I1398">
            <v>5</v>
          </cell>
          <cell r="J1398">
            <v>253.16077132643741</v>
          </cell>
          <cell r="K1398" t="str">
            <v>No</v>
          </cell>
          <cell r="L1398" t="str">
            <v>-</v>
          </cell>
          <cell r="M1398">
            <v>0</v>
          </cell>
          <cell r="N1398" t="str">
            <v/>
          </cell>
          <cell r="O1398" t="str">
            <v>-</v>
          </cell>
        </row>
        <row r="1399">
          <cell r="A1399" t="str">
            <v>MA18D</v>
          </cell>
          <cell r="B1399" t="str">
            <v>Medical Termination of Pregnancy, 14 to 20 weeks gestation</v>
          </cell>
          <cell r="C1399" t="str">
            <v>-</v>
          </cell>
          <cell r="D1399">
            <v>607.10399568072057</v>
          </cell>
          <cell r="E1399" t="str">
            <v/>
          </cell>
          <cell r="F1399" t="str">
            <v/>
          </cell>
          <cell r="G1399">
            <v>5</v>
          </cell>
          <cell r="H1399">
            <v>1018.9454716238799</v>
          </cell>
          <cell r="I1399">
            <v>5</v>
          </cell>
          <cell r="J1399">
            <v>253.16077132643741</v>
          </cell>
          <cell r="K1399" t="str">
            <v>No</v>
          </cell>
          <cell r="L1399" t="str">
            <v>-</v>
          </cell>
          <cell r="M1399">
            <v>0</v>
          </cell>
          <cell r="N1399" t="str">
            <v/>
          </cell>
          <cell r="O1399" t="str">
            <v>-</v>
          </cell>
        </row>
        <row r="1400">
          <cell r="A1400" t="str">
            <v>MA19A</v>
          </cell>
          <cell r="B1400" t="str">
            <v>Vacuum Aspiration with Cannula, less than 14 weeks gestation</v>
          </cell>
          <cell r="C1400" t="str">
            <v>-</v>
          </cell>
          <cell r="D1400">
            <v>677.27577569100913</v>
          </cell>
          <cell r="E1400" t="str">
            <v/>
          </cell>
          <cell r="F1400" t="str">
            <v/>
          </cell>
          <cell r="G1400">
            <v>5</v>
          </cell>
          <cell r="H1400">
            <v>1057.5970969094574</v>
          </cell>
          <cell r="I1400">
            <v>5</v>
          </cell>
          <cell r="J1400">
            <v>253.16077132643741</v>
          </cell>
          <cell r="K1400" t="str">
            <v>No</v>
          </cell>
          <cell r="L1400" t="str">
            <v>-</v>
          </cell>
          <cell r="M1400">
            <v>0</v>
          </cell>
          <cell r="N1400" t="str">
            <v/>
          </cell>
          <cell r="O1400" t="str">
            <v>-</v>
          </cell>
        </row>
        <row r="1401">
          <cell r="A1401" t="str">
            <v>MA19B</v>
          </cell>
          <cell r="B1401" t="str">
            <v>Vacuum Aspiration with Cannula, 14 to 20 weeks gestation</v>
          </cell>
          <cell r="C1401" t="str">
            <v>-</v>
          </cell>
          <cell r="D1401">
            <v>761.9695154497814</v>
          </cell>
          <cell r="E1401" t="str">
            <v/>
          </cell>
          <cell r="F1401" t="str">
            <v/>
          </cell>
          <cell r="G1401">
            <v>5</v>
          </cell>
          <cell r="H1401">
            <v>1446.372298772154</v>
          </cell>
          <cell r="I1401">
            <v>5</v>
          </cell>
          <cell r="J1401">
            <v>253.16077132643741</v>
          </cell>
          <cell r="K1401" t="str">
            <v>No</v>
          </cell>
          <cell r="L1401" t="str">
            <v>-</v>
          </cell>
          <cell r="M1401">
            <v>0</v>
          </cell>
          <cell r="N1401" t="str">
            <v/>
          </cell>
          <cell r="O1401" t="str">
            <v>-</v>
          </cell>
        </row>
        <row r="1402">
          <cell r="A1402" t="str">
            <v>MA20Z</v>
          </cell>
          <cell r="B1402" t="str">
            <v>Medical or Surgical Termination of Pregnancy, over 20 weeks gestation</v>
          </cell>
          <cell r="C1402" t="str">
            <v>-</v>
          </cell>
          <cell r="D1402">
            <v>833.29949902911881</v>
          </cell>
          <cell r="E1402" t="str">
            <v/>
          </cell>
          <cell r="F1402" t="str">
            <v/>
          </cell>
          <cell r="G1402">
            <v>5</v>
          </cell>
          <cell r="H1402">
            <v>1555.1148321374412</v>
          </cell>
          <cell r="I1402">
            <v>5</v>
          </cell>
          <cell r="J1402">
            <v>253.16077132643741</v>
          </cell>
          <cell r="K1402" t="str">
            <v>No</v>
          </cell>
          <cell r="L1402" t="str">
            <v>-</v>
          </cell>
          <cell r="M1402">
            <v>0</v>
          </cell>
          <cell r="N1402" t="str">
            <v/>
          </cell>
          <cell r="O1402" t="str">
            <v>-</v>
          </cell>
        </row>
        <row r="1403">
          <cell r="A1403" t="str">
            <v>MA22Z</v>
          </cell>
          <cell r="B1403" t="str">
            <v>Minor Lower Genital Tract Procedures</v>
          </cell>
          <cell r="C1403">
            <v>150.28167475965225</v>
          </cell>
          <cell r="D1403">
            <v>862.89676245570183</v>
          </cell>
          <cell r="E1403" t="str">
            <v/>
          </cell>
          <cell r="F1403" t="str">
            <v/>
          </cell>
          <cell r="G1403">
            <v>5</v>
          </cell>
          <cell r="H1403">
            <v>992.68449191946047</v>
          </cell>
          <cell r="I1403">
            <v>5</v>
          </cell>
          <cell r="J1403">
            <v>253.16077132643741</v>
          </cell>
          <cell r="K1403" t="str">
            <v>No</v>
          </cell>
          <cell r="L1403" t="str">
            <v>-</v>
          </cell>
          <cell r="M1403">
            <v>0</v>
          </cell>
          <cell r="N1403" t="str">
            <v/>
          </cell>
          <cell r="O1403" t="str">
            <v>-</v>
          </cell>
        </row>
        <row r="1404">
          <cell r="A1404" t="str">
            <v>MA23Z</v>
          </cell>
          <cell r="B1404" t="str">
            <v>Minimal Lower Genital Tract Procedures</v>
          </cell>
          <cell r="C1404">
            <v>131.07391884695568</v>
          </cell>
          <cell r="D1404">
            <v>634.85716740722535</v>
          </cell>
          <cell r="E1404" t="str">
            <v/>
          </cell>
          <cell r="F1404" t="str">
            <v/>
          </cell>
          <cell r="G1404">
            <v>5</v>
          </cell>
          <cell r="H1404">
            <v>727.53480700827981</v>
          </cell>
          <cell r="I1404">
            <v>5</v>
          </cell>
          <cell r="J1404">
            <v>253.16077132643741</v>
          </cell>
          <cell r="K1404" t="str">
            <v>No</v>
          </cell>
          <cell r="L1404" t="str">
            <v>-</v>
          </cell>
          <cell r="M1404">
            <v>0</v>
          </cell>
          <cell r="N1404" t="str">
            <v/>
          </cell>
          <cell r="O1404" t="str">
            <v>-</v>
          </cell>
        </row>
        <row r="1405">
          <cell r="A1405" t="str">
            <v>MA24Z</v>
          </cell>
          <cell r="B1405" t="str">
            <v>Minor Upper Genital Tract Procedures</v>
          </cell>
          <cell r="C1405">
            <v>150.28167475965225</v>
          </cell>
          <cell r="D1405">
            <v>862.89676245570183</v>
          </cell>
          <cell r="E1405" t="str">
            <v/>
          </cell>
          <cell r="F1405" t="str">
            <v/>
          </cell>
          <cell r="G1405">
            <v>5</v>
          </cell>
          <cell r="H1405">
            <v>992.68449191946047</v>
          </cell>
          <cell r="I1405">
            <v>5</v>
          </cell>
          <cell r="J1405">
            <v>253.16077132643741</v>
          </cell>
          <cell r="K1405" t="str">
            <v>No</v>
          </cell>
          <cell r="L1405" t="str">
            <v>-</v>
          </cell>
          <cell r="M1405">
            <v>0</v>
          </cell>
          <cell r="N1405" t="str">
            <v/>
          </cell>
          <cell r="O1405" t="str">
            <v>-</v>
          </cell>
        </row>
        <row r="1406">
          <cell r="A1406" t="str">
            <v>MA25Z</v>
          </cell>
          <cell r="B1406" t="str">
            <v>Minimal Upper Genital Tract Procedures</v>
          </cell>
          <cell r="C1406">
            <v>131.07391884695568</v>
          </cell>
          <cell r="D1406">
            <v>634.85716740722535</v>
          </cell>
          <cell r="E1406" t="str">
            <v/>
          </cell>
          <cell r="F1406" t="str">
            <v/>
          </cell>
          <cell r="G1406">
            <v>5</v>
          </cell>
          <cell r="H1406">
            <v>727.53480700827981</v>
          </cell>
          <cell r="I1406">
            <v>5</v>
          </cell>
          <cell r="J1406">
            <v>253.16077132643741</v>
          </cell>
          <cell r="K1406" t="str">
            <v>No</v>
          </cell>
          <cell r="L1406" t="str">
            <v>-</v>
          </cell>
          <cell r="M1406">
            <v>0</v>
          </cell>
          <cell r="N1406" t="str">
            <v/>
          </cell>
          <cell r="O1406" t="str">
            <v>-</v>
          </cell>
        </row>
        <row r="1407">
          <cell r="A1407" t="str">
            <v>MA26A</v>
          </cell>
          <cell r="B1407" t="str">
            <v>Complex, Open or Laparoscopic, Upper or Lower Genital Tract Procedures for Malignancy, with CC Score 5+</v>
          </cell>
          <cell r="C1407" t="str">
            <v>-</v>
          </cell>
          <cell r="D1407">
            <v>6541.0821050368904</v>
          </cell>
          <cell r="E1407" t="str">
            <v/>
          </cell>
          <cell r="F1407" t="str">
            <v/>
          </cell>
          <cell r="G1407">
            <v>23</v>
          </cell>
          <cell r="H1407">
            <v>10421.26216793202</v>
          </cell>
          <cell r="I1407">
            <v>48</v>
          </cell>
          <cell r="J1407">
            <v>253.16077132643741</v>
          </cell>
          <cell r="K1407" t="str">
            <v>No</v>
          </cell>
          <cell r="L1407" t="str">
            <v>-</v>
          </cell>
          <cell r="M1407">
            <v>0</v>
          </cell>
          <cell r="N1407" t="str">
            <v/>
          </cell>
          <cell r="O1407" t="str">
            <v>-</v>
          </cell>
        </row>
        <row r="1408">
          <cell r="A1408" t="str">
            <v>MA26B</v>
          </cell>
          <cell r="B1408" t="str">
            <v>Complex, Open or Laparoscopic, Upper or Lower Genital Tract Procedures for Malignancy, with CC Score 2-4</v>
          </cell>
          <cell r="C1408" t="str">
            <v>-</v>
          </cell>
          <cell r="D1408">
            <v>4416.7620426019212</v>
          </cell>
          <cell r="E1408" t="str">
            <v/>
          </cell>
          <cell r="F1408" t="str">
            <v/>
          </cell>
          <cell r="G1408">
            <v>11</v>
          </cell>
          <cell r="H1408">
            <v>8529.9403491944104</v>
          </cell>
          <cell r="I1408">
            <v>23</v>
          </cell>
          <cell r="J1408">
            <v>253.16077132643741</v>
          </cell>
          <cell r="K1408" t="str">
            <v>No</v>
          </cell>
          <cell r="L1408" t="str">
            <v>-</v>
          </cell>
          <cell r="M1408">
            <v>0</v>
          </cell>
          <cell r="N1408" t="str">
            <v/>
          </cell>
          <cell r="O1408" t="str">
            <v>-</v>
          </cell>
        </row>
        <row r="1409">
          <cell r="A1409" t="str">
            <v>MA26C</v>
          </cell>
          <cell r="B1409" t="str">
            <v>Complex, Open or Laparoscopic, Upper or Lower Genital Tract Procedures for Malignancy, with CC Score 0-1</v>
          </cell>
          <cell r="C1409" t="str">
            <v>-</v>
          </cell>
          <cell r="D1409">
            <v>4110.084216401342</v>
          </cell>
          <cell r="E1409" t="str">
            <v/>
          </cell>
          <cell r="F1409" t="str">
            <v/>
          </cell>
          <cell r="G1409">
            <v>10</v>
          </cell>
          <cell r="H1409">
            <v>5079.0674054957708</v>
          </cell>
          <cell r="I1409">
            <v>16</v>
          </cell>
          <cell r="J1409">
            <v>253.16077132643741</v>
          </cell>
          <cell r="K1409" t="str">
            <v>No</v>
          </cell>
          <cell r="L1409" t="str">
            <v>-</v>
          </cell>
          <cell r="M1409">
            <v>0</v>
          </cell>
          <cell r="N1409" t="str">
            <v/>
          </cell>
          <cell r="O1409" t="str">
            <v>-</v>
          </cell>
        </row>
        <row r="1410">
          <cell r="A1410" t="str">
            <v>MA27Z</v>
          </cell>
          <cell r="B1410" t="str">
            <v>Minor, Upper or Lower Genital Tract Procedures for Malignancy</v>
          </cell>
          <cell r="C1410" t="str">
            <v>-</v>
          </cell>
          <cell r="D1410">
            <v>994.21710484166465</v>
          </cell>
          <cell r="E1410" t="str">
            <v/>
          </cell>
          <cell r="F1410" t="str">
            <v/>
          </cell>
          <cell r="G1410">
            <v>5</v>
          </cell>
          <cell r="H1410">
            <v>994.21710484166465</v>
          </cell>
          <cell r="I1410">
            <v>5</v>
          </cell>
          <cell r="J1410">
            <v>253.16077132643741</v>
          </cell>
          <cell r="K1410" t="str">
            <v>No</v>
          </cell>
          <cell r="L1410" t="str">
            <v>-</v>
          </cell>
          <cell r="M1410">
            <v>0</v>
          </cell>
          <cell r="N1410" t="str">
            <v/>
          </cell>
          <cell r="O1410" t="str">
            <v>-</v>
          </cell>
        </row>
        <row r="1411">
          <cell r="A1411" t="str">
            <v>MA28Z</v>
          </cell>
          <cell r="B1411" t="str">
            <v>Complex, Laparoscopic or Endoscopic, Upper Genital Tract Procedures</v>
          </cell>
          <cell r="C1411" t="str">
            <v>-</v>
          </cell>
          <cell r="D1411">
            <v>2925.590508620629</v>
          </cell>
          <cell r="E1411" t="str">
            <v/>
          </cell>
          <cell r="F1411" t="str">
            <v/>
          </cell>
          <cell r="G1411">
            <v>5</v>
          </cell>
          <cell r="H1411">
            <v>3239.3710107609118</v>
          </cell>
          <cell r="I1411">
            <v>15</v>
          </cell>
          <cell r="J1411">
            <v>253.16077132643741</v>
          </cell>
          <cell r="K1411" t="str">
            <v>No</v>
          </cell>
          <cell r="L1411" t="str">
            <v>-</v>
          </cell>
          <cell r="M1411">
            <v>0</v>
          </cell>
          <cell r="N1411" t="str">
            <v/>
          </cell>
          <cell r="O1411" t="str">
            <v>-</v>
          </cell>
        </row>
        <row r="1412">
          <cell r="A1412" t="str">
            <v>MA29Z</v>
          </cell>
          <cell r="B1412" t="str">
            <v>Major Female Pelvic Peritoneum Adhesion Procedures</v>
          </cell>
          <cell r="C1412" t="str">
            <v>-</v>
          </cell>
          <cell r="D1412">
            <v>1752.332642422163</v>
          </cell>
          <cell r="E1412" t="str">
            <v/>
          </cell>
          <cell r="F1412" t="str">
            <v/>
          </cell>
          <cell r="G1412">
            <v>5</v>
          </cell>
          <cell r="H1412">
            <v>3539.8445743692346</v>
          </cell>
          <cell r="I1412">
            <v>15</v>
          </cell>
          <cell r="J1412">
            <v>253.16077132643741</v>
          </cell>
          <cell r="K1412" t="str">
            <v>No</v>
          </cell>
          <cell r="L1412" t="str">
            <v>-</v>
          </cell>
          <cell r="M1412">
            <v>0</v>
          </cell>
          <cell r="N1412">
            <v>1</v>
          </cell>
          <cell r="O1412" t="str">
            <v>HRG</v>
          </cell>
        </row>
        <row r="1413">
          <cell r="A1413" t="str">
            <v>MA30Z</v>
          </cell>
          <cell r="B1413" t="str">
            <v>Intermediate Female Pelvic Peritoneum Adhesion Procedures</v>
          </cell>
          <cell r="C1413" t="str">
            <v>-</v>
          </cell>
          <cell r="D1413">
            <v>1284.9925427255314</v>
          </cell>
          <cell r="E1413" t="str">
            <v/>
          </cell>
          <cell r="F1413" t="str">
            <v/>
          </cell>
          <cell r="G1413">
            <v>5</v>
          </cell>
          <cell r="H1413">
            <v>1409.5918183154993</v>
          </cell>
          <cell r="I1413">
            <v>5</v>
          </cell>
          <cell r="J1413">
            <v>253.16077132643741</v>
          </cell>
          <cell r="K1413" t="str">
            <v>No</v>
          </cell>
          <cell r="L1413" t="str">
            <v>-</v>
          </cell>
          <cell r="M1413">
            <v>0</v>
          </cell>
          <cell r="N1413" t="str">
            <v/>
          </cell>
          <cell r="O1413" t="str">
            <v>-</v>
          </cell>
        </row>
        <row r="1414">
          <cell r="A1414" t="str">
            <v>MA31Z</v>
          </cell>
          <cell r="B1414" t="str">
            <v>Diagnostic Hysteroscopy</v>
          </cell>
          <cell r="C1414">
            <v>164.33680013192594</v>
          </cell>
          <cell r="D1414">
            <v>738.28295525137833</v>
          </cell>
          <cell r="E1414" t="str">
            <v/>
          </cell>
          <cell r="F1414" t="str">
            <v/>
          </cell>
          <cell r="G1414">
            <v>5</v>
          </cell>
          <cell r="H1414">
            <v>826.25198692698359</v>
          </cell>
          <cell r="I1414">
            <v>5</v>
          </cell>
          <cell r="J1414">
            <v>253.16077132643741</v>
          </cell>
          <cell r="K1414" t="str">
            <v>No</v>
          </cell>
          <cell r="L1414" t="str">
            <v>-</v>
          </cell>
          <cell r="M1414">
            <v>0</v>
          </cell>
          <cell r="N1414">
            <v>1</v>
          </cell>
          <cell r="O1414" t="str">
            <v>HRG</v>
          </cell>
        </row>
        <row r="1415">
          <cell r="A1415" t="str">
            <v>MA32Z</v>
          </cell>
          <cell r="B1415" t="str">
            <v>Diagnostic Hysteroscopy with Biopsy</v>
          </cell>
          <cell r="C1415">
            <v>179.2975816159412</v>
          </cell>
          <cell r="D1415">
            <v>793.52796434365723</v>
          </cell>
          <cell r="E1415" t="str">
            <v/>
          </cell>
          <cell r="F1415" t="str">
            <v/>
          </cell>
          <cell r="G1415">
            <v>5</v>
          </cell>
          <cell r="H1415">
            <v>750.63000468004373</v>
          </cell>
          <cell r="I1415">
            <v>5</v>
          </cell>
          <cell r="J1415">
            <v>253.16077132643741</v>
          </cell>
          <cell r="K1415" t="str">
            <v>No</v>
          </cell>
          <cell r="L1415" t="str">
            <v>-</v>
          </cell>
          <cell r="M1415">
            <v>0</v>
          </cell>
          <cell r="N1415">
            <v>1</v>
          </cell>
          <cell r="O1415" t="str">
            <v>HRG</v>
          </cell>
        </row>
        <row r="1416">
          <cell r="A1416" t="str">
            <v>MA33Z</v>
          </cell>
          <cell r="B1416" t="str">
            <v>Diagnostic Hysteroscopy with Biopsy and Implantation of Intrauterine Device</v>
          </cell>
          <cell r="C1416">
            <v>175.61142504164769</v>
          </cell>
          <cell r="D1416">
            <v>792.18295064495908</v>
          </cell>
          <cell r="E1416" t="str">
            <v/>
          </cell>
          <cell r="F1416" t="str">
            <v/>
          </cell>
          <cell r="G1416">
            <v>5</v>
          </cell>
          <cell r="H1416">
            <v>702.92292309210393</v>
          </cell>
          <cell r="I1416">
            <v>5</v>
          </cell>
          <cell r="J1416">
            <v>253.16077132643741</v>
          </cell>
          <cell r="K1416" t="str">
            <v>No</v>
          </cell>
          <cell r="L1416" t="str">
            <v>-</v>
          </cell>
          <cell r="M1416">
            <v>0</v>
          </cell>
          <cell r="N1416" t="str">
            <v/>
          </cell>
          <cell r="O1416" t="str">
            <v>-</v>
          </cell>
        </row>
        <row r="1417">
          <cell r="A1417" t="str">
            <v>MA34Z</v>
          </cell>
          <cell r="B1417" t="str">
            <v>Diagnostic Hysteroscopy with Implantation of Intrauterine Device</v>
          </cell>
          <cell r="C1417">
            <v>161.17849980860612</v>
          </cell>
          <cell r="D1417">
            <v>788.3108393511792</v>
          </cell>
          <cell r="E1417" t="str">
            <v/>
          </cell>
          <cell r="F1417" t="str">
            <v/>
          </cell>
          <cell r="G1417">
            <v>5</v>
          </cell>
          <cell r="H1417">
            <v>697.79790288459617</v>
          </cell>
          <cell r="I1417">
            <v>5</v>
          </cell>
          <cell r="J1417">
            <v>253.16077132643741</v>
          </cell>
          <cell r="K1417" t="str">
            <v>No</v>
          </cell>
          <cell r="L1417" t="str">
            <v>-</v>
          </cell>
          <cell r="M1417">
            <v>0</v>
          </cell>
          <cell r="N1417" t="str">
            <v/>
          </cell>
          <cell r="O1417" t="str">
            <v>-</v>
          </cell>
        </row>
        <row r="1418">
          <cell r="A1418" t="str">
            <v>MA35Z</v>
          </cell>
          <cell r="B1418" t="str">
            <v>Implantation of Intrauterine Device</v>
          </cell>
          <cell r="C1418">
            <v>262.6592354464845</v>
          </cell>
          <cell r="D1418">
            <v>262.6592354464845</v>
          </cell>
          <cell r="E1418" t="str">
            <v/>
          </cell>
          <cell r="F1418" t="str">
            <v/>
          </cell>
          <cell r="G1418">
            <v>5</v>
          </cell>
          <cell r="H1418">
            <v>716.37466550012812</v>
          </cell>
          <cell r="I1418">
            <v>5</v>
          </cell>
          <cell r="J1418">
            <v>253.16077132643741</v>
          </cell>
          <cell r="K1418" t="str">
            <v>No</v>
          </cell>
          <cell r="L1418" t="str">
            <v>-</v>
          </cell>
          <cell r="M1418">
            <v>0</v>
          </cell>
          <cell r="N1418" t="str">
            <v/>
          </cell>
          <cell r="O1418" t="str">
            <v>-</v>
          </cell>
        </row>
        <row r="1419">
          <cell r="A1419" t="str">
            <v>MA36Z</v>
          </cell>
          <cell r="B1419" t="str">
            <v>Transvaginal Ultrasound</v>
          </cell>
          <cell r="C1419">
            <v>152.03555738410185</v>
          </cell>
          <cell r="D1419">
            <v>432.59335483091269</v>
          </cell>
          <cell r="E1419" t="str">
            <v/>
          </cell>
          <cell r="F1419" t="str">
            <v/>
          </cell>
          <cell r="G1419">
            <v>5</v>
          </cell>
          <cell r="H1419">
            <v>453.75948946975547</v>
          </cell>
          <cell r="I1419">
            <v>5</v>
          </cell>
          <cell r="J1419">
            <v>253.16077132643741</v>
          </cell>
          <cell r="K1419" t="str">
            <v>No</v>
          </cell>
          <cell r="L1419" t="str">
            <v>-</v>
          </cell>
          <cell r="M1419">
            <v>0</v>
          </cell>
          <cell r="N1419" t="str">
            <v/>
          </cell>
          <cell r="O1419" t="str">
            <v>-</v>
          </cell>
        </row>
        <row r="1420">
          <cell r="A1420" t="str">
            <v>MA37Z</v>
          </cell>
          <cell r="B1420" t="str">
            <v>Transvaginal Ultrasound with Biopsy</v>
          </cell>
          <cell r="C1420">
            <v>186.96091278029263</v>
          </cell>
          <cell r="D1420">
            <v>936.24588026423714</v>
          </cell>
          <cell r="E1420" t="str">
            <v/>
          </cell>
          <cell r="F1420" t="str">
            <v/>
          </cell>
          <cell r="G1420">
            <v>5</v>
          </cell>
          <cell r="H1420">
            <v>936.24588026423714</v>
          </cell>
          <cell r="I1420">
            <v>5</v>
          </cell>
          <cell r="J1420">
            <v>253.16077132643741</v>
          </cell>
          <cell r="K1420" t="str">
            <v>No</v>
          </cell>
          <cell r="L1420" t="str">
            <v>-</v>
          </cell>
          <cell r="M1420">
            <v>0</v>
          </cell>
          <cell r="N1420" t="str">
            <v/>
          </cell>
          <cell r="O1420" t="str">
            <v>-</v>
          </cell>
        </row>
        <row r="1421">
          <cell r="A1421" t="str">
            <v>MA38Z</v>
          </cell>
          <cell r="B1421" t="str">
            <v>Diagnostic Colposcopy</v>
          </cell>
          <cell r="C1421">
            <v>140.65005547813453</v>
          </cell>
          <cell r="D1421">
            <v>445.76430714445041</v>
          </cell>
          <cell r="E1421" t="str">
            <v/>
          </cell>
          <cell r="F1421" t="str">
            <v/>
          </cell>
          <cell r="G1421">
            <v>5</v>
          </cell>
          <cell r="H1421">
            <v>445.76430714445041</v>
          </cell>
          <cell r="I1421">
            <v>5</v>
          </cell>
          <cell r="J1421">
            <v>253.16077132643741</v>
          </cell>
          <cell r="K1421" t="str">
            <v>No</v>
          </cell>
          <cell r="L1421" t="str">
            <v>-</v>
          </cell>
          <cell r="M1421">
            <v>0</v>
          </cell>
          <cell r="N1421" t="str">
            <v/>
          </cell>
          <cell r="O1421" t="str">
            <v>-</v>
          </cell>
        </row>
        <row r="1422">
          <cell r="A1422" t="str">
            <v>MA39Z</v>
          </cell>
          <cell r="B1422" t="str">
            <v>Diagnostic Colposcopy with Biopsy</v>
          </cell>
          <cell r="C1422">
            <v>183.46837906524456</v>
          </cell>
          <cell r="D1422">
            <v>435.65145929065653</v>
          </cell>
          <cell r="E1422" t="str">
            <v/>
          </cell>
          <cell r="F1422" t="str">
            <v/>
          </cell>
          <cell r="G1422">
            <v>5</v>
          </cell>
          <cell r="H1422">
            <v>435.65145929065653</v>
          </cell>
          <cell r="I1422">
            <v>5</v>
          </cell>
          <cell r="J1422">
            <v>253.16077132643741</v>
          </cell>
          <cell r="K1422" t="str">
            <v>No</v>
          </cell>
          <cell r="L1422" t="str">
            <v>-</v>
          </cell>
          <cell r="M1422">
            <v>0</v>
          </cell>
          <cell r="N1422" t="str">
            <v/>
          </cell>
          <cell r="O1422" t="str">
            <v>-</v>
          </cell>
        </row>
        <row r="1423">
          <cell r="A1423" t="str">
            <v>MA40Z</v>
          </cell>
          <cell r="B1423" t="str">
            <v>Therapeutic Colposcopy</v>
          </cell>
          <cell r="C1423">
            <v>194.31601267133601</v>
          </cell>
          <cell r="D1423">
            <v>697.0531872812553</v>
          </cell>
          <cell r="E1423" t="str">
            <v/>
          </cell>
          <cell r="F1423" t="str">
            <v/>
          </cell>
          <cell r="G1423">
            <v>5</v>
          </cell>
          <cell r="H1423">
            <v>697.0531872812553</v>
          </cell>
          <cell r="I1423">
            <v>5</v>
          </cell>
          <cell r="J1423">
            <v>253.16077132643741</v>
          </cell>
          <cell r="K1423" t="str">
            <v>No</v>
          </cell>
          <cell r="L1423" t="str">
            <v>-</v>
          </cell>
          <cell r="M1423">
            <v>0</v>
          </cell>
          <cell r="N1423" t="str">
            <v/>
          </cell>
          <cell r="O1423" t="str">
            <v>-</v>
          </cell>
        </row>
        <row r="1424">
          <cell r="A1424" t="str">
            <v>MB05C</v>
          </cell>
          <cell r="B1424" t="str">
            <v>Malignant Gynaecological Disorders with Interventions, with CC Score 9+</v>
          </cell>
          <cell r="C1424" t="str">
            <v>-</v>
          </cell>
          <cell r="D1424">
            <v>7624.8752379132493</v>
          </cell>
          <cell r="E1424" t="str">
            <v/>
          </cell>
          <cell r="F1424" t="str">
            <v/>
          </cell>
          <cell r="G1424">
            <v>59</v>
          </cell>
          <cell r="H1424">
            <v>7739.1467396766466</v>
          </cell>
          <cell r="I1424">
            <v>56</v>
          </cell>
          <cell r="J1424">
            <v>253.16077132643741</v>
          </cell>
          <cell r="K1424" t="str">
            <v>Yes</v>
          </cell>
          <cell r="L1424">
            <v>0.30000000000000004</v>
          </cell>
          <cell r="M1424">
            <v>2321.7440219029945</v>
          </cell>
          <cell r="N1424" t="str">
            <v/>
          </cell>
          <cell r="O1424" t="str">
            <v>-</v>
          </cell>
        </row>
        <row r="1425">
          <cell r="A1425" t="str">
            <v>MB05D</v>
          </cell>
          <cell r="B1425" t="str">
            <v>Malignant Gynaecological Disorders with Interventions, with CC Score 6-8</v>
          </cell>
          <cell r="C1425" t="str">
            <v>-</v>
          </cell>
          <cell r="D1425">
            <v>4236.6839100955058</v>
          </cell>
          <cell r="E1425" t="str">
            <v/>
          </cell>
          <cell r="F1425" t="str">
            <v/>
          </cell>
          <cell r="G1425">
            <v>21</v>
          </cell>
          <cell r="H1425">
            <v>5103.9250262921441</v>
          </cell>
          <cell r="I1425">
            <v>35</v>
          </cell>
          <cell r="J1425">
            <v>253.16077132643741</v>
          </cell>
          <cell r="K1425" t="str">
            <v>Yes</v>
          </cell>
          <cell r="L1425">
            <v>0.30000000000000004</v>
          </cell>
          <cell r="M1425">
            <v>1531.1775078876435</v>
          </cell>
          <cell r="N1425" t="str">
            <v/>
          </cell>
          <cell r="O1425" t="str">
            <v>-</v>
          </cell>
        </row>
        <row r="1426">
          <cell r="A1426" t="str">
            <v>MB05E</v>
          </cell>
          <cell r="B1426" t="str">
            <v>Malignant Gynaecological Disorders with Interventions, with CC Score 3-5</v>
          </cell>
          <cell r="C1426" t="str">
            <v>-</v>
          </cell>
          <cell r="D1426">
            <v>2356.5451221473108</v>
          </cell>
          <cell r="E1426" t="str">
            <v/>
          </cell>
          <cell r="F1426" t="str">
            <v/>
          </cell>
          <cell r="G1426">
            <v>12</v>
          </cell>
          <cell r="H1426">
            <v>3967.3955611464403</v>
          </cell>
          <cell r="I1426">
            <v>27</v>
          </cell>
          <cell r="J1426">
            <v>253.16077132643741</v>
          </cell>
          <cell r="K1426" t="str">
            <v>Yes</v>
          </cell>
          <cell r="L1426">
            <v>0.30000000000000004</v>
          </cell>
          <cell r="M1426">
            <v>1190.2186683439322</v>
          </cell>
          <cell r="N1426" t="str">
            <v/>
          </cell>
          <cell r="O1426" t="str">
            <v>-</v>
          </cell>
        </row>
        <row r="1427">
          <cell r="A1427" t="str">
            <v>MB05F</v>
          </cell>
          <cell r="B1427" t="str">
            <v>Malignant Gynaecological Disorders with Interventions, with CC Score 0-2</v>
          </cell>
          <cell r="C1427" t="str">
            <v>-</v>
          </cell>
          <cell r="D1427">
            <v>1827.0447373291693</v>
          </cell>
          <cell r="E1427" t="str">
            <v/>
          </cell>
          <cell r="F1427" t="str">
            <v/>
          </cell>
          <cell r="G1427">
            <v>5</v>
          </cell>
          <cell r="H1427">
            <v>2505.9821452218166</v>
          </cell>
          <cell r="I1427">
            <v>15</v>
          </cell>
          <cell r="J1427">
            <v>253.16077132643741</v>
          </cell>
          <cell r="K1427" t="str">
            <v>Yes</v>
          </cell>
          <cell r="L1427">
            <v>0.30000000000000004</v>
          </cell>
          <cell r="M1427">
            <v>751.79464356654512</v>
          </cell>
          <cell r="N1427" t="str">
            <v/>
          </cell>
          <cell r="O1427" t="str">
            <v>-</v>
          </cell>
        </row>
        <row r="1428">
          <cell r="A1428" t="str">
            <v>MB05G</v>
          </cell>
          <cell r="B1428" t="str">
            <v>Malignant Gynaecological Disorders without Interventions, with CC Score 10+</v>
          </cell>
          <cell r="C1428" t="str">
            <v>-</v>
          </cell>
          <cell r="D1428">
            <v>5070.9459047644332</v>
          </cell>
          <cell r="E1428" t="str">
            <v/>
          </cell>
          <cell r="F1428" t="str">
            <v/>
          </cell>
          <cell r="G1428">
            <v>47</v>
          </cell>
          <cell r="H1428">
            <v>5070.9459047644332</v>
          </cell>
          <cell r="I1428">
            <v>47</v>
          </cell>
          <cell r="J1428">
            <v>253.16077132643741</v>
          </cell>
          <cell r="K1428" t="str">
            <v>Yes</v>
          </cell>
          <cell r="L1428">
            <v>0.30000000000000004</v>
          </cell>
          <cell r="M1428">
            <v>1521.2837714293303</v>
          </cell>
          <cell r="N1428" t="str">
            <v/>
          </cell>
          <cell r="O1428" t="str">
            <v>-</v>
          </cell>
        </row>
        <row r="1429">
          <cell r="A1429" t="str">
            <v>MB05H</v>
          </cell>
          <cell r="B1429" t="str">
            <v>Malignant Gynaecological Disorders without Interventions, with CC Score 7-9</v>
          </cell>
          <cell r="C1429" t="str">
            <v>-</v>
          </cell>
          <cell r="D1429">
            <v>2643.6355632680825</v>
          </cell>
          <cell r="E1429" t="str">
            <v/>
          </cell>
          <cell r="F1429" t="str">
            <v/>
          </cell>
          <cell r="G1429">
            <v>30</v>
          </cell>
          <cell r="H1429">
            <v>3553.144031876514</v>
          </cell>
          <cell r="I1429">
            <v>32</v>
          </cell>
          <cell r="J1429">
            <v>253.16077132643741</v>
          </cell>
          <cell r="K1429" t="str">
            <v>Yes</v>
          </cell>
          <cell r="L1429">
            <v>0.30000000000000004</v>
          </cell>
          <cell r="M1429">
            <v>1065.9432095629543</v>
          </cell>
          <cell r="N1429" t="str">
            <v/>
          </cell>
          <cell r="O1429" t="str">
            <v>-</v>
          </cell>
        </row>
        <row r="1430">
          <cell r="A1430" t="str">
            <v>MB05J</v>
          </cell>
          <cell r="B1430" t="str">
            <v>Malignant Gynaecological Disorders without Interventions, with CC Score 4-6</v>
          </cell>
          <cell r="C1430" t="str">
            <v>-</v>
          </cell>
          <cell r="D1430">
            <v>1016.8482972981903</v>
          </cell>
          <cell r="E1430" t="str">
            <v/>
          </cell>
          <cell r="F1430" t="str">
            <v/>
          </cell>
          <cell r="G1430">
            <v>8</v>
          </cell>
          <cell r="H1430">
            <v>2748.2292483202973</v>
          </cell>
          <cell r="I1430">
            <v>25</v>
          </cell>
          <cell r="J1430">
            <v>253.16077132643741</v>
          </cell>
          <cell r="K1430" t="str">
            <v>Yes</v>
          </cell>
          <cell r="L1430">
            <v>0.30000000000000004</v>
          </cell>
          <cell r="M1430">
            <v>824.46877449608928</v>
          </cell>
          <cell r="N1430" t="str">
            <v/>
          </cell>
          <cell r="O1430" t="str">
            <v>-</v>
          </cell>
        </row>
        <row r="1431">
          <cell r="A1431" t="str">
            <v>MB05K</v>
          </cell>
          <cell r="B1431" t="str">
            <v>Malignant Gynaecological Disorders without Interventions, with CC Score 2-3</v>
          </cell>
          <cell r="C1431" t="str">
            <v>-</v>
          </cell>
          <cell r="D1431">
            <v>717.43002756161638</v>
          </cell>
          <cell r="E1431" t="str">
            <v/>
          </cell>
          <cell r="F1431" t="str">
            <v/>
          </cell>
          <cell r="G1431">
            <v>5</v>
          </cell>
          <cell r="H1431">
            <v>1975.1144384445686</v>
          </cell>
          <cell r="I1431">
            <v>11</v>
          </cell>
          <cell r="J1431">
            <v>253.16077132643741</v>
          </cell>
          <cell r="K1431" t="str">
            <v>Yes</v>
          </cell>
          <cell r="L1431">
            <v>0.30000000000000004</v>
          </cell>
          <cell r="M1431">
            <v>592.53433153337062</v>
          </cell>
          <cell r="N1431" t="str">
            <v/>
          </cell>
          <cell r="O1431" t="str">
            <v>-</v>
          </cell>
        </row>
        <row r="1432">
          <cell r="A1432" t="str">
            <v>MB05L</v>
          </cell>
          <cell r="B1432" t="str">
            <v>Malignant Gynaecological Disorders without Interventions, with CC Score 0-1</v>
          </cell>
          <cell r="C1432" t="str">
            <v>-</v>
          </cell>
          <cell r="D1432">
            <v>646.48474019622938</v>
          </cell>
          <cell r="E1432" t="str">
            <v/>
          </cell>
          <cell r="F1432" t="str">
            <v/>
          </cell>
          <cell r="G1432">
            <v>5</v>
          </cell>
          <cell r="H1432">
            <v>1250.1058667300022</v>
          </cell>
          <cell r="I1432">
            <v>8</v>
          </cell>
          <cell r="J1432">
            <v>253.16077132643741</v>
          </cell>
          <cell r="K1432" t="str">
            <v>Yes</v>
          </cell>
          <cell r="L1432">
            <v>0.65</v>
          </cell>
          <cell r="M1432">
            <v>812.56881337450147</v>
          </cell>
          <cell r="N1432" t="str">
            <v/>
          </cell>
          <cell r="O1432" t="str">
            <v>-</v>
          </cell>
        </row>
        <row r="1433">
          <cell r="A1433" t="str">
            <v>MB08A</v>
          </cell>
          <cell r="B1433" t="str">
            <v>Threatened or Spontaneous Miscarriage, with Interventions</v>
          </cell>
          <cell r="C1433" t="str">
            <v>-</v>
          </cell>
          <cell r="D1433">
            <v>1475.7901232965987</v>
          </cell>
          <cell r="E1433" t="str">
            <v/>
          </cell>
          <cell r="F1433" t="str">
            <v/>
          </cell>
          <cell r="G1433">
            <v>5</v>
          </cell>
          <cell r="H1433">
            <v>1475.7901232965987</v>
          </cell>
          <cell r="I1433">
            <v>5</v>
          </cell>
          <cell r="J1433">
            <v>253.16077132643741</v>
          </cell>
          <cell r="K1433" t="str">
            <v>Yes</v>
          </cell>
          <cell r="L1433">
            <v>0.4</v>
          </cell>
          <cell r="M1433">
            <v>590.31604931863956</v>
          </cell>
          <cell r="N1433" t="str">
            <v/>
          </cell>
          <cell r="O1433" t="str">
            <v>-</v>
          </cell>
        </row>
        <row r="1434">
          <cell r="A1434" t="str">
            <v>MB08B</v>
          </cell>
          <cell r="B1434" t="str">
            <v>Threatened or Spontaneous Miscarriage, without Interventions</v>
          </cell>
          <cell r="C1434" t="str">
            <v>-</v>
          </cell>
          <cell r="D1434">
            <v>424.95778759149312</v>
          </cell>
          <cell r="E1434" t="str">
            <v/>
          </cell>
          <cell r="F1434" t="str">
            <v/>
          </cell>
          <cell r="G1434">
            <v>5</v>
          </cell>
          <cell r="H1434">
            <v>452.74950478946585</v>
          </cell>
          <cell r="I1434">
            <v>5</v>
          </cell>
          <cell r="J1434">
            <v>253.16077132643741</v>
          </cell>
          <cell r="K1434" t="str">
            <v>Yes</v>
          </cell>
          <cell r="L1434">
            <v>1</v>
          </cell>
          <cell r="M1434">
            <v>452.74950478946585</v>
          </cell>
          <cell r="N1434" t="str">
            <v/>
          </cell>
          <cell r="O1434" t="str">
            <v>-</v>
          </cell>
        </row>
        <row r="1435">
          <cell r="A1435" t="str">
            <v>MB09A</v>
          </cell>
          <cell r="B1435" t="str">
            <v>Non-Malignant Gynaecological Disorders with Interventions, with CC Score 6+</v>
          </cell>
          <cell r="C1435" t="str">
            <v>-</v>
          </cell>
          <cell r="D1435">
            <v>2621.2936713515815</v>
          </cell>
          <cell r="E1435" t="str">
            <v/>
          </cell>
          <cell r="F1435" t="str">
            <v/>
          </cell>
          <cell r="G1435">
            <v>12</v>
          </cell>
          <cell r="H1435">
            <v>5116.8951636776001</v>
          </cell>
          <cell r="I1435">
            <v>44</v>
          </cell>
          <cell r="J1435">
            <v>253.16077132643741</v>
          </cell>
          <cell r="K1435" t="str">
            <v>Yes</v>
          </cell>
          <cell r="L1435">
            <v>0.30000000000000004</v>
          </cell>
          <cell r="M1435">
            <v>1535.0685491032802</v>
          </cell>
          <cell r="N1435" t="str">
            <v/>
          </cell>
          <cell r="O1435" t="str">
            <v>-</v>
          </cell>
        </row>
        <row r="1436">
          <cell r="A1436" t="str">
            <v>MB09B</v>
          </cell>
          <cell r="B1436" t="str">
            <v>Non-Malignant Gynaecological Disorders with Interventions, with CC Score 3-5</v>
          </cell>
          <cell r="C1436" t="str">
            <v>-</v>
          </cell>
          <cell r="D1436">
            <v>2213.0479784139552</v>
          </cell>
          <cell r="E1436" t="str">
            <v/>
          </cell>
          <cell r="F1436" t="str">
            <v/>
          </cell>
          <cell r="G1436">
            <v>6</v>
          </cell>
          <cell r="H1436">
            <v>2619.5786290067476</v>
          </cell>
          <cell r="I1436">
            <v>13</v>
          </cell>
          <cell r="J1436">
            <v>253.16077132643741</v>
          </cell>
          <cell r="K1436" t="str">
            <v>Yes</v>
          </cell>
          <cell r="L1436">
            <v>0.30000000000000004</v>
          </cell>
          <cell r="M1436">
            <v>785.87358870202445</v>
          </cell>
          <cell r="N1436" t="str">
            <v/>
          </cell>
          <cell r="O1436" t="str">
            <v>-</v>
          </cell>
        </row>
        <row r="1437">
          <cell r="A1437" t="str">
            <v>MB09C</v>
          </cell>
          <cell r="B1437" t="str">
            <v>Non-Malignant Gynaecological Disorders with Interventions, with CC Score 0-2</v>
          </cell>
          <cell r="C1437" t="str">
            <v>-</v>
          </cell>
          <cell r="D1437">
            <v>1949.8254541941562</v>
          </cell>
          <cell r="E1437" t="str">
            <v/>
          </cell>
          <cell r="F1437" t="str">
            <v/>
          </cell>
          <cell r="G1437">
            <v>7</v>
          </cell>
          <cell r="H1437">
            <v>1949.8254541941562</v>
          </cell>
          <cell r="I1437">
            <v>7</v>
          </cell>
          <cell r="J1437">
            <v>253.16077132643741</v>
          </cell>
          <cell r="K1437" t="str">
            <v>Yes</v>
          </cell>
          <cell r="L1437">
            <v>0.4</v>
          </cell>
          <cell r="M1437">
            <v>779.93018167766252</v>
          </cell>
          <cell r="N1437" t="str">
            <v/>
          </cell>
          <cell r="O1437" t="str">
            <v>-</v>
          </cell>
        </row>
        <row r="1438">
          <cell r="A1438" t="str">
            <v>MB09D</v>
          </cell>
          <cell r="B1438" t="str">
            <v>Non-Malignant Gynaecological Disorders without Interventions, with CC Score 6+</v>
          </cell>
          <cell r="C1438" t="str">
            <v>-</v>
          </cell>
          <cell r="D1438">
            <v>1093.0068919961145</v>
          </cell>
          <cell r="E1438" t="str">
            <v/>
          </cell>
          <cell r="F1438" t="str">
            <v/>
          </cell>
          <cell r="G1438">
            <v>10</v>
          </cell>
          <cell r="H1438">
            <v>3151.3701893217562</v>
          </cell>
          <cell r="I1438">
            <v>26</v>
          </cell>
          <cell r="J1438">
            <v>253.16077132643741</v>
          </cell>
          <cell r="K1438" t="str">
            <v>Yes</v>
          </cell>
          <cell r="L1438">
            <v>0.30000000000000004</v>
          </cell>
          <cell r="M1438">
            <v>945.41105679652696</v>
          </cell>
          <cell r="N1438" t="str">
            <v/>
          </cell>
          <cell r="O1438" t="str">
            <v>-</v>
          </cell>
        </row>
        <row r="1439">
          <cell r="A1439" t="str">
            <v>MB09E</v>
          </cell>
          <cell r="B1439" t="str">
            <v>Non-Malignant Gynaecological Disorders without Interventions, with CC Score 3-5</v>
          </cell>
          <cell r="C1439" t="str">
            <v>-</v>
          </cell>
          <cell r="D1439">
            <v>986.38589840506449</v>
          </cell>
          <cell r="E1439" t="str">
            <v/>
          </cell>
          <cell r="F1439" t="str">
            <v/>
          </cell>
          <cell r="G1439">
            <v>5</v>
          </cell>
          <cell r="H1439">
            <v>1583.9892977335505</v>
          </cell>
          <cell r="I1439">
            <v>10</v>
          </cell>
          <cell r="J1439">
            <v>253.16077132643741</v>
          </cell>
          <cell r="K1439" t="str">
            <v>Yes</v>
          </cell>
          <cell r="L1439">
            <v>0.4</v>
          </cell>
          <cell r="M1439">
            <v>633.59571909342026</v>
          </cell>
          <cell r="N1439" t="str">
            <v/>
          </cell>
          <cell r="O1439" t="str">
            <v>-</v>
          </cell>
        </row>
        <row r="1440">
          <cell r="A1440" t="str">
            <v>MB09F</v>
          </cell>
          <cell r="B1440" t="str">
            <v>Non-Malignant Gynaecological Disorders without Interventions, with CC Score 0-2</v>
          </cell>
          <cell r="C1440" t="str">
            <v>-</v>
          </cell>
          <cell r="D1440">
            <v>521.45057961735984</v>
          </cell>
          <cell r="E1440" t="str">
            <v/>
          </cell>
          <cell r="F1440" t="str">
            <v/>
          </cell>
          <cell r="G1440">
            <v>5</v>
          </cell>
          <cell r="H1440">
            <v>677.92097451821508</v>
          </cell>
          <cell r="I1440">
            <v>5</v>
          </cell>
          <cell r="J1440">
            <v>253.16077132643741</v>
          </cell>
          <cell r="K1440" t="str">
            <v>Yes</v>
          </cell>
          <cell r="L1440">
            <v>1</v>
          </cell>
          <cell r="M1440">
            <v>677.92097451821508</v>
          </cell>
          <cell r="N1440" t="str">
            <v/>
          </cell>
          <cell r="O1440" t="str">
            <v>-</v>
          </cell>
        </row>
        <row r="1441">
          <cell r="A1441" t="str">
            <v>PB01Z</v>
          </cell>
          <cell r="B1441" t="str">
            <v>Major Neonatal Diagnoses</v>
          </cell>
          <cell r="C1441" t="str">
            <v>-</v>
          </cell>
          <cell r="D1441">
            <v>1033.6798837761121</v>
          </cell>
          <cell r="E1441" t="str">
            <v/>
          </cell>
          <cell r="F1441" t="str">
            <v/>
          </cell>
          <cell r="G1441">
            <v>5</v>
          </cell>
          <cell r="H1441">
            <v>877.94959876318705</v>
          </cell>
          <cell r="I1441">
            <v>11</v>
          </cell>
          <cell r="J1441">
            <v>265.89618821229698</v>
          </cell>
          <cell r="K1441" t="str">
            <v>No</v>
          </cell>
          <cell r="L1441" t="str">
            <v>-</v>
          </cell>
          <cell r="M1441">
            <v>0</v>
          </cell>
          <cell r="N1441" t="str">
            <v/>
          </cell>
          <cell r="O1441" t="str">
            <v>-</v>
          </cell>
        </row>
        <row r="1442">
          <cell r="A1442" t="str">
            <v>PB02Z</v>
          </cell>
          <cell r="B1442" t="str">
            <v>Minor Neonatal Diagnoses</v>
          </cell>
          <cell r="C1442" t="str">
            <v>-</v>
          </cell>
          <cell r="D1442">
            <v>466.86644935389188</v>
          </cell>
          <cell r="E1442" t="str">
            <v/>
          </cell>
          <cell r="F1442" t="str">
            <v/>
          </cell>
          <cell r="G1442">
            <v>5</v>
          </cell>
          <cell r="H1442">
            <v>762.2718603964579</v>
          </cell>
          <cell r="I1442">
            <v>11</v>
          </cell>
          <cell r="J1442">
            <v>265.89618821229698</v>
          </cell>
          <cell r="K1442" t="str">
            <v>No</v>
          </cell>
          <cell r="L1442" t="str">
            <v>-</v>
          </cell>
          <cell r="M1442">
            <v>0</v>
          </cell>
          <cell r="N1442" t="str">
            <v/>
          </cell>
          <cell r="O1442" t="str">
            <v>-</v>
          </cell>
        </row>
        <row r="1443">
          <cell r="A1443" t="str">
            <v>PB03Z</v>
          </cell>
          <cell r="B1443" t="str">
            <v>Healthy Baby</v>
          </cell>
          <cell r="C1443">
            <v>0</v>
          </cell>
          <cell r="D1443">
            <v>0</v>
          </cell>
          <cell r="E1443" t="str">
            <v/>
          </cell>
          <cell r="F1443" t="str">
            <v/>
          </cell>
          <cell r="G1443">
            <v>5</v>
          </cell>
          <cell r="H1443">
            <v>0</v>
          </cell>
          <cell r="I1443">
            <v>5</v>
          </cell>
          <cell r="J1443">
            <v>265.89618821229698</v>
          </cell>
          <cell r="K1443" t="str">
            <v>No</v>
          </cell>
          <cell r="L1443" t="str">
            <v>-</v>
          </cell>
          <cell r="M1443">
            <v>0</v>
          </cell>
          <cell r="N1443" t="str">
            <v/>
          </cell>
          <cell r="O1443" t="str">
            <v>-</v>
          </cell>
        </row>
        <row r="1444">
          <cell r="A1444" t="str">
            <v>PC63A</v>
          </cell>
          <cell r="B1444" t="str">
            <v>Paediatric Head, Neck or Ear Disorders, with CC Score 6+</v>
          </cell>
          <cell r="C1444" t="str">
            <v>-</v>
          </cell>
          <cell r="D1444">
            <v>3583.9807834403855</v>
          </cell>
          <cell r="E1444" t="str">
            <v/>
          </cell>
          <cell r="F1444" t="str">
            <v/>
          </cell>
          <cell r="G1444">
            <v>5</v>
          </cell>
          <cell r="H1444">
            <v>1800.8735797715913</v>
          </cell>
          <cell r="I1444">
            <v>10</v>
          </cell>
          <cell r="J1444">
            <v>265.89618821229698</v>
          </cell>
          <cell r="K1444" t="str">
            <v>No</v>
          </cell>
          <cell r="L1444" t="str">
            <v>-</v>
          </cell>
          <cell r="M1444">
            <v>0</v>
          </cell>
          <cell r="N1444" t="str">
            <v/>
          </cell>
          <cell r="O1444" t="str">
            <v>-</v>
          </cell>
        </row>
        <row r="1445">
          <cell r="A1445" t="str">
            <v>PC63B</v>
          </cell>
          <cell r="B1445" t="str">
            <v>Paediatric Head, Neck or Ear Disorders, with CC Score 3-5</v>
          </cell>
          <cell r="C1445" t="str">
            <v>-</v>
          </cell>
          <cell r="D1445">
            <v>1153.6953347820738</v>
          </cell>
          <cell r="E1445" t="str">
            <v/>
          </cell>
          <cell r="F1445" t="str">
            <v/>
          </cell>
          <cell r="G1445">
            <v>5</v>
          </cell>
          <cell r="H1445">
            <v>787.98645382697964</v>
          </cell>
          <cell r="I1445">
            <v>5</v>
          </cell>
          <cell r="J1445">
            <v>265.89618821229698</v>
          </cell>
          <cell r="K1445" t="str">
            <v>No</v>
          </cell>
          <cell r="L1445" t="str">
            <v>-</v>
          </cell>
          <cell r="M1445">
            <v>0</v>
          </cell>
          <cell r="N1445" t="str">
            <v/>
          </cell>
          <cell r="O1445" t="str">
            <v>-</v>
          </cell>
        </row>
        <row r="1446">
          <cell r="A1446" t="str">
            <v>PC63C</v>
          </cell>
          <cell r="B1446" t="str">
            <v>Paediatric Head, Neck or Ear Disorders, with CC Score 1-2</v>
          </cell>
          <cell r="C1446" t="str">
            <v>-</v>
          </cell>
          <cell r="D1446">
            <v>877.50101573692666</v>
          </cell>
          <cell r="E1446" t="str">
            <v/>
          </cell>
          <cell r="F1446" t="str">
            <v/>
          </cell>
          <cell r="G1446">
            <v>5</v>
          </cell>
          <cell r="H1446">
            <v>593.75114735942054</v>
          </cell>
          <cell r="I1446">
            <v>5</v>
          </cell>
          <cell r="J1446">
            <v>265.89618821229698</v>
          </cell>
          <cell r="K1446" t="str">
            <v>No</v>
          </cell>
          <cell r="L1446" t="str">
            <v>-</v>
          </cell>
          <cell r="M1446">
            <v>0</v>
          </cell>
          <cell r="N1446" t="str">
            <v/>
          </cell>
          <cell r="O1446" t="str">
            <v>-</v>
          </cell>
        </row>
        <row r="1447">
          <cell r="A1447" t="str">
            <v>PC63D</v>
          </cell>
          <cell r="B1447" t="str">
            <v>Paediatric Head, Neck or Ear Disorders, with CC Score 0</v>
          </cell>
          <cell r="C1447" t="str">
            <v>-</v>
          </cell>
          <cell r="D1447">
            <v>786.96359008774527</v>
          </cell>
          <cell r="E1447" t="str">
            <v/>
          </cell>
          <cell r="F1447" t="str">
            <v/>
          </cell>
          <cell r="G1447">
            <v>5</v>
          </cell>
          <cell r="H1447">
            <v>489.33107497946673</v>
          </cell>
          <cell r="I1447">
            <v>5</v>
          </cell>
          <cell r="J1447">
            <v>265.89618821229698</v>
          </cell>
          <cell r="K1447" t="str">
            <v>No</v>
          </cell>
          <cell r="L1447" t="str">
            <v>-</v>
          </cell>
          <cell r="M1447">
            <v>0</v>
          </cell>
          <cell r="N1447" t="str">
            <v/>
          </cell>
          <cell r="O1447" t="str">
            <v>-</v>
          </cell>
        </row>
        <row r="1448">
          <cell r="A1448" t="str">
            <v>PD11A</v>
          </cell>
          <cell r="B1448" t="str">
            <v>Paediatric Acute Upper Respiratory Tract Infection or Common Cold, with CC Score 4+</v>
          </cell>
          <cell r="C1448" t="str">
            <v>-</v>
          </cell>
          <cell r="D1448">
            <v>829.88432495823804</v>
          </cell>
          <cell r="E1448" t="str">
            <v/>
          </cell>
          <cell r="F1448" t="str">
            <v/>
          </cell>
          <cell r="G1448">
            <v>5</v>
          </cell>
          <cell r="H1448">
            <v>742.55884273982542</v>
          </cell>
          <cell r="I1448">
            <v>5</v>
          </cell>
          <cell r="J1448">
            <v>265.89618821229698</v>
          </cell>
          <cell r="K1448" t="str">
            <v>No</v>
          </cell>
          <cell r="L1448" t="str">
            <v>-</v>
          </cell>
          <cell r="M1448">
            <v>0</v>
          </cell>
          <cell r="N1448" t="str">
            <v/>
          </cell>
          <cell r="O1448" t="str">
            <v>-</v>
          </cell>
        </row>
        <row r="1449">
          <cell r="A1449" t="str">
            <v>PD11B</v>
          </cell>
          <cell r="B1449" t="str">
            <v>Paediatric Acute Upper Respiratory Tract Infection or Common Cold, with CC Score 1-3</v>
          </cell>
          <cell r="C1449" t="str">
            <v>-</v>
          </cell>
          <cell r="D1449">
            <v>543.63518771627776</v>
          </cell>
          <cell r="E1449" t="str">
            <v/>
          </cell>
          <cell r="F1449" t="str">
            <v/>
          </cell>
          <cell r="G1449">
            <v>5</v>
          </cell>
          <cell r="H1449">
            <v>491.10442271118268</v>
          </cell>
          <cell r="I1449">
            <v>5</v>
          </cell>
          <cell r="J1449">
            <v>265.89618821229698</v>
          </cell>
          <cell r="K1449" t="str">
            <v>No</v>
          </cell>
          <cell r="L1449" t="str">
            <v>-</v>
          </cell>
          <cell r="M1449">
            <v>0</v>
          </cell>
          <cell r="N1449" t="str">
            <v/>
          </cell>
          <cell r="O1449" t="str">
            <v>-</v>
          </cell>
        </row>
        <row r="1450">
          <cell r="A1450" t="str">
            <v>PD11C</v>
          </cell>
          <cell r="B1450" t="str">
            <v>Paediatric Acute Upper Respiratory Tract Infection or Common Cold, with CC Score 0</v>
          </cell>
          <cell r="C1450" t="str">
            <v>-</v>
          </cell>
          <cell r="D1450">
            <v>429.40475196284581</v>
          </cell>
          <cell r="E1450" t="str">
            <v/>
          </cell>
          <cell r="F1450" t="str">
            <v/>
          </cell>
          <cell r="G1450">
            <v>5</v>
          </cell>
          <cell r="H1450">
            <v>421.22692220686343</v>
          </cell>
          <cell r="I1450">
            <v>5</v>
          </cell>
          <cell r="J1450">
            <v>265.89618821229698</v>
          </cell>
          <cell r="K1450" t="str">
            <v>No</v>
          </cell>
          <cell r="L1450" t="str">
            <v>-</v>
          </cell>
          <cell r="M1450">
            <v>0</v>
          </cell>
          <cell r="N1450" t="str">
            <v/>
          </cell>
          <cell r="O1450" t="str">
            <v>-</v>
          </cell>
        </row>
        <row r="1451">
          <cell r="A1451" t="str">
            <v>PD12A</v>
          </cell>
          <cell r="B1451" t="str">
            <v>Paediatric Asthma or Wheezing, with CC Score 4+</v>
          </cell>
          <cell r="C1451" t="str">
            <v>-</v>
          </cell>
          <cell r="D1451">
            <v>827.13857874272594</v>
          </cell>
          <cell r="E1451" t="str">
            <v/>
          </cell>
          <cell r="F1451" t="str">
            <v/>
          </cell>
          <cell r="G1451">
            <v>5</v>
          </cell>
          <cell r="H1451">
            <v>1264.1268426422496</v>
          </cell>
          <cell r="I1451">
            <v>8</v>
          </cell>
          <cell r="J1451">
            <v>265.89618821229698</v>
          </cell>
          <cell r="K1451" t="str">
            <v>No</v>
          </cell>
          <cell r="L1451" t="str">
            <v>-</v>
          </cell>
          <cell r="M1451">
            <v>0</v>
          </cell>
          <cell r="N1451" t="str">
            <v/>
          </cell>
          <cell r="O1451" t="str">
            <v>-</v>
          </cell>
        </row>
        <row r="1452">
          <cell r="A1452" t="str">
            <v>PD12B</v>
          </cell>
          <cell r="B1452" t="str">
            <v>Paediatric Asthma or Wheezing, with CC Score 1-3</v>
          </cell>
          <cell r="C1452" t="str">
            <v>-</v>
          </cell>
          <cell r="D1452">
            <v>517.90344030134759</v>
          </cell>
          <cell r="E1452" t="str">
            <v/>
          </cell>
          <cell r="F1452" t="str">
            <v/>
          </cell>
          <cell r="G1452">
            <v>5</v>
          </cell>
          <cell r="H1452">
            <v>785.17615287378158</v>
          </cell>
          <cell r="I1452">
            <v>5</v>
          </cell>
          <cell r="J1452">
            <v>265.89618821229698</v>
          </cell>
          <cell r="K1452" t="str">
            <v>No</v>
          </cell>
          <cell r="L1452" t="str">
            <v>-</v>
          </cell>
          <cell r="M1452">
            <v>0</v>
          </cell>
          <cell r="N1452" t="str">
            <v/>
          </cell>
          <cell r="O1452" t="str">
            <v>-</v>
          </cell>
        </row>
        <row r="1453">
          <cell r="A1453" t="str">
            <v>PD12C</v>
          </cell>
          <cell r="B1453" t="str">
            <v>Paediatric Asthma or Wheezing, with CC Score 0</v>
          </cell>
          <cell r="C1453" t="str">
            <v>-</v>
          </cell>
          <cell r="D1453">
            <v>517.90344030134759</v>
          </cell>
          <cell r="E1453" t="str">
            <v/>
          </cell>
          <cell r="F1453" t="str">
            <v/>
          </cell>
          <cell r="G1453">
            <v>5</v>
          </cell>
          <cell r="H1453">
            <v>631.47874494046732</v>
          </cell>
          <cell r="I1453">
            <v>5</v>
          </cell>
          <cell r="J1453">
            <v>265.89618821229698</v>
          </cell>
          <cell r="K1453" t="str">
            <v>No</v>
          </cell>
          <cell r="L1453" t="str">
            <v>-</v>
          </cell>
          <cell r="M1453">
            <v>0</v>
          </cell>
          <cell r="N1453" t="str">
            <v/>
          </cell>
          <cell r="O1453" t="str">
            <v>-</v>
          </cell>
        </row>
        <row r="1454">
          <cell r="A1454" t="str">
            <v>PD14A</v>
          </cell>
          <cell r="B1454" t="str">
            <v>Paediatric Lower Respiratory Tract Disorders without Acute Bronchiolitis, with CC Score 11+</v>
          </cell>
          <cell r="C1454" t="str">
            <v>-</v>
          </cell>
          <cell r="D1454">
            <v>8384.7930598152507</v>
          </cell>
          <cell r="E1454" t="str">
            <v/>
          </cell>
          <cell r="F1454" t="str">
            <v/>
          </cell>
          <cell r="G1454">
            <v>64</v>
          </cell>
          <cell r="H1454">
            <v>6460.0446722517245</v>
          </cell>
          <cell r="I1454">
            <v>47</v>
          </cell>
          <cell r="J1454">
            <v>265.89618821229698</v>
          </cell>
          <cell r="K1454" t="str">
            <v>No</v>
          </cell>
          <cell r="L1454" t="str">
            <v>-</v>
          </cell>
          <cell r="M1454">
            <v>0</v>
          </cell>
          <cell r="N1454" t="str">
            <v/>
          </cell>
          <cell r="O1454" t="str">
            <v>-</v>
          </cell>
        </row>
        <row r="1455">
          <cell r="A1455" t="str">
            <v>PD14B</v>
          </cell>
          <cell r="B1455" t="str">
            <v>Paediatric Lower Respiratory Tract Disorders without Acute Bronchiolitis, with CC Score 8-10</v>
          </cell>
          <cell r="C1455" t="str">
            <v>-</v>
          </cell>
          <cell r="D1455">
            <v>5420.4929626645517</v>
          </cell>
          <cell r="E1455" t="str">
            <v/>
          </cell>
          <cell r="F1455" t="str">
            <v/>
          </cell>
          <cell r="G1455">
            <v>24</v>
          </cell>
          <cell r="H1455">
            <v>3969.2994832947302</v>
          </cell>
          <cell r="I1455">
            <v>25</v>
          </cell>
          <cell r="J1455">
            <v>265.89618821229698</v>
          </cell>
          <cell r="K1455" t="str">
            <v>No</v>
          </cell>
          <cell r="L1455" t="str">
            <v>-</v>
          </cell>
          <cell r="M1455">
            <v>0</v>
          </cell>
          <cell r="N1455" t="str">
            <v/>
          </cell>
          <cell r="O1455" t="str">
            <v>-</v>
          </cell>
        </row>
        <row r="1456">
          <cell r="A1456" t="str">
            <v>PD14C</v>
          </cell>
          <cell r="B1456" t="str">
            <v>Paediatric Lower Respiratory Tract Disorders without Acute Bronchiolitis, with CC Score 4-7</v>
          </cell>
          <cell r="C1456" t="str">
            <v>-</v>
          </cell>
          <cell r="D1456">
            <v>2196.6408710253099</v>
          </cell>
          <cell r="E1456" t="str">
            <v/>
          </cell>
          <cell r="F1456" t="str">
            <v/>
          </cell>
          <cell r="G1456">
            <v>10</v>
          </cell>
          <cell r="H1456">
            <v>2256.6117537313103</v>
          </cell>
          <cell r="I1456">
            <v>14</v>
          </cell>
          <cell r="J1456">
            <v>265.89618821229698</v>
          </cell>
          <cell r="K1456" t="str">
            <v>No</v>
          </cell>
          <cell r="L1456" t="str">
            <v>-</v>
          </cell>
          <cell r="M1456">
            <v>0</v>
          </cell>
          <cell r="N1456" t="str">
            <v/>
          </cell>
          <cell r="O1456" t="str">
            <v>-</v>
          </cell>
        </row>
        <row r="1457">
          <cell r="A1457" t="str">
            <v>PD14D</v>
          </cell>
          <cell r="B1457" t="str">
            <v>Paediatric Lower Respiratory Tract Disorders without Acute Bronchiolitis, with CC Score 2-3</v>
          </cell>
          <cell r="C1457" t="str">
            <v>-</v>
          </cell>
          <cell r="D1457">
            <v>1332.4297526640478</v>
          </cell>
          <cell r="E1457" t="str">
            <v/>
          </cell>
          <cell r="F1457" t="str">
            <v/>
          </cell>
          <cell r="G1457">
            <v>5</v>
          </cell>
          <cell r="H1457">
            <v>1399.2106445454813</v>
          </cell>
          <cell r="I1457">
            <v>8</v>
          </cell>
          <cell r="J1457">
            <v>265.89618821229698</v>
          </cell>
          <cell r="K1457" t="str">
            <v>No</v>
          </cell>
          <cell r="L1457" t="str">
            <v>-</v>
          </cell>
          <cell r="M1457">
            <v>0</v>
          </cell>
          <cell r="N1457" t="str">
            <v/>
          </cell>
          <cell r="O1457" t="str">
            <v>-</v>
          </cell>
        </row>
        <row r="1458">
          <cell r="A1458" t="str">
            <v>PD14E</v>
          </cell>
          <cell r="B1458" t="str">
            <v>Paediatric Lower Respiratory Tract Disorders without Acute Bronchiolitis, with CC Score 1</v>
          </cell>
          <cell r="C1458" t="str">
            <v>-</v>
          </cell>
          <cell r="D1458">
            <v>884.25756663787149</v>
          </cell>
          <cell r="E1458" t="str">
            <v/>
          </cell>
          <cell r="F1458" t="str">
            <v/>
          </cell>
          <cell r="G1458">
            <v>5</v>
          </cell>
          <cell r="H1458">
            <v>977.79867239639282</v>
          </cell>
          <cell r="I1458">
            <v>5</v>
          </cell>
          <cell r="J1458">
            <v>265.89618821229698</v>
          </cell>
          <cell r="K1458" t="str">
            <v>No</v>
          </cell>
          <cell r="L1458" t="str">
            <v>-</v>
          </cell>
          <cell r="M1458">
            <v>0</v>
          </cell>
          <cell r="N1458" t="str">
            <v/>
          </cell>
          <cell r="O1458" t="str">
            <v>-</v>
          </cell>
        </row>
        <row r="1459">
          <cell r="A1459" t="str">
            <v>PD14F</v>
          </cell>
          <cell r="B1459" t="str">
            <v>Paediatric Lower Respiratory Tract Disorders without Acute Bronchiolitis, with CC Score 0</v>
          </cell>
          <cell r="C1459" t="str">
            <v>-</v>
          </cell>
          <cell r="D1459">
            <v>875.95238564080773</v>
          </cell>
          <cell r="E1459" t="str">
            <v/>
          </cell>
          <cell r="F1459" t="str">
            <v/>
          </cell>
          <cell r="G1459">
            <v>5</v>
          </cell>
          <cell r="H1459">
            <v>747.96462862264241</v>
          </cell>
          <cell r="I1459">
            <v>5</v>
          </cell>
          <cell r="J1459">
            <v>265.89618821229698</v>
          </cell>
          <cell r="K1459" t="str">
            <v>No</v>
          </cell>
          <cell r="L1459" t="str">
            <v>-</v>
          </cell>
          <cell r="M1459">
            <v>0</v>
          </cell>
          <cell r="N1459" t="str">
            <v/>
          </cell>
          <cell r="O1459" t="str">
            <v>-</v>
          </cell>
        </row>
        <row r="1460">
          <cell r="A1460" t="str">
            <v>PD15A</v>
          </cell>
          <cell r="B1460" t="str">
            <v>Paediatric Acute Bronchiolitis with CC Score 5+</v>
          </cell>
          <cell r="C1460" t="str">
            <v>-</v>
          </cell>
          <cell r="D1460">
            <v>9313.7646518003658</v>
          </cell>
          <cell r="E1460" t="str">
            <v/>
          </cell>
          <cell r="F1460" t="str">
            <v/>
          </cell>
          <cell r="G1460">
            <v>44</v>
          </cell>
          <cell r="H1460">
            <v>3427.8929708739684</v>
          </cell>
          <cell r="I1460">
            <v>22</v>
          </cell>
          <cell r="J1460">
            <v>265.89618821229698</v>
          </cell>
          <cell r="K1460" t="str">
            <v>No</v>
          </cell>
          <cell r="L1460" t="str">
            <v>-</v>
          </cell>
          <cell r="M1460">
            <v>0</v>
          </cell>
          <cell r="N1460" t="str">
            <v/>
          </cell>
          <cell r="O1460" t="str">
            <v>-</v>
          </cell>
        </row>
        <row r="1461">
          <cell r="A1461" t="str">
            <v>PD15B</v>
          </cell>
          <cell r="B1461" t="str">
            <v>Paediatric Acute Bronchiolitis with CC Score 2-4</v>
          </cell>
          <cell r="C1461" t="str">
            <v>-</v>
          </cell>
          <cell r="D1461">
            <v>1103.6796619110937</v>
          </cell>
          <cell r="E1461" t="str">
            <v/>
          </cell>
          <cell r="F1461" t="str">
            <v/>
          </cell>
          <cell r="G1461">
            <v>8</v>
          </cell>
          <cell r="H1461">
            <v>1724.0348476464055</v>
          </cell>
          <cell r="I1461">
            <v>11</v>
          </cell>
          <cell r="J1461">
            <v>265.89618821229698</v>
          </cell>
          <cell r="K1461" t="str">
            <v>No</v>
          </cell>
          <cell r="L1461" t="str">
            <v>-</v>
          </cell>
          <cell r="M1461">
            <v>0</v>
          </cell>
          <cell r="N1461" t="str">
            <v/>
          </cell>
          <cell r="O1461" t="str">
            <v>-</v>
          </cell>
        </row>
        <row r="1462">
          <cell r="A1462" t="str">
            <v>PD15C</v>
          </cell>
          <cell r="B1462" t="str">
            <v>Paediatric Acute Bronchiolitis with CC Score 1</v>
          </cell>
          <cell r="C1462" t="str">
            <v>-</v>
          </cell>
          <cell r="D1462">
            <v>1103.6796619110937</v>
          </cell>
          <cell r="E1462" t="str">
            <v/>
          </cell>
          <cell r="F1462" t="str">
            <v/>
          </cell>
          <cell r="G1462">
            <v>8</v>
          </cell>
          <cell r="H1462">
            <v>1168.19812746858</v>
          </cell>
          <cell r="I1462">
            <v>8</v>
          </cell>
          <cell r="J1462">
            <v>265.89618821229698</v>
          </cell>
          <cell r="K1462" t="str">
            <v>No</v>
          </cell>
          <cell r="L1462" t="str">
            <v>-</v>
          </cell>
          <cell r="M1462">
            <v>0</v>
          </cell>
          <cell r="N1462" t="str">
            <v/>
          </cell>
          <cell r="O1462" t="str">
            <v>-</v>
          </cell>
        </row>
        <row r="1463">
          <cell r="A1463" t="str">
            <v>PD15D</v>
          </cell>
          <cell r="B1463" t="str">
            <v>Paediatric Acute Bronchiolitis with CC Score 0</v>
          </cell>
          <cell r="C1463" t="str">
            <v>-</v>
          </cell>
          <cell r="D1463">
            <v>803.21670592656687</v>
          </cell>
          <cell r="E1463" t="str">
            <v/>
          </cell>
          <cell r="F1463" t="str">
            <v/>
          </cell>
          <cell r="G1463">
            <v>5</v>
          </cell>
          <cell r="H1463">
            <v>824.10015521099763</v>
          </cell>
          <cell r="I1463">
            <v>5</v>
          </cell>
          <cell r="J1463">
            <v>265.89618821229698</v>
          </cell>
          <cell r="K1463" t="str">
            <v>No</v>
          </cell>
          <cell r="L1463" t="str">
            <v>-</v>
          </cell>
          <cell r="M1463">
            <v>0</v>
          </cell>
          <cell r="N1463" t="str">
            <v/>
          </cell>
          <cell r="O1463" t="str">
            <v>-</v>
          </cell>
        </row>
        <row r="1464">
          <cell r="A1464" t="str">
            <v>PD65A</v>
          </cell>
          <cell r="B1464" t="str">
            <v>Paediatric Upper Respiratory Tract Disorders with CC Score 5+</v>
          </cell>
          <cell r="C1464" t="str">
            <v>-</v>
          </cell>
          <cell r="D1464">
            <v>1518.1914275972663</v>
          </cell>
          <cell r="E1464" t="str">
            <v/>
          </cell>
          <cell r="F1464" t="str">
            <v/>
          </cell>
          <cell r="G1464">
            <v>5</v>
          </cell>
          <cell r="H1464">
            <v>1019.2095809599324</v>
          </cell>
          <cell r="I1464">
            <v>5</v>
          </cell>
          <cell r="J1464">
            <v>265.89618821229698</v>
          </cell>
          <cell r="K1464" t="str">
            <v>No</v>
          </cell>
          <cell r="L1464" t="str">
            <v>-</v>
          </cell>
          <cell r="M1464">
            <v>0</v>
          </cell>
          <cell r="N1464" t="str">
            <v/>
          </cell>
          <cell r="O1464" t="str">
            <v>-</v>
          </cell>
        </row>
        <row r="1465">
          <cell r="A1465" t="str">
            <v>PD65B</v>
          </cell>
          <cell r="B1465" t="str">
            <v>Paediatric Upper Respiratory Tract Disorders with CC Score 2-4</v>
          </cell>
          <cell r="C1465" t="str">
            <v>-</v>
          </cell>
          <cell r="D1465">
            <v>976.55701427893473</v>
          </cell>
          <cell r="E1465" t="str">
            <v/>
          </cell>
          <cell r="F1465" t="str">
            <v/>
          </cell>
          <cell r="G1465">
            <v>5</v>
          </cell>
          <cell r="H1465">
            <v>603.65919248630075</v>
          </cell>
          <cell r="I1465">
            <v>5</v>
          </cell>
          <cell r="J1465">
            <v>265.89618821229698</v>
          </cell>
          <cell r="K1465" t="str">
            <v>No</v>
          </cell>
          <cell r="L1465" t="str">
            <v>-</v>
          </cell>
          <cell r="M1465">
            <v>0</v>
          </cell>
          <cell r="N1465" t="str">
            <v/>
          </cell>
          <cell r="O1465" t="str">
            <v>-</v>
          </cell>
        </row>
        <row r="1466">
          <cell r="A1466" t="str">
            <v>PD65C</v>
          </cell>
          <cell r="B1466" t="str">
            <v>Paediatric Upper Respiratory Tract Disorders with CC Score 1</v>
          </cell>
          <cell r="C1466" t="str">
            <v>-</v>
          </cell>
          <cell r="D1466">
            <v>738.8111189489357</v>
          </cell>
          <cell r="E1466" t="str">
            <v/>
          </cell>
          <cell r="F1466" t="str">
            <v/>
          </cell>
          <cell r="G1466">
            <v>5</v>
          </cell>
          <cell r="H1466">
            <v>478.36485278446105</v>
          </cell>
          <cell r="I1466">
            <v>5</v>
          </cell>
          <cell r="J1466">
            <v>265.89618821229698</v>
          </cell>
          <cell r="K1466" t="str">
            <v>No</v>
          </cell>
          <cell r="L1466" t="str">
            <v>-</v>
          </cell>
          <cell r="M1466">
            <v>0</v>
          </cell>
          <cell r="N1466" t="str">
            <v/>
          </cell>
          <cell r="O1466" t="str">
            <v>-</v>
          </cell>
        </row>
        <row r="1467">
          <cell r="A1467" t="str">
            <v>PD65D</v>
          </cell>
          <cell r="B1467" t="str">
            <v>Paediatric Upper Respiratory Tract Disorders with CC Score 0</v>
          </cell>
          <cell r="C1467" t="str">
            <v>-</v>
          </cell>
          <cell r="D1467">
            <v>738.8111189489357</v>
          </cell>
          <cell r="E1467" t="str">
            <v/>
          </cell>
          <cell r="F1467" t="str">
            <v/>
          </cell>
          <cell r="G1467">
            <v>5</v>
          </cell>
          <cell r="H1467">
            <v>456.06978079637184</v>
          </cell>
          <cell r="I1467">
            <v>5</v>
          </cell>
          <cell r="J1467">
            <v>265.89618821229698</v>
          </cell>
          <cell r="K1467" t="str">
            <v>No</v>
          </cell>
          <cell r="L1467" t="str">
            <v>-</v>
          </cell>
          <cell r="M1467">
            <v>0</v>
          </cell>
          <cell r="N1467" t="str">
            <v/>
          </cell>
          <cell r="O1467" t="str">
            <v>-</v>
          </cell>
        </row>
        <row r="1468">
          <cell r="A1468" t="str">
            <v>PE23A</v>
          </cell>
          <cell r="B1468" t="str">
            <v>Paediatric Cardiac Conditions with CC Score 13+</v>
          </cell>
          <cell r="C1468" t="str">
            <v>-</v>
          </cell>
          <cell r="D1468">
            <v>5289.1729997039483</v>
          </cell>
          <cell r="E1468" t="str">
            <v/>
          </cell>
          <cell r="F1468" t="str">
            <v/>
          </cell>
          <cell r="G1468">
            <v>27</v>
          </cell>
          <cell r="H1468">
            <v>8912.4933274230007</v>
          </cell>
          <cell r="I1468">
            <v>55</v>
          </cell>
          <cell r="J1468">
            <v>265.89618821229698</v>
          </cell>
          <cell r="K1468" t="str">
            <v>No</v>
          </cell>
          <cell r="L1468" t="str">
            <v>-</v>
          </cell>
          <cell r="M1468">
            <v>0</v>
          </cell>
          <cell r="N1468" t="str">
            <v/>
          </cell>
          <cell r="O1468" t="str">
            <v>-</v>
          </cell>
        </row>
        <row r="1469">
          <cell r="A1469" t="str">
            <v>PE23B</v>
          </cell>
          <cell r="B1469" t="str">
            <v>Paediatric Cardiac Conditions with CC Score 10-12</v>
          </cell>
          <cell r="C1469" t="str">
            <v>-</v>
          </cell>
          <cell r="D1469">
            <v>2339.3714844209812</v>
          </cell>
          <cell r="E1469" t="str">
            <v/>
          </cell>
          <cell r="F1469" t="str">
            <v/>
          </cell>
          <cell r="G1469">
            <v>8</v>
          </cell>
          <cell r="H1469">
            <v>5454.1096059250931</v>
          </cell>
          <cell r="I1469">
            <v>38</v>
          </cell>
          <cell r="J1469">
            <v>265.89618821229698</v>
          </cell>
          <cell r="K1469" t="str">
            <v>No</v>
          </cell>
          <cell r="L1469" t="str">
            <v>-</v>
          </cell>
          <cell r="M1469">
            <v>0</v>
          </cell>
          <cell r="N1469" t="str">
            <v/>
          </cell>
          <cell r="O1469" t="str">
            <v>-</v>
          </cell>
        </row>
        <row r="1470">
          <cell r="A1470" t="str">
            <v>PE23C</v>
          </cell>
          <cell r="B1470" t="str">
            <v>Paediatric Cardiac Conditions with CC Score 6-9</v>
          </cell>
          <cell r="C1470" t="str">
            <v>-</v>
          </cell>
          <cell r="D1470">
            <v>1496.8357137944597</v>
          </cell>
          <cell r="E1470" t="str">
            <v/>
          </cell>
          <cell r="F1470" t="str">
            <v/>
          </cell>
          <cell r="G1470">
            <v>5</v>
          </cell>
          <cell r="H1470">
            <v>3938.2035673783935</v>
          </cell>
          <cell r="I1470">
            <v>22</v>
          </cell>
          <cell r="J1470">
            <v>265.89618821229698</v>
          </cell>
          <cell r="K1470" t="str">
            <v>No</v>
          </cell>
          <cell r="L1470" t="str">
            <v>-</v>
          </cell>
          <cell r="M1470">
            <v>0</v>
          </cell>
          <cell r="N1470" t="str">
            <v/>
          </cell>
          <cell r="O1470" t="str">
            <v>-</v>
          </cell>
        </row>
        <row r="1471">
          <cell r="A1471" t="str">
            <v>PE23D</v>
          </cell>
          <cell r="B1471" t="str">
            <v>Paediatric Cardiac Conditions with CC Score 3-5</v>
          </cell>
          <cell r="C1471" t="str">
            <v>-</v>
          </cell>
          <cell r="D1471">
            <v>1106.6588165186843</v>
          </cell>
          <cell r="E1471" t="str">
            <v/>
          </cell>
          <cell r="F1471" t="str">
            <v/>
          </cell>
          <cell r="G1471">
            <v>5</v>
          </cell>
          <cell r="H1471">
            <v>2279.7289880477501</v>
          </cell>
          <cell r="I1471">
            <v>14</v>
          </cell>
          <cell r="J1471">
            <v>265.89618821229698</v>
          </cell>
          <cell r="K1471" t="str">
            <v>No</v>
          </cell>
          <cell r="L1471" t="str">
            <v>-</v>
          </cell>
          <cell r="M1471">
            <v>0</v>
          </cell>
          <cell r="N1471" t="str">
            <v/>
          </cell>
          <cell r="O1471" t="str">
            <v>-</v>
          </cell>
        </row>
        <row r="1472">
          <cell r="A1472" t="str">
            <v>PE23E</v>
          </cell>
          <cell r="B1472" t="str">
            <v>Paediatric Cardiac Conditions with CC Score 1-2</v>
          </cell>
          <cell r="C1472" t="str">
            <v>-</v>
          </cell>
          <cell r="D1472">
            <v>933.27145651850526</v>
          </cell>
          <cell r="E1472" t="str">
            <v/>
          </cell>
          <cell r="F1472" t="str">
            <v/>
          </cell>
          <cell r="G1472">
            <v>5</v>
          </cell>
          <cell r="H1472">
            <v>1329.0601714536788</v>
          </cell>
          <cell r="I1472">
            <v>8</v>
          </cell>
          <cell r="J1472">
            <v>265.89618821229698</v>
          </cell>
          <cell r="K1472" t="str">
            <v>No</v>
          </cell>
          <cell r="L1472" t="str">
            <v>-</v>
          </cell>
          <cell r="M1472">
            <v>0</v>
          </cell>
          <cell r="N1472" t="str">
            <v/>
          </cell>
          <cell r="O1472" t="str">
            <v>-</v>
          </cell>
        </row>
        <row r="1473">
          <cell r="A1473" t="str">
            <v>PE23F</v>
          </cell>
          <cell r="B1473" t="str">
            <v>Paediatric Cardiac Conditions with CC Score 0</v>
          </cell>
          <cell r="C1473" t="str">
            <v>-</v>
          </cell>
          <cell r="D1473">
            <v>752.2350222405114</v>
          </cell>
          <cell r="E1473" t="str">
            <v/>
          </cell>
          <cell r="F1473" t="str">
            <v/>
          </cell>
          <cell r="G1473">
            <v>5</v>
          </cell>
          <cell r="H1473">
            <v>830.53953970899556</v>
          </cell>
          <cell r="I1473">
            <v>5</v>
          </cell>
          <cell r="J1473">
            <v>265.89618821229698</v>
          </cell>
          <cell r="K1473" t="str">
            <v>No</v>
          </cell>
          <cell r="L1473" t="str">
            <v>-</v>
          </cell>
          <cell r="M1473">
            <v>0</v>
          </cell>
          <cell r="N1473" t="str">
            <v/>
          </cell>
          <cell r="O1473" t="str">
            <v>-</v>
          </cell>
        </row>
        <row r="1474">
          <cell r="A1474" t="str">
            <v>PE24A</v>
          </cell>
          <cell r="B1474" t="str">
            <v>Paediatric Arrhythmia or Conduction Disorders, with CC Score 2+</v>
          </cell>
          <cell r="C1474" t="str">
            <v>-</v>
          </cell>
          <cell r="D1474">
            <v>1049.8985208546089</v>
          </cell>
          <cell r="E1474" t="str">
            <v/>
          </cell>
          <cell r="F1474" t="str">
            <v/>
          </cell>
          <cell r="G1474">
            <v>5</v>
          </cell>
          <cell r="H1474">
            <v>918.56822799348333</v>
          </cell>
          <cell r="I1474">
            <v>5</v>
          </cell>
          <cell r="J1474">
            <v>265.89618821229698</v>
          </cell>
          <cell r="K1474" t="str">
            <v>No</v>
          </cell>
          <cell r="L1474" t="str">
            <v>-</v>
          </cell>
          <cell r="M1474">
            <v>0</v>
          </cell>
          <cell r="N1474" t="str">
            <v/>
          </cell>
          <cell r="O1474" t="str">
            <v>-</v>
          </cell>
        </row>
        <row r="1475">
          <cell r="A1475" t="str">
            <v>PE24B</v>
          </cell>
          <cell r="B1475" t="str">
            <v>Paediatric Arrhythmia or Conduction Disorders, with CC Score 1</v>
          </cell>
          <cell r="C1475" t="str">
            <v>-</v>
          </cell>
          <cell r="D1475">
            <v>832.87269161181905</v>
          </cell>
          <cell r="E1475" t="str">
            <v/>
          </cell>
          <cell r="F1475" t="str">
            <v/>
          </cell>
          <cell r="G1475">
            <v>5</v>
          </cell>
          <cell r="H1475">
            <v>621.54401965105751</v>
          </cell>
          <cell r="I1475">
            <v>5</v>
          </cell>
          <cell r="J1475">
            <v>265.89618821229698</v>
          </cell>
          <cell r="K1475" t="str">
            <v>No</v>
          </cell>
          <cell r="L1475" t="str">
            <v>-</v>
          </cell>
          <cell r="M1475">
            <v>0</v>
          </cell>
          <cell r="N1475" t="str">
            <v/>
          </cell>
          <cell r="O1475" t="str">
            <v>-</v>
          </cell>
        </row>
        <row r="1476">
          <cell r="A1476" t="str">
            <v>PE24C</v>
          </cell>
          <cell r="B1476" t="str">
            <v>Paediatric Arrhythmia or Conduction Disorders, with CC Score 0</v>
          </cell>
          <cell r="C1476" t="str">
            <v>-</v>
          </cell>
          <cell r="D1476">
            <v>673.93240726559839</v>
          </cell>
          <cell r="E1476" t="str">
            <v/>
          </cell>
          <cell r="F1476" t="str">
            <v/>
          </cell>
          <cell r="G1476">
            <v>5</v>
          </cell>
          <cell r="H1476">
            <v>549.06806357446931</v>
          </cell>
          <cell r="I1476">
            <v>5</v>
          </cell>
          <cell r="J1476">
            <v>265.89618821229698</v>
          </cell>
          <cell r="K1476" t="str">
            <v>No</v>
          </cell>
          <cell r="L1476" t="str">
            <v>-</v>
          </cell>
          <cell r="M1476">
            <v>0</v>
          </cell>
          <cell r="N1476" t="str">
            <v/>
          </cell>
          <cell r="O1476" t="str">
            <v>-</v>
          </cell>
        </row>
        <row r="1477">
          <cell r="A1477" t="str">
            <v>PE62A</v>
          </cell>
          <cell r="B1477" t="str">
            <v>Paediatric Syncope and Collapse, with CC Score 2+</v>
          </cell>
          <cell r="C1477" t="str">
            <v>-</v>
          </cell>
          <cell r="D1477">
            <v>599.44855484055381</v>
          </cell>
          <cell r="E1477" t="str">
            <v/>
          </cell>
          <cell r="F1477" t="str">
            <v/>
          </cell>
          <cell r="G1477">
            <v>5</v>
          </cell>
          <cell r="H1477">
            <v>547.1326101728564</v>
          </cell>
          <cell r="I1477">
            <v>5</v>
          </cell>
          <cell r="J1477">
            <v>265.89618821229698</v>
          </cell>
          <cell r="K1477" t="str">
            <v>No</v>
          </cell>
          <cell r="L1477" t="str">
            <v>-</v>
          </cell>
          <cell r="M1477">
            <v>0</v>
          </cell>
          <cell r="N1477" t="str">
            <v/>
          </cell>
          <cell r="O1477" t="str">
            <v>-</v>
          </cell>
        </row>
        <row r="1478">
          <cell r="A1478" t="str">
            <v>PE62B</v>
          </cell>
          <cell r="B1478" t="str">
            <v>Paediatric Syncope and Collapse, with CC Score 1</v>
          </cell>
          <cell r="C1478" t="str">
            <v>-</v>
          </cell>
          <cell r="D1478">
            <v>496.70256326016801</v>
          </cell>
          <cell r="E1478" t="str">
            <v/>
          </cell>
          <cell r="F1478" t="str">
            <v/>
          </cell>
          <cell r="G1478">
            <v>5</v>
          </cell>
          <cell r="H1478">
            <v>451.56603336469374</v>
          </cell>
          <cell r="I1478">
            <v>5</v>
          </cell>
          <cell r="J1478">
            <v>265.89618821229698</v>
          </cell>
          <cell r="K1478" t="str">
            <v>No</v>
          </cell>
          <cell r="L1478" t="str">
            <v>-</v>
          </cell>
          <cell r="M1478">
            <v>0</v>
          </cell>
          <cell r="N1478" t="str">
            <v/>
          </cell>
          <cell r="O1478" t="str">
            <v>-</v>
          </cell>
        </row>
        <row r="1479">
          <cell r="A1479" t="str">
            <v>PE62C</v>
          </cell>
          <cell r="B1479" t="str">
            <v>Paediatric Syncope and Collapse, with CC Score 0</v>
          </cell>
          <cell r="C1479" t="str">
            <v>-</v>
          </cell>
          <cell r="D1479">
            <v>496.70256326016801</v>
          </cell>
          <cell r="E1479" t="str">
            <v/>
          </cell>
          <cell r="F1479" t="str">
            <v/>
          </cell>
          <cell r="G1479">
            <v>5</v>
          </cell>
          <cell r="H1479">
            <v>413.85427424172207</v>
          </cell>
          <cell r="I1479">
            <v>5</v>
          </cell>
          <cell r="J1479">
            <v>265.89618821229698</v>
          </cell>
          <cell r="K1479" t="str">
            <v>No</v>
          </cell>
          <cell r="L1479" t="str">
            <v>-</v>
          </cell>
          <cell r="M1479">
            <v>0</v>
          </cell>
          <cell r="N1479" t="str">
            <v/>
          </cell>
          <cell r="O1479" t="str">
            <v>-</v>
          </cell>
        </row>
        <row r="1480">
          <cell r="A1480" t="str">
            <v>PF21A</v>
          </cell>
          <cell r="B1480" t="str">
            <v>Paediatric Infectious or Non-Infectious Gastroenteritis, with CC Score 1+</v>
          </cell>
          <cell r="C1480" t="str">
            <v>-</v>
          </cell>
          <cell r="D1480">
            <v>1343.082646058996</v>
          </cell>
          <cell r="E1480" t="str">
            <v/>
          </cell>
          <cell r="F1480" t="str">
            <v/>
          </cell>
          <cell r="G1480">
            <v>5</v>
          </cell>
          <cell r="H1480">
            <v>735.19926100680914</v>
          </cell>
          <cell r="I1480">
            <v>5</v>
          </cell>
          <cell r="J1480">
            <v>265.89618821229698</v>
          </cell>
          <cell r="K1480" t="str">
            <v>No</v>
          </cell>
          <cell r="L1480" t="str">
            <v>-</v>
          </cell>
          <cell r="M1480">
            <v>0</v>
          </cell>
          <cell r="N1480" t="str">
            <v/>
          </cell>
          <cell r="O1480" t="str">
            <v>-</v>
          </cell>
        </row>
        <row r="1481">
          <cell r="A1481" t="str">
            <v>PF21B</v>
          </cell>
          <cell r="B1481" t="str">
            <v>Paediatric Infectious or Non-Infectious Gastroenteritis, with CC Score 0</v>
          </cell>
          <cell r="C1481" t="str">
            <v>-</v>
          </cell>
          <cell r="D1481">
            <v>518.34049143734524</v>
          </cell>
          <cell r="E1481" t="str">
            <v/>
          </cell>
          <cell r="F1481" t="str">
            <v/>
          </cell>
          <cell r="G1481">
            <v>5</v>
          </cell>
          <cell r="H1481">
            <v>498.00839651768786</v>
          </cell>
          <cell r="I1481">
            <v>5</v>
          </cell>
          <cell r="J1481">
            <v>265.89618821229698</v>
          </cell>
          <cell r="K1481" t="str">
            <v>No</v>
          </cell>
          <cell r="L1481" t="str">
            <v>-</v>
          </cell>
          <cell r="M1481">
            <v>0</v>
          </cell>
          <cell r="N1481" t="str">
            <v/>
          </cell>
          <cell r="O1481" t="str">
            <v>-</v>
          </cell>
        </row>
        <row r="1482">
          <cell r="A1482" t="str">
            <v>PF25A</v>
          </cell>
          <cell r="B1482" t="str">
            <v>Paediatric Major Gastrointestinal Disorders with CC Score 7+</v>
          </cell>
          <cell r="C1482" t="str">
            <v>-</v>
          </cell>
          <cell r="D1482">
            <v>4423.4271240277603</v>
          </cell>
          <cell r="E1482" t="str">
            <v/>
          </cell>
          <cell r="F1482" t="str">
            <v/>
          </cell>
          <cell r="G1482">
            <v>15</v>
          </cell>
          <cell r="H1482">
            <v>6619.9361986206395</v>
          </cell>
          <cell r="I1482">
            <v>46</v>
          </cell>
          <cell r="J1482">
            <v>265.89618821229698</v>
          </cell>
          <cell r="K1482" t="str">
            <v>No</v>
          </cell>
          <cell r="L1482" t="str">
            <v>-</v>
          </cell>
          <cell r="M1482">
            <v>0</v>
          </cell>
          <cell r="N1482" t="str">
            <v/>
          </cell>
          <cell r="O1482" t="str">
            <v>-</v>
          </cell>
        </row>
        <row r="1483">
          <cell r="A1483" t="str">
            <v>PF25B</v>
          </cell>
          <cell r="B1483" t="str">
            <v>Paediatric Major Gastrointestinal Disorders with CC Score 5-6</v>
          </cell>
          <cell r="C1483" t="str">
            <v>-</v>
          </cell>
          <cell r="D1483">
            <v>2207.4877078345303</v>
          </cell>
          <cell r="E1483" t="str">
            <v/>
          </cell>
          <cell r="F1483" t="str">
            <v/>
          </cell>
          <cell r="G1483">
            <v>11</v>
          </cell>
          <cell r="H1483">
            <v>2796.2123972919421</v>
          </cell>
          <cell r="I1483">
            <v>16</v>
          </cell>
          <cell r="J1483">
            <v>265.89618821229698</v>
          </cell>
          <cell r="K1483" t="str">
            <v>No</v>
          </cell>
          <cell r="L1483" t="str">
            <v>-</v>
          </cell>
          <cell r="M1483">
            <v>0</v>
          </cell>
          <cell r="N1483" t="str">
            <v/>
          </cell>
          <cell r="O1483" t="str">
            <v>-</v>
          </cell>
        </row>
        <row r="1484">
          <cell r="A1484" t="str">
            <v>PF25C</v>
          </cell>
          <cell r="B1484" t="str">
            <v>Paediatric Major Gastrointestinal Disorders with CC Score 3-4</v>
          </cell>
          <cell r="C1484" t="str">
            <v>-</v>
          </cell>
          <cell r="D1484">
            <v>1947.7073834000391</v>
          </cell>
          <cell r="E1484" t="str">
            <v/>
          </cell>
          <cell r="F1484" t="str">
            <v/>
          </cell>
          <cell r="G1484">
            <v>8</v>
          </cell>
          <cell r="H1484">
            <v>1842.8312724714938</v>
          </cell>
          <cell r="I1484">
            <v>10</v>
          </cell>
          <cell r="J1484">
            <v>265.89618821229698</v>
          </cell>
          <cell r="K1484" t="str">
            <v>No</v>
          </cell>
          <cell r="L1484" t="str">
            <v>-</v>
          </cell>
          <cell r="M1484">
            <v>0</v>
          </cell>
          <cell r="N1484" t="str">
            <v/>
          </cell>
          <cell r="O1484" t="str">
            <v>-</v>
          </cell>
        </row>
        <row r="1485">
          <cell r="A1485" t="str">
            <v>PF25D</v>
          </cell>
          <cell r="B1485" t="str">
            <v>Paediatric Major Gastrointestinal Disorders with CC Score 1-2</v>
          </cell>
          <cell r="C1485" t="str">
            <v>-</v>
          </cell>
          <cell r="D1485">
            <v>1392.035136012742</v>
          </cell>
          <cell r="E1485" t="str">
            <v/>
          </cell>
          <cell r="F1485" t="str">
            <v/>
          </cell>
          <cell r="G1485">
            <v>5</v>
          </cell>
          <cell r="H1485">
            <v>1461.9042299580365</v>
          </cell>
          <cell r="I1485">
            <v>8</v>
          </cell>
          <cell r="J1485">
            <v>265.89618821229698</v>
          </cell>
          <cell r="K1485" t="str">
            <v>No</v>
          </cell>
          <cell r="L1485" t="str">
            <v>-</v>
          </cell>
          <cell r="M1485">
            <v>0</v>
          </cell>
          <cell r="N1485" t="str">
            <v/>
          </cell>
          <cell r="O1485" t="str">
            <v>-</v>
          </cell>
        </row>
        <row r="1486">
          <cell r="A1486" t="str">
            <v>PF25E</v>
          </cell>
          <cell r="B1486" t="str">
            <v>Paediatric Major Gastrointestinal Disorders with CC Score 0</v>
          </cell>
          <cell r="C1486" t="str">
            <v>-</v>
          </cell>
          <cell r="D1486">
            <v>965.06400807413661</v>
          </cell>
          <cell r="E1486" t="str">
            <v/>
          </cell>
          <cell r="F1486" t="str">
            <v/>
          </cell>
          <cell r="G1486">
            <v>5</v>
          </cell>
          <cell r="H1486">
            <v>1054.5318550476329</v>
          </cell>
          <cell r="I1486">
            <v>5</v>
          </cell>
          <cell r="J1486">
            <v>265.89618821229698</v>
          </cell>
          <cell r="K1486" t="str">
            <v>No</v>
          </cell>
          <cell r="L1486" t="str">
            <v>-</v>
          </cell>
          <cell r="M1486">
            <v>0</v>
          </cell>
          <cell r="N1486" t="str">
            <v/>
          </cell>
          <cell r="O1486" t="str">
            <v>-</v>
          </cell>
        </row>
        <row r="1487">
          <cell r="A1487" t="str">
            <v>PF26A</v>
          </cell>
          <cell r="B1487" t="str">
            <v>Paediatric Other Gastrointestinal Disorders with CC Score 4+</v>
          </cell>
          <cell r="C1487" t="str">
            <v>-</v>
          </cell>
          <cell r="D1487">
            <v>3525.6474361080641</v>
          </cell>
          <cell r="E1487" t="str">
            <v/>
          </cell>
          <cell r="F1487" t="str">
            <v/>
          </cell>
          <cell r="G1487">
            <v>10</v>
          </cell>
          <cell r="H1487">
            <v>1934.9958269516308</v>
          </cell>
          <cell r="I1487">
            <v>10</v>
          </cell>
          <cell r="J1487">
            <v>265.89618821229698</v>
          </cell>
          <cell r="K1487" t="str">
            <v>No</v>
          </cell>
          <cell r="L1487" t="str">
            <v>-</v>
          </cell>
          <cell r="M1487">
            <v>0</v>
          </cell>
          <cell r="N1487" t="str">
            <v/>
          </cell>
          <cell r="O1487" t="str">
            <v>-</v>
          </cell>
        </row>
        <row r="1488">
          <cell r="A1488" t="str">
            <v>PF26B</v>
          </cell>
          <cell r="B1488" t="str">
            <v>Paediatric Other Gastrointestinal Disorders with CC Score 1-3</v>
          </cell>
          <cell r="C1488" t="str">
            <v>-</v>
          </cell>
          <cell r="D1488">
            <v>1198.4575227095418</v>
          </cell>
          <cell r="E1488" t="str">
            <v/>
          </cell>
          <cell r="F1488" t="str">
            <v/>
          </cell>
          <cell r="G1488">
            <v>5</v>
          </cell>
          <cell r="H1488">
            <v>807.66521811158213</v>
          </cell>
          <cell r="I1488">
            <v>5</v>
          </cell>
          <cell r="J1488">
            <v>265.89618821229698</v>
          </cell>
          <cell r="K1488" t="str">
            <v>No</v>
          </cell>
          <cell r="L1488" t="str">
            <v>-</v>
          </cell>
          <cell r="M1488">
            <v>0</v>
          </cell>
          <cell r="N1488" t="str">
            <v/>
          </cell>
          <cell r="O1488" t="str">
            <v>-</v>
          </cell>
        </row>
        <row r="1489">
          <cell r="A1489" t="str">
            <v>PF26C</v>
          </cell>
          <cell r="B1489" t="str">
            <v>Paediatric Other Gastrointestinal Disorders with CC Score 0</v>
          </cell>
          <cell r="C1489" t="str">
            <v>-</v>
          </cell>
          <cell r="D1489">
            <v>779.81575373250939</v>
          </cell>
          <cell r="E1489" t="str">
            <v/>
          </cell>
          <cell r="F1489" t="str">
            <v/>
          </cell>
          <cell r="G1489">
            <v>5</v>
          </cell>
          <cell r="H1489">
            <v>557.49680707349182</v>
          </cell>
          <cell r="I1489">
            <v>5</v>
          </cell>
          <cell r="J1489">
            <v>265.89618821229698</v>
          </cell>
          <cell r="K1489" t="str">
            <v>No</v>
          </cell>
          <cell r="L1489" t="str">
            <v>-</v>
          </cell>
          <cell r="M1489">
            <v>0</v>
          </cell>
          <cell r="N1489" t="str">
            <v/>
          </cell>
          <cell r="O1489" t="str">
            <v>-</v>
          </cell>
        </row>
        <row r="1490">
          <cell r="A1490" t="str">
            <v>PF27A</v>
          </cell>
          <cell r="B1490" t="str">
            <v>Paediatric Inflammatory Bowel Disease with CC Score 1+</v>
          </cell>
          <cell r="C1490" t="str">
            <v>-</v>
          </cell>
          <cell r="D1490">
            <v>758.11355091611142</v>
          </cell>
          <cell r="E1490" t="str">
            <v/>
          </cell>
          <cell r="F1490" t="str">
            <v/>
          </cell>
          <cell r="G1490">
            <v>5</v>
          </cell>
          <cell r="H1490">
            <v>2820.9256861443027</v>
          </cell>
          <cell r="I1490">
            <v>15</v>
          </cell>
          <cell r="J1490">
            <v>265.89618821229698</v>
          </cell>
          <cell r="K1490" t="str">
            <v>No</v>
          </cell>
          <cell r="L1490" t="str">
            <v>-</v>
          </cell>
          <cell r="M1490">
            <v>0</v>
          </cell>
          <cell r="N1490" t="str">
            <v/>
          </cell>
          <cell r="O1490" t="str">
            <v>-</v>
          </cell>
        </row>
        <row r="1491">
          <cell r="A1491" t="str">
            <v>PF27B</v>
          </cell>
          <cell r="B1491" t="str">
            <v>Paediatric Inflammatory Bowel Disease with CC Score 0</v>
          </cell>
          <cell r="C1491" t="str">
            <v>-</v>
          </cell>
          <cell r="D1491">
            <v>499.03281400264547</v>
          </cell>
          <cell r="E1491" t="str">
            <v/>
          </cell>
          <cell r="F1491" t="str">
            <v/>
          </cell>
          <cell r="G1491">
            <v>5</v>
          </cell>
          <cell r="H1491">
            <v>1530.74116376032</v>
          </cell>
          <cell r="I1491">
            <v>13</v>
          </cell>
          <cell r="J1491">
            <v>265.89618821229698</v>
          </cell>
          <cell r="K1491" t="str">
            <v>No</v>
          </cell>
          <cell r="L1491" t="str">
            <v>-</v>
          </cell>
          <cell r="M1491">
            <v>0</v>
          </cell>
          <cell r="N1491" t="str">
            <v/>
          </cell>
          <cell r="O1491" t="str">
            <v>-</v>
          </cell>
        </row>
        <row r="1492">
          <cell r="A1492" t="str">
            <v>PF28A</v>
          </cell>
          <cell r="B1492" t="str">
            <v>Paediatric Feeding Difficulties or Vomiting, with CC Score 6+</v>
          </cell>
          <cell r="C1492" t="str">
            <v>-</v>
          </cell>
          <cell r="D1492">
            <v>4107.8413413087337</v>
          </cell>
          <cell r="E1492" t="str">
            <v/>
          </cell>
          <cell r="F1492" t="str">
            <v/>
          </cell>
          <cell r="G1492">
            <v>12</v>
          </cell>
          <cell r="H1492">
            <v>1953.2195973166713</v>
          </cell>
          <cell r="I1492">
            <v>11</v>
          </cell>
          <cell r="J1492">
            <v>265.89618821229698</v>
          </cell>
          <cell r="K1492" t="str">
            <v>No</v>
          </cell>
          <cell r="L1492" t="str">
            <v>-</v>
          </cell>
          <cell r="M1492">
            <v>0</v>
          </cell>
          <cell r="N1492" t="str">
            <v/>
          </cell>
          <cell r="O1492" t="str">
            <v>-</v>
          </cell>
        </row>
        <row r="1493">
          <cell r="A1493" t="str">
            <v>PF28B</v>
          </cell>
          <cell r="B1493" t="str">
            <v>Paediatric Feeding Difficulties or Vomiting, with CC Score 4-5</v>
          </cell>
          <cell r="C1493" t="str">
            <v>-</v>
          </cell>
          <cell r="D1493">
            <v>2610.5244294952795</v>
          </cell>
          <cell r="E1493" t="str">
            <v/>
          </cell>
          <cell r="F1493" t="str">
            <v/>
          </cell>
          <cell r="G1493">
            <v>9</v>
          </cell>
          <cell r="H1493">
            <v>1514.4625945417413</v>
          </cell>
          <cell r="I1493">
            <v>8</v>
          </cell>
          <cell r="J1493">
            <v>265.89618821229698</v>
          </cell>
          <cell r="K1493" t="str">
            <v>No</v>
          </cell>
          <cell r="L1493" t="str">
            <v>-</v>
          </cell>
          <cell r="M1493">
            <v>0</v>
          </cell>
          <cell r="N1493" t="str">
            <v/>
          </cell>
          <cell r="O1493" t="str">
            <v>-</v>
          </cell>
        </row>
        <row r="1494">
          <cell r="A1494" t="str">
            <v>PF28C</v>
          </cell>
          <cell r="B1494" t="str">
            <v>Paediatric Feeding Difficulties or Vomiting, with CC Score 2-3</v>
          </cell>
          <cell r="C1494" t="str">
            <v>-</v>
          </cell>
          <cell r="D1494">
            <v>1815.2410035807759</v>
          </cell>
          <cell r="E1494" t="str">
            <v/>
          </cell>
          <cell r="F1494" t="str">
            <v/>
          </cell>
          <cell r="G1494">
            <v>8</v>
          </cell>
          <cell r="H1494">
            <v>895.89280689788473</v>
          </cell>
          <cell r="I1494">
            <v>5</v>
          </cell>
          <cell r="J1494">
            <v>265.89618821229698</v>
          </cell>
          <cell r="K1494" t="str">
            <v>No</v>
          </cell>
          <cell r="L1494" t="str">
            <v>-</v>
          </cell>
          <cell r="M1494">
            <v>0</v>
          </cell>
          <cell r="N1494" t="str">
            <v/>
          </cell>
          <cell r="O1494" t="str">
            <v>-</v>
          </cell>
        </row>
        <row r="1495">
          <cell r="A1495" t="str">
            <v>PF28D</v>
          </cell>
          <cell r="B1495" t="str">
            <v>Paediatric Feeding Difficulties or Vomiting, with CC Score 1</v>
          </cell>
          <cell r="C1495" t="str">
            <v>-</v>
          </cell>
          <cell r="D1495">
            <v>1309.9157832944932</v>
          </cell>
          <cell r="E1495" t="str">
            <v/>
          </cell>
          <cell r="F1495" t="str">
            <v/>
          </cell>
          <cell r="G1495">
            <v>5</v>
          </cell>
          <cell r="H1495">
            <v>601.28972631861961</v>
          </cell>
          <cell r="I1495">
            <v>5</v>
          </cell>
          <cell r="J1495">
            <v>265.89618821229698</v>
          </cell>
          <cell r="K1495" t="str">
            <v>No</v>
          </cell>
          <cell r="L1495" t="str">
            <v>-</v>
          </cell>
          <cell r="M1495">
            <v>0</v>
          </cell>
          <cell r="N1495" t="str">
            <v/>
          </cell>
          <cell r="O1495" t="str">
            <v>-</v>
          </cell>
        </row>
        <row r="1496">
          <cell r="A1496" t="str">
            <v>PF28E</v>
          </cell>
          <cell r="B1496" t="str">
            <v>Paediatric Feeding Difficulties or Vomiting, with CC Score 0</v>
          </cell>
          <cell r="C1496" t="str">
            <v>-</v>
          </cell>
          <cell r="D1496">
            <v>804.14086305327237</v>
          </cell>
          <cell r="E1496" t="str">
            <v/>
          </cell>
          <cell r="F1496" t="str">
            <v/>
          </cell>
          <cell r="G1496">
            <v>5</v>
          </cell>
          <cell r="H1496">
            <v>494.3917262208945</v>
          </cell>
          <cell r="I1496">
            <v>5</v>
          </cell>
          <cell r="J1496">
            <v>265.89618821229698</v>
          </cell>
          <cell r="K1496" t="str">
            <v>No</v>
          </cell>
          <cell r="L1496" t="str">
            <v>-</v>
          </cell>
          <cell r="M1496">
            <v>0</v>
          </cell>
          <cell r="N1496" t="str">
            <v/>
          </cell>
          <cell r="O1496" t="str">
            <v>-</v>
          </cell>
        </row>
        <row r="1497">
          <cell r="A1497" t="str">
            <v>PG71A</v>
          </cell>
          <cell r="B1497" t="str">
            <v>Paediatric Hepatobiliary or Pancreatic Disorders, with CC Score 2+</v>
          </cell>
          <cell r="C1497" t="str">
            <v>-</v>
          </cell>
          <cell r="D1497">
            <v>1620.3669548251112</v>
          </cell>
          <cell r="E1497" t="str">
            <v/>
          </cell>
          <cell r="F1497" t="str">
            <v/>
          </cell>
          <cell r="G1497">
            <v>8</v>
          </cell>
          <cell r="H1497">
            <v>2686.7866867388816</v>
          </cell>
          <cell r="I1497">
            <v>16</v>
          </cell>
          <cell r="J1497">
            <v>265.89618821229698</v>
          </cell>
          <cell r="K1497" t="str">
            <v>No</v>
          </cell>
          <cell r="L1497" t="str">
            <v>-</v>
          </cell>
          <cell r="M1497">
            <v>0</v>
          </cell>
          <cell r="N1497" t="str">
            <v/>
          </cell>
          <cell r="O1497" t="str">
            <v>-</v>
          </cell>
        </row>
        <row r="1498">
          <cell r="A1498" t="str">
            <v>PG71B</v>
          </cell>
          <cell r="B1498" t="str">
            <v>Paediatric Hepatobiliary or Pancreatic Disorders, with CC Score 1</v>
          </cell>
          <cell r="C1498" t="str">
            <v>-</v>
          </cell>
          <cell r="D1498">
            <v>1363.9710982684876</v>
          </cell>
          <cell r="E1498" t="str">
            <v/>
          </cell>
          <cell r="F1498" t="str">
            <v/>
          </cell>
          <cell r="G1498">
            <v>5</v>
          </cell>
          <cell r="H1498">
            <v>1475.6934465753468</v>
          </cell>
          <cell r="I1498">
            <v>9</v>
          </cell>
          <cell r="J1498">
            <v>265.89618821229698</v>
          </cell>
          <cell r="K1498" t="str">
            <v>No</v>
          </cell>
          <cell r="L1498" t="str">
            <v>-</v>
          </cell>
          <cell r="M1498">
            <v>0</v>
          </cell>
          <cell r="N1498" t="str">
            <v/>
          </cell>
          <cell r="O1498" t="str">
            <v>-</v>
          </cell>
        </row>
        <row r="1499">
          <cell r="A1499" t="str">
            <v>PG71C</v>
          </cell>
          <cell r="B1499" t="str">
            <v>Paediatric Hepatobiliary or Pancreatic Disorders, with CC Score 0</v>
          </cell>
          <cell r="C1499" t="str">
            <v>-</v>
          </cell>
          <cell r="D1499">
            <v>925.6813548937605</v>
          </cell>
          <cell r="E1499" t="str">
            <v/>
          </cell>
          <cell r="F1499" t="str">
            <v/>
          </cell>
          <cell r="G1499">
            <v>5</v>
          </cell>
          <cell r="H1499">
            <v>1112.9819072441708</v>
          </cell>
          <cell r="I1499">
            <v>8</v>
          </cell>
          <cell r="J1499">
            <v>265.89618821229698</v>
          </cell>
          <cell r="K1499" t="str">
            <v>No</v>
          </cell>
          <cell r="L1499" t="str">
            <v>-</v>
          </cell>
          <cell r="M1499">
            <v>0</v>
          </cell>
          <cell r="N1499" t="str">
            <v/>
          </cell>
          <cell r="O1499" t="str">
            <v>-</v>
          </cell>
        </row>
        <row r="1500">
          <cell r="A1500" t="str">
            <v>PH34A</v>
          </cell>
          <cell r="B1500" t="str">
            <v>Paediatric Musculoskeletal or Connective Tissue Disorders, with CC Score 5+</v>
          </cell>
          <cell r="C1500" t="str">
            <v>-</v>
          </cell>
          <cell r="D1500">
            <v>1005.23444330451</v>
          </cell>
          <cell r="E1500" t="str">
            <v/>
          </cell>
          <cell r="F1500" t="str">
            <v/>
          </cell>
          <cell r="G1500">
            <v>5</v>
          </cell>
          <cell r="H1500">
            <v>2180.5543307598959</v>
          </cell>
          <cell r="I1500">
            <v>13</v>
          </cell>
          <cell r="J1500">
            <v>265.89618821229698</v>
          </cell>
          <cell r="K1500" t="str">
            <v>No</v>
          </cell>
          <cell r="L1500" t="str">
            <v>-</v>
          </cell>
          <cell r="M1500">
            <v>0</v>
          </cell>
          <cell r="N1500" t="str">
            <v/>
          </cell>
          <cell r="O1500" t="str">
            <v>-</v>
          </cell>
        </row>
        <row r="1501">
          <cell r="A1501" t="str">
            <v>PH34B</v>
          </cell>
          <cell r="B1501" t="str">
            <v>Paediatric Musculoskeletal or Connective Tissue Disorders, with CC Score 3-4</v>
          </cell>
          <cell r="C1501" t="str">
            <v>-</v>
          </cell>
          <cell r="D1501">
            <v>780.68323487983389</v>
          </cell>
          <cell r="E1501" t="str">
            <v/>
          </cell>
          <cell r="F1501" t="str">
            <v/>
          </cell>
          <cell r="G1501">
            <v>5</v>
          </cell>
          <cell r="H1501">
            <v>1088.6594515008446</v>
          </cell>
          <cell r="I1501">
            <v>5</v>
          </cell>
          <cell r="J1501">
            <v>265.89618821229698</v>
          </cell>
          <cell r="K1501" t="str">
            <v>No</v>
          </cell>
          <cell r="L1501" t="str">
            <v>-</v>
          </cell>
          <cell r="M1501">
            <v>0</v>
          </cell>
          <cell r="N1501" t="str">
            <v/>
          </cell>
          <cell r="O1501" t="str">
            <v>-</v>
          </cell>
        </row>
        <row r="1502">
          <cell r="A1502" t="str">
            <v>PH34C</v>
          </cell>
          <cell r="B1502" t="str">
            <v>Paediatric Musculoskeletal or Connective Tissue Disorders, with CC Score 1-2</v>
          </cell>
          <cell r="C1502" t="str">
            <v>-</v>
          </cell>
          <cell r="D1502">
            <v>690.93887776605845</v>
          </cell>
          <cell r="E1502" t="str">
            <v/>
          </cell>
          <cell r="F1502" t="str">
            <v/>
          </cell>
          <cell r="G1502">
            <v>5</v>
          </cell>
          <cell r="H1502">
            <v>697.03843756784897</v>
          </cell>
          <cell r="I1502">
            <v>5</v>
          </cell>
          <cell r="J1502">
            <v>265.89618821229698</v>
          </cell>
          <cell r="K1502" t="str">
            <v>No</v>
          </cell>
          <cell r="L1502" t="str">
            <v>-</v>
          </cell>
          <cell r="M1502">
            <v>0</v>
          </cell>
          <cell r="N1502" t="str">
            <v/>
          </cell>
          <cell r="O1502" t="str">
            <v>-</v>
          </cell>
        </row>
        <row r="1503">
          <cell r="A1503" t="str">
            <v>PH34D</v>
          </cell>
          <cell r="B1503" t="str">
            <v>Paediatric Musculoskeletal or Connective Tissue Disorders, with CC Score 0</v>
          </cell>
          <cell r="C1503" t="str">
            <v>-</v>
          </cell>
          <cell r="D1503">
            <v>562.24921989130803</v>
          </cell>
          <cell r="E1503" t="str">
            <v/>
          </cell>
          <cell r="F1503" t="str">
            <v/>
          </cell>
          <cell r="G1503">
            <v>5</v>
          </cell>
          <cell r="H1503">
            <v>584.51982276026797</v>
          </cell>
          <cell r="I1503">
            <v>5</v>
          </cell>
          <cell r="J1503">
            <v>265.89618821229698</v>
          </cell>
          <cell r="K1503" t="str">
            <v>No</v>
          </cell>
          <cell r="L1503" t="str">
            <v>-</v>
          </cell>
          <cell r="M1503">
            <v>0</v>
          </cell>
          <cell r="N1503" t="str">
            <v/>
          </cell>
          <cell r="O1503" t="str">
            <v>-</v>
          </cell>
        </row>
        <row r="1504">
          <cell r="A1504" t="str">
            <v>PJ35A</v>
          </cell>
          <cell r="B1504" t="str">
            <v>Paediatric Skin Disorders with CC Score 4+</v>
          </cell>
          <cell r="C1504" t="str">
            <v>-</v>
          </cell>
          <cell r="D1504">
            <v>1558.9966978794134</v>
          </cell>
          <cell r="E1504" t="str">
            <v/>
          </cell>
          <cell r="F1504" t="str">
            <v/>
          </cell>
          <cell r="G1504">
            <v>5</v>
          </cell>
          <cell r="H1504">
            <v>1617.967264847666</v>
          </cell>
          <cell r="I1504">
            <v>10</v>
          </cell>
          <cell r="J1504">
            <v>265.89618821229698</v>
          </cell>
          <cell r="K1504" t="str">
            <v>No</v>
          </cell>
          <cell r="L1504" t="str">
            <v>-</v>
          </cell>
          <cell r="M1504">
            <v>0</v>
          </cell>
          <cell r="N1504" t="str">
            <v/>
          </cell>
          <cell r="O1504" t="str">
            <v>-</v>
          </cell>
        </row>
        <row r="1505">
          <cell r="A1505" t="str">
            <v>PJ35B</v>
          </cell>
          <cell r="B1505" t="str">
            <v>Paediatric Skin Disorders with CC Score 2-3</v>
          </cell>
          <cell r="C1505" t="str">
            <v>-</v>
          </cell>
          <cell r="D1505">
            <v>785.17431606943524</v>
          </cell>
          <cell r="E1505" t="str">
            <v/>
          </cell>
          <cell r="F1505" t="str">
            <v/>
          </cell>
          <cell r="G1505">
            <v>5</v>
          </cell>
          <cell r="H1505">
            <v>986.05428481024876</v>
          </cell>
          <cell r="I1505">
            <v>5</v>
          </cell>
          <cell r="J1505">
            <v>265.89618821229698</v>
          </cell>
          <cell r="K1505" t="str">
            <v>No</v>
          </cell>
          <cell r="L1505" t="str">
            <v>-</v>
          </cell>
          <cell r="M1505">
            <v>0</v>
          </cell>
          <cell r="N1505" t="str">
            <v/>
          </cell>
          <cell r="O1505" t="str">
            <v>-</v>
          </cell>
        </row>
        <row r="1506">
          <cell r="A1506" t="str">
            <v>PJ35C</v>
          </cell>
          <cell r="B1506" t="str">
            <v>Paediatric Skin Disorders with CC Score 1</v>
          </cell>
          <cell r="C1506" t="str">
            <v>-</v>
          </cell>
          <cell r="D1506">
            <v>747.17860029749795</v>
          </cell>
          <cell r="E1506" t="str">
            <v/>
          </cell>
          <cell r="F1506" t="str">
            <v/>
          </cell>
          <cell r="G1506">
            <v>5</v>
          </cell>
          <cell r="H1506">
            <v>663.02723489583639</v>
          </cell>
          <cell r="I1506">
            <v>5</v>
          </cell>
          <cell r="J1506">
            <v>265.89618821229698</v>
          </cell>
          <cell r="K1506" t="str">
            <v>No</v>
          </cell>
          <cell r="L1506" t="str">
            <v>-</v>
          </cell>
          <cell r="M1506">
            <v>0</v>
          </cell>
          <cell r="N1506" t="str">
            <v/>
          </cell>
          <cell r="O1506" t="str">
            <v>-</v>
          </cell>
        </row>
        <row r="1507">
          <cell r="A1507" t="str">
            <v>PJ35D</v>
          </cell>
          <cell r="B1507" t="str">
            <v>Paediatric Skin Disorders with CC Score 0</v>
          </cell>
          <cell r="C1507" t="str">
            <v>-</v>
          </cell>
          <cell r="D1507">
            <v>683.95606026162159</v>
          </cell>
          <cell r="E1507" t="str">
            <v/>
          </cell>
          <cell r="F1507" t="str">
            <v/>
          </cell>
          <cell r="G1507">
            <v>5</v>
          </cell>
          <cell r="H1507">
            <v>564.38496888892735</v>
          </cell>
          <cell r="I1507">
            <v>5</v>
          </cell>
          <cell r="J1507">
            <v>265.89618821229698</v>
          </cell>
          <cell r="K1507" t="str">
            <v>No</v>
          </cell>
          <cell r="L1507" t="str">
            <v>-</v>
          </cell>
          <cell r="M1507">
            <v>0</v>
          </cell>
          <cell r="N1507" t="str">
            <v/>
          </cell>
          <cell r="O1507" t="str">
            <v>-</v>
          </cell>
        </row>
        <row r="1508">
          <cell r="A1508" t="str">
            <v>PJ66A</v>
          </cell>
          <cell r="B1508" t="str">
            <v>Paediatric Rash or Other Non-Specific Skin Eruption, with CC Score 3+</v>
          </cell>
          <cell r="C1508" t="str">
            <v>-</v>
          </cell>
          <cell r="D1508">
            <v>685.93828698490393</v>
          </cell>
          <cell r="E1508" t="str">
            <v/>
          </cell>
          <cell r="F1508" t="str">
            <v/>
          </cell>
          <cell r="G1508">
            <v>5</v>
          </cell>
          <cell r="H1508">
            <v>614.03727693384724</v>
          </cell>
          <cell r="I1508">
            <v>5</v>
          </cell>
          <cell r="J1508">
            <v>265.89618821229698</v>
          </cell>
          <cell r="K1508" t="str">
            <v>No</v>
          </cell>
          <cell r="L1508" t="str">
            <v>-</v>
          </cell>
          <cell r="M1508">
            <v>0</v>
          </cell>
          <cell r="N1508" t="str">
            <v/>
          </cell>
          <cell r="O1508" t="str">
            <v>-</v>
          </cell>
        </row>
        <row r="1509">
          <cell r="A1509" t="str">
            <v>PJ66B</v>
          </cell>
          <cell r="B1509" t="str">
            <v>Paediatric Rash or Other Non-Specific Skin Eruption, with CC Score 1-2</v>
          </cell>
          <cell r="C1509" t="str">
            <v>-</v>
          </cell>
          <cell r="D1509">
            <v>385.1522403491872</v>
          </cell>
          <cell r="E1509" t="str">
            <v/>
          </cell>
          <cell r="F1509" t="str">
            <v/>
          </cell>
          <cell r="G1509">
            <v>5</v>
          </cell>
          <cell r="H1509">
            <v>485.05504342606213</v>
          </cell>
          <cell r="I1509">
            <v>5</v>
          </cell>
          <cell r="J1509">
            <v>265.89618821229698</v>
          </cell>
          <cell r="K1509" t="str">
            <v>No</v>
          </cell>
          <cell r="L1509" t="str">
            <v>-</v>
          </cell>
          <cell r="M1509">
            <v>0</v>
          </cell>
          <cell r="N1509" t="str">
            <v/>
          </cell>
          <cell r="O1509" t="str">
            <v>-</v>
          </cell>
        </row>
        <row r="1510">
          <cell r="A1510" t="str">
            <v>PJ66C</v>
          </cell>
          <cell r="B1510" t="str">
            <v>Paediatric Rash or Other Non-Specific Skin Eruption, with CC Score 0</v>
          </cell>
          <cell r="C1510" t="str">
            <v>-</v>
          </cell>
          <cell r="D1510">
            <v>385.1522403491872</v>
          </cell>
          <cell r="E1510" t="str">
            <v/>
          </cell>
          <cell r="F1510" t="str">
            <v/>
          </cell>
          <cell r="G1510">
            <v>5</v>
          </cell>
          <cell r="H1510">
            <v>423.73059931922796</v>
          </cell>
          <cell r="I1510">
            <v>5</v>
          </cell>
          <cell r="J1510">
            <v>265.89618821229698</v>
          </cell>
          <cell r="K1510" t="str">
            <v>No</v>
          </cell>
          <cell r="L1510" t="str">
            <v>-</v>
          </cell>
          <cell r="M1510">
            <v>0</v>
          </cell>
          <cell r="N1510" t="str">
            <v/>
          </cell>
          <cell r="O1510" t="str">
            <v>-</v>
          </cell>
        </row>
        <row r="1511">
          <cell r="A1511" t="str">
            <v>PK36A</v>
          </cell>
          <cell r="B1511" t="str">
            <v>Paediatric Endocrine Disorders, excluding Diabetes Mellitus, with CC Score 4+</v>
          </cell>
          <cell r="C1511" t="str">
            <v>-</v>
          </cell>
          <cell r="D1511">
            <v>778.40265227778195</v>
          </cell>
          <cell r="E1511" t="str">
            <v/>
          </cell>
          <cell r="F1511" t="str">
            <v/>
          </cell>
          <cell r="G1511">
            <v>5</v>
          </cell>
          <cell r="H1511">
            <v>3689.0773477560579</v>
          </cell>
          <cell r="I1511">
            <v>24</v>
          </cell>
          <cell r="J1511">
            <v>265.89618821229698</v>
          </cell>
          <cell r="K1511" t="str">
            <v>No</v>
          </cell>
          <cell r="L1511" t="str">
            <v>-</v>
          </cell>
          <cell r="M1511">
            <v>0</v>
          </cell>
          <cell r="N1511" t="str">
            <v/>
          </cell>
          <cell r="O1511" t="str">
            <v>-</v>
          </cell>
        </row>
        <row r="1512">
          <cell r="A1512" t="str">
            <v>PK36B</v>
          </cell>
          <cell r="B1512" t="str">
            <v>Paediatric Endocrine Disorders, excluding Diabetes Mellitus, with CC Score 1-3</v>
          </cell>
          <cell r="C1512" t="str">
            <v>-</v>
          </cell>
          <cell r="D1512">
            <v>614.26162368220696</v>
          </cell>
          <cell r="E1512" t="str">
            <v/>
          </cell>
          <cell r="F1512" t="str">
            <v/>
          </cell>
          <cell r="G1512">
            <v>5</v>
          </cell>
          <cell r="H1512">
            <v>1269.8114160236851</v>
          </cell>
          <cell r="I1512">
            <v>8</v>
          </cell>
          <cell r="J1512">
            <v>265.89618821229698</v>
          </cell>
          <cell r="K1512" t="str">
            <v>No</v>
          </cell>
          <cell r="L1512" t="str">
            <v>-</v>
          </cell>
          <cell r="M1512">
            <v>0</v>
          </cell>
          <cell r="N1512" t="str">
            <v/>
          </cell>
          <cell r="O1512" t="str">
            <v>-</v>
          </cell>
        </row>
        <row r="1513">
          <cell r="A1513" t="str">
            <v>PK36C</v>
          </cell>
          <cell r="B1513" t="str">
            <v>Paediatric Endocrine Disorders, excluding Diabetes Mellitus, with CC Score 0</v>
          </cell>
          <cell r="C1513" t="str">
            <v>-</v>
          </cell>
          <cell r="D1513">
            <v>519.60396346822165</v>
          </cell>
          <cell r="E1513" t="str">
            <v/>
          </cell>
          <cell r="F1513" t="str">
            <v/>
          </cell>
          <cell r="G1513">
            <v>5</v>
          </cell>
          <cell r="H1513">
            <v>667.90279245449017</v>
          </cell>
          <cell r="I1513">
            <v>5</v>
          </cell>
          <cell r="J1513">
            <v>265.89618821229698</v>
          </cell>
          <cell r="K1513" t="str">
            <v>No</v>
          </cell>
          <cell r="L1513" t="str">
            <v>-</v>
          </cell>
          <cell r="M1513">
            <v>0</v>
          </cell>
          <cell r="N1513" t="str">
            <v/>
          </cell>
          <cell r="O1513" t="str">
            <v>-</v>
          </cell>
        </row>
        <row r="1514">
          <cell r="A1514" t="str">
            <v>PK67A</v>
          </cell>
          <cell r="B1514" t="str">
            <v>Paediatric Diabetes Mellitus, with Ketoacidosis or Coma, with CC Score 1+</v>
          </cell>
          <cell r="C1514" t="str">
            <v>-</v>
          </cell>
          <cell r="D1514">
            <v>1900.1008854659633</v>
          </cell>
          <cell r="E1514" t="str">
            <v/>
          </cell>
          <cell r="F1514" t="str">
            <v/>
          </cell>
          <cell r="G1514">
            <v>6</v>
          </cell>
          <cell r="H1514">
            <v>1264.6039579505325</v>
          </cell>
          <cell r="I1514">
            <v>6</v>
          </cell>
          <cell r="J1514">
            <v>265.89618821229698</v>
          </cell>
          <cell r="K1514" t="str">
            <v>No</v>
          </cell>
          <cell r="L1514" t="str">
            <v>-</v>
          </cell>
          <cell r="M1514">
            <v>0</v>
          </cell>
          <cell r="N1514" t="str">
            <v/>
          </cell>
          <cell r="O1514" t="str">
            <v>-</v>
          </cell>
        </row>
        <row r="1515">
          <cell r="A1515" t="str">
            <v>PK67B</v>
          </cell>
          <cell r="B1515" t="str">
            <v>Paediatric Diabetes Mellitus, with Ketoacidosis or Coma, with CC Score 0</v>
          </cell>
          <cell r="C1515" t="str">
            <v>-</v>
          </cell>
          <cell r="D1515">
            <v>1109.529345773396</v>
          </cell>
          <cell r="E1515" t="str">
            <v/>
          </cell>
          <cell r="F1515" t="str">
            <v/>
          </cell>
          <cell r="G1515">
            <v>9</v>
          </cell>
          <cell r="H1515">
            <v>1097.4425261548881</v>
          </cell>
          <cell r="I1515">
            <v>6</v>
          </cell>
          <cell r="J1515">
            <v>265.89618821229698</v>
          </cell>
          <cell r="K1515" t="str">
            <v>No</v>
          </cell>
          <cell r="L1515" t="str">
            <v>-</v>
          </cell>
          <cell r="M1515">
            <v>0</v>
          </cell>
          <cell r="N1515" t="str">
            <v/>
          </cell>
          <cell r="O1515" t="str">
            <v>-</v>
          </cell>
        </row>
        <row r="1516">
          <cell r="A1516" t="str">
            <v>PK68A</v>
          </cell>
          <cell r="B1516" t="str">
            <v>Paediatric Diabetes Mellitus, without Ketoacidosis or Coma, with CC Score 3+</v>
          </cell>
          <cell r="C1516" t="str">
            <v>-</v>
          </cell>
          <cell r="D1516">
            <v>1987.5817718482181</v>
          </cell>
          <cell r="E1516" t="str">
            <v/>
          </cell>
          <cell r="F1516" t="str">
            <v/>
          </cell>
          <cell r="G1516">
            <v>5</v>
          </cell>
          <cell r="H1516">
            <v>1622.7822123608078</v>
          </cell>
          <cell r="I1516">
            <v>8</v>
          </cell>
          <cell r="J1516">
            <v>265.89618821229698</v>
          </cell>
          <cell r="K1516" t="str">
            <v>No</v>
          </cell>
          <cell r="L1516" t="str">
            <v>-</v>
          </cell>
          <cell r="M1516">
            <v>0</v>
          </cell>
          <cell r="N1516" t="str">
            <v/>
          </cell>
          <cell r="O1516" t="str">
            <v>-</v>
          </cell>
        </row>
        <row r="1517">
          <cell r="A1517" t="str">
            <v>PK68B</v>
          </cell>
          <cell r="B1517" t="str">
            <v>Paediatric Diabetes Mellitus, without Ketoacidosis or Coma, with CC Score 1-2</v>
          </cell>
          <cell r="C1517" t="str">
            <v>-</v>
          </cell>
          <cell r="D1517">
            <v>1269.2244802109997</v>
          </cell>
          <cell r="E1517" t="str">
            <v/>
          </cell>
          <cell r="F1517" t="str">
            <v/>
          </cell>
          <cell r="G1517">
            <v>5</v>
          </cell>
          <cell r="H1517">
            <v>947.75640439445851</v>
          </cell>
          <cell r="I1517">
            <v>5</v>
          </cell>
          <cell r="J1517">
            <v>265.89618821229698</v>
          </cell>
          <cell r="K1517" t="str">
            <v>No</v>
          </cell>
          <cell r="L1517" t="str">
            <v>-</v>
          </cell>
          <cell r="M1517">
            <v>0</v>
          </cell>
          <cell r="N1517" t="str">
            <v/>
          </cell>
          <cell r="O1517" t="str">
            <v>-</v>
          </cell>
        </row>
        <row r="1518">
          <cell r="A1518" t="str">
            <v>PK68C</v>
          </cell>
          <cell r="B1518" t="str">
            <v>Paediatric Diabetes Mellitus, without Ketoacidosis or Coma, with CC Score 0</v>
          </cell>
          <cell r="C1518" t="str">
            <v>-</v>
          </cell>
          <cell r="D1518">
            <v>753.47539915397238</v>
          </cell>
          <cell r="E1518" t="str">
            <v/>
          </cell>
          <cell r="F1518" t="str">
            <v/>
          </cell>
          <cell r="G1518">
            <v>5</v>
          </cell>
          <cell r="H1518">
            <v>947.75640439445851</v>
          </cell>
          <cell r="I1518">
            <v>5</v>
          </cell>
          <cell r="J1518">
            <v>265.89618821229698</v>
          </cell>
          <cell r="K1518" t="str">
            <v>No</v>
          </cell>
          <cell r="L1518" t="str">
            <v>-</v>
          </cell>
          <cell r="M1518">
            <v>0</v>
          </cell>
          <cell r="N1518" t="str">
            <v/>
          </cell>
          <cell r="O1518" t="str">
            <v>-</v>
          </cell>
        </row>
        <row r="1519">
          <cell r="A1519" t="str">
            <v>PK72A</v>
          </cell>
          <cell r="B1519" t="str">
            <v>Paediatric Metabolic Disorders with CC Score 4+</v>
          </cell>
          <cell r="C1519" t="str">
            <v>-</v>
          </cell>
          <cell r="D1519">
            <v>1530.2413221426973</v>
          </cell>
          <cell r="E1519" t="str">
            <v/>
          </cell>
          <cell r="F1519" t="str">
            <v/>
          </cell>
          <cell r="G1519">
            <v>5</v>
          </cell>
          <cell r="H1519">
            <v>6336.0086535313512</v>
          </cell>
          <cell r="I1519">
            <v>36</v>
          </cell>
          <cell r="J1519">
            <v>265.89618821229698</v>
          </cell>
          <cell r="K1519" t="str">
            <v>No</v>
          </cell>
          <cell r="L1519" t="str">
            <v>-</v>
          </cell>
          <cell r="M1519">
            <v>0</v>
          </cell>
          <cell r="N1519" t="str">
            <v/>
          </cell>
          <cell r="O1519" t="str">
            <v>-</v>
          </cell>
        </row>
        <row r="1520">
          <cell r="A1520" t="str">
            <v>PK72B</v>
          </cell>
          <cell r="B1520" t="str">
            <v>Paediatric Metabolic Disorders with CC Score 1-3</v>
          </cell>
          <cell r="C1520" t="str">
            <v>-</v>
          </cell>
          <cell r="D1520">
            <v>1616.2599170789297</v>
          </cell>
          <cell r="E1520" t="str">
            <v/>
          </cell>
          <cell r="F1520" t="str">
            <v/>
          </cell>
          <cell r="G1520">
            <v>5</v>
          </cell>
          <cell r="H1520">
            <v>1531.2373977435707</v>
          </cell>
          <cell r="I1520">
            <v>9</v>
          </cell>
          <cell r="J1520">
            <v>265.89618821229698</v>
          </cell>
          <cell r="K1520" t="str">
            <v>No</v>
          </cell>
          <cell r="L1520" t="str">
            <v>-</v>
          </cell>
          <cell r="M1520">
            <v>0</v>
          </cell>
          <cell r="N1520" t="str">
            <v/>
          </cell>
          <cell r="O1520" t="str">
            <v>-</v>
          </cell>
        </row>
        <row r="1521">
          <cell r="A1521" t="str">
            <v>PK72C</v>
          </cell>
          <cell r="B1521" t="str">
            <v>Paediatric Metabolic Disorders with CC Score 0</v>
          </cell>
          <cell r="C1521" t="str">
            <v>-</v>
          </cell>
          <cell r="D1521">
            <v>1119.8423220203297</v>
          </cell>
          <cell r="E1521" t="str">
            <v/>
          </cell>
          <cell r="F1521" t="str">
            <v/>
          </cell>
          <cell r="G1521">
            <v>5</v>
          </cell>
          <cell r="H1521">
            <v>1317.2995098906381</v>
          </cell>
          <cell r="I1521">
            <v>8</v>
          </cell>
          <cell r="J1521">
            <v>265.89618821229698</v>
          </cell>
          <cell r="K1521" t="str">
            <v>No</v>
          </cell>
          <cell r="L1521" t="str">
            <v>-</v>
          </cell>
          <cell r="M1521">
            <v>0</v>
          </cell>
          <cell r="N1521" t="str">
            <v/>
          </cell>
          <cell r="O1521" t="str">
            <v>-</v>
          </cell>
        </row>
        <row r="1522">
          <cell r="A1522" t="str">
            <v>PL38A</v>
          </cell>
          <cell r="B1522" t="str">
            <v>Paediatric Renal Disease with Renal Failure, with CC Score 3+</v>
          </cell>
          <cell r="C1522" t="str">
            <v>-</v>
          </cell>
          <cell r="D1522">
            <v>1711.4220426605834</v>
          </cell>
          <cell r="E1522" t="str">
            <v/>
          </cell>
          <cell r="F1522" t="str">
            <v/>
          </cell>
          <cell r="G1522">
            <v>5</v>
          </cell>
          <cell r="H1522">
            <v>4859.1513328004094</v>
          </cell>
          <cell r="I1522">
            <v>20</v>
          </cell>
          <cell r="J1522">
            <v>265.89618821229698</v>
          </cell>
          <cell r="K1522" t="str">
            <v>No</v>
          </cell>
          <cell r="L1522" t="str">
            <v>-</v>
          </cell>
          <cell r="M1522">
            <v>0</v>
          </cell>
          <cell r="N1522" t="str">
            <v/>
          </cell>
          <cell r="O1522" t="str">
            <v>-</v>
          </cell>
        </row>
        <row r="1523">
          <cell r="A1523" t="str">
            <v>PL38B</v>
          </cell>
          <cell r="B1523" t="str">
            <v>Paediatric Renal Disease with Renal Failure, with CC Score 1-2</v>
          </cell>
          <cell r="C1523" t="str">
            <v>-</v>
          </cell>
          <cell r="D1523">
            <v>730.92733622307139</v>
          </cell>
          <cell r="E1523" t="str">
            <v/>
          </cell>
          <cell r="F1523" t="str">
            <v/>
          </cell>
          <cell r="G1523">
            <v>5</v>
          </cell>
          <cell r="H1523">
            <v>1850.3372597390521</v>
          </cell>
          <cell r="I1523">
            <v>9</v>
          </cell>
          <cell r="J1523">
            <v>265.89618821229698</v>
          </cell>
          <cell r="K1523" t="str">
            <v>No</v>
          </cell>
          <cell r="L1523" t="str">
            <v>-</v>
          </cell>
          <cell r="M1523">
            <v>0</v>
          </cell>
          <cell r="N1523" t="str">
            <v/>
          </cell>
          <cell r="O1523" t="str">
            <v>-</v>
          </cell>
        </row>
        <row r="1524">
          <cell r="A1524" t="str">
            <v>PL38C</v>
          </cell>
          <cell r="B1524" t="str">
            <v>Paediatric Renal Disease with Renal Failure, with CC Score 0</v>
          </cell>
          <cell r="C1524" t="str">
            <v>-</v>
          </cell>
          <cell r="D1524">
            <v>545.93631139990657</v>
          </cell>
          <cell r="E1524" t="str">
            <v/>
          </cell>
          <cell r="F1524" t="str">
            <v/>
          </cell>
          <cell r="G1524">
            <v>5</v>
          </cell>
          <cell r="H1524">
            <v>1253.8730219536858</v>
          </cell>
          <cell r="I1524">
            <v>8</v>
          </cell>
          <cell r="J1524">
            <v>265.89618821229698</v>
          </cell>
          <cell r="K1524" t="str">
            <v>No</v>
          </cell>
          <cell r="L1524" t="str">
            <v>-</v>
          </cell>
          <cell r="M1524">
            <v>0</v>
          </cell>
          <cell r="N1524" t="str">
            <v/>
          </cell>
          <cell r="O1524" t="str">
            <v>-</v>
          </cell>
        </row>
        <row r="1525">
          <cell r="A1525" t="str">
            <v>PL69A</v>
          </cell>
          <cell r="B1525" t="str">
            <v>Paediatric Nephritic or Nephrotic Renal Diseases, with CC Score 2+</v>
          </cell>
          <cell r="C1525" t="str">
            <v>-</v>
          </cell>
          <cell r="D1525">
            <v>868.76736265649765</v>
          </cell>
          <cell r="E1525" t="str">
            <v/>
          </cell>
          <cell r="F1525" t="str">
            <v/>
          </cell>
          <cell r="G1525">
            <v>5</v>
          </cell>
          <cell r="H1525">
            <v>1698.0335884623803</v>
          </cell>
          <cell r="I1525">
            <v>7</v>
          </cell>
          <cell r="J1525">
            <v>265.89618821229698</v>
          </cell>
          <cell r="K1525" t="str">
            <v>No</v>
          </cell>
          <cell r="L1525" t="str">
            <v>-</v>
          </cell>
          <cell r="M1525">
            <v>0</v>
          </cell>
          <cell r="N1525" t="str">
            <v/>
          </cell>
          <cell r="O1525" t="str">
            <v>-</v>
          </cell>
        </row>
        <row r="1526">
          <cell r="A1526" t="str">
            <v>PL69B</v>
          </cell>
          <cell r="B1526" t="str">
            <v>Paediatric Nephritic or Nephrotic Renal Diseases, with CC Score 1</v>
          </cell>
          <cell r="C1526" t="str">
            <v>-</v>
          </cell>
          <cell r="D1526">
            <v>468.30483692162386</v>
          </cell>
          <cell r="E1526" t="str">
            <v/>
          </cell>
          <cell r="F1526" t="str">
            <v/>
          </cell>
          <cell r="G1526">
            <v>5</v>
          </cell>
          <cell r="H1526">
            <v>1301.9605187986422</v>
          </cell>
          <cell r="I1526">
            <v>9</v>
          </cell>
          <cell r="J1526">
            <v>265.89618821229698</v>
          </cell>
          <cell r="K1526" t="str">
            <v>No</v>
          </cell>
          <cell r="L1526" t="str">
            <v>-</v>
          </cell>
          <cell r="M1526">
            <v>0</v>
          </cell>
          <cell r="N1526" t="str">
            <v/>
          </cell>
          <cell r="O1526" t="str">
            <v>-</v>
          </cell>
        </row>
        <row r="1527">
          <cell r="A1527" t="str">
            <v>PL69C</v>
          </cell>
          <cell r="B1527" t="str">
            <v>Paediatric Nephritic or Nephrotic Renal Diseases, with CC Score 0</v>
          </cell>
          <cell r="C1527" t="str">
            <v>-</v>
          </cell>
          <cell r="D1527">
            <v>468.30483692162386</v>
          </cell>
          <cell r="E1527" t="str">
            <v/>
          </cell>
          <cell r="F1527" t="str">
            <v/>
          </cell>
          <cell r="G1527">
            <v>5</v>
          </cell>
          <cell r="H1527">
            <v>1087.7247063381355</v>
          </cell>
          <cell r="I1527">
            <v>8</v>
          </cell>
          <cell r="J1527">
            <v>265.89618821229698</v>
          </cell>
          <cell r="K1527" t="str">
            <v>No</v>
          </cell>
          <cell r="L1527" t="str">
            <v>-</v>
          </cell>
          <cell r="M1527">
            <v>0</v>
          </cell>
          <cell r="N1527" t="str">
            <v/>
          </cell>
          <cell r="O1527" t="str">
            <v>-</v>
          </cell>
        </row>
        <row r="1528">
          <cell r="A1528" t="str">
            <v>PL70A</v>
          </cell>
          <cell r="B1528" t="str">
            <v>Paediatric Other Renal Diseases with CC Score 4+</v>
          </cell>
          <cell r="C1528" t="str">
            <v>-</v>
          </cell>
          <cell r="D1528">
            <v>1264.5583664967032</v>
          </cell>
          <cell r="E1528" t="str">
            <v/>
          </cell>
          <cell r="F1528" t="str">
            <v/>
          </cell>
          <cell r="G1528">
            <v>5</v>
          </cell>
          <cell r="H1528">
            <v>1450.7967550632834</v>
          </cell>
          <cell r="I1528">
            <v>8</v>
          </cell>
          <cell r="J1528">
            <v>265.89618821229698</v>
          </cell>
          <cell r="K1528" t="str">
            <v>No</v>
          </cell>
          <cell r="L1528" t="str">
            <v>-</v>
          </cell>
          <cell r="M1528">
            <v>0</v>
          </cell>
          <cell r="N1528" t="str">
            <v/>
          </cell>
          <cell r="O1528" t="str">
            <v>-</v>
          </cell>
        </row>
        <row r="1529">
          <cell r="A1529" t="str">
            <v>PL70B</v>
          </cell>
          <cell r="B1529" t="str">
            <v>Paediatric Other Renal Diseases with CC Score 2-3</v>
          </cell>
          <cell r="C1529" t="str">
            <v>-</v>
          </cell>
          <cell r="D1529">
            <v>640.00704362366719</v>
          </cell>
          <cell r="E1529" t="str">
            <v/>
          </cell>
          <cell r="F1529" t="str">
            <v/>
          </cell>
          <cell r="G1529">
            <v>5</v>
          </cell>
          <cell r="H1529">
            <v>793.69354078958918</v>
          </cell>
          <cell r="I1529">
            <v>5</v>
          </cell>
          <cell r="J1529">
            <v>265.89618821229698</v>
          </cell>
          <cell r="K1529" t="str">
            <v>No</v>
          </cell>
          <cell r="L1529" t="str">
            <v>-</v>
          </cell>
          <cell r="M1529">
            <v>0</v>
          </cell>
          <cell r="N1529" t="str">
            <v/>
          </cell>
          <cell r="O1529" t="str">
            <v>-</v>
          </cell>
        </row>
        <row r="1530">
          <cell r="A1530" t="str">
            <v>PL70C</v>
          </cell>
          <cell r="B1530" t="str">
            <v>Paediatric Other Renal Diseases with CC Score 1</v>
          </cell>
          <cell r="C1530" t="str">
            <v>-</v>
          </cell>
          <cell r="D1530">
            <v>517.67070275761648</v>
          </cell>
          <cell r="E1530" t="str">
            <v/>
          </cell>
          <cell r="F1530" t="str">
            <v/>
          </cell>
          <cell r="G1530">
            <v>5</v>
          </cell>
          <cell r="H1530">
            <v>596.03511347238532</v>
          </cell>
          <cell r="I1530">
            <v>5</v>
          </cell>
          <cell r="J1530">
            <v>265.89618821229698</v>
          </cell>
          <cell r="K1530" t="str">
            <v>No</v>
          </cell>
          <cell r="L1530" t="str">
            <v>-</v>
          </cell>
          <cell r="M1530">
            <v>0</v>
          </cell>
          <cell r="N1530" t="str">
            <v/>
          </cell>
          <cell r="O1530" t="str">
            <v>-</v>
          </cell>
        </row>
        <row r="1531">
          <cell r="A1531" t="str">
            <v>PL70D</v>
          </cell>
          <cell r="B1531" t="str">
            <v>Paediatric Other Renal Diseases with CC Score 0</v>
          </cell>
          <cell r="C1531" t="str">
            <v>-</v>
          </cell>
          <cell r="D1531">
            <v>452.03021505500266</v>
          </cell>
          <cell r="E1531" t="str">
            <v/>
          </cell>
          <cell r="F1531" t="str">
            <v/>
          </cell>
          <cell r="G1531">
            <v>5</v>
          </cell>
          <cell r="H1531">
            <v>480.36382015662582</v>
          </cell>
          <cell r="I1531">
            <v>5</v>
          </cell>
          <cell r="J1531">
            <v>265.89618821229698</v>
          </cell>
          <cell r="K1531" t="str">
            <v>No</v>
          </cell>
          <cell r="L1531" t="str">
            <v>-</v>
          </cell>
          <cell r="M1531">
            <v>0</v>
          </cell>
          <cell r="N1531" t="str">
            <v/>
          </cell>
          <cell r="O1531" t="str">
            <v>-</v>
          </cell>
        </row>
        <row r="1532">
          <cell r="A1532" t="str">
            <v>PM40A</v>
          </cell>
          <cell r="B1532" t="str">
            <v>Paediatric Acute Lymphoblastic Leukaemia with length of stay 1 day or more, with CC Score 3+</v>
          </cell>
          <cell r="C1532" t="str">
            <v>-</v>
          </cell>
          <cell r="D1532">
            <v>8161.4774512237382</v>
          </cell>
          <cell r="E1532" t="str">
            <v/>
          </cell>
          <cell r="F1532" t="str">
            <v/>
          </cell>
          <cell r="G1532">
            <v>26</v>
          </cell>
          <cell r="H1532">
            <v>7876.0832282891133</v>
          </cell>
          <cell r="I1532">
            <v>33</v>
          </cell>
          <cell r="J1532">
            <v>265.89618821229698</v>
          </cell>
          <cell r="K1532" t="str">
            <v>No</v>
          </cell>
          <cell r="L1532" t="str">
            <v>-</v>
          </cell>
          <cell r="M1532">
            <v>0</v>
          </cell>
          <cell r="N1532" t="str">
            <v/>
          </cell>
          <cell r="O1532" t="str">
            <v>-</v>
          </cell>
        </row>
        <row r="1533">
          <cell r="A1533" t="str">
            <v>PM40B</v>
          </cell>
          <cell r="B1533" t="str">
            <v>Paediatric Acute Lymphoblastic Leukaemia with length of stay 1 day or more, with CC Score 1-2</v>
          </cell>
          <cell r="C1533" t="str">
            <v>-</v>
          </cell>
          <cell r="D1533">
            <v>4383.4155867442405</v>
          </cell>
          <cell r="E1533" t="str">
            <v/>
          </cell>
          <cell r="F1533" t="str">
            <v/>
          </cell>
          <cell r="G1533">
            <v>11</v>
          </cell>
          <cell r="H1533">
            <v>3868.7269040384949</v>
          </cell>
          <cell r="I1533">
            <v>21</v>
          </cell>
          <cell r="J1533">
            <v>265.89618821229698</v>
          </cell>
          <cell r="K1533" t="str">
            <v>No</v>
          </cell>
          <cell r="L1533" t="str">
            <v>-</v>
          </cell>
          <cell r="M1533">
            <v>0</v>
          </cell>
          <cell r="N1533" t="str">
            <v/>
          </cell>
          <cell r="O1533" t="str">
            <v>-</v>
          </cell>
        </row>
        <row r="1534">
          <cell r="A1534" t="str">
            <v>PM40C</v>
          </cell>
          <cell r="B1534" t="str">
            <v>Paediatric Acute Lymphoblastic Leukaemia with length of stay 1 day or more, with CC Score 0</v>
          </cell>
          <cell r="C1534" t="str">
            <v>-</v>
          </cell>
          <cell r="D1534">
            <v>3193.2871695334543</v>
          </cell>
          <cell r="E1534" t="str">
            <v/>
          </cell>
          <cell r="F1534" t="str">
            <v/>
          </cell>
          <cell r="G1534">
            <v>7</v>
          </cell>
          <cell r="H1534">
            <v>2609.6712416926212</v>
          </cell>
          <cell r="I1534">
            <v>12</v>
          </cell>
          <cell r="J1534">
            <v>265.89618821229698</v>
          </cell>
          <cell r="K1534" t="str">
            <v>No</v>
          </cell>
          <cell r="L1534" t="str">
            <v>-</v>
          </cell>
          <cell r="M1534">
            <v>0</v>
          </cell>
          <cell r="N1534" t="str">
            <v/>
          </cell>
          <cell r="O1534" t="str">
            <v>-</v>
          </cell>
        </row>
        <row r="1535">
          <cell r="A1535" t="str">
            <v>PM41Z</v>
          </cell>
          <cell r="B1535" t="str">
            <v>Paediatric Other Haematological Malignancies with length of stay 1 day or more</v>
          </cell>
          <cell r="C1535" t="str">
            <v>-</v>
          </cell>
          <cell r="D1535">
            <v>8135.480095406775</v>
          </cell>
          <cell r="E1535" t="str">
            <v/>
          </cell>
          <cell r="F1535" t="str">
            <v/>
          </cell>
          <cell r="G1535">
            <v>34</v>
          </cell>
          <cell r="H1535">
            <v>7886.0531647241878</v>
          </cell>
          <cell r="I1535">
            <v>58</v>
          </cell>
          <cell r="J1535">
            <v>265.89618821229698</v>
          </cell>
          <cell r="K1535" t="str">
            <v>No</v>
          </cell>
          <cell r="L1535" t="str">
            <v>-</v>
          </cell>
          <cell r="M1535">
            <v>0</v>
          </cell>
          <cell r="N1535" t="str">
            <v/>
          </cell>
          <cell r="O1535" t="str">
            <v>-</v>
          </cell>
        </row>
        <row r="1536">
          <cell r="A1536" t="str">
            <v>PM42A</v>
          </cell>
          <cell r="B1536" t="str">
            <v>Paediatric Brain Tumours with length of stay 1 day or more, with CC score 1+</v>
          </cell>
          <cell r="C1536" t="str">
            <v>-</v>
          </cell>
          <cell r="D1536">
            <v>2550.8107688654832</v>
          </cell>
          <cell r="E1536" t="str">
            <v/>
          </cell>
          <cell r="F1536" t="str">
            <v/>
          </cell>
          <cell r="G1536">
            <v>7</v>
          </cell>
          <cell r="H1536">
            <v>3142.9502677076489</v>
          </cell>
          <cell r="I1536">
            <v>11</v>
          </cell>
          <cell r="J1536">
            <v>265.89618821229698</v>
          </cell>
          <cell r="K1536" t="str">
            <v>No</v>
          </cell>
          <cell r="L1536" t="str">
            <v>-</v>
          </cell>
          <cell r="M1536">
            <v>0</v>
          </cell>
          <cell r="N1536" t="str">
            <v/>
          </cell>
          <cell r="O1536" t="str">
            <v>-</v>
          </cell>
        </row>
        <row r="1537">
          <cell r="A1537" t="str">
            <v>PM42B</v>
          </cell>
          <cell r="B1537" t="str">
            <v>Paediatric Brain Tumours with length of stay 1 day or more, with CC score 0</v>
          </cell>
          <cell r="C1537" t="str">
            <v>-</v>
          </cell>
          <cell r="D1537">
            <v>2205.2271712617544</v>
          </cell>
          <cell r="E1537" t="str">
            <v/>
          </cell>
          <cell r="F1537" t="str">
            <v/>
          </cell>
          <cell r="G1537">
            <v>6</v>
          </cell>
          <cell r="H1537">
            <v>1792.1309604852147</v>
          </cell>
          <cell r="I1537">
            <v>6</v>
          </cell>
          <cell r="J1537">
            <v>265.89618821229698</v>
          </cell>
          <cell r="K1537" t="str">
            <v>No</v>
          </cell>
          <cell r="L1537" t="str">
            <v>-</v>
          </cell>
          <cell r="M1537">
            <v>0</v>
          </cell>
          <cell r="N1537" t="str">
            <v/>
          </cell>
          <cell r="O1537" t="str">
            <v>-</v>
          </cell>
        </row>
        <row r="1538">
          <cell r="A1538" t="str">
            <v>PM43A</v>
          </cell>
          <cell r="B1538" t="str">
            <v>Paediatric Other Neoplasms with length of stay 1 day or more, with CC Score 5+</v>
          </cell>
          <cell r="C1538" t="str">
            <v>-</v>
          </cell>
          <cell r="D1538">
            <v>5157.9709596402117</v>
          </cell>
          <cell r="E1538" t="str">
            <v/>
          </cell>
          <cell r="F1538" t="str">
            <v/>
          </cell>
          <cell r="G1538">
            <v>13</v>
          </cell>
          <cell r="H1538">
            <v>5917.0863066429019</v>
          </cell>
          <cell r="I1538">
            <v>26</v>
          </cell>
          <cell r="J1538">
            <v>265.89618821229698</v>
          </cell>
          <cell r="K1538" t="str">
            <v>No</v>
          </cell>
          <cell r="L1538" t="str">
            <v>-</v>
          </cell>
          <cell r="M1538">
            <v>0</v>
          </cell>
          <cell r="N1538" t="str">
            <v/>
          </cell>
          <cell r="O1538" t="str">
            <v>-</v>
          </cell>
        </row>
        <row r="1539">
          <cell r="A1539" t="str">
            <v>PM43B</v>
          </cell>
          <cell r="B1539" t="str">
            <v>Paediatric Other Neoplasms with length of stay 1 day or more, with CC Score 1-4</v>
          </cell>
          <cell r="C1539" t="str">
            <v>-</v>
          </cell>
          <cell r="D1539">
            <v>2885.0325718113045</v>
          </cell>
          <cell r="E1539" t="str">
            <v/>
          </cell>
          <cell r="F1539" t="str">
            <v/>
          </cell>
          <cell r="G1539">
            <v>7</v>
          </cell>
          <cell r="H1539">
            <v>2737.6833575856276</v>
          </cell>
          <cell r="I1539">
            <v>10</v>
          </cell>
          <cell r="J1539">
            <v>265.89618821229698</v>
          </cell>
          <cell r="K1539" t="str">
            <v>No</v>
          </cell>
          <cell r="L1539" t="str">
            <v>-</v>
          </cell>
          <cell r="M1539">
            <v>0</v>
          </cell>
          <cell r="N1539" t="str">
            <v/>
          </cell>
          <cell r="O1539" t="str">
            <v>-</v>
          </cell>
        </row>
        <row r="1540">
          <cell r="A1540" t="str">
            <v>PM43C</v>
          </cell>
          <cell r="B1540" t="str">
            <v>Paediatric Other Neoplasms with length of stay 1 day or more, with CC Score 0</v>
          </cell>
          <cell r="C1540" t="str">
            <v>-</v>
          </cell>
          <cell r="D1540">
            <v>2386.1915544651115</v>
          </cell>
          <cell r="E1540" t="str">
            <v/>
          </cell>
          <cell r="F1540" t="str">
            <v/>
          </cell>
          <cell r="G1540">
            <v>7</v>
          </cell>
          <cell r="H1540">
            <v>1909.3600349399019</v>
          </cell>
          <cell r="I1540">
            <v>9</v>
          </cell>
          <cell r="J1540">
            <v>265.89618821229698</v>
          </cell>
          <cell r="K1540" t="str">
            <v>No</v>
          </cell>
          <cell r="L1540" t="str">
            <v>-</v>
          </cell>
          <cell r="M1540">
            <v>0</v>
          </cell>
          <cell r="N1540" t="str">
            <v/>
          </cell>
          <cell r="O1540" t="str">
            <v>-</v>
          </cell>
        </row>
        <row r="1541">
          <cell r="A1541" t="str">
            <v>PM44Z</v>
          </cell>
          <cell r="B1541" t="str">
            <v>Paediatric Neoplasm Diagnoses with length of stay 0 days</v>
          </cell>
          <cell r="C1541" t="str">
            <v>-</v>
          </cell>
          <cell r="D1541">
            <v>624.6822851599843</v>
          </cell>
          <cell r="E1541" t="str">
            <v/>
          </cell>
          <cell r="F1541" t="str">
            <v/>
          </cell>
          <cell r="G1541">
            <v>5</v>
          </cell>
          <cell r="H1541">
            <v>708.60933392579102</v>
          </cell>
          <cell r="I1541">
            <v>5</v>
          </cell>
          <cell r="J1541">
            <v>265.89618821229698</v>
          </cell>
          <cell r="K1541" t="str">
            <v>No</v>
          </cell>
          <cell r="L1541" t="str">
            <v>-</v>
          </cell>
          <cell r="M1541">
            <v>0</v>
          </cell>
          <cell r="N1541" t="str">
            <v/>
          </cell>
          <cell r="O1541" t="str">
            <v>-</v>
          </cell>
        </row>
        <row r="1542">
          <cell r="A1542" t="str">
            <v>PM45A</v>
          </cell>
          <cell r="B1542" t="str">
            <v>Paediatric Febrile Neutropenia with Malignancy, with CC Score 6+</v>
          </cell>
          <cell r="C1542" t="str">
            <v>-</v>
          </cell>
          <cell r="D1542">
            <v>19310.552703318139</v>
          </cell>
          <cell r="E1542" t="str">
            <v/>
          </cell>
          <cell r="F1542" t="str">
            <v/>
          </cell>
          <cell r="G1542">
            <v>78</v>
          </cell>
          <cell r="H1542">
            <v>13350.540602619809</v>
          </cell>
          <cell r="I1542">
            <v>71</v>
          </cell>
          <cell r="J1542">
            <v>265.89618821229698</v>
          </cell>
          <cell r="K1542" t="str">
            <v>No</v>
          </cell>
          <cell r="L1542" t="str">
            <v>-</v>
          </cell>
          <cell r="M1542">
            <v>0</v>
          </cell>
          <cell r="N1542" t="str">
            <v/>
          </cell>
          <cell r="O1542" t="str">
            <v>-</v>
          </cell>
        </row>
        <row r="1543">
          <cell r="A1543" t="str">
            <v>PM45B</v>
          </cell>
          <cell r="B1543" t="str">
            <v>Paediatric Febrile Neutropenia with Malignancy, with CC Score 3-5</v>
          </cell>
          <cell r="C1543" t="str">
            <v>-</v>
          </cell>
          <cell r="D1543">
            <v>8226.925567849652</v>
          </cell>
          <cell r="E1543" t="str">
            <v/>
          </cell>
          <cell r="F1543" t="str">
            <v/>
          </cell>
          <cell r="G1543">
            <v>41</v>
          </cell>
          <cell r="H1543">
            <v>4537.9296676614103</v>
          </cell>
          <cell r="I1543">
            <v>16</v>
          </cell>
          <cell r="J1543">
            <v>265.89618821229698</v>
          </cell>
          <cell r="K1543" t="str">
            <v>No</v>
          </cell>
          <cell r="L1543" t="str">
            <v>-</v>
          </cell>
          <cell r="M1543">
            <v>0</v>
          </cell>
          <cell r="N1543" t="str">
            <v/>
          </cell>
          <cell r="O1543" t="str">
            <v>-</v>
          </cell>
        </row>
        <row r="1544">
          <cell r="A1544" t="str">
            <v>PM45C</v>
          </cell>
          <cell r="B1544" t="str">
            <v>Paediatric Febrile Neutropenia with Malignancy, with CC Score 1-2</v>
          </cell>
          <cell r="C1544" t="str">
            <v>-</v>
          </cell>
          <cell r="D1544">
            <v>4877.8392186541942</v>
          </cell>
          <cell r="E1544" t="str">
            <v/>
          </cell>
          <cell r="F1544" t="str">
            <v/>
          </cell>
          <cell r="G1544">
            <v>16</v>
          </cell>
          <cell r="H1544">
            <v>2858.4304766013561</v>
          </cell>
          <cell r="I1544">
            <v>12</v>
          </cell>
          <cell r="J1544">
            <v>265.89618821229698</v>
          </cell>
          <cell r="K1544" t="str">
            <v>No</v>
          </cell>
          <cell r="L1544" t="str">
            <v>-</v>
          </cell>
          <cell r="M1544">
            <v>0</v>
          </cell>
          <cell r="N1544" t="str">
            <v/>
          </cell>
          <cell r="O1544" t="str">
            <v>-</v>
          </cell>
        </row>
        <row r="1545">
          <cell r="A1545" t="str">
            <v>PM45D</v>
          </cell>
          <cell r="B1545" t="str">
            <v>Paediatric Febrile Neutropenia with Malignancy, with CC Score 0</v>
          </cell>
          <cell r="C1545" t="str">
            <v>-</v>
          </cell>
          <cell r="D1545">
            <v>2957.9081764530461</v>
          </cell>
          <cell r="E1545" t="str">
            <v/>
          </cell>
          <cell r="F1545" t="str">
            <v/>
          </cell>
          <cell r="G1545">
            <v>10</v>
          </cell>
          <cell r="H1545">
            <v>1993.6729119798379</v>
          </cell>
          <cell r="I1545">
            <v>7</v>
          </cell>
          <cell r="J1545">
            <v>265.89618821229698</v>
          </cell>
          <cell r="K1545" t="str">
            <v>No</v>
          </cell>
          <cell r="L1545" t="str">
            <v>-</v>
          </cell>
          <cell r="M1545">
            <v>0</v>
          </cell>
          <cell r="N1545" t="str">
            <v/>
          </cell>
          <cell r="O1545" t="str">
            <v>-</v>
          </cell>
        </row>
        <row r="1546">
          <cell r="A1546" t="str">
            <v>PN46A</v>
          </cell>
          <cell r="B1546" t="str">
            <v>Paediatric Thalassaemia with CC Score 1+</v>
          </cell>
          <cell r="C1546" t="str">
            <v>-</v>
          </cell>
          <cell r="D1546">
            <v>470.56638882024879</v>
          </cell>
          <cell r="E1546" t="str">
            <v/>
          </cell>
          <cell r="F1546" t="str">
            <v/>
          </cell>
          <cell r="G1546">
            <v>5</v>
          </cell>
          <cell r="H1546">
            <v>736.24902406664376</v>
          </cell>
          <cell r="I1546">
            <v>5</v>
          </cell>
          <cell r="J1546">
            <v>265.89618821229698</v>
          </cell>
          <cell r="K1546" t="str">
            <v>No</v>
          </cell>
          <cell r="L1546" t="str">
            <v>-</v>
          </cell>
          <cell r="M1546">
            <v>0</v>
          </cell>
          <cell r="N1546" t="str">
            <v/>
          </cell>
          <cell r="O1546" t="str">
            <v>-</v>
          </cell>
        </row>
        <row r="1547">
          <cell r="A1547" t="str">
            <v>PN46B</v>
          </cell>
          <cell r="B1547" t="str">
            <v>Paediatric Thalassaemia with CC Score 0</v>
          </cell>
          <cell r="C1547" t="str">
            <v>-</v>
          </cell>
          <cell r="D1547">
            <v>446.0276762983886</v>
          </cell>
          <cell r="E1547" t="str">
            <v/>
          </cell>
          <cell r="F1547" t="str">
            <v/>
          </cell>
          <cell r="G1547">
            <v>5</v>
          </cell>
          <cell r="H1547">
            <v>499.66771319801148</v>
          </cell>
          <cell r="I1547">
            <v>5</v>
          </cell>
          <cell r="J1547">
            <v>265.89618821229698</v>
          </cell>
          <cell r="K1547" t="str">
            <v>No</v>
          </cell>
          <cell r="L1547" t="str">
            <v>-</v>
          </cell>
          <cell r="M1547">
            <v>0</v>
          </cell>
          <cell r="N1547" t="str">
            <v/>
          </cell>
          <cell r="O1547" t="str">
            <v>-</v>
          </cell>
        </row>
        <row r="1548">
          <cell r="A1548" t="str">
            <v>PN47A</v>
          </cell>
          <cell r="B1548" t="str">
            <v>Paediatric Sickle-Cell Anaemia with Crisis, with CC Score 1+</v>
          </cell>
          <cell r="C1548" t="str">
            <v>-</v>
          </cell>
          <cell r="D1548">
            <v>904.53454288722935</v>
          </cell>
          <cell r="E1548" t="str">
            <v/>
          </cell>
          <cell r="F1548" t="str">
            <v/>
          </cell>
          <cell r="G1548">
            <v>5</v>
          </cell>
          <cell r="H1548">
            <v>1989.935720289086</v>
          </cell>
          <cell r="I1548">
            <v>11</v>
          </cell>
          <cell r="J1548">
            <v>265.89618821229698</v>
          </cell>
          <cell r="K1548" t="str">
            <v>No</v>
          </cell>
          <cell r="L1548" t="str">
            <v>-</v>
          </cell>
          <cell r="M1548">
            <v>0</v>
          </cell>
          <cell r="N1548" t="str">
            <v/>
          </cell>
          <cell r="O1548" t="str">
            <v>-</v>
          </cell>
        </row>
        <row r="1549">
          <cell r="A1549" t="str">
            <v>PN47B</v>
          </cell>
          <cell r="B1549" t="str">
            <v>Paediatric Sickle-Cell Anaemia with Crisis, with CC Score 0</v>
          </cell>
          <cell r="C1549" t="str">
            <v>-</v>
          </cell>
          <cell r="D1549">
            <v>547.57435580440585</v>
          </cell>
          <cell r="E1549" t="str">
            <v/>
          </cell>
          <cell r="F1549" t="str">
            <v/>
          </cell>
          <cell r="G1549">
            <v>5</v>
          </cell>
          <cell r="H1549">
            <v>1205.9458879445833</v>
          </cell>
          <cell r="I1549">
            <v>6</v>
          </cell>
          <cell r="J1549">
            <v>265.89618821229698</v>
          </cell>
          <cell r="K1549" t="str">
            <v>No</v>
          </cell>
          <cell r="L1549" t="str">
            <v>-</v>
          </cell>
          <cell r="M1549">
            <v>0</v>
          </cell>
          <cell r="N1549" t="str">
            <v/>
          </cell>
          <cell r="O1549" t="str">
            <v>-</v>
          </cell>
        </row>
        <row r="1550">
          <cell r="A1550" t="str">
            <v>PN48A</v>
          </cell>
          <cell r="B1550" t="str">
            <v>Paediatric Blood Cell Disorders with CC Score 5+</v>
          </cell>
          <cell r="C1550" t="str">
            <v>-</v>
          </cell>
          <cell r="D1550">
            <v>3414.8474710259125</v>
          </cell>
          <cell r="E1550" t="str">
            <v/>
          </cell>
          <cell r="F1550" t="str">
            <v/>
          </cell>
          <cell r="G1550">
            <v>13</v>
          </cell>
          <cell r="H1550">
            <v>3579.3016984647793</v>
          </cell>
          <cell r="I1550">
            <v>15</v>
          </cell>
          <cell r="J1550">
            <v>265.89618821229698</v>
          </cell>
          <cell r="K1550" t="str">
            <v>No</v>
          </cell>
          <cell r="L1550" t="str">
            <v>-</v>
          </cell>
          <cell r="M1550">
            <v>0</v>
          </cell>
          <cell r="N1550" t="str">
            <v/>
          </cell>
          <cell r="O1550" t="str">
            <v>-</v>
          </cell>
        </row>
        <row r="1551">
          <cell r="A1551" t="str">
            <v>PN48B</v>
          </cell>
          <cell r="B1551" t="str">
            <v>Paediatric Blood Cell Disorders with CC Score 1-4</v>
          </cell>
          <cell r="C1551" t="str">
            <v>-</v>
          </cell>
          <cell r="D1551">
            <v>645.55083773422768</v>
          </cell>
          <cell r="E1551" t="str">
            <v/>
          </cell>
          <cell r="F1551" t="str">
            <v/>
          </cell>
          <cell r="G1551">
            <v>5</v>
          </cell>
          <cell r="H1551">
            <v>1411.975993193257</v>
          </cell>
          <cell r="I1551">
            <v>6</v>
          </cell>
          <cell r="J1551">
            <v>265.89618821229698</v>
          </cell>
          <cell r="K1551" t="str">
            <v>No</v>
          </cell>
          <cell r="L1551" t="str">
            <v>-</v>
          </cell>
          <cell r="M1551">
            <v>0</v>
          </cell>
          <cell r="N1551" t="str">
            <v/>
          </cell>
          <cell r="O1551" t="str">
            <v>-</v>
          </cell>
        </row>
        <row r="1552">
          <cell r="A1552" t="str">
            <v>PN48C</v>
          </cell>
          <cell r="B1552" t="str">
            <v>Paediatric Blood Cell Disorders with CC Score 0</v>
          </cell>
          <cell r="C1552" t="str">
            <v>-</v>
          </cell>
          <cell r="D1552">
            <v>496.34619864100688</v>
          </cell>
          <cell r="E1552" t="str">
            <v/>
          </cell>
          <cell r="F1552" t="str">
            <v/>
          </cell>
          <cell r="G1552">
            <v>5</v>
          </cell>
          <cell r="H1552">
            <v>778.32676122396538</v>
          </cell>
          <cell r="I1552">
            <v>5</v>
          </cell>
          <cell r="J1552">
            <v>265.89618821229698</v>
          </cell>
          <cell r="K1552" t="str">
            <v>No</v>
          </cell>
          <cell r="L1552" t="str">
            <v>-</v>
          </cell>
          <cell r="M1552">
            <v>0</v>
          </cell>
          <cell r="N1552" t="str">
            <v/>
          </cell>
          <cell r="O1552" t="str">
            <v>-</v>
          </cell>
        </row>
        <row r="1553">
          <cell r="A1553" t="str">
            <v>PN49A</v>
          </cell>
          <cell r="B1553" t="str">
            <v>Paediatric Coagulation Disorders with CC Score 1+</v>
          </cell>
          <cell r="C1553" t="str">
            <v>-</v>
          </cell>
          <cell r="D1553">
            <v>531.73067224728015</v>
          </cell>
          <cell r="E1553" t="str">
            <v/>
          </cell>
          <cell r="F1553" t="str">
            <v/>
          </cell>
          <cell r="G1553">
            <v>5</v>
          </cell>
          <cell r="H1553">
            <v>730.41469322384989</v>
          </cell>
          <cell r="I1553">
            <v>5</v>
          </cell>
          <cell r="J1553">
            <v>265.89618821229698</v>
          </cell>
          <cell r="K1553" t="str">
            <v>No</v>
          </cell>
          <cell r="L1553" t="str">
            <v>-</v>
          </cell>
          <cell r="M1553">
            <v>0</v>
          </cell>
          <cell r="N1553" t="str">
            <v/>
          </cell>
          <cell r="O1553" t="str">
            <v>-</v>
          </cell>
        </row>
        <row r="1554">
          <cell r="A1554" t="str">
            <v>PN49B</v>
          </cell>
          <cell r="B1554" t="str">
            <v>Paediatric Coagulation Disorders with CC Score 0</v>
          </cell>
          <cell r="C1554" t="str">
            <v>-</v>
          </cell>
          <cell r="D1554">
            <v>531.73067224728015</v>
          </cell>
          <cell r="E1554" t="str">
            <v/>
          </cell>
          <cell r="F1554" t="str">
            <v/>
          </cell>
          <cell r="G1554">
            <v>5</v>
          </cell>
          <cell r="H1554">
            <v>510.75135694226168</v>
          </cell>
          <cell r="I1554">
            <v>5</v>
          </cell>
          <cell r="J1554">
            <v>265.89618821229698</v>
          </cell>
          <cell r="K1554" t="str">
            <v>No</v>
          </cell>
          <cell r="L1554" t="str">
            <v>-</v>
          </cell>
          <cell r="M1554">
            <v>0</v>
          </cell>
          <cell r="N1554" t="str">
            <v/>
          </cell>
          <cell r="O1554" t="str">
            <v>-</v>
          </cell>
        </row>
        <row r="1555">
          <cell r="A1555" t="str">
            <v>PP64A</v>
          </cell>
          <cell r="B1555" t="str">
            <v>Paediatric Non-Surgical Ophthalmology with CC Score 1+</v>
          </cell>
          <cell r="C1555" t="str">
            <v>-</v>
          </cell>
          <cell r="D1555">
            <v>671.80378263520072</v>
          </cell>
          <cell r="E1555" t="str">
            <v/>
          </cell>
          <cell r="F1555" t="str">
            <v/>
          </cell>
          <cell r="G1555">
            <v>5</v>
          </cell>
          <cell r="H1555">
            <v>1075.0189696251221</v>
          </cell>
          <cell r="I1555">
            <v>8</v>
          </cell>
          <cell r="J1555">
            <v>265.89618821229698</v>
          </cell>
          <cell r="K1555" t="str">
            <v>No</v>
          </cell>
          <cell r="L1555" t="str">
            <v>-</v>
          </cell>
          <cell r="M1555">
            <v>0</v>
          </cell>
          <cell r="N1555" t="str">
            <v/>
          </cell>
          <cell r="O1555" t="str">
            <v>-</v>
          </cell>
        </row>
        <row r="1556">
          <cell r="A1556" t="str">
            <v>PP64B</v>
          </cell>
          <cell r="B1556" t="str">
            <v>Paediatric Non-Surgical Ophthalmology with CC Score 0</v>
          </cell>
          <cell r="C1556" t="str">
            <v>-</v>
          </cell>
          <cell r="D1556">
            <v>551.25296220398411</v>
          </cell>
          <cell r="E1556" t="str">
            <v/>
          </cell>
          <cell r="F1556" t="str">
            <v/>
          </cell>
          <cell r="G1556">
            <v>5</v>
          </cell>
          <cell r="H1556">
            <v>822.12668700666279</v>
          </cell>
          <cell r="I1556">
            <v>5</v>
          </cell>
          <cell r="J1556">
            <v>265.89618821229698</v>
          </cell>
          <cell r="K1556" t="str">
            <v>No</v>
          </cell>
          <cell r="L1556" t="str">
            <v>-</v>
          </cell>
          <cell r="M1556">
            <v>0</v>
          </cell>
          <cell r="N1556" t="str">
            <v/>
          </cell>
          <cell r="O1556" t="str">
            <v>-</v>
          </cell>
        </row>
        <row r="1557">
          <cell r="A1557" t="str">
            <v>PR01A</v>
          </cell>
          <cell r="B1557" t="str">
            <v>Paediatric Nervous System Disorders with CC Score 8+</v>
          </cell>
          <cell r="C1557" t="str">
            <v>-</v>
          </cell>
          <cell r="D1557">
            <v>1865.3357023504536</v>
          </cell>
          <cell r="E1557" t="str">
            <v/>
          </cell>
          <cell r="F1557" t="str">
            <v/>
          </cell>
          <cell r="G1557">
            <v>5</v>
          </cell>
          <cell r="H1557">
            <v>7092.7444270916449</v>
          </cell>
          <cell r="I1557">
            <v>56</v>
          </cell>
          <cell r="J1557">
            <v>265.89618821229698</v>
          </cell>
          <cell r="K1557" t="str">
            <v>No</v>
          </cell>
          <cell r="L1557" t="str">
            <v>-</v>
          </cell>
          <cell r="M1557">
            <v>0</v>
          </cell>
          <cell r="N1557" t="str">
            <v/>
          </cell>
          <cell r="O1557" t="str">
            <v>-</v>
          </cell>
        </row>
        <row r="1558">
          <cell r="A1558" t="str">
            <v>PR01B</v>
          </cell>
          <cell r="B1558" t="str">
            <v>Paediatric Nervous System Disorders with CC Score 5-7</v>
          </cell>
          <cell r="C1558" t="str">
            <v>-</v>
          </cell>
          <cell r="D1558">
            <v>1319.0654689953017</v>
          </cell>
          <cell r="E1558" t="str">
            <v/>
          </cell>
          <cell r="F1558" t="str">
            <v/>
          </cell>
          <cell r="G1558">
            <v>5</v>
          </cell>
          <cell r="H1558">
            <v>2705.1807844824625</v>
          </cell>
          <cell r="I1558">
            <v>11</v>
          </cell>
          <cell r="J1558">
            <v>265.89618821229698</v>
          </cell>
          <cell r="K1558" t="str">
            <v>No</v>
          </cell>
          <cell r="L1558" t="str">
            <v>-</v>
          </cell>
          <cell r="M1558">
            <v>0</v>
          </cell>
          <cell r="N1558" t="str">
            <v/>
          </cell>
          <cell r="O1558" t="str">
            <v>-</v>
          </cell>
        </row>
        <row r="1559">
          <cell r="A1559" t="str">
            <v>PR01C</v>
          </cell>
          <cell r="B1559" t="str">
            <v>Paediatric Nervous System Disorders with CC Score 2-4</v>
          </cell>
          <cell r="C1559" t="str">
            <v>-</v>
          </cell>
          <cell r="D1559">
            <v>904.31620829966403</v>
          </cell>
          <cell r="E1559" t="str">
            <v/>
          </cell>
          <cell r="F1559" t="str">
            <v/>
          </cell>
          <cell r="G1559">
            <v>5</v>
          </cell>
          <cell r="H1559">
            <v>1298.399612950278</v>
          </cell>
          <cell r="I1559">
            <v>8</v>
          </cell>
          <cell r="J1559">
            <v>265.89618821229698</v>
          </cell>
          <cell r="K1559" t="str">
            <v>No</v>
          </cell>
          <cell r="L1559" t="str">
            <v>-</v>
          </cell>
          <cell r="M1559">
            <v>0</v>
          </cell>
          <cell r="N1559" t="str">
            <v/>
          </cell>
          <cell r="O1559" t="str">
            <v>-</v>
          </cell>
        </row>
        <row r="1560">
          <cell r="A1560" t="str">
            <v>PR01D</v>
          </cell>
          <cell r="B1560" t="str">
            <v>Paediatric Nervous System Disorders with CC Score 1</v>
          </cell>
          <cell r="C1560" t="str">
            <v>-</v>
          </cell>
          <cell r="D1560">
            <v>742.80560063924236</v>
          </cell>
          <cell r="E1560" t="str">
            <v/>
          </cell>
          <cell r="F1560" t="str">
            <v/>
          </cell>
          <cell r="G1560">
            <v>5</v>
          </cell>
          <cell r="H1560">
            <v>901.02349359067932</v>
          </cell>
          <cell r="I1560">
            <v>5</v>
          </cell>
          <cell r="J1560">
            <v>265.89618821229698</v>
          </cell>
          <cell r="K1560" t="str">
            <v>No</v>
          </cell>
          <cell r="L1560" t="str">
            <v>-</v>
          </cell>
          <cell r="M1560">
            <v>0</v>
          </cell>
          <cell r="N1560" t="str">
            <v/>
          </cell>
          <cell r="O1560" t="str">
            <v>-</v>
          </cell>
        </row>
        <row r="1561">
          <cell r="A1561" t="str">
            <v>PR01E</v>
          </cell>
          <cell r="B1561" t="str">
            <v>Paediatric Nervous System Disorders with CC Score 0</v>
          </cell>
          <cell r="C1561" t="str">
            <v>-</v>
          </cell>
          <cell r="D1561">
            <v>675.17265000623752</v>
          </cell>
          <cell r="E1561" t="str">
            <v/>
          </cell>
          <cell r="F1561" t="str">
            <v/>
          </cell>
          <cell r="G1561">
            <v>5</v>
          </cell>
          <cell r="H1561">
            <v>631.62151825468925</v>
          </cell>
          <cell r="I1561">
            <v>5</v>
          </cell>
          <cell r="J1561">
            <v>265.89618821229698</v>
          </cell>
          <cell r="K1561" t="str">
            <v>No</v>
          </cell>
          <cell r="L1561" t="str">
            <v>-</v>
          </cell>
          <cell r="M1561">
            <v>0</v>
          </cell>
          <cell r="N1561" t="str">
            <v/>
          </cell>
          <cell r="O1561" t="str">
            <v>-</v>
          </cell>
        </row>
        <row r="1562">
          <cell r="A1562" t="str">
            <v>PR02A</v>
          </cell>
          <cell r="B1562" t="str">
            <v>Paediatric Epilepsy Syndrome with CC Score 6+</v>
          </cell>
          <cell r="C1562" t="str">
            <v>-</v>
          </cell>
          <cell r="D1562">
            <v>1573.396472535183</v>
          </cell>
          <cell r="E1562" t="str">
            <v/>
          </cell>
          <cell r="F1562" t="str">
            <v/>
          </cell>
          <cell r="G1562">
            <v>5</v>
          </cell>
          <cell r="H1562">
            <v>2219.4665033637684</v>
          </cell>
          <cell r="I1562">
            <v>11</v>
          </cell>
          <cell r="J1562">
            <v>265.89618821229698</v>
          </cell>
          <cell r="K1562" t="str">
            <v>No</v>
          </cell>
          <cell r="L1562" t="str">
            <v>-</v>
          </cell>
          <cell r="M1562">
            <v>0</v>
          </cell>
          <cell r="N1562" t="str">
            <v/>
          </cell>
          <cell r="O1562" t="str">
            <v>-</v>
          </cell>
        </row>
        <row r="1563">
          <cell r="A1563" t="str">
            <v>PR02B</v>
          </cell>
          <cell r="B1563" t="str">
            <v>Paediatric Epilepsy Syndrome with CC Score 1-5</v>
          </cell>
          <cell r="C1563" t="str">
            <v>-</v>
          </cell>
          <cell r="D1563">
            <v>954.98132717290036</v>
          </cell>
          <cell r="E1563" t="str">
            <v/>
          </cell>
          <cell r="F1563" t="str">
            <v/>
          </cell>
          <cell r="G1563">
            <v>5</v>
          </cell>
          <cell r="H1563">
            <v>919.9584266241967</v>
          </cell>
          <cell r="I1563">
            <v>5</v>
          </cell>
          <cell r="J1563">
            <v>265.89618821229698</v>
          </cell>
          <cell r="K1563" t="str">
            <v>No</v>
          </cell>
          <cell r="L1563" t="str">
            <v>-</v>
          </cell>
          <cell r="M1563">
            <v>0</v>
          </cell>
          <cell r="N1563" t="str">
            <v/>
          </cell>
          <cell r="O1563" t="str">
            <v>-</v>
          </cell>
        </row>
        <row r="1564">
          <cell r="A1564" t="str">
            <v>PR02C</v>
          </cell>
          <cell r="B1564" t="str">
            <v>Paediatric Epilepsy Syndrome with CC Score 0</v>
          </cell>
          <cell r="C1564" t="str">
            <v>-</v>
          </cell>
          <cell r="D1564">
            <v>659.47852530262321</v>
          </cell>
          <cell r="E1564" t="str">
            <v/>
          </cell>
          <cell r="F1564" t="str">
            <v/>
          </cell>
          <cell r="G1564">
            <v>5</v>
          </cell>
          <cell r="H1564">
            <v>699.8602375910458</v>
          </cell>
          <cell r="I1564">
            <v>5</v>
          </cell>
          <cell r="J1564">
            <v>265.89618821229698</v>
          </cell>
          <cell r="K1564" t="str">
            <v>No</v>
          </cell>
          <cell r="L1564" t="str">
            <v>-</v>
          </cell>
          <cell r="M1564">
            <v>0</v>
          </cell>
          <cell r="N1564" t="str">
            <v/>
          </cell>
          <cell r="O1564" t="str">
            <v>-</v>
          </cell>
        </row>
        <row r="1565">
          <cell r="A1565" t="str">
            <v>PR03A</v>
          </cell>
          <cell r="B1565" t="str">
            <v>Paediatric Febrile Convulsions with CC Score 4+</v>
          </cell>
          <cell r="C1565" t="str">
            <v>-</v>
          </cell>
          <cell r="D1565">
            <v>1227.2882863241925</v>
          </cell>
          <cell r="E1565" t="str">
            <v/>
          </cell>
          <cell r="F1565" t="str">
            <v/>
          </cell>
          <cell r="G1565">
            <v>5</v>
          </cell>
          <cell r="H1565">
            <v>958.17767251491352</v>
          </cell>
          <cell r="I1565">
            <v>5</v>
          </cell>
          <cell r="J1565">
            <v>265.89618821229698</v>
          </cell>
          <cell r="K1565" t="str">
            <v>No</v>
          </cell>
          <cell r="L1565" t="str">
            <v>-</v>
          </cell>
          <cell r="M1565">
            <v>0</v>
          </cell>
          <cell r="N1565" t="str">
            <v/>
          </cell>
          <cell r="O1565" t="str">
            <v>-</v>
          </cell>
        </row>
        <row r="1566">
          <cell r="A1566" t="str">
            <v>PR03B</v>
          </cell>
          <cell r="B1566" t="str">
            <v>Paediatric Febrile Convulsions with CC Score 1-3</v>
          </cell>
          <cell r="C1566" t="str">
            <v>-</v>
          </cell>
          <cell r="D1566">
            <v>657.19051680322741</v>
          </cell>
          <cell r="E1566" t="str">
            <v/>
          </cell>
          <cell r="F1566" t="str">
            <v/>
          </cell>
          <cell r="G1566">
            <v>5</v>
          </cell>
          <cell r="H1566">
            <v>627.28039233838797</v>
          </cell>
          <cell r="I1566">
            <v>5</v>
          </cell>
          <cell r="J1566">
            <v>265.89618821229698</v>
          </cell>
          <cell r="K1566" t="str">
            <v>No</v>
          </cell>
          <cell r="L1566" t="str">
            <v>-</v>
          </cell>
          <cell r="M1566">
            <v>0</v>
          </cell>
          <cell r="N1566" t="str">
            <v/>
          </cell>
          <cell r="O1566" t="str">
            <v>-</v>
          </cell>
        </row>
        <row r="1567">
          <cell r="A1567" t="str">
            <v>PR03C</v>
          </cell>
          <cell r="B1567" t="str">
            <v>Paediatric Febrile Convulsions with CC Score 0</v>
          </cell>
          <cell r="C1567" t="str">
            <v>-</v>
          </cell>
          <cell r="D1567">
            <v>533.74732204994064</v>
          </cell>
          <cell r="E1567" t="str">
            <v/>
          </cell>
          <cell r="F1567" t="str">
            <v/>
          </cell>
          <cell r="G1567">
            <v>5</v>
          </cell>
          <cell r="H1567">
            <v>537.82817000379248</v>
          </cell>
          <cell r="I1567">
            <v>5</v>
          </cell>
          <cell r="J1567">
            <v>265.89618821229698</v>
          </cell>
          <cell r="K1567" t="str">
            <v>No</v>
          </cell>
          <cell r="L1567" t="str">
            <v>-</v>
          </cell>
          <cell r="M1567">
            <v>0</v>
          </cell>
          <cell r="N1567" t="str">
            <v/>
          </cell>
          <cell r="O1567" t="str">
            <v>-</v>
          </cell>
        </row>
        <row r="1568">
          <cell r="A1568" t="str">
            <v>PR04A</v>
          </cell>
          <cell r="B1568" t="str">
            <v>Paediatric Headaches or Migraines, with CC Score 4+</v>
          </cell>
          <cell r="C1568" t="str">
            <v>-</v>
          </cell>
          <cell r="D1568">
            <v>1003.6786541206734</v>
          </cell>
          <cell r="E1568" t="str">
            <v/>
          </cell>
          <cell r="F1568" t="str">
            <v/>
          </cell>
          <cell r="G1568">
            <v>5</v>
          </cell>
          <cell r="H1568">
            <v>898.53126027678059</v>
          </cell>
          <cell r="I1568">
            <v>5</v>
          </cell>
          <cell r="J1568">
            <v>265.89618821229698</v>
          </cell>
          <cell r="K1568" t="str">
            <v>No</v>
          </cell>
          <cell r="L1568" t="str">
            <v>-</v>
          </cell>
          <cell r="M1568">
            <v>0</v>
          </cell>
          <cell r="N1568" t="str">
            <v/>
          </cell>
          <cell r="O1568" t="str">
            <v>-</v>
          </cell>
        </row>
        <row r="1569">
          <cell r="A1569" t="str">
            <v>PR04B</v>
          </cell>
          <cell r="B1569" t="str">
            <v>Paediatric Headaches or Migraines, with CC Score 1-3</v>
          </cell>
          <cell r="C1569" t="str">
            <v>-</v>
          </cell>
          <cell r="D1569">
            <v>628.43943446811875</v>
          </cell>
          <cell r="E1569" t="str">
            <v/>
          </cell>
          <cell r="F1569" t="str">
            <v/>
          </cell>
          <cell r="G1569">
            <v>5</v>
          </cell>
          <cell r="H1569">
            <v>587.39055690420741</v>
          </cell>
          <cell r="I1569">
            <v>5</v>
          </cell>
          <cell r="J1569">
            <v>265.89618821229698</v>
          </cell>
          <cell r="K1569" t="str">
            <v>No</v>
          </cell>
          <cell r="L1569" t="str">
            <v>-</v>
          </cell>
          <cell r="M1569">
            <v>0</v>
          </cell>
          <cell r="N1569" t="str">
            <v/>
          </cell>
          <cell r="O1569" t="str">
            <v>-</v>
          </cell>
        </row>
        <row r="1570">
          <cell r="A1570" t="str">
            <v>PR04C</v>
          </cell>
          <cell r="B1570" t="str">
            <v>Paediatric Headaches or Migraines, with CC Score 0</v>
          </cell>
          <cell r="C1570" t="str">
            <v>-</v>
          </cell>
          <cell r="D1570">
            <v>567.3175035083533</v>
          </cell>
          <cell r="E1570" t="str">
            <v/>
          </cell>
          <cell r="F1570" t="str">
            <v/>
          </cell>
          <cell r="G1570">
            <v>5</v>
          </cell>
          <cell r="H1570">
            <v>489.88653400194698</v>
          </cell>
          <cell r="I1570">
            <v>5</v>
          </cell>
          <cell r="J1570">
            <v>265.89618821229698</v>
          </cell>
          <cell r="K1570" t="str">
            <v>No</v>
          </cell>
          <cell r="L1570" t="str">
            <v>-</v>
          </cell>
          <cell r="M1570">
            <v>0</v>
          </cell>
          <cell r="N1570" t="str">
            <v/>
          </cell>
          <cell r="O1570" t="str">
            <v>-</v>
          </cell>
        </row>
        <row r="1571">
          <cell r="A1571" t="str">
            <v>PR06A</v>
          </cell>
          <cell r="B1571" t="str">
            <v>Paediatric Intracranial Injury with CC Score 3+</v>
          </cell>
          <cell r="C1571" t="str">
            <v>-</v>
          </cell>
          <cell r="D1571">
            <v>1457.1112786935039</v>
          </cell>
          <cell r="E1571" t="str">
            <v/>
          </cell>
          <cell r="F1571" t="str">
            <v/>
          </cell>
          <cell r="G1571">
            <v>28</v>
          </cell>
          <cell r="H1571">
            <v>2874.5249895828711</v>
          </cell>
          <cell r="I1571">
            <v>11</v>
          </cell>
          <cell r="J1571">
            <v>265.89618821229698</v>
          </cell>
          <cell r="K1571" t="str">
            <v>No</v>
          </cell>
          <cell r="L1571" t="str">
            <v>-</v>
          </cell>
          <cell r="M1571">
            <v>0</v>
          </cell>
          <cell r="N1571" t="str">
            <v/>
          </cell>
          <cell r="O1571" t="str">
            <v>-</v>
          </cell>
        </row>
        <row r="1572">
          <cell r="A1572" t="str">
            <v>PR06B</v>
          </cell>
          <cell r="B1572" t="str">
            <v>Paediatric Intracranial Injury with CC Score 1-2</v>
          </cell>
          <cell r="C1572" t="str">
            <v>-</v>
          </cell>
          <cell r="D1572">
            <v>777.04483010326328</v>
          </cell>
          <cell r="E1572" t="str">
            <v/>
          </cell>
          <cell r="F1572" t="str">
            <v/>
          </cell>
          <cell r="G1572">
            <v>5</v>
          </cell>
          <cell r="H1572">
            <v>1171.9073516067135</v>
          </cell>
          <cell r="I1572">
            <v>6</v>
          </cell>
          <cell r="J1572">
            <v>265.89618821229698</v>
          </cell>
          <cell r="K1572" t="str">
            <v>No</v>
          </cell>
          <cell r="L1572" t="str">
            <v>-</v>
          </cell>
          <cell r="M1572">
            <v>0</v>
          </cell>
          <cell r="N1572" t="str">
            <v/>
          </cell>
          <cell r="O1572" t="str">
            <v>-</v>
          </cell>
        </row>
        <row r="1573">
          <cell r="A1573" t="str">
            <v>PR06C</v>
          </cell>
          <cell r="B1573" t="str">
            <v>Paediatric Intracranial Injury with CC Score 0</v>
          </cell>
          <cell r="C1573" t="str">
            <v>-</v>
          </cell>
          <cell r="D1573">
            <v>642.1430183076518</v>
          </cell>
          <cell r="E1573" t="str">
            <v/>
          </cell>
          <cell r="F1573" t="str">
            <v/>
          </cell>
          <cell r="G1573">
            <v>5</v>
          </cell>
          <cell r="H1573">
            <v>923.30315149140631</v>
          </cell>
          <cell r="I1573">
            <v>5</v>
          </cell>
          <cell r="J1573">
            <v>265.89618821229698</v>
          </cell>
          <cell r="K1573" t="str">
            <v>No</v>
          </cell>
          <cell r="L1573" t="str">
            <v>-</v>
          </cell>
          <cell r="M1573">
            <v>0</v>
          </cell>
          <cell r="N1573" t="str">
            <v/>
          </cell>
          <cell r="O1573" t="str">
            <v>-</v>
          </cell>
        </row>
        <row r="1574">
          <cell r="A1574" t="str">
            <v>PR07A</v>
          </cell>
          <cell r="B1574" t="str">
            <v>Paediatric Non-Intracranial Head Injury with CC Score 1+</v>
          </cell>
          <cell r="C1574" t="str">
            <v>-</v>
          </cell>
          <cell r="D1574">
            <v>706.81303899500006</v>
          </cell>
          <cell r="E1574" t="str">
            <v/>
          </cell>
          <cell r="F1574" t="str">
            <v/>
          </cell>
          <cell r="G1574">
            <v>5</v>
          </cell>
          <cell r="H1574">
            <v>525.26519410675928</v>
          </cell>
          <cell r="I1574">
            <v>5</v>
          </cell>
          <cell r="J1574">
            <v>265.89618821229698</v>
          </cell>
          <cell r="K1574" t="str">
            <v>No</v>
          </cell>
          <cell r="L1574" t="str">
            <v>-</v>
          </cell>
          <cell r="M1574">
            <v>0</v>
          </cell>
          <cell r="N1574" t="str">
            <v/>
          </cell>
          <cell r="O1574" t="str">
            <v>-</v>
          </cell>
        </row>
        <row r="1575">
          <cell r="A1575" t="str">
            <v>PR07B</v>
          </cell>
          <cell r="B1575" t="str">
            <v>Paediatric Non-Intracranial Head Injury with CC Score 0</v>
          </cell>
          <cell r="C1575" t="str">
            <v>-</v>
          </cell>
          <cell r="D1575">
            <v>537.12144824302095</v>
          </cell>
          <cell r="E1575" t="str">
            <v/>
          </cell>
          <cell r="F1575" t="str">
            <v/>
          </cell>
          <cell r="G1575">
            <v>5</v>
          </cell>
          <cell r="H1575">
            <v>457.76172675490687</v>
          </cell>
          <cell r="I1575">
            <v>5</v>
          </cell>
          <cell r="J1575">
            <v>265.89618821229698</v>
          </cell>
          <cell r="K1575" t="str">
            <v>No</v>
          </cell>
          <cell r="L1575" t="str">
            <v>-</v>
          </cell>
          <cell r="M1575">
            <v>0</v>
          </cell>
          <cell r="N1575" t="str">
            <v/>
          </cell>
          <cell r="O1575" t="str">
            <v>-</v>
          </cell>
        </row>
        <row r="1576">
          <cell r="A1576" t="str">
            <v>PV08A</v>
          </cell>
          <cell r="B1576" t="str">
            <v>Paediatric Intermediate Injury without Intracranial Injury, with CC Score 1+</v>
          </cell>
          <cell r="C1576" t="str">
            <v>-</v>
          </cell>
          <cell r="D1576">
            <v>743.11968707068604</v>
          </cell>
          <cell r="E1576" t="str">
            <v/>
          </cell>
          <cell r="F1576" t="str">
            <v/>
          </cell>
          <cell r="G1576">
            <v>5</v>
          </cell>
          <cell r="H1576">
            <v>953.71015042659258</v>
          </cell>
          <cell r="I1576">
            <v>5</v>
          </cell>
          <cell r="J1576">
            <v>265.89618821229698</v>
          </cell>
          <cell r="K1576" t="str">
            <v>No</v>
          </cell>
          <cell r="L1576" t="str">
            <v>-</v>
          </cell>
          <cell r="M1576">
            <v>0</v>
          </cell>
          <cell r="N1576" t="str">
            <v/>
          </cell>
          <cell r="O1576" t="str">
            <v>-</v>
          </cell>
        </row>
        <row r="1577">
          <cell r="A1577" t="str">
            <v>PV08B</v>
          </cell>
          <cell r="B1577" t="str">
            <v>Paediatric Intermediate Injury without Intracranial Injury, with CC Score 0</v>
          </cell>
          <cell r="C1577" t="str">
            <v>-</v>
          </cell>
          <cell r="D1577">
            <v>743.11968707068604</v>
          </cell>
          <cell r="E1577" t="str">
            <v/>
          </cell>
          <cell r="F1577" t="str">
            <v/>
          </cell>
          <cell r="G1577">
            <v>5</v>
          </cell>
          <cell r="H1577">
            <v>769.98752150959649</v>
          </cell>
          <cell r="I1577">
            <v>5</v>
          </cell>
          <cell r="J1577">
            <v>265.89618821229698</v>
          </cell>
          <cell r="K1577" t="str">
            <v>No</v>
          </cell>
          <cell r="L1577" t="str">
            <v>-</v>
          </cell>
          <cell r="M1577">
            <v>0</v>
          </cell>
          <cell r="N1577" t="str">
            <v/>
          </cell>
          <cell r="O1577" t="str">
            <v>-</v>
          </cell>
        </row>
        <row r="1578">
          <cell r="A1578" t="str">
            <v>PV31A</v>
          </cell>
          <cell r="B1578" t="str">
            <v>Paediatric Major Injury without Intracranial Injury, with CC Score 1+</v>
          </cell>
          <cell r="C1578" t="str">
            <v>-</v>
          </cell>
          <cell r="D1578">
            <v>1776.0127614746179</v>
          </cell>
          <cell r="E1578" t="str">
            <v/>
          </cell>
          <cell r="F1578" t="str">
            <v/>
          </cell>
          <cell r="G1578">
            <v>25</v>
          </cell>
          <cell r="H1578">
            <v>3588.1553340171299</v>
          </cell>
          <cell r="I1578">
            <v>29</v>
          </cell>
          <cell r="J1578">
            <v>265.89618821229698</v>
          </cell>
          <cell r="K1578" t="str">
            <v>No</v>
          </cell>
          <cell r="L1578" t="str">
            <v>-</v>
          </cell>
          <cell r="M1578">
            <v>0</v>
          </cell>
          <cell r="N1578" t="str">
            <v/>
          </cell>
          <cell r="O1578" t="str">
            <v>-</v>
          </cell>
        </row>
        <row r="1579">
          <cell r="A1579" t="str">
            <v>PV31B</v>
          </cell>
          <cell r="B1579" t="str">
            <v>Paediatric Major Injury without Intracranial Injury, with CC Score 0</v>
          </cell>
          <cell r="C1579" t="str">
            <v>-</v>
          </cell>
          <cell r="D1579">
            <v>1064.7993136930686</v>
          </cell>
          <cell r="E1579" t="str">
            <v/>
          </cell>
          <cell r="F1579" t="str">
            <v/>
          </cell>
          <cell r="G1579">
            <v>5</v>
          </cell>
          <cell r="H1579">
            <v>2888.8833296640728</v>
          </cell>
          <cell r="I1579">
            <v>21</v>
          </cell>
          <cell r="J1579">
            <v>265.89618821229698</v>
          </cell>
          <cell r="K1579" t="str">
            <v>No</v>
          </cell>
          <cell r="L1579" t="str">
            <v>-</v>
          </cell>
          <cell r="M1579">
            <v>0</v>
          </cell>
          <cell r="N1579" t="str">
            <v/>
          </cell>
          <cell r="O1579" t="str">
            <v>-</v>
          </cell>
        </row>
        <row r="1580">
          <cell r="A1580" t="str">
            <v>PV32A</v>
          </cell>
          <cell r="B1580" t="str">
            <v>Paediatric Minor Injury without Intracranial Injury, with CC Score 3+</v>
          </cell>
          <cell r="C1580" t="str">
            <v>-</v>
          </cell>
          <cell r="D1580">
            <v>1648.5389608259422</v>
          </cell>
          <cell r="E1580" t="str">
            <v/>
          </cell>
          <cell r="F1580" t="str">
            <v/>
          </cell>
          <cell r="G1580">
            <v>5</v>
          </cell>
          <cell r="H1580">
            <v>840.63970796983085</v>
          </cell>
          <cell r="I1580">
            <v>5</v>
          </cell>
          <cell r="J1580">
            <v>265.89618821229698</v>
          </cell>
          <cell r="K1580" t="str">
            <v>No</v>
          </cell>
          <cell r="L1580" t="str">
            <v>-</v>
          </cell>
          <cell r="M1580">
            <v>0</v>
          </cell>
          <cell r="N1580" t="str">
            <v/>
          </cell>
          <cell r="O1580" t="str">
            <v>-</v>
          </cell>
        </row>
        <row r="1581">
          <cell r="A1581" t="str">
            <v>PV32B</v>
          </cell>
          <cell r="B1581" t="str">
            <v>Paediatric Minor Injury without Intracranial Injury, with CC Score 1-2</v>
          </cell>
          <cell r="C1581" t="str">
            <v>-</v>
          </cell>
          <cell r="D1581">
            <v>629.67342607250316</v>
          </cell>
          <cell r="E1581" t="str">
            <v/>
          </cell>
          <cell r="F1581" t="str">
            <v/>
          </cell>
          <cell r="G1581">
            <v>5</v>
          </cell>
          <cell r="H1581">
            <v>647.01904438568613</v>
          </cell>
          <cell r="I1581">
            <v>5</v>
          </cell>
          <cell r="J1581">
            <v>265.89618821229698</v>
          </cell>
          <cell r="K1581" t="str">
            <v>No</v>
          </cell>
          <cell r="L1581" t="str">
            <v>-</v>
          </cell>
          <cell r="M1581">
            <v>0</v>
          </cell>
          <cell r="N1581" t="str">
            <v/>
          </cell>
          <cell r="O1581" t="str">
            <v>-</v>
          </cell>
        </row>
        <row r="1582">
          <cell r="A1582" t="str">
            <v>PV32C</v>
          </cell>
          <cell r="B1582" t="str">
            <v>Paediatric Minor Injury without Intracranial Injury, with CC Score 0</v>
          </cell>
          <cell r="C1582" t="str">
            <v>-</v>
          </cell>
          <cell r="D1582">
            <v>629.67342607250316</v>
          </cell>
          <cell r="E1582" t="str">
            <v/>
          </cell>
          <cell r="F1582" t="str">
            <v/>
          </cell>
          <cell r="G1582">
            <v>5</v>
          </cell>
          <cell r="H1582">
            <v>559.87868130067704</v>
          </cell>
          <cell r="I1582">
            <v>5</v>
          </cell>
          <cell r="J1582">
            <v>265.89618821229698</v>
          </cell>
          <cell r="K1582" t="str">
            <v>No</v>
          </cell>
          <cell r="L1582" t="str">
            <v>-</v>
          </cell>
          <cell r="M1582">
            <v>0</v>
          </cell>
          <cell r="N1582" t="str">
            <v/>
          </cell>
          <cell r="O1582" t="str">
            <v>-</v>
          </cell>
        </row>
        <row r="1583">
          <cell r="A1583" t="str">
            <v>PW16A</v>
          </cell>
          <cell r="B1583" t="str">
            <v>Paediatric Major Infections with CC Score 7+</v>
          </cell>
          <cell r="C1583" t="str">
            <v>-</v>
          </cell>
          <cell r="D1583">
            <v>10483.930769305094</v>
          </cell>
          <cell r="E1583" t="str">
            <v/>
          </cell>
          <cell r="F1583" t="str">
            <v/>
          </cell>
          <cell r="G1583">
            <v>25</v>
          </cell>
          <cell r="H1583">
            <v>6837.1153643785556</v>
          </cell>
          <cell r="I1583">
            <v>35</v>
          </cell>
          <cell r="J1583">
            <v>265.89618821229698</v>
          </cell>
          <cell r="K1583" t="str">
            <v>No</v>
          </cell>
          <cell r="L1583" t="str">
            <v>-</v>
          </cell>
          <cell r="M1583">
            <v>0</v>
          </cell>
          <cell r="N1583" t="str">
            <v/>
          </cell>
          <cell r="O1583" t="str">
            <v>-</v>
          </cell>
        </row>
        <row r="1584">
          <cell r="A1584" t="str">
            <v>PW16B</v>
          </cell>
          <cell r="B1584" t="str">
            <v>Paediatric Major Infections with CC Score 5-6</v>
          </cell>
          <cell r="C1584" t="str">
            <v>-</v>
          </cell>
          <cell r="D1584">
            <v>4163.6982641945706</v>
          </cell>
          <cell r="E1584" t="str">
            <v/>
          </cell>
          <cell r="F1584" t="str">
            <v/>
          </cell>
          <cell r="G1584">
            <v>13</v>
          </cell>
          <cell r="H1584">
            <v>4229.8990122341829</v>
          </cell>
          <cell r="I1584">
            <v>23</v>
          </cell>
          <cell r="J1584">
            <v>265.89618821229698</v>
          </cell>
          <cell r="K1584" t="str">
            <v>No</v>
          </cell>
          <cell r="L1584" t="str">
            <v>-</v>
          </cell>
          <cell r="M1584">
            <v>0</v>
          </cell>
          <cell r="N1584" t="str">
            <v/>
          </cell>
          <cell r="O1584" t="str">
            <v>-</v>
          </cell>
        </row>
        <row r="1585">
          <cell r="A1585" t="str">
            <v>PW16C</v>
          </cell>
          <cell r="B1585" t="str">
            <v>Paediatric Major Infections with CC Score 2-4</v>
          </cell>
          <cell r="C1585" t="str">
            <v>-</v>
          </cell>
          <cell r="D1585">
            <v>1261.2693421674367</v>
          </cell>
          <cell r="E1585" t="str">
            <v/>
          </cell>
          <cell r="F1585" t="str">
            <v/>
          </cell>
          <cell r="G1585">
            <v>5</v>
          </cell>
          <cell r="H1585">
            <v>2715.4331629879634</v>
          </cell>
          <cell r="I1585">
            <v>15</v>
          </cell>
          <cell r="J1585">
            <v>265.89618821229698</v>
          </cell>
          <cell r="K1585" t="str">
            <v>No</v>
          </cell>
          <cell r="L1585" t="str">
            <v>-</v>
          </cell>
          <cell r="M1585">
            <v>0</v>
          </cell>
          <cell r="N1585" t="str">
            <v/>
          </cell>
          <cell r="O1585" t="str">
            <v>-</v>
          </cell>
        </row>
        <row r="1586">
          <cell r="A1586" t="str">
            <v>PW16D</v>
          </cell>
          <cell r="B1586" t="str">
            <v>Paediatric Major Infections with CC Score 1</v>
          </cell>
          <cell r="C1586" t="str">
            <v>-</v>
          </cell>
          <cell r="D1586">
            <v>993.78047686099933</v>
          </cell>
          <cell r="E1586" t="str">
            <v/>
          </cell>
          <cell r="F1586" t="str">
            <v/>
          </cell>
          <cell r="G1586">
            <v>5</v>
          </cell>
          <cell r="H1586">
            <v>1970.1441857500959</v>
          </cell>
          <cell r="I1586">
            <v>10</v>
          </cell>
          <cell r="J1586">
            <v>265.89618821229698</v>
          </cell>
          <cell r="K1586" t="str">
            <v>No</v>
          </cell>
          <cell r="L1586" t="str">
            <v>-</v>
          </cell>
          <cell r="M1586">
            <v>0</v>
          </cell>
          <cell r="N1586" t="str">
            <v/>
          </cell>
          <cell r="O1586" t="str">
            <v>-</v>
          </cell>
        </row>
        <row r="1587">
          <cell r="A1587" t="str">
            <v>PW16E</v>
          </cell>
          <cell r="B1587" t="str">
            <v>Paediatric Major Infections with CC Score 0</v>
          </cell>
          <cell r="C1587" t="str">
            <v>-</v>
          </cell>
          <cell r="D1587">
            <v>478.59491493125023</v>
          </cell>
          <cell r="E1587" t="str">
            <v/>
          </cell>
          <cell r="F1587" t="str">
            <v/>
          </cell>
          <cell r="G1587">
            <v>5</v>
          </cell>
          <cell r="H1587">
            <v>1661.5277519180825</v>
          </cell>
          <cell r="I1587">
            <v>9</v>
          </cell>
          <cell r="J1587">
            <v>265.89618821229698</v>
          </cell>
          <cell r="K1587" t="str">
            <v>No</v>
          </cell>
          <cell r="L1587" t="str">
            <v>-</v>
          </cell>
          <cell r="M1587">
            <v>0</v>
          </cell>
          <cell r="N1587" t="str">
            <v/>
          </cell>
          <cell r="O1587" t="str">
            <v>-</v>
          </cell>
        </row>
        <row r="1588">
          <cell r="A1588" t="str">
            <v>PW17A</v>
          </cell>
          <cell r="B1588" t="str">
            <v>Paediatric Intermediate Infections with CC Score 6+</v>
          </cell>
          <cell r="C1588" t="str">
            <v>-</v>
          </cell>
          <cell r="D1588">
            <v>4139.5359692347956</v>
          </cell>
          <cell r="E1588" t="str">
            <v/>
          </cell>
          <cell r="F1588" t="str">
            <v/>
          </cell>
          <cell r="G1588">
            <v>13</v>
          </cell>
          <cell r="H1588">
            <v>2744.415378386695</v>
          </cell>
          <cell r="I1588">
            <v>14</v>
          </cell>
          <cell r="J1588">
            <v>265.89618821229698</v>
          </cell>
          <cell r="K1588" t="str">
            <v>No</v>
          </cell>
          <cell r="L1588" t="str">
            <v>-</v>
          </cell>
          <cell r="M1588">
            <v>0</v>
          </cell>
          <cell r="N1588" t="str">
            <v/>
          </cell>
          <cell r="O1588" t="str">
            <v>-</v>
          </cell>
        </row>
        <row r="1589">
          <cell r="A1589" t="str">
            <v>PW17B</v>
          </cell>
          <cell r="B1589" t="str">
            <v>Paediatric Intermediate Infections with CC Score 3-5</v>
          </cell>
          <cell r="C1589" t="str">
            <v>-</v>
          </cell>
          <cell r="D1589">
            <v>1551.2807077085879</v>
          </cell>
          <cell r="E1589" t="str">
            <v/>
          </cell>
          <cell r="F1589" t="str">
            <v/>
          </cell>
          <cell r="G1589">
            <v>5</v>
          </cell>
          <cell r="H1589">
            <v>1549.4542987930752</v>
          </cell>
          <cell r="I1589">
            <v>9</v>
          </cell>
          <cell r="J1589">
            <v>265.89618821229698</v>
          </cell>
          <cell r="K1589" t="str">
            <v>No</v>
          </cell>
          <cell r="L1589" t="str">
            <v>-</v>
          </cell>
          <cell r="M1589">
            <v>0</v>
          </cell>
          <cell r="N1589" t="str">
            <v/>
          </cell>
          <cell r="O1589" t="str">
            <v>-</v>
          </cell>
        </row>
        <row r="1590">
          <cell r="A1590" t="str">
            <v>PW17C</v>
          </cell>
          <cell r="B1590" t="str">
            <v>Paediatric Intermediate Infections with CC Score 1-2</v>
          </cell>
          <cell r="C1590" t="str">
            <v>-</v>
          </cell>
          <cell r="D1590">
            <v>687.2301188236579</v>
          </cell>
          <cell r="E1590" t="str">
            <v/>
          </cell>
          <cell r="F1590" t="str">
            <v/>
          </cell>
          <cell r="G1590">
            <v>5</v>
          </cell>
          <cell r="H1590">
            <v>1081.6455526246086</v>
          </cell>
          <cell r="I1590">
            <v>8</v>
          </cell>
          <cell r="J1590">
            <v>265.89618821229698</v>
          </cell>
          <cell r="K1590" t="str">
            <v>No</v>
          </cell>
          <cell r="L1590" t="str">
            <v>-</v>
          </cell>
          <cell r="M1590">
            <v>0</v>
          </cell>
          <cell r="N1590" t="str">
            <v/>
          </cell>
          <cell r="O1590" t="str">
            <v>-</v>
          </cell>
        </row>
        <row r="1591">
          <cell r="A1591" t="str">
            <v>PW17D</v>
          </cell>
          <cell r="B1591" t="str">
            <v>Paediatric Intermediate Infections with CC Score 0</v>
          </cell>
          <cell r="C1591" t="str">
            <v>-</v>
          </cell>
          <cell r="D1591">
            <v>439.7922812216521</v>
          </cell>
          <cell r="E1591" t="str">
            <v/>
          </cell>
          <cell r="F1591" t="str">
            <v/>
          </cell>
          <cell r="G1591">
            <v>5</v>
          </cell>
          <cell r="H1591">
            <v>785.32179194081516</v>
          </cell>
          <cell r="I1591">
            <v>5</v>
          </cell>
          <cell r="J1591">
            <v>265.89618821229698</v>
          </cell>
          <cell r="K1591" t="str">
            <v>No</v>
          </cell>
          <cell r="L1591" t="str">
            <v>-</v>
          </cell>
          <cell r="M1591">
            <v>0</v>
          </cell>
          <cell r="N1591" t="str">
            <v/>
          </cell>
          <cell r="O1591" t="str">
            <v>-</v>
          </cell>
        </row>
        <row r="1592">
          <cell r="A1592" t="str">
            <v>PW18A</v>
          </cell>
          <cell r="B1592" t="str">
            <v>Paediatric Minor Infections with CC Score 2+</v>
          </cell>
          <cell r="C1592" t="str">
            <v>-</v>
          </cell>
          <cell r="D1592">
            <v>1106.140546147768</v>
          </cell>
          <cell r="E1592" t="str">
            <v/>
          </cell>
          <cell r="F1592" t="str">
            <v/>
          </cell>
          <cell r="G1592">
            <v>5</v>
          </cell>
          <cell r="H1592">
            <v>1069.333402848981</v>
          </cell>
          <cell r="I1592">
            <v>5</v>
          </cell>
          <cell r="J1592">
            <v>265.89618821229698</v>
          </cell>
          <cell r="K1592" t="str">
            <v>No</v>
          </cell>
          <cell r="L1592" t="str">
            <v>-</v>
          </cell>
          <cell r="M1592">
            <v>0</v>
          </cell>
          <cell r="N1592" t="str">
            <v/>
          </cell>
          <cell r="O1592" t="str">
            <v>-</v>
          </cell>
        </row>
        <row r="1593">
          <cell r="A1593" t="str">
            <v>PW18B</v>
          </cell>
          <cell r="B1593" t="str">
            <v>Paediatric Minor Infections with CC Score 1</v>
          </cell>
          <cell r="C1593" t="str">
            <v>-</v>
          </cell>
          <cell r="D1593">
            <v>623.30874826860963</v>
          </cell>
          <cell r="E1593" t="str">
            <v/>
          </cell>
          <cell r="F1593" t="str">
            <v/>
          </cell>
          <cell r="G1593">
            <v>5</v>
          </cell>
          <cell r="H1593">
            <v>651.92056702318746</v>
          </cell>
          <cell r="I1593">
            <v>5</v>
          </cell>
          <cell r="J1593">
            <v>265.89618821229698</v>
          </cell>
          <cell r="K1593" t="str">
            <v>No</v>
          </cell>
          <cell r="L1593" t="str">
            <v>-</v>
          </cell>
          <cell r="M1593">
            <v>0</v>
          </cell>
          <cell r="N1593" t="str">
            <v/>
          </cell>
          <cell r="O1593" t="str">
            <v>-</v>
          </cell>
        </row>
        <row r="1594">
          <cell r="A1594" t="str">
            <v>PW18C</v>
          </cell>
          <cell r="B1594" t="str">
            <v>Paediatric Minor Infections with CC Score 0</v>
          </cell>
          <cell r="C1594" t="str">
            <v>-</v>
          </cell>
          <cell r="D1594">
            <v>439.7922812216521</v>
          </cell>
          <cell r="E1594" t="str">
            <v/>
          </cell>
          <cell r="F1594" t="str">
            <v/>
          </cell>
          <cell r="G1594">
            <v>5</v>
          </cell>
          <cell r="H1594">
            <v>486.44298590296279</v>
          </cell>
          <cell r="I1594">
            <v>5</v>
          </cell>
          <cell r="J1594">
            <v>265.89618821229698</v>
          </cell>
          <cell r="K1594" t="str">
            <v>No</v>
          </cell>
          <cell r="L1594" t="str">
            <v>-</v>
          </cell>
          <cell r="M1594">
            <v>0</v>
          </cell>
          <cell r="N1594" t="str">
            <v/>
          </cell>
          <cell r="O1594" t="str">
            <v>-</v>
          </cell>
        </row>
        <row r="1595">
          <cell r="A1595" t="str">
            <v>PW19A</v>
          </cell>
          <cell r="B1595" t="str">
            <v>Paediatric Viral Infections with CC Score 3+</v>
          </cell>
          <cell r="C1595" t="str">
            <v>-</v>
          </cell>
          <cell r="D1595">
            <v>2019.4832439302415</v>
          </cell>
          <cell r="E1595" t="str">
            <v/>
          </cell>
          <cell r="F1595" t="str">
            <v/>
          </cell>
          <cell r="G1595">
            <v>5</v>
          </cell>
          <cell r="H1595">
            <v>702.31824241473237</v>
          </cell>
          <cell r="I1595">
            <v>5</v>
          </cell>
          <cell r="J1595">
            <v>265.89618821229698</v>
          </cell>
          <cell r="K1595" t="str">
            <v>No</v>
          </cell>
          <cell r="L1595" t="str">
            <v>-</v>
          </cell>
          <cell r="M1595">
            <v>0</v>
          </cell>
          <cell r="N1595" t="str">
            <v/>
          </cell>
          <cell r="O1595" t="str">
            <v>-</v>
          </cell>
        </row>
        <row r="1596">
          <cell r="A1596" t="str">
            <v>PW19B</v>
          </cell>
          <cell r="B1596" t="str">
            <v>Paediatric Viral Infections with CC Score 1-2</v>
          </cell>
          <cell r="C1596" t="str">
            <v>-</v>
          </cell>
          <cell r="D1596">
            <v>538.7561658384974</v>
          </cell>
          <cell r="E1596" t="str">
            <v/>
          </cell>
          <cell r="F1596" t="str">
            <v/>
          </cell>
          <cell r="G1596">
            <v>5</v>
          </cell>
          <cell r="H1596">
            <v>576.86891830530874</v>
          </cell>
          <cell r="I1596">
            <v>5</v>
          </cell>
          <cell r="J1596">
            <v>265.89618821229698</v>
          </cell>
          <cell r="K1596" t="str">
            <v>No</v>
          </cell>
          <cell r="L1596" t="str">
            <v>-</v>
          </cell>
          <cell r="M1596">
            <v>0</v>
          </cell>
          <cell r="N1596" t="str">
            <v/>
          </cell>
          <cell r="O1596" t="str">
            <v>-</v>
          </cell>
        </row>
        <row r="1597">
          <cell r="A1597" t="str">
            <v>PW19C</v>
          </cell>
          <cell r="B1597" t="str">
            <v>Paediatric Viral Infections with CC Score 0</v>
          </cell>
          <cell r="C1597" t="str">
            <v>-</v>
          </cell>
          <cell r="D1597">
            <v>412.25652912624753</v>
          </cell>
          <cell r="E1597" t="str">
            <v/>
          </cell>
          <cell r="F1597" t="str">
            <v/>
          </cell>
          <cell r="G1597">
            <v>5</v>
          </cell>
          <cell r="H1597">
            <v>514.54774822398974</v>
          </cell>
          <cell r="I1597">
            <v>5</v>
          </cell>
          <cell r="J1597">
            <v>265.89618821229698</v>
          </cell>
          <cell r="K1597" t="str">
            <v>No</v>
          </cell>
          <cell r="L1597" t="str">
            <v>-</v>
          </cell>
          <cell r="M1597">
            <v>0</v>
          </cell>
          <cell r="N1597" t="str">
            <v/>
          </cell>
          <cell r="O1597" t="str">
            <v>-</v>
          </cell>
        </row>
        <row r="1598">
          <cell r="A1598" t="str">
            <v>PW20A</v>
          </cell>
          <cell r="B1598" t="str">
            <v>Paediatric Fever Unspecified with CC Score 3+</v>
          </cell>
          <cell r="C1598" t="str">
            <v>-</v>
          </cell>
          <cell r="D1598">
            <v>1480.7814498948167</v>
          </cell>
          <cell r="E1598" t="str">
            <v/>
          </cell>
          <cell r="F1598" t="str">
            <v/>
          </cell>
          <cell r="G1598">
            <v>5</v>
          </cell>
          <cell r="H1598">
            <v>1161.3498127787577</v>
          </cell>
          <cell r="I1598">
            <v>8</v>
          </cell>
          <cell r="J1598">
            <v>265.89618821229698</v>
          </cell>
          <cell r="K1598" t="str">
            <v>No</v>
          </cell>
          <cell r="L1598" t="str">
            <v>-</v>
          </cell>
          <cell r="M1598">
            <v>0</v>
          </cell>
          <cell r="N1598" t="str">
            <v/>
          </cell>
          <cell r="O1598" t="str">
            <v>-</v>
          </cell>
        </row>
        <row r="1599">
          <cell r="A1599" t="str">
            <v>PW20B</v>
          </cell>
          <cell r="B1599" t="str">
            <v>Paediatric Fever Unspecified with CC Score 1-2</v>
          </cell>
          <cell r="C1599" t="str">
            <v>-</v>
          </cell>
          <cell r="D1599">
            <v>547.99485752262217</v>
          </cell>
          <cell r="E1599" t="str">
            <v/>
          </cell>
          <cell r="F1599" t="str">
            <v/>
          </cell>
          <cell r="G1599">
            <v>5</v>
          </cell>
          <cell r="H1599">
            <v>712.48987287470368</v>
          </cell>
          <cell r="I1599">
            <v>5</v>
          </cell>
          <cell r="J1599">
            <v>265.89618821229698</v>
          </cell>
          <cell r="K1599" t="str">
            <v>No</v>
          </cell>
          <cell r="L1599" t="str">
            <v>-</v>
          </cell>
          <cell r="M1599">
            <v>0</v>
          </cell>
          <cell r="N1599" t="str">
            <v/>
          </cell>
          <cell r="O1599" t="str">
            <v>-</v>
          </cell>
        </row>
        <row r="1600">
          <cell r="A1600" t="str">
            <v>PW20C</v>
          </cell>
          <cell r="B1600" t="str">
            <v>Paediatric Fever Unspecified with CC Score 0</v>
          </cell>
          <cell r="C1600" t="str">
            <v>-</v>
          </cell>
          <cell r="D1600">
            <v>334.09160811269447</v>
          </cell>
          <cell r="E1600" t="str">
            <v/>
          </cell>
          <cell r="F1600" t="str">
            <v/>
          </cell>
          <cell r="G1600">
            <v>5</v>
          </cell>
          <cell r="H1600">
            <v>495.25168502864949</v>
          </cell>
          <cell r="I1600">
            <v>5</v>
          </cell>
          <cell r="J1600">
            <v>265.89618821229698</v>
          </cell>
          <cell r="K1600" t="str">
            <v>No</v>
          </cell>
          <cell r="L1600" t="str">
            <v>-</v>
          </cell>
          <cell r="M1600">
            <v>0</v>
          </cell>
          <cell r="N1600" t="str">
            <v/>
          </cell>
          <cell r="O1600" t="str">
            <v>-</v>
          </cell>
        </row>
        <row r="1601">
          <cell r="A1601" t="str">
            <v>PX22A</v>
          </cell>
          <cell r="B1601" t="str">
            <v>Paediatric Chest Pain with CC Score 1+</v>
          </cell>
          <cell r="C1601" t="str">
            <v>-</v>
          </cell>
          <cell r="D1601">
            <v>835.19440024909159</v>
          </cell>
          <cell r="E1601" t="str">
            <v/>
          </cell>
          <cell r="F1601" t="str">
            <v/>
          </cell>
          <cell r="G1601">
            <v>5</v>
          </cell>
          <cell r="H1601">
            <v>454.18250296612729</v>
          </cell>
          <cell r="I1601">
            <v>5</v>
          </cell>
          <cell r="J1601">
            <v>265.89618821229698</v>
          </cell>
          <cell r="K1601" t="str">
            <v>No</v>
          </cell>
          <cell r="L1601" t="str">
            <v>-</v>
          </cell>
          <cell r="M1601">
            <v>0</v>
          </cell>
          <cell r="N1601" t="str">
            <v/>
          </cell>
          <cell r="O1601" t="str">
            <v>-</v>
          </cell>
        </row>
        <row r="1602">
          <cell r="A1602" t="str">
            <v>PX22B</v>
          </cell>
          <cell r="B1602" t="str">
            <v>Paediatric Chest Pain with CC Score 0</v>
          </cell>
          <cell r="C1602" t="str">
            <v>-</v>
          </cell>
          <cell r="D1602">
            <v>559.58495494367139</v>
          </cell>
          <cell r="E1602" t="str">
            <v/>
          </cell>
          <cell r="F1602" t="str">
            <v/>
          </cell>
          <cell r="G1602">
            <v>5</v>
          </cell>
          <cell r="H1602">
            <v>382.38572431749867</v>
          </cell>
          <cell r="I1602">
            <v>5</v>
          </cell>
          <cell r="J1602">
            <v>265.89618821229698</v>
          </cell>
          <cell r="K1602" t="str">
            <v>No</v>
          </cell>
          <cell r="L1602" t="str">
            <v>-</v>
          </cell>
          <cell r="M1602">
            <v>0</v>
          </cell>
          <cell r="N1602" t="str">
            <v/>
          </cell>
          <cell r="O1602" t="str">
            <v>-</v>
          </cell>
        </row>
        <row r="1603">
          <cell r="A1603" t="str">
            <v>PX29A</v>
          </cell>
          <cell r="B1603" t="str">
            <v>Paediatric Abdominal Pain with CC Score 3+</v>
          </cell>
          <cell r="C1603" t="str">
            <v>-</v>
          </cell>
          <cell r="D1603">
            <v>1388.5073856076776</v>
          </cell>
          <cell r="E1603" t="str">
            <v/>
          </cell>
          <cell r="F1603" t="str">
            <v/>
          </cell>
          <cell r="G1603">
            <v>8</v>
          </cell>
          <cell r="H1603">
            <v>856.37570220779412</v>
          </cell>
          <cell r="I1603">
            <v>5</v>
          </cell>
          <cell r="J1603">
            <v>265.89618821229698</v>
          </cell>
          <cell r="K1603" t="str">
            <v>No</v>
          </cell>
          <cell r="L1603" t="str">
            <v>-</v>
          </cell>
          <cell r="M1603">
            <v>0</v>
          </cell>
          <cell r="N1603" t="str">
            <v/>
          </cell>
          <cell r="O1603" t="str">
            <v>-</v>
          </cell>
        </row>
        <row r="1604">
          <cell r="A1604" t="str">
            <v>PX29B</v>
          </cell>
          <cell r="B1604" t="str">
            <v>Paediatric Abdominal Pain with CC Score 1-2</v>
          </cell>
          <cell r="C1604" t="str">
            <v>-</v>
          </cell>
          <cell r="D1604">
            <v>537.92828598060566</v>
          </cell>
          <cell r="E1604" t="str">
            <v/>
          </cell>
          <cell r="F1604" t="str">
            <v/>
          </cell>
          <cell r="G1604">
            <v>5</v>
          </cell>
          <cell r="H1604">
            <v>614.07333525600882</v>
          </cell>
          <cell r="I1604">
            <v>5</v>
          </cell>
          <cell r="J1604">
            <v>265.89618821229698</v>
          </cell>
          <cell r="K1604" t="str">
            <v>No</v>
          </cell>
          <cell r="L1604" t="str">
            <v>-</v>
          </cell>
          <cell r="M1604">
            <v>0</v>
          </cell>
          <cell r="N1604" t="str">
            <v/>
          </cell>
          <cell r="O1604" t="str">
            <v>-</v>
          </cell>
        </row>
        <row r="1605">
          <cell r="A1605" t="str">
            <v>PX29C</v>
          </cell>
          <cell r="B1605" t="str">
            <v>Paediatric Abdominal Pain with CC Score 0</v>
          </cell>
          <cell r="C1605" t="str">
            <v>-</v>
          </cell>
          <cell r="D1605">
            <v>407.77039641567109</v>
          </cell>
          <cell r="E1605" t="str">
            <v/>
          </cell>
          <cell r="F1605" t="str">
            <v/>
          </cell>
          <cell r="G1605">
            <v>5</v>
          </cell>
          <cell r="H1605">
            <v>519.69885791271383</v>
          </cell>
          <cell r="I1605">
            <v>5</v>
          </cell>
          <cell r="J1605">
            <v>265.89618821229698</v>
          </cell>
          <cell r="K1605" t="str">
            <v>No</v>
          </cell>
          <cell r="L1605" t="str">
            <v>-</v>
          </cell>
          <cell r="M1605">
            <v>0</v>
          </cell>
          <cell r="N1605" t="str">
            <v/>
          </cell>
          <cell r="O1605" t="str">
            <v>-</v>
          </cell>
        </row>
        <row r="1606">
          <cell r="A1606" t="str">
            <v>PX30A</v>
          </cell>
          <cell r="B1606" t="str">
            <v>Paediatric Faltering Growth (Failure to Thrive) with CC Score 2+</v>
          </cell>
          <cell r="C1606" t="str">
            <v>-</v>
          </cell>
          <cell r="D1606">
            <v>1919.0027185825186</v>
          </cell>
          <cell r="E1606" t="str">
            <v/>
          </cell>
          <cell r="F1606" t="str">
            <v/>
          </cell>
          <cell r="G1606">
            <v>8</v>
          </cell>
          <cell r="H1606">
            <v>2711.2050666525206</v>
          </cell>
          <cell r="I1606">
            <v>16</v>
          </cell>
          <cell r="J1606">
            <v>265.89618821229698</v>
          </cell>
          <cell r="K1606" t="str">
            <v>No</v>
          </cell>
          <cell r="L1606" t="str">
            <v>-</v>
          </cell>
          <cell r="M1606">
            <v>0</v>
          </cell>
          <cell r="N1606" t="str">
            <v/>
          </cell>
          <cell r="O1606" t="str">
            <v>-</v>
          </cell>
        </row>
        <row r="1607">
          <cell r="A1607" t="str">
            <v>PX30B</v>
          </cell>
          <cell r="B1607" t="str">
            <v>Paediatric Faltering Growth (Failure to Thrive) with CC Score 1</v>
          </cell>
          <cell r="C1607" t="str">
            <v>-</v>
          </cell>
          <cell r="D1607">
            <v>765.43996416674349</v>
          </cell>
          <cell r="E1607" t="str">
            <v/>
          </cell>
          <cell r="F1607" t="str">
            <v/>
          </cell>
          <cell r="G1607">
            <v>5</v>
          </cell>
          <cell r="H1607">
            <v>1117.3791649130944</v>
          </cell>
          <cell r="I1607">
            <v>8</v>
          </cell>
          <cell r="J1607">
            <v>265.89618821229698</v>
          </cell>
          <cell r="K1607" t="str">
            <v>No</v>
          </cell>
          <cell r="L1607" t="str">
            <v>-</v>
          </cell>
          <cell r="M1607">
            <v>0</v>
          </cell>
          <cell r="N1607" t="str">
            <v/>
          </cell>
          <cell r="O1607" t="str">
            <v>-</v>
          </cell>
        </row>
        <row r="1608">
          <cell r="A1608" t="str">
            <v>PX30C</v>
          </cell>
          <cell r="B1608" t="str">
            <v>Paediatric Faltering Growth (Failure to Thrive) with CC Score 0</v>
          </cell>
          <cell r="C1608" t="str">
            <v>-</v>
          </cell>
          <cell r="D1608">
            <v>656.29699109150556</v>
          </cell>
          <cell r="E1608" t="str">
            <v/>
          </cell>
          <cell r="F1608" t="str">
            <v/>
          </cell>
          <cell r="G1608">
            <v>5</v>
          </cell>
          <cell r="H1608">
            <v>719.65280434669103</v>
          </cell>
          <cell r="I1608">
            <v>5</v>
          </cell>
          <cell r="J1608">
            <v>265.89618821229698</v>
          </cell>
          <cell r="K1608" t="str">
            <v>No</v>
          </cell>
          <cell r="L1608" t="str">
            <v>-</v>
          </cell>
          <cell r="M1608">
            <v>0</v>
          </cell>
          <cell r="N1608" t="str">
            <v/>
          </cell>
          <cell r="O1608" t="str">
            <v>-</v>
          </cell>
        </row>
        <row r="1609">
          <cell r="A1609" t="str">
            <v>PX50A</v>
          </cell>
          <cell r="B1609" t="str">
            <v>Paediatric Ingestion Poisoning or Allergies, with CC Score 4+</v>
          </cell>
          <cell r="C1609" t="str">
            <v>-</v>
          </cell>
          <cell r="D1609">
            <v>902.68948605986009</v>
          </cell>
          <cell r="E1609" t="str">
            <v/>
          </cell>
          <cell r="F1609" t="str">
            <v/>
          </cell>
          <cell r="G1609">
            <v>7</v>
          </cell>
          <cell r="H1609">
            <v>722.12364683087469</v>
          </cell>
          <cell r="I1609">
            <v>5</v>
          </cell>
          <cell r="J1609">
            <v>265.89618821229698</v>
          </cell>
          <cell r="K1609" t="str">
            <v>No</v>
          </cell>
          <cell r="L1609" t="str">
            <v>-</v>
          </cell>
          <cell r="M1609">
            <v>0</v>
          </cell>
          <cell r="N1609" t="str">
            <v/>
          </cell>
          <cell r="O1609" t="str">
            <v>-</v>
          </cell>
        </row>
        <row r="1610">
          <cell r="A1610" t="str">
            <v>PX50B</v>
          </cell>
          <cell r="B1610" t="str">
            <v>Paediatric Ingestion Poisoning or Allergies, with CC Score 1-3</v>
          </cell>
          <cell r="C1610" t="str">
            <v>-</v>
          </cell>
          <cell r="D1610">
            <v>730.34622929718125</v>
          </cell>
          <cell r="E1610" t="str">
            <v/>
          </cell>
          <cell r="F1610" t="str">
            <v/>
          </cell>
          <cell r="G1610">
            <v>5</v>
          </cell>
          <cell r="H1610">
            <v>582.03680240343863</v>
          </cell>
          <cell r="I1610">
            <v>5</v>
          </cell>
          <cell r="J1610">
            <v>265.89618821229698</v>
          </cell>
          <cell r="K1610" t="str">
            <v>No</v>
          </cell>
          <cell r="L1610" t="str">
            <v>-</v>
          </cell>
          <cell r="M1610">
            <v>0</v>
          </cell>
          <cell r="N1610" t="str">
            <v/>
          </cell>
          <cell r="O1610" t="str">
            <v>-</v>
          </cell>
        </row>
        <row r="1611">
          <cell r="A1611" t="str">
            <v>PX50C</v>
          </cell>
          <cell r="B1611" t="str">
            <v>Paediatric Ingestion Poisoning or Allergies, with CC Score 0</v>
          </cell>
          <cell r="C1611" t="str">
            <v>-</v>
          </cell>
          <cell r="D1611">
            <v>446.62877287522906</v>
          </cell>
          <cell r="E1611" t="str">
            <v/>
          </cell>
          <cell r="F1611" t="str">
            <v/>
          </cell>
          <cell r="G1611">
            <v>5</v>
          </cell>
          <cell r="H1611">
            <v>433.12433191435525</v>
          </cell>
          <cell r="I1611">
            <v>5</v>
          </cell>
          <cell r="J1611">
            <v>265.89618821229698</v>
          </cell>
          <cell r="K1611" t="str">
            <v>No</v>
          </cell>
          <cell r="L1611" t="str">
            <v>-</v>
          </cell>
          <cell r="M1611">
            <v>0</v>
          </cell>
          <cell r="N1611" t="str">
            <v/>
          </cell>
          <cell r="O1611" t="str">
            <v>-</v>
          </cell>
        </row>
        <row r="1612">
          <cell r="A1612" t="str">
            <v>PX51Z</v>
          </cell>
          <cell r="B1612" t="str">
            <v>Paediatric Child Safeguarding (Welfare and Protection)</v>
          </cell>
          <cell r="C1612" t="str">
            <v>-</v>
          </cell>
          <cell r="D1612">
            <v>461.0630132446671</v>
          </cell>
          <cell r="E1612" t="str">
            <v/>
          </cell>
          <cell r="F1612" t="str">
            <v/>
          </cell>
          <cell r="G1612">
            <v>5</v>
          </cell>
          <cell r="H1612">
            <v>797.03035131130514</v>
          </cell>
          <cell r="I1612">
            <v>5</v>
          </cell>
          <cell r="J1612">
            <v>265.89618821229698</v>
          </cell>
          <cell r="K1612" t="str">
            <v>No</v>
          </cell>
          <cell r="L1612" t="str">
            <v>-</v>
          </cell>
          <cell r="M1612">
            <v>0</v>
          </cell>
          <cell r="N1612" t="str">
            <v/>
          </cell>
          <cell r="O1612" t="str">
            <v>-</v>
          </cell>
        </row>
        <row r="1613">
          <cell r="A1613" t="str">
            <v>PX54Z</v>
          </cell>
          <cell r="B1613" t="str">
            <v>Paediatric Convalescent or Other Relief Care</v>
          </cell>
          <cell r="C1613" t="str">
            <v>-</v>
          </cell>
          <cell r="D1613">
            <v>445.65797757021164</v>
          </cell>
          <cell r="E1613" t="str">
            <v/>
          </cell>
          <cell r="F1613" t="str">
            <v/>
          </cell>
          <cell r="G1613">
            <v>5</v>
          </cell>
          <cell r="H1613">
            <v>676.38722608110947</v>
          </cell>
          <cell r="I1613">
            <v>5</v>
          </cell>
          <cell r="J1613">
            <v>265.89618821229698</v>
          </cell>
          <cell r="K1613" t="str">
            <v>No</v>
          </cell>
          <cell r="L1613" t="str">
            <v>-</v>
          </cell>
          <cell r="M1613">
            <v>0</v>
          </cell>
          <cell r="N1613" t="str">
            <v/>
          </cell>
          <cell r="O1613" t="str">
            <v>-</v>
          </cell>
        </row>
        <row r="1614">
          <cell r="A1614" t="str">
            <v>PX55Z</v>
          </cell>
          <cell r="B1614" t="str">
            <v>Paediatric Respite Care</v>
          </cell>
          <cell r="C1614" t="str">
            <v>-</v>
          </cell>
          <cell r="D1614">
            <v>1101.8048871406907</v>
          </cell>
          <cell r="E1614" t="str">
            <v/>
          </cell>
          <cell r="F1614" t="str">
            <v/>
          </cell>
          <cell r="G1614">
            <v>5</v>
          </cell>
          <cell r="H1614">
            <v>1153.952924409057</v>
          </cell>
          <cell r="I1614">
            <v>7</v>
          </cell>
          <cell r="J1614">
            <v>265.89618821229698</v>
          </cell>
          <cell r="K1614" t="str">
            <v>No</v>
          </cell>
          <cell r="L1614" t="str">
            <v>-</v>
          </cell>
          <cell r="M1614">
            <v>0</v>
          </cell>
          <cell r="N1614" t="str">
            <v/>
          </cell>
          <cell r="O1614" t="str">
            <v>-</v>
          </cell>
        </row>
        <row r="1615">
          <cell r="A1615" t="str">
            <v>PX56A</v>
          </cell>
          <cell r="B1615" t="str">
            <v>Paediatric Admission for Unexplained Symptoms, with CC Score 1+</v>
          </cell>
          <cell r="C1615" t="str">
            <v>-</v>
          </cell>
          <cell r="D1615">
            <v>1026.9468329924402</v>
          </cell>
          <cell r="E1615" t="str">
            <v/>
          </cell>
          <cell r="F1615" t="str">
            <v/>
          </cell>
          <cell r="G1615">
            <v>5</v>
          </cell>
          <cell r="H1615">
            <v>692.56049562562146</v>
          </cell>
          <cell r="I1615">
            <v>5</v>
          </cell>
          <cell r="J1615">
            <v>265.89618821229698</v>
          </cell>
          <cell r="K1615" t="str">
            <v>No</v>
          </cell>
          <cell r="L1615" t="str">
            <v>-</v>
          </cell>
          <cell r="M1615">
            <v>0</v>
          </cell>
          <cell r="N1615" t="str">
            <v/>
          </cell>
          <cell r="O1615" t="str">
            <v>-</v>
          </cell>
        </row>
        <row r="1616">
          <cell r="A1616" t="str">
            <v>PX56B</v>
          </cell>
          <cell r="B1616" t="str">
            <v>Paediatric Admission for Unexplained Symptoms, with CC Score 0</v>
          </cell>
          <cell r="C1616" t="str">
            <v>-</v>
          </cell>
          <cell r="D1616">
            <v>569.33745702169767</v>
          </cell>
          <cell r="E1616" t="str">
            <v/>
          </cell>
          <cell r="F1616" t="str">
            <v/>
          </cell>
          <cell r="G1616">
            <v>5</v>
          </cell>
          <cell r="H1616">
            <v>447.04490995428557</v>
          </cell>
          <cell r="I1616">
            <v>5</v>
          </cell>
          <cell r="J1616">
            <v>265.89618821229698</v>
          </cell>
          <cell r="K1616" t="str">
            <v>No</v>
          </cell>
          <cell r="L1616" t="str">
            <v>-</v>
          </cell>
          <cell r="M1616">
            <v>0</v>
          </cell>
          <cell r="N1616" t="str">
            <v/>
          </cell>
          <cell r="O1616" t="str">
            <v>-</v>
          </cell>
        </row>
        <row r="1617">
          <cell r="A1617" t="str">
            <v>PX57A</v>
          </cell>
          <cell r="B1617" t="str">
            <v>Paediatric Examination, Follow-Up, Special Screening or Other Admissions, with CC Score 4+</v>
          </cell>
          <cell r="C1617" t="str">
            <v>-</v>
          </cell>
          <cell r="D1617">
            <v>897.83902963982541</v>
          </cell>
          <cell r="E1617" t="str">
            <v/>
          </cell>
          <cell r="F1617" t="str">
            <v/>
          </cell>
          <cell r="G1617">
            <v>5</v>
          </cell>
          <cell r="H1617">
            <v>1311.4877784613386</v>
          </cell>
          <cell r="I1617">
            <v>10</v>
          </cell>
          <cell r="J1617">
            <v>265.89618821229698</v>
          </cell>
          <cell r="K1617" t="str">
            <v>No</v>
          </cell>
          <cell r="L1617" t="str">
            <v>-</v>
          </cell>
          <cell r="M1617">
            <v>0</v>
          </cell>
          <cell r="N1617" t="str">
            <v/>
          </cell>
          <cell r="O1617" t="str">
            <v>-</v>
          </cell>
        </row>
        <row r="1618">
          <cell r="A1618" t="str">
            <v>PX57B</v>
          </cell>
          <cell r="B1618" t="str">
            <v>Paediatric Examination, Follow-Up, Special Screening or Other Admissions, with CC Score 1-3</v>
          </cell>
          <cell r="C1618" t="str">
            <v>-</v>
          </cell>
          <cell r="D1618">
            <v>568.01422478842528</v>
          </cell>
          <cell r="E1618" t="str">
            <v/>
          </cell>
          <cell r="F1618" t="str">
            <v/>
          </cell>
          <cell r="G1618">
            <v>5</v>
          </cell>
          <cell r="H1618">
            <v>756.26309221669885</v>
          </cell>
          <cell r="I1618">
            <v>8</v>
          </cell>
          <cell r="J1618">
            <v>265.89618821229698</v>
          </cell>
          <cell r="K1618" t="str">
            <v>No</v>
          </cell>
          <cell r="L1618" t="str">
            <v>-</v>
          </cell>
          <cell r="M1618">
            <v>0</v>
          </cell>
          <cell r="N1618" t="str">
            <v/>
          </cell>
          <cell r="O1618" t="str">
            <v>-</v>
          </cell>
        </row>
        <row r="1619">
          <cell r="A1619" t="str">
            <v>PX57C</v>
          </cell>
          <cell r="B1619" t="str">
            <v>Paediatric Examination, Follow-Up, Special Screening or Other Admissions, with CC Score 0</v>
          </cell>
          <cell r="C1619" t="str">
            <v>-</v>
          </cell>
          <cell r="D1619">
            <v>459.325456279435</v>
          </cell>
          <cell r="E1619" t="str">
            <v/>
          </cell>
          <cell r="F1619" t="str">
            <v/>
          </cell>
          <cell r="G1619">
            <v>5</v>
          </cell>
          <cell r="H1619">
            <v>503.30163564286994</v>
          </cell>
          <cell r="I1619">
            <v>5</v>
          </cell>
          <cell r="J1619">
            <v>265.89618821229698</v>
          </cell>
          <cell r="K1619" t="str">
            <v>No</v>
          </cell>
          <cell r="L1619" t="str">
            <v>-</v>
          </cell>
          <cell r="M1619">
            <v>0</v>
          </cell>
          <cell r="N1619" t="str">
            <v/>
          </cell>
          <cell r="O1619" t="str">
            <v>-</v>
          </cell>
        </row>
        <row r="1620">
          <cell r="A1620" t="str">
            <v>PX59A</v>
          </cell>
          <cell r="B1620" t="str">
            <v>Paediatric Major Congenital Conditions with CC Score 6+</v>
          </cell>
          <cell r="C1620" t="str">
            <v>-</v>
          </cell>
          <cell r="D1620">
            <v>2289.7263346692166</v>
          </cell>
          <cell r="E1620" t="str">
            <v/>
          </cell>
          <cell r="F1620" t="str">
            <v/>
          </cell>
          <cell r="G1620">
            <v>5</v>
          </cell>
          <cell r="H1620">
            <v>8418.7089200164282</v>
          </cell>
          <cell r="I1620">
            <v>67</v>
          </cell>
          <cell r="J1620">
            <v>265.89618821229698</v>
          </cell>
          <cell r="K1620" t="str">
            <v>No</v>
          </cell>
          <cell r="L1620" t="str">
            <v>-</v>
          </cell>
          <cell r="M1620">
            <v>0</v>
          </cell>
          <cell r="N1620" t="str">
            <v/>
          </cell>
          <cell r="O1620" t="str">
            <v>-</v>
          </cell>
        </row>
        <row r="1621">
          <cell r="A1621" t="str">
            <v>PX59B</v>
          </cell>
          <cell r="B1621" t="str">
            <v>Paediatric Major Congenital Conditions with CC Score 3-5</v>
          </cell>
          <cell r="C1621">
            <v>174.60665448599835</v>
          </cell>
          <cell r="D1621">
            <v>1297.0014903855983</v>
          </cell>
          <cell r="E1621" t="str">
            <v/>
          </cell>
          <cell r="F1621" t="str">
            <v/>
          </cell>
          <cell r="G1621">
            <v>5</v>
          </cell>
          <cell r="H1621">
            <v>2923.5527493720529</v>
          </cell>
          <cell r="I1621">
            <v>27</v>
          </cell>
          <cell r="J1621">
            <v>265.89618821229698</v>
          </cell>
          <cell r="K1621" t="str">
            <v>No</v>
          </cell>
          <cell r="L1621" t="str">
            <v>-</v>
          </cell>
          <cell r="M1621">
            <v>0</v>
          </cell>
          <cell r="N1621" t="str">
            <v/>
          </cell>
          <cell r="O1621" t="str">
            <v>-</v>
          </cell>
        </row>
        <row r="1622">
          <cell r="A1622" t="str">
            <v>PX59C</v>
          </cell>
          <cell r="B1622" t="str">
            <v>Paediatric Major Congenital Conditions with CC Score 1-2</v>
          </cell>
          <cell r="C1622" t="str">
            <v>-</v>
          </cell>
          <cell r="D1622">
            <v>929.27834900092387</v>
          </cell>
          <cell r="E1622" t="str">
            <v/>
          </cell>
          <cell r="F1622" t="str">
            <v/>
          </cell>
          <cell r="G1622">
            <v>5</v>
          </cell>
          <cell r="H1622">
            <v>1530.7194333697885</v>
          </cell>
          <cell r="I1622">
            <v>11</v>
          </cell>
          <cell r="J1622">
            <v>265.89618821229698</v>
          </cell>
          <cell r="K1622" t="str">
            <v>No</v>
          </cell>
          <cell r="L1622" t="str">
            <v>-</v>
          </cell>
          <cell r="M1622">
            <v>0</v>
          </cell>
          <cell r="N1622" t="str">
            <v/>
          </cell>
          <cell r="O1622" t="str">
            <v>-</v>
          </cell>
        </row>
        <row r="1623">
          <cell r="A1623" t="str">
            <v>PX59D</v>
          </cell>
          <cell r="B1623" t="str">
            <v>Paediatric Major Congenital Conditions with CC Score 0</v>
          </cell>
          <cell r="C1623" t="str">
            <v>-</v>
          </cell>
          <cell r="D1623">
            <v>719.7042346726962</v>
          </cell>
          <cell r="E1623" t="str">
            <v/>
          </cell>
          <cell r="F1623" t="str">
            <v/>
          </cell>
          <cell r="G1623">
            <v>5</v>
          </cell>
          <cell r="H1623">
            <v>826.52700395199076</v>
          </cell>
          <cell r="I1623">
            <v>5</v>
          </cell>
          <cell r="J1623">
            <v>265.89618821229698</v>
          </cell>
          <cell r="K1623" t="str">
            <v>No</v>
          </cell>
          <cell r="L1623" t="str">
            <v>-</v>
          </cell>
          <cell r="M1623">
            <v>0</v>
          </cell>
          <cell r="N1623" t="str">
            <v/>
          </cell>
          <cell r="O1623" t="str">
            <v>-</v>
          </cell>
        </row>
        <row r="1624">
          <cell r="A1624" t="str">
            <v>PX60A</v>
          </cell>
          <cell r="B1624" t="str">
            <v>Paediatric Other Congenital Conditions with CC Score 3+</v>
          </cell>
          <cell r="C1624" t="str">
            <v>-</v>
          </cell>
          <cell r="D1624">
            <v>1420.7670252877008</v>
          </cell>
          <cell r="E1624" t="str">
            <v/>
          </cell>
          <cell r="F1624" t="str">
            <v/>
          </cell>
          <cell r="G1624">
            <v>5</v>
          </cell>
          <cell r="H1624">
            <v>2677.268189300105</v>
          </cell>
          <cell r="I1624">
            <v>20</v>
          </cell>
          <cell r="J1624">
            <v>265.89618821229698</v>
          </cell>
          <cell r="K1624" t="str">
            <v>No</v>
          </cell>
          <cell r="L1624" t="str">
            <v>-</v>
          </cell>
          <cell r="M1624">
            <v>0</v>
          </cell>
          <cell r="N1624" t="str">
            <v/>
          </cell>
          <cell r="O1624" t="str">
            <v>-</v>
          </cell>
        </row>
        <row r="1625">
          <cell r="A1625" t="str">
            <v>PX60B</v>
          </cell>
          <cell r="B1625" t="str">
            <v>Paediatric Other Congenital Conditions with CC Score 1-2</v>
          </cell>
          <cell r="C1625" t="str">
            <v>-</v>
          </cell>
          <cell r="D1625">
            <v>895.28460195662717</v>
          </cell>
          <cell r="E1625" t="str">
            <v/>
          </cell>
          <cell r="F1625" t="str">
            <v/>
          </cell>
          <cell r="G1625">
            <v>5</v>
          </cell>
          <cell r="H1625">
            <v>821.83999613720857</v>
          </cell>
          <cell r="I1625">
            <v>6</v>
          </cell>
          <cell r="J1625">
            <v>265.89618821229698</v>
          </cell>
          <cell r="K1625" t="str">
            <v>No</v>
          </cell>
          <cell r="L1625" t="str">
            <v>-</v>
          </cell>
          <cell r="M1625">
            <v>0</v>
          </cell>
          <cell r="N1625" t="str">
            <v/>
          </cell>
          <cell r="O1625" t="str">
            <v>-</v>
          </cell>
        </row>
        <row r="1626">
          <cell r="A1626" t="str">
            <v>PX60C</v>
          </cell>
          <cell r="B1626" t="str">
            <v>Paediatric Other Congenital Conditions with CC Score 0</v>
          </cell>
          <cell r="C1626" t="str">
            <v>-</v>
          </cell>
          <cell r="D1626">
            <v>641.88946539258109</v>
          </cell>
          <cell r="E1626" t="str">
            <v/>
          </cell>
          <cell r="F1626" t="str">
            <v/>
          </cell>
          <cell r="G1626">
            <v>5</v>
          </cell>
          <cell r="H1626">
            <v>566.21333606066003</v>
          </cell>
          <cell r="I1626">
            <v>5</v>
          </cell>
          <cell r="J1626">
            <v>265.89618821229698</v>
          </cell>
          <cell r="K1626" t="str">
            <v>No</v>
          </cell>
          <cell r="L1626" t="str">
            <v>-</v>
          </cell>
          <cell r="M1626">
            <v>0</v>
          </cell>
          <cell r="N1626" t="str">
            <v/>
          </cell>
          <cell r="O1626" t="str">
            <v>-</v>
          </cell>
        </row>
        <row r="1627">
          <cell r="A1627" t="str">
            <v>SA01G</v>
          </cell>
          <cell r="B1627" t="str">
            <v>Acquired Pure Red Cell Aplasia or Other Aplastic Anaemia, with CC Score 8+</v>
          </cell>
          <cell r="C1627" t="str">
            <v>-</v>
          </cell>
          <cell r="D1627">
            <v>3342.1060538899296</v>
          </cell>
          <cell r="E1627" t="str">
            <v/>
          </cell>
          <cell r="F1627" t="str">
            <v/>
          </cell>
          <cell r="G1627">
            <v>25</v>
          </cell>
          <cell r="H1627">
            <v>4952.8851834192474</v>
          </cell>
          <cell r="I1627">
            <v>45</v>
          </cell>
          <cell r="J1627">
            <v>219.24171507003715</v>
          </cell>
          <cell r="K1627" t="str">
            <v>Yes</v>
          </cell>
          <cell r="L1627">
            <v>0.30000000000000004</v>
          </cell>
          <cell r="M1627">
            <v>1485.8655550257745</v>
          </cell>
          <cell r="N1627" t="str">
            <v/>
          </cell>
          <cell r="O1627" t="str">
            <v>-</v>
          </cell>
        </row>
        <row r="1628">
          <cell r="A1628" t="str">
            <v>SA01H</v>
          </cell>
          <cell r="B1628" t="str">
            <v>Acquired Pure Red Cell Aplasia or Other Aplastic Anaemia, with CC Score 5-7</v>
          </cell>
          <cell r="C1628" t="str">
            <v>-</v>
          </cell>
          <cell r="D1628">
            <v>1260.8493864092175</v>
          </cell>
          <cell r="E1628" t="str">
            <v/>
          </cell>
          <cell r="F1628" t="str">
            <v/>
          </cell>
          <cell r="G1628">
            <v>9</v>
          </cell>
          <cell r="H1628">
            <v>2962.4396031770261</v>
          </cell>
          <cell r="I1628">
            <v>18</v>
          </cell>
          <cell r="J1628">
            <v>219.24171507003715</v>
          </cell>
          <cell r="K1628" t="str">
            <v>Yes</v>
          </cell>
          <cell r="L1628">
            <v>0.30000000000000004</v>
          </cell>
          <cell r="M1628">
            <v>888.73188095310798</v>
          </cell>
          <cell r="N1628" t="str">
            <v/>
          </cell>
          <cell r="O1628" t="str">
            <v>-</v>
          </cell>
        </row>
        <row r="1629">
          <cell r="A1629" t="str">
            <v>SA01J</v>
          </cell>
          <cell r="B1629" t="str">
            <v>Acquired Pure Red Cell Aplasia or Other Aplastic Anaemia, with CC Score 2-4</v>
          </cell>
          <cell r="C1629" t="str">
            <v>-</v>
          </cell>
          <cell r="D1629">
            <v>736.23964087838385</v>
          </cell>
          <cell r="E1629" t="str">
            <v/>
          </cell>
          <cell r="F1629" t="str">
            <v/>
          </cell>
          <cell r="G1629">
            <v>5</v>
          </cell>
          <cell r="H1629">
            <v>1840.7473584035054</v>
          </cell>
          <cell r="I1629">
            <v>14</v>
          </cell>
          <cell r="J1629">
            <v>219.24171507003715</v>
          </cell>
          <cell r="K1629" t="str">
            <v>Yes</v>
          </cell>
          <cell r="L1629">
            <v>0.4</v>
          </cell>
          <cell r="M1629">
            <v>736.29894336140217</v>
          </cell>
          <cell r="N1629" t="str">
            <v/>
          </cell>
          <cell r="O1629" t="str">
            <v>-</v>
          </cell>
        </row>
        <row r="1630">
          <cell r="A1630" t="str">
            <v>SA01K</v>
          </cell>
          <cell r="B1630" t="str">
            <v>Acquired Pure Red Cell Aplasia or Other Aplastic Anaemia, with CC Score 0-1</v>
          </cell>
          <cell r="C1630" t="str">
            <v>-</v>
          </cell>
          <cell r="D1630">
            <v>346.49739359958159</v>
          </cell>
          <cell r="E1630" t="str">
            <v/>
          </cell>
          <cell r="F1630" t="str">
            <v/>
          </cell>
          <cell r="G1630">
            <v>5</v>
          </cell>
          <cell r="H1630">
            <v>1546.7083387528069</v>
          </cell>
          <cell r="I1630">
            <v>9</v>
          </cell>
          <cell r="J1630">
            <v>219.24171507003715</v>
          </cell>
          <cell r="K1630" t="str">
            <v>Yes</v>
          </cell>
          <cell r="L1630">
            <v>0.4</v>
          </cell>
          <cell r="M1630">
            <v>618.68333550112277</v>
          </cell>
          <cell r="N1630" t="str">
            <v/>
          </cell>
          <cell r="O1630" t="str">
            <v>-</v>
          </cell>
        </row>
        <row r="1631">
          <cell r="A1631" t="str">
            <v>SA02G</v>
          </cell>
          <cell r="B1631" t="str">
            <v>Coagulation Defect with CC Score 5+</v>
          </cell>
          <cell r="C1631" t="str">
            <v>-</v>
          </cell>
          <cell r="D1631">
            <v>286.87199716128288</v>
          </cell>
          <cell r="E1631" t="str">
            <v/>
          </cell>
          <cell r="F1631" t="str">
            <v/>
          </cell>
          <cell r="G1631">
            <v>5</v>
          </cell>
          <cell r="H1631">
            <v>4660.7530317729497</v>
          </cell>
          <cell r="I1631">
            <v>29</v>
          </cell>
          <cell r="J1631">
            <v>219.24171507003715</v>
          </cell>
          <cell r="K1631" t="str">
            <v>Yes</v>
          </cell>
          <cell r="L1631">
            <v>0.30000000000000004</v>
          </cell>
          <cell r="M1631">
            <v>1398.2259095318852</v>
          </cell>
          <cell r="N1631" t="str">
            <v/>
          </cell>
          <cell r="O1631" t="str">
            <v>-</v>
          </cell>
        </row>
        <row r="1632">
          <cell r="A1632" t="str">
            <v>SA02H</v>
          </cell>
          <cell r="B1632" t="str">
            <v>Coagulation Defect with CC Score 2-4</v>
          </cell>
          <cell r="C1632" t="str">
            <v>-</v>
          </cell>
          <cell r="D1632">
            <v>489.02612567218011</v>
          </cell>
          <cell r="E1632" t="str">
            <v/>
          </cell>
          <cell r="F1632" t="str">
            <v/>
          </cell>
          <cell r="G1632">
            <v>5</v>
          </cell>
          <cell r="H1632">
            <v>1974.0113740954234</v>
          </cell>
          <cell r="I1632">
            <v>10</v>
          </cell>
          <cell r="J1632">
            <v>219.24171507003715</v>
          </cell>
          <cell r="K1632" t="str">
            <v>Yes</v>
          </cell>
          <cell r="L1632">
            <v>0.4</v>
          </cell>
          <cell r="M1632">
            <v>789.60454963816937</v>
          </cell>
          <cell r="N1632" t="str">
            <v/>
          </cell>
          <cell r="O1632" t="str">
            <v>-</v>
          </cell>
        </row>
        <row r="1633">
          <cell r="A1633" t="str">
            <v>SA02J</v>
          </cell>
          <cell r="B1633" t="str">
            <v>Coagulation Defect with CC Score 0-1</v>
          </cell>
          <cell r="C1633" t="str">
            <v>-</v>
          </cell>
          <cell r="D1633">
            <v>600.48919705908338</v>
          </cell>
          <cell r="E1633" t="str">
            <v/>
          </cell>
          <cell r="F1633" t="str">
            <v/>
          </cell>
          <cell r="G1633">
            <v>5</v>
          </cell>
          <cell r="H1633">
            <v>982.80048623884693</v>
          </cell>
          <cell r="I1633">
            <v>5</v>
          </cell>
          <cell r="J1633">
            <v>219.24171507003715</v>
          </cell>
          <cell r="K1633" t="str">
            <v>Yes</v>
          </cell>
          <cell r="L1633">
            <v>1</v>
          </cell>
          <cell r="M1633">
            <v>982.80048623884693</v>
          </cell>
          <cell r="N1633" t="str">
            <v/>
          </cell>
          <cell r="O1633" t="str">
            <v>-</v>
          </cell>
        </row>
        <row r="1634">
          <cell r="A1634" t="str">
            <v>SA03G</v>
          </cell>
          <cell r="B1634" t="str">
            <v>Haemolytic Anaemia with CC Score 3+</v>
          </cell>
          <cell r="C1634" t="str">
            <v>-</v>
          </cell>
          <cell r="D1634">
            <v>496.22729784152824</v>
          </cell>
          <cell r="E1634" t="str">
            <v/>
          </cell>
          <cell r="F1634" t="str">
            <v/>
          </cell>
          <cell r="G1634">
            <v>5</v>
          </cell>
          <cell r="H1634">
            <v>3039.777511550295</v>
          </cell>
          <cell r="I1634">
            <v>23</v>
          </cell>
          <cell r="J1634">
            <v>219.24171507003715</v>
          </cell>
          <cell r="K1634" t="str">
            <v>No</v>
          </cell>
          <cell r="L1634" t="str">
            <v>-</v>
          </cell>
          <cell r="M1634">
            <v>0</v>
          </cell>
          <cell r="N1634" t="str">
            <v/>
          </cell>
          <cell r="O1634" t="str">
            <v>-</v>
          </cell>
        </row>
        <row r="1635">
          <cell r="A1635" t="str">
            <v>SA03H</v>
          </cell>
          <cell r="B1635" t="str">
            <v>Haemolytic Anaemia with CC Score 0-2</v>
          </cell>
          <cell r="C1635" t="str">
            <v>-</v>
          </cell>
          <cell r="D1635">
            <v>321.79091360402782</v>
          </cell>
          <cell r="E1635" t="str">
            <v/>
          </cell>
          <cell r="F1635" t="str">
            <v/>
          </cell>
          <cell r="G1635">
            <v>5</v>
          </cell>
          <cell r="H1635">
            <v>1396.4066477735228</v>
          </cell>
          <cell r="I1635">
            <v>10</v>
          </cell>
          <cell r="J1635">
            <v>219.24171507003715</v>
          </cell>
          <cell r="K1635" t="str">
            <v>No</v>
          </cell>
          <cell r="L1635" t="str">
            <v>-</v>
          </cell>
          <cell r="M1635">
            <v>0</v>
          </cell>
          <cell r="N1635" t="str">
            <v/>
          </cell>
          <cell r="O1635" t="str">
            <v>-</v>
          </cell>
        </row>
        <row r="1636">
          <cell r="A1636" t="str">
            <v>SA04G</v>
          </cell>
          <cell r="B1636" t="str">
            <v>Iron Deficiency Anaemia with CC Score 14+</v>
          </cell>
          <cell r="C1636" t="str">
            <v>-</v>
          </cell>
          <cell r="D1636">
            <v>4930.4791729547069</v>
          </cell>
          <cell r="E1636" t="str">
            <v/>
          </cell>
          <cell r="F1636" t="str">
            <v/>
          </cell>
          <cell r="G1636">
            <v>34</v>
          </cell>
          <cell r="H1636">
            <v>5460.6600220221408</v>
          </cell>
          <cell r="I1636">
            <v>56</v>
          </cell>
          <cell r="J1636">
            <v>219.24171507003715</v>
          </cell>
          <cell r="K1636" t="str">
            <v>No</v>
          </cell>
          <cell r="L1636" t="str">
            <v>-</v>
          </cell>
          <cell r="M1636">
            <v>0</v>
          </cell>
          <cell r="N1636" t="str">
            <v/>
          </cell>
          <cell r="O1636" t="str">
            <v>-</v>
          </cell>
        </row>
        <row r="1637">
          <cell r="A1637" t="str">
            <v>SA04H</v>
          </cell>
          <cell r="B1637" t="str">
            <v>Iron Deficiency Anaemia with CC Score 10-13</v>
          </cell>
          <cell r="C1637" t="str">
            <v>-</v>
          </cell>
          <cell r="D1637">
            <v>987.88040174820162</v>
          </cell>
          <cell r="E1637" t="str">
            <v/>
          </cell>
          <cell r="F1637" t="str">
            <v/>
          </cell>
          <cell r="G1637">
            <v>8</v>
          </cell>
          <cell r="H1637">
            <v>3030.1161993369333</v>
          </cell>
          <cell r="I1637">
            <v>31</v>
          </cell>
          <cell r="J1637">
            <v>219.24171507003715</v>
          </cell>
          <cell r="K1637" t="str">
            <v>No</v>
          </cell>
          <cell r="L1637" t="str">
            <v>-</v>
          </cell>
          <cell r="M1637">
            <v>0</v>
          </cell>
          <cell r="N1637" t="str">
            <v/>
          </cell>
          <cell r="O1637" t="str">
            <v>-</v>
          </cell>
        </row>
        <row r="1638">
          <cell r="A1638" t="str">
            <v>SA04J</v>
          </cell>
          <cell r="B1638" t="str">
            <v>Iron Deficiency Anaemia with CC Score 6-9</v>
          </cell>
          <cell r="C1638" t="str">
            <v>-</v>
          </cell>
          <cell r="D1638">
            <v>447.73282349648792</v>
          </cell>
          <cell r="E1638" t="str">
            <v/>
          </cell>
          <cell r="F1638" t="str">
            <v/>
          </cell>
          <cell r="G1638">
            <v>5</v>
          </cell>
          <cell r="H1638">
            <v>1762.60297221729</v>
          </cell>
          <cell r="I1638">
            <v>17</v>
          </cell>
          <cell r="J1638">
            <v>219.24171507003715</v>
          </cell>
          <cell r="K1638" t="str">
            <v>No</v>
          </cell>
          <cell r="L1638" t="str">
            <v>-</v>
          </cell>
          <cell r="M1638">
            <v>0</v>
          </cell>
          <cell r="N1638" t="str">
            <v/>
          </cell>
          <cell r="O1638" t="str">
            <v>-</v>
          </cell>
        </row>
        <row r="1639">
          <cell r="A1639" t="str">
            <v>SA04K</v>
          </cell>
          <cell r="B1639" t="str">
            <v>Iron Deficiency Anaemia with CC Score 2-5</v>
          </cell>
          <cell r="C1639" t="str">
            <v>-</v>
          </cell>
          <cell r="D1639">
            <v>317.97414011997921</v>
          </cell>
          <cell r="E1639" t="str">
            <v/>
          </cell>
          <cell r="F1639" t="str">
            <v/>
          </cell>
          <cell r="G1639">
            <v>5</v>
          </cell>
          <cell r="H1639">
            <v>948.80769311132894</v>
          </cell>
          <cell r="I1639">
            <v>6</v>
          </cell>
          <cell r="J1639">
            <v>219.24171507003715</v>
          </cell>
          <cell r="K1639" t="str">
            <v>No</v>
          </cell>
          <cell r="L1639" t="str">
            <v>-</v>
          </cell>
          <cell r="M1639">
            <v>0</v>
          </cell>
          <cell r="N1639">
            <v>1</v>
          </cell>
          <cell r="O1639" t="str">
            <v xml:space="preserve">HRG </v>
          </cell>
        </row>
        <row r="1640">
          <cell r="A1640" t="str">
            <v>SA04L</v>
          </cell>
          <cell r="B1640" t="str">
            <v>Iron Deficiency Anaemia with CC Score 0-1</v>
          </cell>
          <cell r="C1640" t="str">
            <v>-</v>
          </cell>
          <cell r="D1640">
            <v>302.09235482499622</v>
          </cell>
          <cell r="E1640" t="str">
            <v/>
          </cell>
          <cell r="F1640" t="str">
            <v/>
          </cell>
          <cell r="G1640">
            <v>5</v>
          </cell>
          <cell r="H1640">
            <v>631.96942515005571</v>
          </cell>
          <cell r="I1640">
            <v>5</v>
          </cell>
          <cell r="J1640">
            <v>219.24171507003715</v>
          </cell>
          <cell r="K1640" t="str">
            <v>No</v>
          </cell>
          <cell r="L1640" t="str">
            <v>-</v>
          </cell>
          <cell r="M1640">
            <v>0</v>
          </cell>
          <cell r="N1640">
            <v>1</v>
          </cell>
          <cell r="O1640" t="str">
            <v xml:space="preserve">HRG </v>
          </cell>
        </row>
        <row r="1641">
          <cell r="A1641" t="str">
            <v>SA05G</v>
          </cell>
          <cell r="B1641" t="str">
            <v>Megaloblastic Anaemia with CC Score 8+</v>
          </cell>
          <cell r="C1641" t="str">
            <v>-</v>
          </cell>
          <cell r="D1641">
            <v>363.47801696451728</v>
          </cell>
          <cell r="E1641" t="str">
            <v/>
          </cell>
          <cell r="F1641" t="str">
            <v/>
          </cell>
          <cell r="G1641">
            <v>5</v>
          </cell>
          <cell r="H1641">
            <v>3246.7756374123469</v>
          </cell>
          <cell r="I1641">
            <v>39</v>
          </cell>
          <cell r="J1641">
            <v>219.24171507003715</v>
          </cell>
          <cell r="K1641" t="str">
            <v>No</v>
          </cell>
          <cell r="L1641" t="str">
            <v>-</v>
          </cell>
          <cell r="M1641">
            <v>0</v>
          </cell>
          <cell r="N1641" t="str">
            <v/>
          </cell>
          <cell r="O1641" t="str">
            <v>-</v>
          </cell>
        </row>
        <row r="1642">
          <cell r="A1642" t="str">
            <v>SA05H</v>
          </cell>
          <cell r="B1642" t="str">
            <v>Megaloblastic Anaemia with CC Score 4-7</v>
          </cell>
          <cell r="C1642" t="str">
            <v>-</v>
          </cell>
          <cell r="D1642">
            <v>363.47801696451728</v>
          </cell>
          <cell r="E1642" t="str">
            <v/>
          </cell>
          <cell r="F1642" t="str">
            <v/>
          </cell>
          <cell r="G1642">
            <v>5</v>
          </cell>
          <cell r="H1642">
            <v>1611.9278648259442</v>
          </cell>
          <cell r="I1642">
            <v>16</v>
          </cell>
          <cell r="J1642">
            <v>219.24171507003715</v>
          </cell>
          <cell r="K1642" t="str">
            <v>No</v>
          </cell>
          <cell r="L1642" t="str">
            <v>-</v>
          </cell>
          <cell r="M1642">
            <v>0</v>
          </cell>
          <cell r="N1642" t="str">
            <v/>
          </cell>
          <cell r="O1642" t="str">
            <v>-</v>
          </cell>
        </row>
        <row r="1643">
          <cell r="A1643" t="str">
            <v>SA05J</v>
          </cell>
          <cell r="B1643" t="str">
            <v>Megaloblastic Anaemia with CC Score 0-3</v>
          </cell>
          <cell r="C1643" t="str">
            <v>-</v>
          </cell>
          <cell r="D1643">
            <v>363.47801696451728</v>
          </cell>
          <cell r="E1643" t="str">
            <v/>
          </cell>
          <cell r="F1643" t="str">
            <v/>
          </cell>
          <cell r="G1643">
            <v>5</v>
          </cell>
          <cell r="H1643">
            <v>926.05978842807303</v>
          </cell>
          <cell r="I1643">
            <v>6</v>
          </cell>
          <cell r="J1643">
            <v>219.24171507003715</v>
          </cell>
          <cell r="K1643" t="str">
            <v>No</v>
          </cell>
          <cell r="L1643" t="str">
            <v>-</v>
          </cell>
          <cell r="M1643">
            <v>0</v>
          </cell>
          <cell r="N1643" t="str">
            <v/>
          </cell>
          <cell r="O1643" t="str">
            <v>-</v>
          </cell>
        </row>
        <row r="1644">
          <cell r="A1644" t="str">
            <v>SA06G</v>
          </cell>
          <cell r="B1644" t="str">
            <v>Myelodysplastic Syndrome with CC Score 8+</v>
          </cell>
          <cell r="C1644" t="str">
            <v>-</v>
          </cell>
          <cell r="D1644">
            <v>4505.5012356269945</v>
          </cell>
          <cell r="E1644" t="str">
            <v/>
          </cell>
          <cell r="F1644" t="str">
            <v/>
          </cell>
          <cell r="G1644">
            <v>38</v>
          </cell>
          <cell r="H1644">
            <v>4954.00242879506</v>
          </cell>
          <cell r="I1644">
            <v>43</v>
          </cell>
          <cell r="J1644">
            <v>219.24171507003715</v>
          </cell>
          <cell r="K1644" t="str">
            <v>Yes</v>
          </cell>
          <cell r="L1644">
            <v>0.30000000000000004</v>
          </cell>
          <cell r="M1644">
            <v>1486.2007286385183</v>
          </cell>
          <cell r="N1644" t="str">
            <v/>
          </cell>
          <cell r="O1644" t="str">
            <v>-</v>
          </cell>
        </row>
        <row r="1645">
          <cell r="A1645" t="str">
            <v>SA06H</v>
          </cell>
          <cell r="B1645" t="str">
            <v>Myelodysplastic Syndrome with CC Score 5-7</v>
          </cell>
          <cell r="C1645" t="str">
            <v>-</v>
          </cell>
          <cell r="D1645">
            <v>600.82824270804542</v>
          </cell>
          <cell r="E1645" t="str">
            <v/>
          </cell>
          <cell r="F1645" t="str">
            <v/>
          </cell>
          <cell r="G1645">
            <v>5</v>
          </cell>
          <cell r="H1645">
            <v>2773.3000679286579</v>
          </cell>
          <cell r="I1645">
            <v>20</v>
          </cell>
          <cell r="J1645">
            <v>219.24171507003715</v>
          </cell>
          <cell r="K1645" t="str">
            <v>Yes</v>
          </cell>
          <cell r="L1645">
            <v>0.30000000000000004</v>
          </cell>
          <cell r="M1645">
            <v>831.99002037859748</v>
          </cell>
          <cell r="N1645" t="str">
            <v/>
          </cell>
          <cell r="O1645" t="str">
            <v>-</v>
          </cell>
        </row>
        <row r="1646">
          <cell r="A1646" t="str">
            <v>SA06J</v>
          </cell>
          <cell r="B1646" t="str">
            <v>Myelodysplastic Syndrome with CC Score 2-4</v>
          </cell>
          <cell r="C1646" t="str">
            <v>-</v>
          </cell>
          <cell r="D1646">
            <v>353.49494411056651</v>
          </cell>
          <cell r="E1646" t="str">
            <v/>
          </cell>
          <cell r="F1646" t="str">
            <v/>
          </cell>
          <cell r="G1646">
            <v>5</v>
          </cell>
          <cell r="H1646">
            <v>1858.585491793463</v>
          </cell>
          <cell r="I1646">
            <v>11</v>
          </cell>
          <cell r="J1646">
            <v>219.24171507003715</v>
          </cell>
          <cell r="K1646" t="str">
            <v>Yes</v>
          </cell>
          <cell r="L1646">
            <v>0.4</v>
          </cell>
          <cell r="M1646">
            <v>743.43419671738525</v>
          </cell>
          <cell r="N1646" t="str">
            <v/>
          </cell>
          <cell r="O1646" t="str">
            <v>-</v>
          </cell>
        </row>
        <row r="1647">
          <cell r="A1647" t="str">
            <v>SA06K</v>
          </cell>
          <cell r="B1647" t="str">
            <v>Myelodysplastic Syndrome with CC Score 0-1</v>
          </cell>
          <cell r="C1647" t="str">
            <v>-</v>
          </cell>
          <cell r="D1647">
            <v>270.56805026777704</v>
          </cell>
          <cell r="E1647" t="str">
            <v/>
          </cell>
          <cell r="F1647" t="str">
            <v/>
          </cell>
          <cell r="G1647">
            <v>5</v>
          </cell>
          <cell r="H1647">
            <v>1292.5045879801492</v>
          </cell>
          <cell r="I1647">
            <v>8</v>
          </cell>
          <cell r="J1647">
            <v>219.24171507003715</v>
          </cell>
          <cell r="K1647" t="str">
            <v>Yes</v>
          </cell>
          <cell r="L1647">
            <v>0.65</v>
          </cell>
          <cell r="M1647">
            <v>840.12798218709702</v>
          </cell>
          <cell r="N1647" t="str">
            <v/>
          </cell>
          <cell r="O1647" t="str">
            <v>-</v>
          </cell>
        </row>
        <row r="1648">
          <cell r="A1648" t="str">
            <v>SA07G</v>
          </cell>
          <cell r="B1648" t="str">
            <v>Myeloproliferative Disorder with CC Score 7+</v>
          </cell>
          <cell r="C1648" t="str">
            <v>-</v>
          </cell>
          <cell r="D1648">
            <v>925.06405977479619</v>
          </cell>
          <cell r="E1648" t="str">
            <v/>
          </cell>
          <cell r="F1648" t="str">
            <v/>
          </cell>
          <cell r="G1648">
            <v>5</v>
          </cell>
          <cell r="H1648">
            <v>4262.5911016361433</v>
          </cell>
          <cell r="I1648">
            <v>37</v>
          </cell>
          <cell r="J1648">
            <v>219.24171507003715</v>
          </cell>
          <cell r="K1648" t="str">
            <v>Yes</v>
          </cell>
          <cell r="L1648">
            <v>0.30000000000000004</v>
          </cell>
          <cell r="M1648">
            <v>1278.7773304908433</v>
          </cell>
          <cell r="N1648" t="str">
            <v/>
          </cell>
          <cell r="O1648" t="str">
            <v>-</v>
          </cell>
        </row>
        <row r="1649">
          <cell r="A1649" t="str">
            <v>SA07H</v>
          </cell>
          <cell r="B1649" t="str">
            <v>Myeloproliferative Disorder with CC Score 4-6</v>
          </cell>
          <cell r="C1649" t="str">
            <v>-</v>
          </cell>
          <cell r="D1649">
            <v>292.58667324306941</v>
          </cell>
          <cell r="E1649" t="str">
            <v/>
          </cell>
          <cell r="F1649" t="str">
            <v/>
          </cell>
          <cell r="G1649">
            <v>5</v>
          </cell>
          <cell r="H1649">
            <v>3074.2558859380479</v>
          </cell>
          <cell r="I1649">
            <v>19</v>
          </cell>
          <cell r="J1649">
            <v>219.24171507003715</v>
          </cell>
          <cell r="K1649" t="str">
            <v>Yes</v>
          </cell>
          <cell r="L1649">
            <v>0.30000000000000004</v>
          </cell>
          <cell r="M1649">
            <v>922.2767657814145</v>
          </cell>
          <cell r="N1649" t="str">
            <v/>
          </cell>
          <cell r="O1649" t="str">
            <v>-</v>
          </cell>
        </row>
        <row r="1650">
          <cell r="A1650" t="str">
            <v>SA07J</v>
          </cell>
          <cell r="B1650" t="str">
            <v>Myeloproliferative Disorder with CC Score 0-3</v>
          </cell>
          <cell r="C1650" t="str">
            <v>-</v>
          </cell>
          <cell r="D1650">
            <v>245.77410861789335</v>
          </cell>
          <cell r="E1650" t="str">
            <v/>
          </cell>
          <cell r="F1650" t="str">
            <v/>
          </cell>
          <cell r="G1650">
            <v>5</v>
          </cell>
          <cell r="H1650">
            <v>983.93935826550319</v>
          </cell>
          <cell r="I1650">
            <v>5</v>
          </cell>
          <cell r="J1650">
            <v>219.24171507003715</v>
          </cell>
          <cell r="K1650" t="str">
            <v>Yes</v>
          </cell>
          <cell r="L1650">
            <v>0.65</v>
          </cell>
          <cell r="M1650">
            <v>639.56058287257713</v>
          </cell>
          <cell r="N1650" t="str">
            <v/>
          </cell>
          <cell r="O1650" t="str">
            <v>-</v>
          </cell>
        </row>
        <row r="1651">
          <cell r="A1651" t="str">
            <v>SA08G</v>
          </cell>
          <cell r="B1651" t="str">
            <v>Other Haematological or Splenic Disorders, with CC Score 6+</v>
          </cell>
          <cell r="C1651" t="str">
            <v>-</v>
          </cell>
          <cell r="D1651">
            <v>622.73030841042532</v>
          </cell>
          <cell r="E1651" t="str">
            <v/>
          </cell>
          <cell r="F1651" t="str">
            <v/>
          </cell>
          <cell r="G1651">
            <v>5</v>
          </cell>
          <cell r="H1651">
            <v>3287.0078316155655</v>
          </cell>
          <cell r="I1651">
            <v>31</v>
          </cell>
          <cell r="J1651">
            <v>219.24171507003715</v>
          </cell>
          <cell r="K1651" t="str">
            <v>Yes</v>
          </cell>
          <cell r="L1651">
            <v>0.30000000000000004</v>
          </cell>
          <cell r="M1651">
            <v>986.10234948466973</v>
          </cell>
          <cell r="N1651" t="str">
            <v/>
          </cell>
          <cell r="O1651" t="str">
            <v>-</v>
          </cell>
        </row>
        <row r="1652">
          <cell r="A1652" t="str">
            <v>SA08H</v>
          </cell>
          <cell r="B1652" t="str">
            <v>Other Haematological or Splenic Disorders, with CC Score 3-5</v>
          </cell>
          <cell r="C1652" t="str">
            <v>-</v>
          </cell>
          <cell r="D1652">
            <v>436.45756135778629</v>
          </cell>
          <cell r="E1652" t="str">
            <v/>
          </cell>
          <cell r="F1652" t="str">
            <v/>
          </cell>
          <cell r="G1652">
            <v>5</v>
          </cell>
          <cell r="H1652">
            <v>1748.5581370682833</v>
          </cell>
          <cell r="I1652">
            <v>14</v>
          </cell>
          <cell r="J1652">
            <v>219.24171507003715</v>
          </cell>
          <cell r="K1652" t="str">
            <v>Yes</v>
          </cell>
          <cell r="L1652">
            <v>0.4</v>
          </cell>
          <cell r="M1652">
            <v>699.42325482731337</v>
          </cell>
          <cell r="N1652" t="str">
            <v/>
          </cell>
          <cell r="O1652" t="str">
            <v>-</v>
          </cell>
        </row>
        <row r="1653">
          <cell r="A1653" t="str">
            <v>SA08J</v>
          </cell>
          <cell r="B1653" t="str">
            <v>Other Haematological or Splenic Disorders, with CC Score 0-2</v>
          </cell>
          <cell r="C1653" t="str">
            <v>-</v>
          </cell>
          <cell r="D1653">
            <v>323.42714020882431</v>
          </cell>
          <cell r="E1653" t="str">
            <v/>
          </cell>
          <cell r="F1653" t="str">
            <v/>
          </cell>
          <cell r="G1653">
            <v>5</v>
          </cell>
          <cell r="H1653">
            <v>905.96209211778262</v>
          </cell>
          <cell r="I1653">
            <v>5</v>
          </cell>
          <cell r="J1653">
            <v>219.24171507003715</v>
          </cell>
          <cell r="K1653" t="str">
            <v>Yes</v>
          </cell>
          <cell r="L1653">
            <v>0.65</v>
          </cell>
          <cell r="M1653">
            <v>588.87535987655872</v>
          </cell>
          <cell r="N1653" t="str">
            <v/>
          </cell>
          <cell r="O1653" t="str">
            <v>-</v>
          </cell>
        </row>
        <row r="1654">
          <cell r="A1654" t="str">
            <v>SA09G</v>
          </cell>
          <cell r="B1654" t="str">
            <v>Other Red Blood Cell Disorders with CC Score 14+</v>
          </cell>
          <cell r="C1654" t="str">
            <v>-</v>
          </cell>
          <cell r="D1654">
            <v>4723.8524493681361</v>
          </cell>
          <cell r="E1654" t="str">
            <v/>
          </cell>
          <cell r="F1654" t="str">
            <v/>
          </cell>
          <cell r="G1654">
            <v>43</v>
          </cell>
          <cell r="H1654">
            <v>5130.1358472126722</v>
          </cell>
          <cell r="I1654">
            <v>55</v>
          </cell>
          <cell r="J1654">
            <v>219.24171507003715</v>
          </cell>
          <cell r="K1654" t="str">
            <v>Yes</v>
          </cell>
          <cell r="L1654">
            <v>0.30000000000000004</v>
          </cell>
          <cell r="M1654">
            <v>1539.0407541638019</v>
          </cell>
          <cell r="N1654" t="str">
            <v/>
          </cell>
          <cell r="O1654" t="str">
            <v>-</v>
          </cell>
        </row>
        <row r="1655">
          <cell r="A1655" t="str">
            <v>SA09H</v>
          </cell>
          <cell r="B1655" t="str">
            <v>Other Red Blood Cell Disorders with CC Score 10-13</v>
          </cell>
          <cell r="C1655" t="str">
            <v>-</v>
          </cell>
          <cell r="D1655">
            <v>467.98279378450155</v>
          </cell>
          <cell r="E1655" t="str">
            <v/>
          </cell>
          <cell r="F1655" t="str">
            <v/>
          </cell>
          <cell r="G1655">
            <v>5</v>
          </cell>
          <cell r="H1655">
            <v>2805.1879830768776</v>
          </cell>
          <cell r="I1655">
            <v>26</v>
          </cell>
          <cell r="J1655">
            <v>219.24171507003715</v>
          </cell>
          <cell r="K1655" t="str">
            <v>Yes</v>
          </cell>
          <cell r="L1655">
            <v>0.30000000000000004</v>
          </cell>
          <cell r="M1655">
            <v>841.55639492306341</v>
          </cell>
          <cell r="N1655" t="str">
            <v/>
          </cell>
          <cell r="O1655" t="str">
            <v>-</v>
          </cell>
        </row>
        <row r="1656">
          <cell r="A1656" t="str">
            <v>SA09J</v>
          </cell>
          <cell r="B1656" t="str">
            <v>Other Red Blood Cell Disorders with CC Score 6-9</v>
          </cell>
          <cell r="C1656" t="str">
            <v>-</v>
          </cell>
          <cell r="D1656">
            <v>327.22534711987862</v>
          </cell>
          <cell r="E1656" t="str">
            <v/>
          </cell>
          <cell r="F1656" t="str">
            <v/>
          </cell>
          <cell r="G1656">
            <v>5</v>
          </cell>
          <cell r="H1656">
            <v>1940.4414887476992</v>
          </cell>
          <cell r="I1656">
            <v>14</v>
          </cell>
          <cell r="J1656">
            <v>219.24171507003715</v>
          </cell>
          <cell r="K1656" t="str">
            <v>Yes</v>
          </cell>
          <cell r="L1656">
            <v>0.30000000000000004</v>
          </cell>
          <cell r="M1656">
            <v>582.13244662430986</v>
          </cell>
          <cell r="N1656" t="str">
            <v/>
          </cell>
          <cell r="O1656" t="str">
            <v>-</v>
          </cell>
        </row>
        <row r="1657">
          <cell r="A1657" t="str">
            <v>SA09K</v>
          </cell>
          <cell r="B1657" t="str">
            <v>Other Red Blood Cell Disorders with CC Score 2-5</v>
          </cell>
          <cell r="C1657" t="str">
            <v>-</v>
          </cell>
          <cell r="D1657">
            <v>331.42708737583871</v>
          </cell>
          <cell r="E1657" t="str">
            <v/>
          </cell>
          <cell r="F1657" t="str">
            <v/>
          </cell>
          <cell r="G1657">
            <v>5</v>
          </cell>
          <cell r="H1657">
            <v>1274.5193759694409</v>
          </cell>
          <cell r="I1657">
            <v>6</v>
          </cell>
          <cell r="J1657">
            <v>219.24171507003715</v>
          </cell>
          <cell r="K1657" t="str">
            <v>Yes</v>
          </cell>
          <cell r="L1657">
            <v>0.4</v>
          </cell>
          <cell r="M1657">
            <v>509.80775038777642</v>
          </cell>
          <cell r="N1657">
            <v>1</v>
          </cell>
          <cell r="O1657" t="str">
            <v xml:space="preserve">HRG </v>
          </cell>
        </row>
        <row r="1658">
          <cell r="A1658" t="str">
            <v>SA09L</v>
          </cell>
          <cell r="B1658" t="str">
            <v>Other Red Blood Cell Disorders with CC Score 0-1</v>
          </cell>
          <cell r="C1658" t="str">
            <v>-</v>
          </cell>
          <cell r="D1658">
            <v>324.14937257847703</v>
          </cell>
          <cell r="E1658" t="str">
            <v/>
          </cell>
          <cell r="F1658" t="str">
            <v/>
          </cell>
          <cell r="G1658">
            <v>5</v>
          </cell>
          <cell r="H1658">
            <v>645.7910663444062</v>
          </cell>
          <cell r="I1658">
            <v>5</v>
          </cell>
          <cell r="J1658">
            <v>219.24171507003715</v>
          </cell>
          <cell r="K1658" t="str">
            <v>Yes</v>
          </cell>
          <cell r="L1658">
            <v>1</v>
          </cell>
          <cell r="M1658">
            <v>645.7910663444062</v>
          </cell>
          <cell r="N1658">
            <v>1</v>
          </cell>
          <cell r="O1658" t="str">
            <v xml:space="preserve">HRG </v>
          </cell>
        </row>
        <row r="1659">
          <cell r="A1659" t="str">
            <v>SA11Z</v>
          </cell>
          <cell r="B1659" t="str">
            <v>Thalassaemia</v>
          </cell>
          <cell r="C1659" t="str">
            <v>-</v>
          </cell>
          <cell r="D1659">
            <v>472.71046178496334</v>
          </cell>
          <cell r="E1659" t="str">
            <v/>
          </cell>
          <cell r="F1659" t="str">
            <v/>
          </cell>
          <cell r="G1659">
            <v>5</v>
          </cell>
          <cell r="H1659">
            <v>763.2048177286099</v>
          </cell>
          <cell r="I1659">
            <v>5</v>
          </cell>
          <cell r="J1659">
            <v>219.24171507003715</v>
          </cell>
          <cell r="K1659" t="str">
            <v>No</v>
          </cell>
          <cell r="L1659" t="str">
            <v>-</v>
          </cell>
          <cell r="M1659">
            <v>0</v>
          </cell>
          <cell r="N1659" t="str">
            <v/>
          </cell>
          <cell r="O1659" t="str">
            <v>-</v>
          </cell>
        </row>
        <row r="1660">
          <cell r="A1660" t="str">
            <v>SA12G</v>
          </cell>
          <cell r="B1660" t="str">
            <v>Thrombocytopenia with CC Score 8+</v>
          </cell>
          <cell r="C1660" t="str">
            <v>-</v>
          </cell>
          <cell r="D1660">
            <v>1040.1856916302129</v>
          </cell>
          <cell r="E1660" t="str">
            <v/>
          </cell>
          <cell r="F1660" t="str">
            <v/>
          </cell>
          <cell r="G1660">
            <v>5</v>
          </cell>
          <cell r="H1660">
            <v>3482.2445326232919</v>
          </cell>
          <cell r="I1660">
            <v>31</v>
          </cell>
          <cell r="J1660">
            <v>219.24171507003715</v>
          </cell>
          <cell r="K1660" t="str">
            <v>Yes</v>
          </cell>
          <cell r="L1660">
            <v>0.30000000000000004</v>
          </cell>
          <cell r="M1660">
            <v>1044.6733597869877</v>
          </cell>
          <cell r="N1660" t="str">
            <v/>
          </cell>
          <cell r="O1660" t="str">
            <v>-</v>
          </cell>
        </row>
        <row r="1661">
          <cell r="A1661" t="str">
            <v>SA12H</v>
          </cell>
          <cell r="B1661" t="str">
            <v>Thrombocytopenia with CC Score 5-7</v>
          </cell>
          <cell r="C1661" t="str">
            <v>-</v>
          </cell>
          <cell r="D1661">
            <v>314.6249668898302</v>
          </cell>
          <cell r="E1661" t="str">
            <v/>
          </cell>
          <cell r="F1661" t="str">
            <v/>
          </cell>
          <cell r="G1661">
            <v>5</v>
          </cell>
          <cell r="H1661">
            <v>2467.2733062445714</v>
          </cell>
          <cell r="I1661">
            <v>16</v>
          </cell>
          <cell r="J1661">
            <v>219.24171507003715</v>
          </cell>
          <cell r="K1661" t="str">
            <v>Yes</v>
          </cell>
          <cell r="L1661">
            <v>0.30000000000000004</v>
          </cell>
          <cell r="M1661">
            <v>740.18199187337154</v>
          </cell>
          <cell r="N1661" t="str">
            <v/>
          </cell>
          <cell r="O1661" t="str">
            <v>-</v>
          </cell>
        </row>
        <row r="1662">
          <cell r="A1662" t="str">
            <v>SA12J</v>
          </cell>
          <cell r="B1662" t="str">
            <v>Thrombocytopenia with CC Score 2-4</v>
          </cell>
          <cell r="C1662" t="str">
            <v>-</v>
          </cell>
          <cell r="D1662">
            <v>305.53439576824599</v>
          </cell>
          <cell r="E1662" t="str">
            <v/>
          </cell>
          <cell r="F1662" t="str">
            <v/>
          </cell>
          <cell r="G1662">
            <v>5</v>
          </cell>
          <cell r="H1662">
            <v>1641.3649673954048</v>
          </cell>
          <cell r="I1662">
            <v>9</v>
          </cell>
          <cell r="J1662">
            <v>219.24171507003715</v>
          </cell>
          <cell r="K1662" t="str">
            <v>Yes</v>
          </cell>
          <cell r="L1662">
            <v>0.4</v>
          </cell>
          <cell r="M1662">
            <v>656.54598695816196</v>
          </cell>
          <cell r="N1662" t="str">
            <v/>
          </cell>
          <cell r="O1662" t="str">
            <v>-</v>
          </cell>
        </row>
        <row r="1663">
          <cell r="A1663" t="str">
            <v>SA12K</v>
          </cell>
          <cell r="B1663" t="str">
            <v>Thrombocytopenia with CC Score 0-1</v>
          </cell>
          <cell r="C1663" t="str">
            <v>-</v>
          </cell>
          <cell r="D1663">
            <v>253.47716044046584</v>
          </cell>
          <cell r="E1663" t="str">
            <v/>
          </cell>
          <cell r="F1663" t="str">
            <v/>
          </cell>
          <cell r="G1663">
            <v>5</v>
          </cell>
          <cell r="H1663">
            <v>1172.6704973850135</v>
          </cell>
          <cell r="I1663">
            <v>8</v>
          </cell>
          <cell r="J1663">
            <v>219.24171507003715</v>
          </cell>
          <cell r="K1663" t="str">
            <v>Yes</v>
          </cell>
          <cell r="L1663">
            <v>0.65</v>
          </cell>
          <cell r="M1663">
            <v>762.23582330025886</v>
          </cell>
          <cell r="N1663" t="str">
            <v/>
          </cell>
          <cell r="O1663" t="str">
            <v>-</v>
          </cell>
        </row>
        <row r="1664">
          <cell r="A1664" t="str">
            <v>SA13A</v>
          </cell>
          <cell r="B1664" t="str">
            <v>Single Plasma Exchange, Leucophoresis or Red Cell Exchange, 19 years and over</v>
          </cell>
          <cell r="C1664">
            <v>132.12908732899476</v>
          </cell>
          <cell r="D1664">
            <v>411.36661017678432</v>
          </cell>
          <cell r="E1664" t="str">
            <v/>
          </cell>
          <cell r="F1664" t="str">
            <v/>
          </cell>
          <cell r="G1664">
            <v>5</v>
          </cell>
          <cell r="H1664">
            <v>578.2235321786103</v>
          </cell>
          <cell r="I1664">
            <v>5</v>
          </cell>
          <cell r="J1664">
            <v>219.24171507003715</v>
          </cell>
          <cell r="K1664" t="str">
            <v>No</v>
          </cell>
          <cell r="L1664" t="str">
            <v>-</v>
          </cell>
          <cell r="M1664">
            <v>0</v>
          </cell>
          <cell r="N1664" t="str">
            <v/>
          </cell>
          <cell r="O1664" t="str">
            <v>-</v>
          </cell>
        </row>
        <row r="1665">
          <cell r="A1665" t="str">
            <v>SA13B</v>
          </cell>
          <cell r="B1665" t="str">
            <v>Single Plasma Exchange, Leucophoresis or Red Cell Exchange, 18 years and under</v>
          </cell>
          <cell r="C1665">
            <v>151.38735037588074</v>
          </cell>
          <cell r="D1665">
            <v>543.40681681191904</v>
          </cell>
          <cell r="E1665" t="str">
            <v/>
          </cell>
          <cell r="F1665" t="str">
            <v/>
          </cell>
          <cell r="G1665">
            <v>5</v>
          </cell>
          <cell r="H1665">
            <v>555.7761202523269</v>
          </cell>
          <cell r="I1665">
            <v>5</v>
          </cell>
          <cell r="J1665">
            <v>219.24171507003715</v>
          </cell>
          <cell r="K1665" t="str">
            <v>No</v>
          </cell>
          <cell r="L1665" t="str">
            <v>-</v>
          </cell>
          <cell r="M1665">
            <v>0</v>
          </cell>
          <cell r="N1665" t="str">
            <v/>
          </cell>
          <cell r="O1665" t="str">
            <v>-</v>
          </cell>
        </row>
        <row r="1666">
          <cell r="A1666" t="str">
            <v>SA14Z</v>
          </cell>
          <cell r="B1666" t="str">
            <v>Plasma Exchanges, 2 to 9</v>
          </cell>
          <cell r="C1666" t="str">
            <v>-</v>
          </cell>
          <cell r="D1666">
            <v>3422.0671143332493</v>
          </cell>
          <cell r="E1666" t="str">
            <v/>
          </cell>
          <cell r="F1666" t="str">
            <v/>
          </cell>
          <cell r="G1666">
            <v>16</v>
          </cell>
          <cell r="H1666">
            <v>9086.1830116526507</v>
          </cell>
          <cell r="I1666">
            <v>62</v>
          </cell>
          <cell r="J1666">
            <v>219.24171507003715</v>
          </cell>
          <cell r="K1666" t="str">
            <v>No</v>
          </cell>
          <cell r="L1666" t="str">
            <v>-</v>
          </cell>
          <cell r="M1666">
            <v>0</v>
          </cell>
          <cell r="N1666" t="str">
            <v/>
          </cell>
          <cell r="O1666" t="str">
            <v>-</v>
          </cell>
        </row>
        <row r="1667">
          <cell r="A1667" t="str">
            <v>SA15Z</v>
          </cell>
          <cell r="B1667" t="str">
            <v>Plasma Exchanges, 10 to 19</v>
          </cell>
          <cell r="C1667" t="str">
            <v>-</v>
          </cell>
          <cell r="D1667">
            <v>2202.2028838770784</v>
          </cell>
          <cell r="E1667" t="str">
            <v/>
          </cell>
          <cell r="F1667" t="str">
            <v/>
          </cell>
          <cell r="G1667">
            <v>5</v>
          </cell>
          <cell r="H1667">
            <v>13929.210060690462</v>
          </cell>
          <cell r="I1667">
            <v>58</v>
          </cell>
          <cell r="J1667">
            <v>219.24171507003715</v>
          </cell>
          <cell r="K1667" t="str">
            <v>No</v>
          </cell>
          <cell r="L1667" t="str">
            <v>-</v>
          </cell>
          <cell r="M1667">
            <v>0</v>
          </cell>
          <cell r="N1667" t="str">
            <v/>
          </cell>
          <cell r="O1667" t="str">
            <v>-</v>
          </cell>
        </row>
        <row r="1668">
          <cell r="A1668" t="str">
            <v>SA16Z</v>
          </cell>
          <cell r="B1668" t="str">
            <v>Plasma Exchanges, 20 or more</v>
          </cell>
          <cell r="C1668" t="str">
            <v>-</v>
          </cell>
          <cell r="D1668">
            <v>7319.7801196291412</v>
          </cell>
          <cell r="E1668" t="str">
            <v/>
          </cell>
          <cell r="F1668" t="str">
            <v/>
          </cell>
          <cell r="G1668">
            <v>28</v>
          </cell>
          <cell r="H1668">
            <v>13708.940362210005</v>
          </cell>
          <cell r="I1668">
            <v>106</v>
          </cell>
          <cell r="J1668">
            <v>219.24171507003715</v>
          </cell>
          <cell r="K1668" t="str">
            <v>No</v>
          </cell>
          <cell r="L1668" t="str">
            <v>-</v>
          </cell>
          <cell r="M1668">
            <v>0</v>
          </cell>
          <cell r="N1668" t="str">
            <v/>
          </cell>
          <cell r="O1668" t="str">
            <v>-</v>
          </cell>
        </row>
        <row r="1669">
          <cell r="A1669" t="str">
            <v>SA17G</v>
          </cell>
          <cell r="B1669" t="str">
            <v>Malignant Disorders of Lymphatic or Haematological Systems, with CC Score 3+</v>
          </cell>
          <cell r="C1669" t="str">
            <v>-</v>
          </cell>
          <cell r="D1669">
            <v>738.7460430458483</v>
          </cell>
          <cell r="E1669" t="str">
            <v/>
          </cell>
          <cell r="F1669" t="str">
            <v/>
          </cell>
          <cell r="G1669">
            <v>5</v>
          </cell>
          <cell r="H1669">
            <v>4393.6678803965269</v>
          </cell>
          <cell r="I1669">
            <v>35</v>
          </cell>
          <cell r="J1669">
            <v>219.24171507003715</v>
          </cell>
          <cell r="K1669" t="str">
            <v>Yes</v>
          </cell>
          <cell r="L1669">
            <v>0.30000000000000004</v>
          </cell>
          <cell r="M1669">
            <v>1318.1003641189582</v>
          </cell>
          <cell r="N1669" t="str">
            <v/>
          </cell>
          <cell r="O1669" t="str">
            <v>-</v>
          </cell>
        </row>
        <row r="1670">
          <cell r="A1670" t="str">
            <v>SA17H</v>
          </cell>
          <cell r="B1670" t="str">
            <v>Malignant Disorders of Lymphatic or Haematological Systems, with CC Score 0-2</v>
          </cell>
          <cell r="C1670" t="str">
            <v>-</v>
          </cell>
          <cell r="D1670">
            <v>361.77341898498611</v>
          </cell>
          <cell r="E1670" t="str">
            <v/>
          </cell>
          <cell r="F1670" t="str">
            <v/>
          </cell>
          <cell r="G1670">
            <v>5</v>
          </cell>
          <cell r="H1670">
            <v>522.05921481603355</v>
          </cell>
          <cell r="I1670">
            <v>5</v>
          </cell>
          <cell r="J1670">
            <v>219.24171507003715</v>
          </cell>
          <cell r="K1670" t="str">
            <v>Yes</v>
          </cell>
          <cell r="L1670">
            <v>1</v>
          </cell>
          <cell r="M1670">
            <v>522.05921481603355</v>
          </cell>
          <cell r="N1670" t="str">
            <v/>
          </cell>
          <cell r="O1670" t="str">
            <v>-</v>
          </cell>
        </row>
        <row r="1671">
          <cell r="A1671" t="str">
            <v>SA18Z</v>
          </cell>
          <cell r="B1671" t="str">
            <v>Bone Marrow Harvest</v>
          </cell>
          <cell r="C1671" t="str">
            <v>-</v>
          </cell>
          <cell r="D1671">
            <v>1380.4932514530269</v>
          </cell>
          <cell r="E1671" t="str">
            <v/>
          </cell>
          <cell r="F1671" t="str">
            <v/>
          </cell>
          <cell r="G1671">
            <v>5</v>
          </cell>
          <cell r="H1671">
            <v>1712.6716717024437</v>
          </cell>
          <cell r="I1671">
            <v>15</v>
          </cell>
          <cell r="J1671">
            <v>219.24171507003715</v>
          </cell>
          <cell r="K1671" t="str">
            <v>No</v>
          </cell>
          <cell r="L1671" t="str">
            <v>-</v>
          </cell>
          <cell r="M1671">
            <v>0</v>
          </cell>
          <cell r="N1671" t="str">
            <v/>
          </cell>
          <cell r="O1671" t="str">
            <v>-</v>
          </cell>
        </row>
        <row r="1672">
          <cell r="A1672" t="str">
            <v>SA24G</v>
          </cell>
          <cell r="B1672" t="str">
            <v>Acute Lymphoblastic Leukaemia with CC Score 5+</v>
          </cell>
          <cell r="C1672" t="str">
            <v>-</v>
          </cell>
          <cell r="D1672">
            <v>6951.4272518053085</v>
          </cell>
          <cell r="E1672" t="str">
            <v/>
          </cell>
          <cell r="F1672" t="str">
            <v/>
          </cell>
          <cell r="G1672">
            <v>63</v>
          </cell>
          <cell r="H1672">
            <v>8966.2259987781617</v>
          </cell>
          <cell r="I1672">
            <v>75</v>
          </cell>
          <cell r="J1672">
            <v>219.24171507003715</v>
          </cell>
          <cell r="K1672" t="str">
            <v>Yes</v>
          </cell>
          <cell r="L1672">
            <v>0.30000000000000004</v>
          </cell>
          <cell r="M1672">
            <v>2689.8677996334491</v>
          </cell>
          <cell r="N1672" t="str">
            <v/>
          </cell>
          <cell r="O1672" t="str">
            <v>-</v>
          </cell>
        </row>
        <row r="1673">
          <cell r="A1673" t="str">
            <v>SA24H</v>
          </cell>
          <cell r="B1673" t="str">
            <v>Acute Lymphoblastic Leukaemia with CC Score 2-4</v>
          </cell>
          <cell r="C1673" t="str">
            <v>-</v>
          </cell>
          <cell r="D1673">
            <v>1377.8463745072088</v>
          </cell>
          <cell r="E1673" t="str">
            <v/>
          </cell>
          <cell r="F1673" t="str">
            <v/>
          </cell>
          <cell r="G1673">
            <v>8</v>
          </cell>
          <cell r="H1673">
            <v>5773.548715392908</v>
          </cell>
          <cell r="I1673">
            <v>32</v>
          </cell>
          <cell r="J1673">
            <v>219.24171507003715</v>
          </cell>
          <cell r="K1673" t="str">
            <v>Yes</v>
          </cell>
          <cell r="L1673">
            <v>0.30000000000000004</v>
          </cell>
          <cell r="M1673">
            <v>1732.0646146178726</v>
          </cell>
          <cell r="N1673" t="str">
            <v/>
          </cell>
          <cell r="O1673" t="str">
            <v>-</v>
          </cell>
        </row>
        <row r="1674">
          <cell r="A1674" t="str">
            <v>SA24J</v>
          </cell>
          <cell r="B1674" t="str">
            <v>Acute Lymphoblastic Leukaemia with CC Score 0-1</v>
          </cell>
          <cell r="C1674" t="str">
            <v>-</v>
          </cell>
          <cell r="D1674">
            <v>531.61527270541762</v>
          </cell>
          <cell r="E1674" t="str">
            <v/>
          </cell>
          <cell r="F1674" t="str">
            <v/>
          </cell>
          <cell r="G1674">
            <v>5</v>
          </cell>
          <cell r="H1674">
            <v>3272.7252754998367</v>
          </cell>
          <cell r="I1674">
            <v>15</v>
          </cell>
          <cell r="J1674">
            <v>219.24171507003715</v>
          </cell>
          <cell r="K1674" t="str">
            <v>Yes</v>
          </cell>
          <cell r="L1674">
            <v>0.30000000000000004</v>
          </cell>
          <cell r="M1674">
            <v>981.81758264995119</v>
          </cell>
          <cell r="N1674" t="str">
            <v/>
          </cell>
          <cell r="O1674" t="str">
            <v>-</v>
          </cell>
        </row>
        <row r="1675">
          <cell r="A1675" t="str">
            <v>SA25G</v>
          </cell>
          <cell r="B1675" t="str">
            <v>Acute Myeloid Leukaemia with CC Score 12+</v>
          </cell>
          <cell r="C1675" t="str">
            <v>-</v>
          </cell>
          <cell r="D1675">
            <v>15424.250022318858</v>
          </cell>
          <cell r="E1675" t="str">
            <v/>
          </cell>
          <cell r="F1675" t="str">
            <v/>
          </cell>
          <cell r="G1675">
            <v>63</v>
          </cell>
          <cell r="H1675">
            <v>12014.90139057357</v>
          </cell>
          <cell r="I1675">
            <v>75</v>
          </cell>
          <cell r="J1675">
            <v>219.24171507003715</v>
          </cell>
          <cell r="K1675" t="str">
            <v>Yes</v>
          </cell>
          <cell r="L1675">
            <v>0.30000000000000004</v>
          </cell>
          <cell r="M1675">
            <v>3604.4704171720714</v>
          </cell>
          <cell r="N1675" t="str">
            <v/>
          </cell>
          <cell r="O1675" t="str">
            <v>-</v>
          </cell>
        </row>
        <row r="1676">
          <cell r="A1676" t="str">
            <v>SA25H</v>
          </cell>
          <cell r="B1676" t="str">
            <v>Acute Myeloid Leukaemia with CC Score 9-11</v>
          </cell>
          <cell r="C1676" t="str">
            <v>-</v>
          </cell>
          <cell r="D1676">
            <v>10403.139386135041</v>
          </cell>
          <cell r="E1676" t="str">
            <v/>
          </cell>
          <cell r="F1676" t="str">
            <v/>
          </cell>
          <cell r="G1676">
            <v>57</v>
          </cell>
          <cell r="H1676">
            <v>8314.7300965705581</v>
          </cell>
          <cell r="I1676">
            <v>60</v>
          </cell>
          <cell r="J1676">
            <v>219.24171507003715</v>
          </cell>
          <cell r="K1676" t="str">
            <v>Yes</v>
          </cell>
          <cell r="L1676">
            <v>0.30000000000000004</v>
          </cell>
          <cell r="M1676">
            <v>2494.4190289711678</v>
          </cell>
          <cell r="N1676" t="str">
            <v/>
          </cell>
          <cell r="O1676" t="str">
            <v>-</v>
          </cell>
        </row>
        <row r="1677">
          <cell r="A1677" t="str">
            <v>SA25J</v>
          </cell>
          <cell r="B1677" t="str">
            <v>Acute Myeloid Leukaemia with CC Score 6-8</v>
          </cell>
          <cell r="C1677" t="str">
            <v>-</v>
          </cell>
          <cell r="D1677">
            <v>7377.0120972424329</v>
          </cell>
          <cell r="E1677" t="str">
            <v/>
          </cell>
          <cell r="F1677" t="str">
            <v/>
          </cell>
          <cell r="G1677">
            <v>73</v>
          </cell>
          <cell r="H1677">
            <v>7299.449473855876</v>
          </cell>
          <cell r="I1677">
            <v>62</v>
          </cell>
          <cell r="J1677">
            <v>219.24171507003715</v>
          </cell>
          <cell r="K1677" t="str">
            <v>Yes</v>
          </cell>
          <cell r="L1677">
            <v>0.30000000000000004</v>
          </cell>
          <cell r="M1677">
            <v>2189.834842156763</v>
          </cell>
          <cell r="N1677" t="str">
            <v/>
          </cell>
          <cell r="O1677" t="str">
            <v>-</v>
          </cell>
        </row>
        <row r="1678">
          <cell r="A1678" t="str">
            <v>SA25K</v>
          </cell>
          <cell r="B1678" t="str">
            <v>Acute Myeloid Leukaemia with CC Score 4-5</v>
          </cell>
          <cell r="C1678" t="str">
            <v>-</v>
          </cell>
          <cell r="D1678">
            <v>3489.0773837733977</v>
          </cell>
          <cell r="E1678" t="str">
            <v/>
          </cell>
          <cell r="F1678" t="str">
            <v/>
          </cell>
          <cell r="G1678">
            <v>35</v>
          </cell>
          <cell r="H1678">
            <v>5478.8922101855496</v>
          </cell>
          <cell r="I1678">
            <v>46</v>
          </cell>
          <cell r="J1678">
            <v>219.24171507003715</v>
          </cell>
          <cell r="K1678" t="str">
            <v>Yes</v>
          </cell>
          <cell r="L1678">
            <v>0.30000000000000004</v>
          </cell>
          <cell r="M1678">
            <v>1643.6676630556651</v>
          </cell>
          <cell r="N1678" t="str">
            <v/>
          </cell>
          <cell r="O1678" t="str">
            <v>-</v>
          </cell>
        </row>
        <row r="1679">
          <cell r="A1679" t="str">
            <v>SA25L</v>
          </cell>
          <cell r="B1679" t="str">
            <v>Acute Myeloid Leukaemia with CC Score 2-3</v>
          </cell>
          <cell r="C1679" t="str">
            <v>-</v>
          </cell>
          <cell r="D1679">
            <v>1416.8910352022763</v>
          </cell>
          <cell r="E1679" t="str">
            <v/>
          </cell>
          <cell r="F1679" t="str">
            <v/>
          </cell>
          <cell r="G1679">
            <v>8</v>
          </cell>
          <cell r="H1679">
            <v>4992.5359621679045</v>
          </cell>
          <cell r="I1679">
            <v>34</v>
          </cell>
          <cell r="J1679">
            <v>219.24171507003715</v>
          </cell>
          <cell r="K1679" t="str">
            <v>Yes</v>
          </cell>
          <cell r="L1679">
            <v>0.30000000000000004</v>
          </cell>
          <cell r="M1679">
            <v>1497.7607886503715</v>
          </cell>
          <cell r="N1679" t="str">
            <v/>
          </cell>
          <cell r="O1679" t="str">
            <v>-</v>
          </cell>
        </row>
        <row r="1680">
          <cell r="A1680" t="str">
            <v>SA25M</v>
          </cell>
          <cell r="B1680" t="str">
            <v>Acute Myeloid Leukaemia with CC Score 0-1</v>
          </cell>
          <cell r="C1680" t="str">
            <v>-</v>
          </cell>
          <cell r="D1680">
            <v>362.124590735097</v>
          </cell>
          <cell r="E1680" t="str">
            <v/>
          </cell>
          <cell r="F1680" t="str">
            <v/>
          </cell>
          <cell r="G1680">
            <v>5</v>
          </cell>
          <cell r="H1680">
            <v>2810.578579063143</v>
          </cell>
          <cell r="I1680">
            <v>13</v>
          </cell>
          <cell r="J1680">
            <v>219.24171507003715</v>
          </cell>
          <cell r="K1680" t="str">
            <v>Yes</v>
          </cell>
          <cell r="L1680">
            <v>0.30000000000000004</v>
          </cell>
          <cell r="M1680">
            <v>843.17357371894298</v>
          </cell>
          <cell r="N1680" t="str">
            <v/>
          </cell>
          <cell r="O1680" t="str">
            <v>-</v>
          </cell>
        </row>
        <row r="1681">
          <cell r="A1681" t="str">
            <v>SA30A</v>
          </cell>
          <cell r="B1681" t="str">
            <v>Plasma Cell Disorders with CC Score 11+</v>
          </cell>
          <cell r="C1681" t="str">
            <v>-</v>
          </cell>
          <cell r="D1681">
            <v>5458.273694293378</v>
          </cell>
          <cell r="E1681" t="str">
            <v/>
          </cell>
          <cell r="F1681" t="str">
            <v/>
          </cell>
          <cell r="G1681">
            <v>53</v>
          </cell>
          <cell r="H1681">
            <v>7284.0252672962624</v>
          </cell>
          <cell r="I1681">
            <v>65</v>
          </cell>
          <cell r="J1681">
            <v>219.24171507003715</v>
          </cell>
          <cell r="K1681" t="str">
            <v>Yes</v>
          </cell>
          <cell r="L1681">
            <v>0.30000000000000004</v>
          </cell>
          <cell r="M1681">
            <v>2185.2075801888791</v>
          </cell>
          <cell r="N1681" t="str">
            <v/>
          </cell>
          <cell r="O1681" t="str">
            <v>-</v>
          </cell>
        </row>
        <row r="1682">
          <cell r="A1682" t="str">
            <v>SA30B</v>
          </cell>
          <cell r="B1682" t="str">
            <v>Plasma Cell Disorders with CC Score 8-10</v>
          </cell>
          <cell r="C1682" t="str">
            <v>-</v>
          </cell>
          <cell r="D1682">
            <v>751.33650127616249</v>
          </cell>
          <cell r="E1682" t="str">
            <v/>
          </cell>
          <cell r="F1682" t="str">
            <v/>
          </cell>
          <cell r="G1682">
            <v>5</v>
          </cell>
          <cell r="H1682">
            <v>4353.3486952681551</v>
          </cell>
          <cell r="I1682">
            <v>36</v>
          </cell>
          <cell r="J1682">
            <v>219.24171507003715</v>
          </cell>
          <cell r="K1682" t="str">
            <v>Yes</v>
          </cell>
          <cell r="L1682">
            <v>0.30000000000000004</v>
          </cell>
          <cell r="M1682">
            <v>1306.0046085804468</v>
          </cell>
          <cell r="N1682" t="str">
            <v/>
          </cell>
          <cell r="O1682" t="str">
            <v>-</v>
          </cell>
        </row>
        <row r="1683">
          <cell r="A1683" t="str">
            <v>SA30C</v>
          </cell>
          <cell r="B1683" t="str">
            <v>Plasma Cell Disorders with CC Score 5-7</v>
          </cell>
          <cell r="C1683" t="str">
            <v>-</v>
          </cell>
          <cell r="D1683">
            <v>396.31543119615651</v>
          </cell>
          <cell r="E1683" t="str">
            <v/>
          </cell>
          <cell r="F1683" t="str">
            <v/>
          </cell>
          <cell r="G1683">
            <v>5</v>
          </cell>
          <cell r="H1683">
            <v>3415.1655505890485</v>
          </cell>
          <cell r="I1683">
            <v>25</v>
          </cell>
          <cell r="J1683">
            <v>219.24171507003715</v>
          </cell>
          <cell r="K1683" t="str">
            <v>Yes</v>
          </cell>
          <cell r="L1683">
            <v>0.30000000000000004</v>
          </cell>
          <cell r="M1683">
            <v>1024.5496651767146</v>
          </cell>
          <cell r="N1683" t="str">
            <v/>
          </cell>
          <cell r="O1683" t="str">
            <v>-</v>
          </cell>
        </row>
        <row r="1684">
          <cell r="A1684" t="str">
            <v>SA30D</v>
          </cell>
          <cell r="B1684" t="str">
            <v>Plasma Cell Disorders with CC Score 2-4</v>
          </cell>
          <cell r="C1684" t="str">
            <v>-</v>
          </cell>
          <cell r="D1684">
            <v>313.68524262746837</v>
          </cell>
          <cell r="E1684" t="str">
            <v/>
          </cell>
          <cell r="F1684" t="str">
            <v/>
          </cell>
          <cell r="G1684">
            <v>5</v>
          </cell>
          <cell r="H1684">
            <v>2675.5445484890611</v>
          </cell>
          <cell r="I1684">
            <v>18</v>
          </cell>
          <cell r="J1684">
            <v>219.24171507003715</v>
          </cell>
          <cell r="K1684" t="str">
            <v>Yes</v>
          </cell>
          <cell r="L1684">
            <v>0.30000000000000004</v>
          </cell>
          <cell r="M1684">
            <v>802.66336454671841</v>
          </cell>
          <cell r="N1684" t="str">
            <v/>
          </cell>
          <cell r="O1684" t="str">
            <v>-</v>
          </cell>
        </row>
        <row r="1685">
          <cell r="A1685" t="str">
            <v>SA30E</v>
          </cell>
          <cell r="B1685" t="str">
            <v>Plasma Cell Disorders with CC Score 0-1</v>
          </cell>
          <cell r="C1685" t="str">
            <v>-</v>
          </cell>
          <cell r="D1685">
            <v>280.36190273510056</v>
          </cell>
          <cell r="E1685" t="str">
            <v/>
          </cell>
          <cell r="F1685" t="str">
            <v/>
          </cell>
          <cell r="G1685">
            <v>5</v>
          </cell>
          <cell r="H1685">
            <v>1041.2138494320454</v>
          </cell>
          <cell r="I1685">
            <v>5</v>
          </cell>
          <cell r="J1685">
            <v>219.24171507003715</v>
          </cell>
          <cell r="K1685" t="str">
            <v>Yes</v>
          </cell>
          <cell r="L1685">
            <v>0.65</v>
          </cell>
          <cell r="M1685">
            <v>676.78900213082954</v>
          </cell>
          <cell r="N1685" t="str">
            <v/>
          </cell>
          <cell r="O1685" t="str">
            <v>-</v>
          </cell>
        </row>
        <row r="1686">
          <cell r="A1686" t="str">
            <v>SA31A</v>
          </cell>
          <cell r="B1686" t="str">
            <v>Malignant Lymphoma, including Hodgkin's and Non-Hodgkin's, with CC Score 15+</v>
          </cell>
          <cell r="C1686" t="str">
            <v>-</v>
          </cell>
          <cell r="D1686">
            <v>13605.445391407744</v>
          </cell>
          <cell r="E1686" t="str">
            <v/>
          </cell>
          <cell r="F1686" t="str">
            <v/>
          </cell>
          <cell r="G1686">
            <v>102</v>
          </cell>
          <cell r="H1686">
            <v>9975.7681934985358</v>
          </cell>
          <cell r="I1686">
            <v>77</v>
          </cell>
          <cell r="J1686">
            <v>219.24171507003715</v>
          </cell>
          <cell r="K1686" t="str">
            <v>Yes</v>
          </cell>
          <cell r="L1686">
            <v>0.30000000000000004</v>
          </cell>
          <cell r="M1686">
            <v>2992.7304580495611</v>
          </cell>
          <cell r="N1686" t="str">
            <v/>
          </cell>
          <cell r="O1686" t="str">
            <v>-</v>
          </cell>
        </row>
        <row r="1687">
          <cell r="A1687" t="str">
            <v>SA31B</v>
          </cell>
          <cell r="B1687" t="str">
            <v>Malignant Lymphoma, including Hodgkin's and Non-Hodgkin's, with CC Score 10-14</v>
          </cell>
          <cell r="C1687" t="str">
            <v>-</v>
          </cell>
          <cell r="D1687">
            <v>6616.9577230513987</v>
          </cell>
          <cell r="E1687" t="str">
            <v/>
          </cell>
          <cell r="F1687" t="str">
            <v/>
          </cell>
          <cell r="G1687">
            <v>49</v>
          </cell>
          <cell r="H1687">
            <v>5844.4247679521222</v>
          </cell>
          <cell r="I1687">
            <v>50</v>
          </cell>
          <cell r="J1687">
            <v>219.24171507003715</v>
          </cell>
          <cell r="K1687" t="str">
            <v>Yes</v>
          </cell>
          <cell r="L1687">
            <v>0.30000000000000004</v>
          </cell>
          <cell r="M1687">
            <v>1753.3274303856369</v>
          </cell>
          <cell r="N1687" t="str">
            <v/>
          </cell>
          <cell r="O1687" t="str">
            <v>-</v>
          </cell>
        </row>
        <row r="1688">
          <cell r="A1688" t="str">
            <v>SA31C</v>
          </cell>
          <cell r="B1688" t="str">
            <v>Malignant Lymphoma, including Hodgkin's and Non-Hodgkin's, with CC Score 6-9</v>
          </cell>
          <cell r="C1688" t="str">
            <v>-</v>
          </cell>
          <cell r="D1688">
            <v>2805.6851477707819</v>
          </cell>
          <cell r="E1688" t="str">
            <v/>
          </cell>
          <cell r="F1688" t="str">
            <v/>
          </cell>
          <cell r="G1688">
            <v>23</v>
          </cell>
          <cell r="H1688">
            <v>4340.2883723350078</v>
          </cell>
          <cell r="I1688">
            <v>35</v>
          </cell>
          <cell r="J1688">
            <v>219.24171507003715</v>
          </cell>
          <cell r="K1688" t="str">
            <v>Yes</v>
          </cell>
          <cell r="L1688">
            <v>0.30000000000000004</v>
          </cell>
          <cell r="M1688">
            <v>1302.0865117005026</v>
          </cell>
          <cell r="N1688" t="str">
            <v/>
          </cell>
          <cell r="O1688" t="str">
            <v>-</v>
          </cell>
        </row>
        <row r="1689">
          <cell r="A1689" t="str">
            <v>SA31D</v>
          </cell>
          <cell r="B1689" t="str">
            <v>Malignant Lymphoma, including Hodgkin's and Non-Hodgkin's, with CC Score 4-5</v>
          </cell>
          <cell r="C1689" t="str">
            <v>-</v>
          </cell>
          <cell r="D1689">
            <v>1331.3964008850232</v>
          </cell>
          <cell r="E1689" t="str">
            <v/>
          </cell>
          <cell r="F1689" t="str">
            <v/>
          </cell>
          <cell r="G1689">
            <v>10</v>
          </cell>
          <cell r="H1689">
            <v>3474.0227984299595</v>
          </cell>
          <cell r="I1689">
            <v>25</v>
          </cell>
          <cell r="J1689">
            <v>219.24171507003715</v>
          </cell>
          <cell r="K1689" t="str">
            <v>Yes</v>
          </cell>
          <cell r="L1689">
            <v>0.30000000000000004</v>
          </cell>
          <cell r="M1689">
            <v>1042.206839528988</v>
          </cell>
          <cell r="N1689" t="str">
            <v/>
          </cell>
          <cell r="O1689" t="str">
            <v>-</v>
          </cell>
        </row>
        <row r="1690">
          <cell r="A1690" t="str">
            <v>SA31E</v>
          </cell>
          <cell r="B1690" t="str">
            <v>Malignant Lymphoma, including Hodgkin's and Non-Hodgkin's, with CC Score 2-3</v>
          </cell>
          <cell r="C1690" t="str">
            <v>-</v>
          </cell>
          <cell r="D1690">
            <v>916.76328380670805</v>
          </cell>
          <cell r="E1690" t="str">
            <v/>
          </cell>
          <cell r="F1690" t="str">
            <v/>
          </cell>
          <cell r="G1690">
            <v>5</v>
          </cell>
          <cell r="H1690">
            <v>2682.0834758682199</v>
          </cell>
          <cell r="I1690">
            <v>16</v>
          </cell>
          <cell r="J1690">
            <v>219.24171507003715</v>
          </cell>
          <cell r="K1690" t="str">
            <v>Yes</v>
          </cell>
          <cell r="L1690">
            <v>0.30000000000000004</v>
          </cell>
          <cell r="M1690">
            <v>804.62504276046604</v>
          </cell>
          <cell r="N1690" t="str">
            <v/>
          </cell>
          <cell r="O1690" t="str">
            <v>-</v>
          </cell>
        </row>
        <row r="1691">
          <cell r="A1691" t="str">
            <v>SA31F</v>
          </cell>
          <cell r="B1691" t="str">
            <v>Malignant Lymphoma, including Hodgkin's and Non-Hodgkin's, with CC Score 0-1</v>
          </cell>
          <cell r="C1691" t="str">
            <v>-</v>
          </cell>
          <cell r="D1691">
            <v>423.91445823430007</v>
          </cell>
          <cell r="E1691" t="str">
            <v/>
          </cell>
          <cell r="F1691" t="str">
            <v/>
          </cell>
          <cell r="G1691">
            <v>5</v>
          </cell>
          <cell r="H1691">
            <v>1910.5102289106064</v>
          </cell>
          <cell r="I1691">
            <v>13</v>
          </cell>
          <cell r="J1691">
            <v>219.24171507003715</v>
          </cell>
          <cell r="K1691" t="str">
            <v>Yes</v>
          </cell>
          <cell r="L1691">
            <v>0.4</v>
          </cell>
          <cell r="M1691">
            <v>764.20409156424262</v>
          </cell>
          <cell r="N1691" t="str">
            <v/>
          </cell>
          <cell r="O1691" t="str">
            <v>-</v>
          </cell>
        </row>
        <row r="1692">
          <cell r="A1692" t="str">
            <v>SA32A</v>
          </cell>
          <cell r="B1692" t="str">
            <v>Chronic Lymphocytic Leukaemia, including Related Disorders, with CC Score 7+</v>
          </cell>
          <cell r="C1692" t="str">
            <v>-</v>
          </cell>
          <cell r="D1692">
            <v>2842.8236605380152</v>
          </cell>
          <cell r="E1692" t="str">
            <v/>
          </cell>
          <cell r="F1692" t="str">
            <v/>
          </cell>
          <cell r="G1692">
            <v>23</v>
          </cell>
          <cell r="H1692">
            <v>5071.5921573033102</v>
          </cell>
          <cell r="I1692">
            <v>39</v>
          </cell>
          <cell r="J1692">
            <v>219.24171507003715</v>
          </cell>
          <cell r="K1692" t="str">
            <v>Yes</v>
          </cell>
          <cell r="L1692">
            <v>0.30000000000000004</v>
          </cell>
          <cell r="M1692">
            <v>1521.4776471909934</v>
          </cell>
          <cell r="N1692" t="str">
            <v/>
          </cell>
          <cell r="O1692" t="str">
            <v>-</v>
          </cell>
        </row>
        <row r="1693">
          <cell r="A1693" t="str">
            <v>SA32B</v>
          </cell>
          <cell r="B1693" t="str">
            <v>Chronic Lymphocytic Leukaemia, including Related Disorders, with CC Score 5-6</v>
          </cell>
          <cell r="C1693" t="str">
            <v>-</v>
          </cell>
          <cell r="D1693">
            <v>544.05624026610303</v>
          </cell>
          <cell r="E1693" t="str">
            <v/>
          </cell>
          <cell r="F1693" t="str">
            <v/>
          </cell>
          <cell r="G1693">
            <v>5</v>
          </cell>
          <cell r="H1693">
            <v>2915.1195926938703</v>
          </cell>
          <cell r="I1693">
            <v>20</v>
          </cell>
          <cell r="J1693">
            <v>219.24171507003715</v>
          </cell>
          <cell r="K1693" t="str">
            <v>Yes</v>
          </cell>
          <cell r="L1693">
            <v>0.30000000000000004</v>
          </cell>
          <cell r="M1693">
            <v>874.53587780816122</v>
          </cell>
          <cell r="N1693" t="str">
            <v/>
          </cell>
          <cell r="O1693" t="str">
            <v>-</v>
          </cell>
        </row>
        <row r="1694">
          <cell r="A1694" t="str">
            <v>SA32C</v>
          </cell>
          <cell r="B1694" t="str">
            <v>Chronic Lymphocytic Leukaemia, including Related Disorders, with CC Score 3-4</v>
          </cell>
          <cell r="C1694" t="str">
            <v>-</v>
          </cell>
          <cell r="D1694">
            <v>407.06368455669997</v>
          </cell>
          <cell r="E1694" t="str">
            <v/>
          </cell>
          <cell r="F1694" t="str">
            <v/>
          </cell>
          <cell r="G1694">
            <v>5</v>
          </cell>
          <cell r="H1694">
            <v>2470.8970656939573</v>
          </cell>
          <cell r="I1694">
            <v>16</v>
          </cell>
          <cell r="J1694">
            <v>219.24171507003715</v>
          </cell>
          <cell r="K1694" t="str">
            <v>Yes</v>
          </cell>
          <cell r="L1694">
            <v>0.30000000000000004</v>
          </cell>
          <cell r="M1694">
            <v>741.2691197081873</v>
          </cell>
          <cell r="N1694" t="str">
            <v/>
          </cell>
          <cell r="O1694" t="str">
            <v>-</v>
          </cell>
        </row>
        <row r="1695">
          <cell r="A1695" t="str">
            <v>SA32D</v>
          </cell>
          <cell r="B1695" t="str">
            <v>Chronic Lymphocytic Leukaemia, including Related Disorders, with CC Score 0-2</v>
          </cell>
          <cell r="C1695" t="str">
            <v>-</v>
          </cell>
          <cell r="D1695">
            <v>292.47372531994534</v>
          </cell>
          <cell r="E1695" t="str">
            <v/>
          </cell>
          <cell r="F1695" t="str">
            <v/>
          </cell>
          <cell r="G1695">
            <v>5</v>
          </cell>
          <cell r="H1695">
            <v>1744.3506761739816</v>
          </cell>
          <cell r="I1695">
            <v>10</v>
          </cell>
          <cell r="J1695">
            <v>219.24171507003715</v>
          </cell>
          <cell r="K1695" t="str">
            <v>Yes</v>
          </cell>
          <cell r="L1695">
            <v>0.4</v>
          </cell>
          <cell r="M1695">
            <v>697.7402704695927</v>
          </cell>
          <cell r="N1695" t="str">
            <v/>
          </cell>
          <cell r="O1695" t="str">
            <v>-</v>
          </cell>
        </row>
        <row r="1696">
          <cell r="A1696" t="str">
            <v>SA33Z</v>
          </cell>
          <cell r="B1696" t="str">
            <v>Diagnostic Bone Marrow Extraction</v>
          </cell>
          <cell r="C1696">
            <v>971.58900973434868</v>
          </cell>
          <cell r="D1696">
            <v>971.58900973434868</v>
          </cell>
          <cell r="E1696" t="str">
            <v/>
          </cell>
          <cell r="F1696" t="str">
            <v/>
          </cell>
          <cell r="G1696">
            <v>5</v>
          </cell>
          <cell r="H1696">
            <v>971.58900973434868</v>
          </cell>
          <cell r="I1696">
            <v>5</v>
          </cell>
          <cell r="J1696">
            <v>219.24171507003715</v>
          </cell>
          <cell r="K1696" t="str">
            <v>No</v>
          </cell>
          <cell r="L1696" t="str">
            <v>-</v>
          </cell>
          <cell r="M1696">
            <v>0</v>
          </cell>
          <cell r="N1696" t="str">
            <v/>
          </cell>
          <cell r="O1696" t="str">
            <v>-</v>
          </cell>
        </row>
        <row r="1697">
          <cell r="A1697" t="str">
            <v>SA35A</v>
          </cell>
          <cell r="B1697" t="str">
            <v>Agranulocytosis with CC Score 13+</v>
          </cell>
          <cell r="C1697" t="str">
            <v>-</v>
          </cell>
          <cell r="D1697">
            <v>7794.9539329412783</v>
          </cell>
          <cell r="E1697" t="str">
            <v/>
          </cell>
          <cell r="F1697" t="str">
            <v/>
          </cell>
          <cell r="G1697">
            <v>39</v>
          </cell>
          <cell r="H1697">
            <v>5221.8316440926628</v>
          </cell>
          <cell r="I1697">
            <v>47</v>
          </cell>
          <cell r="J1697">
            <v>219.24171507003715</v>
          </cell>
          <cell r="K1697" t="str">
            <v>Yes</v>
          </cell>
          <cell r="L1697">
            <v>0.30000000000000004</v>
          </cell>
          <cell r="M1697">
            <v>1566.5494932277991</v>
          </cell>
          <cell r="N1697" t="str">
            <v/>
          </cell>
          <cell r="O1697" t="str">
            <v>-</v>
          </cell>
        </row>
        <row r="1698">
          <cell r="A1698" t="str">
            <v>SA35B</v>
          </cell>
          <cell r="B1698" t="str">
            <v>Agranulocytosis with CC Score 9-12</v>
          </cell>
          <cell r="C1698" t="str">
            <v>-</v>
          </cell>
          <cell r="D1698">
            <v>4125.45580859235</v>
          </cell>
          <cell r="E1698" t="str">
            <v/>
          </cell>
          <cell r="F1698" t="str">
            <v/>
          </cell>
          <cell r="G1698">
            <v>33</v>
          </cell>
          <cell r="H1698">
            <v>3520.3625053673468</v>
          </cell>
          <cell r="I1698">
            <v>24</v>
          </cell>
          <cell r="J1698">
            <v>219.24171507003715</v>
          </cell>
          <cell r="K1698" t="str">
            <v>Yes</v>
          </cell>
          <cell r="L1698">
            <v>0.30000000000000004</v>
          </cell>
          <cell r="M1698">
            <v>1056.1087516102041</v>
          </cell>
          <cell r="N1698" t="str">
            <v/>
          </cell>
          <cell r="O1698" t="str">
            <v>-</v>
          </cell>
        </row>
        <row r="1699">
          <cell r="A1699" t="str">
            <v>SA35C</v>
          </cell>
          <cell r="B1699" t="str">
            <v>Agranulocytosis with CC Score 5-8</v>
          </cell>
          <cell r="C1699" t="str">
            <v>-</v>
          </cell>
          <cell r="D1699">
            <v>2839.0968195969031</v>
          </cell>
          <cell r="E1699" t="str">
            <v/>
          </cell>
          <cell r="F1699" t="str">
            <v/>
          </cell>
          <cell r="G1699">
            <v>21</v>
          </cell>
          <cell r="H1699">
            <v>2357.4110792639631</v>
          </cell>
          <cell r="I1699">
            <v>16</v>
          </cell>
          <cell r="J1699">
            <v>219.24171507003715</v>
          </cell>
          <cell r="K1699" t="str">
            <v>Yes</v>
          </cell>
          <cell r="L1699">
            <v>0.30000000000000004</v>
          </cell>
          <cell r="M1699">
            <v>707.22332377918906</v>
          </cell>
          <cell r="N1699" t="str">
            <v/>
          </cell>
          <cell r="O1699" t="str">
            <v>-</v>
          </cell>
        </row>
        <row r="1700">
          <cell r="A1700" t="str">
            <v>SA35D</v>
          </cell>
          <cell r="B1700" t="str">
            <v>Agranulocytosis with CC Score 2-4</v>
          </cell>
          <cell r="C1700" t="str">
            <v>-</v>
          </cell>
          <cell r="D1700">
            <v>1979.4484870912884</v>
          </cell>
          <cell r="E1700" t="str">
            <v/>
          </cell>
          <cell r="F1700" t="str">
            <v/>
          </cell>
          <cell r="G1700">
            <v>18</v>
          </cell>
          <cell r="H1700">
            <v>1815.3907409657409</v>
          </cell>
          <cell r="I1700">
            <v>12</v>
          </cell>
          <cell r="J1700">
            <v>219.24171507003715</v>
          </cell>
          <cell r="K1700" t="str">
            <v>Yes</v>
          </cell>
          <cell r="L1700">
            <v>0.4</v>
          </cell>
          <cell r="M1700">
            <v>726.15629638629639</v>
          </cell>
          <cell r="N1700" t="str">
            <v/>
          </cell>
          <cell r="O1700" t="str">
            <v>-</v>
          </cell>
        </row>
        <row r="1701">
          <cell r="A1701" t="str">
            <v>SA35E</v>
          </cell>
          <cell r="B1701" t="str">
            <v>Agranulocytosis with CC Score 0-1</v>
          </cell>
          <cell r="C1701" t="str">
            <v>-</v>
          </cell>
          <cell r="D1701">
            <v>1097.9184579380815</v>
          </cell>
          <cell r="E1701" t="str">
            <v/>
          </cell>
          <cell r="F1701" t="str">
            <v/>
          </cell>
          <cell r="G1701">
            <v>10</v>
          </cell>
          <cell r="H1701">
            <v>1570.2262995310534</v>
          </cell>
          <cell r="I1701">
            <v>11</v>
          </cell>
          <cell r="J1701">
            <v>219.24171507003715</v>
          </cell>
          <cell r="K1701" t="str">
            <v>Yes</v>
          </cell>
          <cell r="L1701">
            <v>0.4</v>
          </cell>
          <cell r="M1701">
            <v>628.09051981242146</v>
          </cell>
          <cell r="N1701" t="str">
            <v/>
          </cell>
          <cell r="O1701" t="str">
            <v>-</v>
          </cell>
        </row>
        <row r="1702">
          <cell r="A1702" t="str">
            <v>SA36A</v>
          </cell>
          <cell r="B1702" t="str">
            <v>Sickle-Cell Anaemia with Crisis, with CC Score 6+</v>
          </cell>
          <cell r="C1702" t="str">
            <v>-</v>
          </cell>
          <cell r="D1702">
            <v>3307.0183023740219</v>
          </cell>
          <cell r="E1702" t="str">
            <v/>
          </cell>
          <cell r="F1702" t="str">
            <v/>
          </cell>
          <cell r="G1702">
            <v>46</v>
          </cell>
          <cell r="H1702">
            <v>3178.0781915762464</v>
          </cell>
          <cell r="I1702">
            <v>23</v>
          </cell>
          <cell r="J1702">
            <v>219.24171507003715</v>
          </cell>
          <cell r="K1702" t="str">
            <v>Yes</v>
          </cell>
          <cell r="L1702">
            <v>0.30000000000000004</v>
          </cell>
          <cell r="M1702">
            <v>953.42345747287402</v>
          </cell>
          <cell r="N1702" t="str">
            <v/>
          </cell>
          <cell r="O1702" t="str">
            <v>-</v>
          </cell>
        </row>
        <row r="1703">
          <cell r="A1703" t="str">
            <v>SA36B</v>
          </cell>
          <cell r="B1703" t="str">
            <v>Sickle-Cell Anaemia with Crisis, with CC Score 2-5</v>
          </cell>
          <cell r="C1703" t="str">
            <v>-</v>
          </cell>
          <cell r="D1703">
            <v>948.94407304929894</v>
          </cell>
          <cell r="E1703" t="str">
            <v/>
          </cell>
          <cell r="F1703" t="str">
            <v/>
          </cell>
          <cell r="G1703">
            <v>8</v>
          </cell>
          <cell r="H1703">
            <v>2044.8988831336171</v>
          </cell>
          <cell r="I1703">
            <v>14</v>
          </cell>
          <cell r="J1703">
            <v>219.24171507003715</v>
          </cell>
          <cell r="K1703" t="str">
            <v>Yes</v>
          </cell>
          <cell r="L1703">
            <v>0.4</v>
          </cell>
          <cell r="M1703">
            <v>817.95955325344687</v>
          </cell>
          <cell r="N1703" t="str">
            <v/>
          </cell>
          <cell r="O1703" t="str">
            <v>-</v>
          </cell>
        </row>
        <row r="1704">
          <cell r="A1704" t="str">
            <v>SA36C</v>
          </cell>
          <cell r="B1704" t="str">
            <v>Sickle-Cell Anaemia with Crisis, with CC Score 0-1</v>
          </cell>
          <cell r="C1704" t="str">
            <v>-</v>
          </cell>
          <cell r="D1704">
            <v>485.26144568925048</v>
          </cell>
          <cell r="E1704" t="str">
            <v/>
          </cell>
          <cell r="F1704" t="str">
            <v/>
          </cell>
          <cell r="G1704">
            <v>5</v>
          </cell>
          <cell r="H1704">
            <v>1185.5426822370848</v>
          </cell>
          <cell r="I1704">
            <v>8</v>
          </cell>
          <cell r="J1704">
            <v>219.24171507003715</v>
          </cell>
          <cell r="K1704" t="str">
            <v>Yes</v>
          </cell>
          <cell r="L1704">
            <v>0.65</v>
          </cell>
          <cell r="M1704">
            <v>770.60274345410517</v>
          </cell>
          <cell r="N1704" t="str">
            <v/>
          </cell>
          <cell r="O1704" t="str">
            <v>-</v>
          </cell>
        </row>
        <row r="1705">
          <cell r="A1705" t="str">
            <v>SA37Z</v>
          </cell>
          <cell r="B1705" t="str">
            <v>Sickle Cell Anaemia without Crisis</v>
          </cell>
          <cell r="C1705" t="str">
            <v>-</v>
          </cell>
          <cell r="D1705">
            <v>440.53033243052784</v>
          </cell>
          <cell r="E1705" t="str">
            <v/>
          </cell>
          <cell r="F1705" t="str">
            <v/>
          </cell>
          <cell r="G1705">
            <v>5</v>
          </cell>
          <cell r="H1705">
            <v>825.77723899482623</v>
          </cell>
          <cell r="I1705">
            <v>5</v>
          </cell>
          <cell r="J1705">
            <v>219.24171507003715</v>
          </cell>
          <cell r="K1705" t="str">
            <v>Yes</v>
          </cell>
          <cell r="L1705">
            <v>0.65</v>
          </cell>
          <cell r="M1705">
            <v>536.75520534663713</v>
          </cell>
          <cell r="N1705" t="str">
            <v/>
          </cell>
          <cell r="O1705" t="str">
            <v>-</v>
          </cell>
        </row>
        <row r="1706">
          <cell r="A1706" t="str">
            <v>SB97Z</v>
          </cell>
          <cell r="B1706" t="str">
            <v>Same Day Chemotherapy Admission or Attendance</v>
          </cell>
          <cell r="C1706">
            <v>0</v>
          </cell>
          <cell r="D1706">
            <v>0</v>
          </cell>
          <cell r="E1706" t="str">
            <v/>
          </cell>
          <cell r="F1706" t="str">
            <v/>
          </cell>
          <cell r="G1706">
            <v>5</v>
          </cell>
          <cell r="H1706">
            <v>0</v>
          </cell>
          <cell r="I1706">
            <v>5</v>
          </cell>
          <cell r="J1706">
            <v>219.24171507003715</v>
          </cell>
          <cell r="K1706" t="str">
            <v>No</v>
          </cell>
          <cell r="L1706" t="str">
            <v>-</v>
          </cell>
          <cell r="M1706">
            <v>0</v>
          </cell>
          <cell r="N1706" t="str">
            <v/>
          </cell>
          <cell r="O1706" t="str">
            <v>-</v>
          </cell>
        </row>
        <row r="1707">
          <cell r="A1707" t="str">
            <v>SC97Z</v>
          </cell>
          <cell r="B1707" t="str">
            <v>Same Day Radiotherapy Admission or Attendance (excluding Brachytherapy)</v>
          </cell>
          <cell r="C1707">
            <v>0</v>
          </cell>
          <cell r="D1707">
            <v>0</v>
          </cell>
          <cell r="E1707" t="str">
            <v/>
          </cell>
          <cell r="F1707" t="str">
            <v/>
          </cell>
          <cell r="G1707">
            <v>5</v>
          </cell>
          <cell r="H1707">
            <v>0</v>
          </cell>
          <cell r="I1707">
            <v>5</v>
          </cell>
          <cell r="J1707">
            <v>219.24171507003715</v>
          </cell>
          <cell r="K1707" t="str">
            <v>No</v>
          </cell>
          <cell r="L1707" t="str">
            <v>-</v>
          </cell>
          <cell r="M1707">
            <v>0</v>
          </cell>
          <cell r="N1707" t="str">
            <v/>
          </cell>
          <cell r="O1707" t="str">
            <v>-</v>
          </cell>
        </row>
        <row r="1708">
          <cell r="A1708" t="str">
            <v>UZ01Z</v>
          </cell>
          <cell r="B1708" t="str">
            <v>Data Invalid for Grouping</v>
          </cell>
          <cell r="C1708">
            <v>0</v>
          </cell>
          <cell r="D1708">
            <v>0</v>
          </cell>
          <cell r="E1708" t="str">
            <v/>
          </cell>
          <cell r="F1708" t="str">
            <v/>
          </cell>
          <cell r="G1708">
            <v>5</v>
          </cell>
          <cell r="H1708">
            <v>0</v>
          </cell>
          <cell r="I1708">
            <v>46</v>
          </cell>
          <cell r="J1708">
            <v>229.80105388788522</v>
          </cell>
          <cell r="K1708" t="str">
            <v>No</v>
          </cell>
          <cell r="L1708" t="str">
            <v>-</v>
          </cell>
          <cell r="M1708">
            <v>0</v>
          </cell>
          <cell r="N1708" t="str">
            <v/>
          </cell>
          <cell r="O1708" t="str">
            <v>-</v>
          </cell>
        </row>
        <row r="1709">
          <cell r="A1709" t="str">
            <v>VA10A</v>
          </cell>
          <cell r="B1709" t="str">
            <v>Multiple Trauma with Diagnosis Score &lt;=23, with No Interventions</v>
          </cell>
          <cell r="C1709" t="str">
            <v>-</v>
          </cell>
          <cell r="D1709">
            <v>1311.055997917608</v>
          </cell>
          <cell r="E1709" t="str">
            <v/>
          </cell>
          <cell r="F1709" t="str">
            <v/>
          </cell>
          <cell r="G1709">
            <v>5</v>
          </cell>
          <cell r="H1709">
            <v>1311.055997917608</v>
          </cell>
          <cell r="I1709">
            <v>5</v>
          </cell>
          <cell r="J1709">
            <v>199.69550808216175</v>
          </cell>
          <cell r="K1709" t="str">
            <v>Yes</v>
          </cell>
          <cell r="L1709">
            <v>0.4</v>
          </cell>
          <cell r="M1709">
            <v>524.42239916704318</v>
          </cell>
          <cell r="N1709" t="str">
            <v/>
          </cell>
          <cell r="O1709" t="str">
            <v>-</v>
          </cell>
        </row>
        <row r="1710">
          <cell r="A1710" t="str">
            <v>VA10B</v>
          </cell>
          <cell r="B1710" t="str">
            <v>Multiple Trauma with Diagnosis Score 24-32, with No Interventions</v>
          </cell>
          <cell r="C1710" t="str">
            <v>-</v>
          </cell>
          <cell r="D1710">
            <v>2329.4714120265157</v>
          </cell>
          <cell r="E1710" t="str">
            <v/>
          </cell>
          <cell r="F1710" t="str">
            <v/>
          </cell>
          <cell r="G1710">
            <v>14</v>
          </cell>
          <cell r="H1710">
            <v>2329.4714120265157</v>
          </cell>
          <cell r="I1710">
            <v>14</v>
          </cell>
          <cell r="J1710">
            <v>199.69550808216175</v>
          </cell>
          <cell r="K1710" t="str">
            <v>Yes</v>
          </cell>
          <cell r="L1710">
            <v>0.30000000000000004</v>
          </cell>
          <cell r="M1710">
            <v>698.84142360795488</v>
          </cell>
          <cell r="N1710" t="str">
            <v/>
          </cell>
          <cell r="O1710" t="str">
            <v>-</v>
          </cell>
        </row>
        <row r="1711">
          <cell r="A1711" t="str">
            <v>VA10C</v>
          </cell>
          <cell r="B1711" t="str">
            <v>Multiple Trauma with Diagnosis Score 33-50, with No Interventions</v>
          </cell>
          <cell r="C1711" t="str">
            <v>-</v>
          </cell>
          <cell r="D1711">
            <v>3460.1288232833444</v>
          </cell>
          <cell r="E1711" t="str">
            <v/>
          </cell>
          <cell r="F1711" t="str">
            <v/>
          </cell>
          <cell r="G1711">
            <v>34</v>
          </cell>
          <cell r="H1711">
            <v>3460.1288232833444</v>
          </cell>
          <cell r="I1711">
            <v>34</v>
          </cell>
          <cell r="J1711">
            <v>199.69550808216175</v>
          </cell>
          <cell r="K1711" t="str">
            <v>Yes</v>
          </cell>
          <cell r="L1711">
            <v>0.30000000000000004</v>
          </cell>
          <cell r="M1711">
            <v>1038.0386469850034</v>
          </cell>
          <cell r="N1711" t="str">
            <v/>
          </cell>
          <cell r="O1711" t="str">
            <v>-</v>
          </cell>
        </row>
        <row r="1712">
          <cell r="A1712" t="str">
            <v>VA10D</v>
          </cell>
          <cell r="B1712" t="str">
            <v>Multiple Trauma with Diagnosis Score &gt;=51, with No Interventions</v>
          </cell>
          <cell r="C1712" t="str">
            <v>-</v>
          </cell>
          <cell r="D1712">
            <v>5976.6537095969361</v>
          </cell>
          <cell r="E1712" t="str">
            <v/>
          </cell>
          <cell r="F1712" t="str">
            <v/>
          </cell>
          <cell r="G1712">
            <v>61</v>
          </cell>
          <cell r="H1712">
            <v>5976.6537095969361</v>
          </cell>
          <cell r="I1712">
            <v>61</v>
          </cell>
          <cell r="J1712">
            <v>199.69550808216175</v>
          </cell>
          <cell r="K1712" t="str">
            <v>Yes</v>
          </cell>
          <cell r="L1712">
            <v>0.30000000000000004</v>
          </cell>
          <cell r="M1712">
            <v>1792.996112879081</v>
          </cell>
          <cell r="N1712" t="str">
            <v/>
          </cell>
          <cell r="O1712" t="str">
            <v>-</v>
          </cell>
        </row>
        <row r="1713">
          <cell r="A1713" t="str">
            <v>VA11A</v>
          </cell>
          <cell r="B1713" t="str">
            <v>Multiple Trauma with Diagnosis Score &lt;=23, with Intervention Score 1-8</v>
          </cell>
          <cell r="C1713" t="str">
            <v>-</v>
          </cell>
          <cell r="D1713">
            <v>1506.8411146687827</v>
          </cell>
          <cell r="E1713" t="str">
            <v/>
          </cell>
          <cell r="F1713" t="str">
            <v/>
          </cell>
          <cell r="G1713">
            <v>8</v>
          </cell>
          <cell r="H1713">
            <v>1506.8411146687827</v>
          </cell>
          <cell r="I1713">
            <v>8</v>
          </cell>
          <cell r="J1713">
            <v>199.69550808216175</v>
          </cell>
          <cell r="K1713" t="str">
            <v>No</v>
          </cell>
          <cell r="L1713" t="str">
            <v>-</v>
          </cell>
          <cell r="M1713">
            <v>0</v>
          </cell>
          <cell r="N1713">
            <v>1</v>
          </cell>
          <cell r="O1713" t="str">
            <v>Sub-HRG</v>
          </cell>
        </row>
        <row r="1714">
          <cell r="A1714" t="str">
            <v>VA11B</v>
          </cell>
          <cell r="B1714" t="str">
            <v>Multiple Trauma with Diagnosis Score 24-32, with Intervention Score 1-8</v>
          </cell>
          <cell r="C1714" t="str">
            <v>-</v>
          </cell>
          <cell r="D1714">
            <v>2165.3393778558698</v>
          </cell>
          <cell r="E1714" t="str">
            <v/>
          </cell>
          <cell r="F1714" t="str">
            <v/>
          </cell>
          <cell r="G1714">
            <v>14</v>
          </cell>
          <cell r="H1714">
            <v>2165.3393778558698</v>
          </cell>
          <cell r="I1714">
            <v>14</v>
          </cell>
          <cell r="J1714">
            <v>199.69550808216175</v>
          </cell>
          <cell r="K1714" t="str">
            <v>No</v>
          </cell>
          <cell r="L1714" t="str">
            <v>-</v>
          </cell>
          <cell r="M1714">
            <v>0</v>
          </cell>
          <cell r="N1714">
            <v>1</v>
          </cell>
          <cell r="O1714" t="str">
            <v>Sub-HRG</v>
          </cell>
        </row>
        <row r="1715">
          <cell r="A1715" t="str">
            <v>VA11C</v>
          </cell>
          <cell r="B1715" t="str">
            <v>Multiple Trauma with Diagnosis Score 33-50, with Intervention Score 1-8</v>
          </cell>
          <cell r="C1715" t="str">
            <v>-</v>
          </cell>
          <cell r="D1715">
            <v>3441.0323923474866</v>
          </cell>
          <cell r="E1715" t="str">
            <v/>
          </cell>
          <cell r="F1715" t="str">
            <v/>
          </cell>
          <cell r="G1715">
            <v>31</v>
          </cell>
          <cell r="H1715">
            <v>3441.0323923474866</v>
          </cell>
          <cell r="I1715">
            <v>31</v>
          </cell>
          <cell r="J1715">
            <v>199.69550808216175</v>
          </cell>
          <cell r="K1715" t="str">
            <v>No</v>
          </cell>
          <cell r="L1715" t="str">
            <v>-</v>
          </cell>
          <cell r="M1715">
            <v>0</v>
          </cell>
          <cell r="N1715">
            <v>1</v>
          </cell>
          <cell r="O1715" t="str">
            <v>Sub-HRG</v>
          </cell>
        </row>
        <row r="1716">
          <cell r="A1716" t="str">
            <v>VA11D</v>
          </cell>
          <cell r="B1716" t="str">
            <v>Multiple Trauma with Diagnosis Score &gt;=51, with Intervention Score 1-8</v>
          </cell>
          <cell r="C1716" t="str">
            <v>-</v>
          </cell>
          <cell r="D1716">
            <v>7057.218405460414</v>
          </cell>
          <cell r="E1716" t="str">
            <v/>
          </cell>
          <cell r="F1716" t="str">
            <v/>
          </cell>
          <cell r="G1716">
            <v>67</v>
          </cell>
          <cell r="H1716">
            <v>7057.218405460414</v>
          </cell>
          <cell r="I1716">
            <v>67</v>
          </cell>
          <cell r="J1716">
            <v>199.69550808216175</v>
          </cell>
          <cell r="K1716" t="str">
            <v>No</v>
          </cell>
          <cell r="L1716" t="str">
            <v>-</v>
          </cell>
          <cell r="M1716">
            <v>0</v>
          </cell>
          <cell r="N1716">
            <v>1</v>
          </cell>
          <cell r="O1716" t="str">
            <v>Sub-HRG</v>
          </cell>
        </row>
        <row r="1717">
          <cell r="A1717" t="str">
            <v>VA12A</v>
          </cell>
          <cell r="B1717" t="str">
            <v>Multiple Trauma with Diagnosis Score &lt;=23, with Intervention Score 9-18</v>
          </cell>
          <cell r="C1717" t="str">
            <v>-</v>
          </cell>
          <cell r="D1717">
            <v>3461.3943036714663</v>
          </cell>
          <cell r="E1717" t="str">
            <v/>
          </cell>
          <cell r="F1717" t="str">
            <v/>
          </cell>
          <cell r="G1717">
            <v>19</v>
          </cell>
          <cell r="H1717">
            <v>3461.3943036714663</v>
          </cell>
          <cell r="I1717">
            <v>19</v>
          </cell>
          <cell r="J1717">
            <v>199.69550808216175</v>
          </cell>
          <cell r="K1717" t="str">
            <v>No</v>
          </cell>
          <cell r="L1717" t="str">
            <v>-</v>
          </cell>
          <cell r="M1717">
            <v>0</v>
          </cell>
          <cell r="N1717">
            <v>1</v>
          </cell>
          <cell r="O1717" t="str">
            <v>Sub-HRG</v>
          </cell>
        </row>
        <row r="1718">
          <cell r="A1718" t="str">
            <v>VA12B</v>
          </cell>
          <cell r="B1718" t="str">
            <v>Multiple Trauma with Diagnosis Score 24-32, with Intervention Score 9-18</v>
          </cell>
          <cell r="C1718" t="str">
            <v>-</v>
          </cell>
          <cell r="D1718">
            <v>4773.9797120683779</v>
          </cell>
          <cell r="E1718" t="str">
            <v/>
          </cell>
          <cell r="F1718" t="str">
            <v/>
          </cell>
          <cell r="G1718">
            <v>31</v>
          </cell>
          <cell r="H1718">
            <v>4773.9797120683779</v>
          </cell>
          <cell r="I1718">
            <v>31</v>
          </cell>
          <cell r="J1718">
            <v>199.69550808216175</v>
          </cell>
          <cell r="K1718" t="str">
            <v>No</v>
          </cell>
          <cell r="L1718" t="str">
            <v>-</v>
          </cell>
          <cell r="M1718">
            <v>0</v>
          </cell>
          <cell r="N1718">
            <v>1</v>
          </cell>
          <cell r="O1718" t="str">
            <v>Sub-HRG</v>
          </cell>
        </row>
        <row r="1719">
          <cell r="A1719" t="str">
            <v>VA12C</v>
          </cell>
          <cell r="B1719" t="str">
            <v>Multiple Trauma with Diagnosis Score 33-50, with Intervention Score 9-18</v>
          </cell>
          <cell r="C1719" t="str">
            <v>-</v>
          </cell>
          <cell r="D1719">
            <v>6256.8916748650236</v>
          </cell>
          <cell r="E1719" t="str">
            <v/>
          </cell>
          <cell r="F1719" t="str">
            <v/>
          </cell>
          <cell r="G1719">
            <v>40</v>
          </cell>
          <cell r="H1719">
            <v>6256.8916748650236</v>
          </cell>
          <cell r="I1719">
            <v>40</v>
          </cell>
          <cell r="J1719">
            <v>199.69550808216175</v>
          </cell>
          <cell r="K1719" t="str">
            <v>No</v>
          </cell>
          <cell r="L1719" t="str">
            <v>-</v>
          </cell>
          <cell r="M1719">
            <v>0</v>
          </cell>
          <cell r="N1719">
            <v>1</v>
          </cell>
          <cell r="O1719" t="str">
            <v>Sub-HRG</v>
          </cell>
        </row>
        <row r="1720">
          <cell r="A1720" t="str">
            <v>VA12D</v>
          </cell>
          <cell r="B1720" t="str">
            <v>Multiple Trauma with Diagnosis Score &gt;=51, with Intervention Score 9-18</v>
          </cell>
          <cell r="C1720" t="str">
            <v>-</v>
          </cell>
          <cell r="D1720">
            <v>9314.7140672345067</v>
          </cell>
          <cell r="E1720" t="str">
            <v/>
          </cell>
          <cell r="F1720" t="str">
            <v/>
          </cell>
          <cell r="G1720">
            <v>70</v>
          </cell>
          <cell r="H1720">
            <v>9314.7140672345067</v>
          </cell>
          <cell r="I1720">
            <v>70</v>
          </cell>
          <cell r="J1720">
            <v>199.69550808216175</v>
          </cell>
          <cell r="K1720" t="str">
            <v>No</v>
          </cell>
          <cell r="L1720" t="str">
            <v>-</v>
          </cell>
          <cell r="M1720">
            <v>0</v>
          </cell>
          <cell r="N1720">
            <v>1</v>
          </cell>
          <cell r="O1720" t="str">
            <v>Sub-HRG</v>
          </cell>
        </row>
        <row r="1721">
          <cell r="A1721" t="str">
            <v>VA13A</v>
          </cell>
          <cell r="B1721" t="str">
            <v>Multiple Trauma with Diagnosis Score &lt;=23, with Intervention Score 19-29</v>
          </cell>
          <cell r="C1721" t="str">
            <v>-</v>
          </cell>
          <cell r="D1721">
            <v>3984.2852687866939</v>
          </cell>
          <cell r="E1721" t="str">
            <v/>
          </cell>
          <cell r="F1721" t="str">
            <v/>
          </cell>
          <cell r="G1721">
            <v>15</v>
          </cell>
          <cell r="H1721">
            <v>3984.2852687866939</v>
          </cell>
          <cell r="I1721">
            <v>15</v>
          </cell>
          <cell r="J1721">
            <v>199.69550808216175</v>
          </cell>
          <cell r="K1721" t="str">
            <v>No</v>
          </cell>
          <cell r="L1721" t="str">
            <v>-</v>
          </cell>
          <cell r="M1721">
            <v>0</v>
          </cell>
          <cell r="N1721" t="str">
            <v/>
          </cell>
          <cell r="O1721" t="str">
            <v>-</v>
          </cell>
        </row>
        <row r="1722">
          <cell r="A1722" t="str">
            <v>VA13B</v>
          </cell>
          <cell r="B1722" t="str">
            <v>Multiple Trauma with Diagnosis Score 24-32, with Intervention Score 19-29</v>
          </cell>
          <cell r="C1722" t="str">
            <v>-</v>
          </cell>
          <cell r="D1722">
            <v>5059.6120718823076</v>
          </cell>
          <cell r="E1722" t="str">
            <v/>
          </cell>
          <cell r="F1722" t="str">
            <v/>
          </cell>
          <cell r="G1722">
            <v>25</v>
          </cell>
          <cell r="H1722">
            <v>5059.6120718823076</v>
          </cell>
          <cell r="I1722">
            <v>25</v>
          </cell>
          <cell r="J1722">
            <v>199.69550808216175</v>
          </cell>
          <cell r="K1722" t="str">
            <v>No</v>
          </cell>
          <cell r="L1722" t="str">
            <v>-</v>
          </cell>
          <cell r="M1722">
            <v>0</v>
          </cell>
          <cell r="N1722" t="str">
            <v/>
          </cell>
          <cell r="O1722" t="str">
            <v>-</v>
          </cell>
        </row>
        <row r="1723">
          <cell r="A1723" t="str">
            <v>VA13C</v>
          </cell>
          <cell r="B1723" t="str">
            <v>Multiple Trauma with Diagnosis Score 33-50, with Intervention Score 19-29</v>
          </cell>
          <cell r="C1723" t="str">
            <v>-</v>
          </cell>
          <cell r="D1723">
            <v>7051.6454955851696</v>
          </cell>
          <cell r="E1723" t="str">
            <v/>
          </cell>
          <cell r="F1723" t="str">
            <v/>
          </cell>
          <cell r="G1723">
            <v>37</v>
          </cell>
          <cell r="H1723">
            <v>7051.6454955851696</v>
          </cell>
          <cell r="I1723">
            <v>37</v>
          </cell>
          <cell r="J1723">
            <v>199.69550808216175</v>
          </cell>
          <cell r="K1723" t="str">
            <v>No</v>
          </cell>
          <cell r="L1723" t="str">
            <v>-</v>
          </cell>
          <cell r="M1723">
            <v>0</v>
          </cell>
          <cell r="N1723" t="str">
            <v/>
          </cell>
          <cell r="O1723" t="str">
            <v>-</v>
          </cell>
        </row>
        <row r="1724">
          <cell r="A1724" t="str">
            <v>VA13D</v>
          </cell>
          <cell r="B1724" t="str">
            <v>Multiple Trauma with Diagnosis Score &gt;=51, with Intervention Score 19-29</v>
          </cell>
          <cell r="C1724" t="str">
            <v>-</v>
          </cell>
          <cell r="D1724">
            <v>11434.720311118019</v>
          </cell>
          <cell r="E1724" t="str">
            <v/>
          </cell>
          <cell r="F1724" t="str">
            <v/>
          </cell>
          <cell r="G1724">
            <v>76</v>
          </cell>
          <cell r="H1724">
            <v>11434.720311118019</v>
          </cell>
          <cell r="I1724">
            <v>76</v>
          </cell>
          <cell r="J1724">
            <v>199.69550808216175</v>
          </cell>
          <cell r="K1724" t="str">
            <v>No</v>
          </cell>
          <cell r="L1724" t="str">
            <v>-</v>
          </cell>
          <cell r="M1724">
            <v>0</v>
          </cell>
          <cell r="N1724" t="str">
            <v/>
          </cell>
          <cell r="O1724" t="str">
            <v>-</v>
          </cell>
        </row>
        <row r="1725">
          <cell r="A1725" t="str">
            <v>VA14A</v>
          </cell>
          <cell r="B1725" t="str">
            <v>Multiple Trauma with Diagnosis Score &lt;=23, with Intervention Score 30-44</v>
          </cell>
          <cell r="C1725" t="str">
            <v>-</v>
          </cell>
          <cell r="D1725">
            <v>6054.8332899477346</v>
          </cell>
          <cell r="E1725" t="str">
            <v/>
          </cell>
          <cell r="F1725" t="str">
            <v/>
          </cell>
          <cell r="G1725">
            <v>22</v>
          </cell>
          <cell r="H1725">
            <v>6054.8332899477346</v>
          </cell>
          <cell r="I1725">
            <v>22</v>
          </cell>
          <cell r="J1725">
            <v>199.69550808216175</v>
          </cell>
          <cell r="K1725" t="str">
            <v>No</v>
          </cell>
          <cell r="L1725" t="str">
            <v>-</v>
          </cell>
          <cell r="M1725">
            <v>0</v>
          </cell>
          <cell r="N1725" t="str">
            <v/>
          </cell>
          <cell r="O1725" t="str">
            <v>-</v>
          </cell>
        </row>
        <row r="1726">
          <cell r="A1726" t="str">
            <v>VA14B</v>
          </cell>
          <cell r="B1726" t="str">
            <v>Multiple Trauma with Diagnosis Score 24-32, with Intervention Score 30-44</v>
          </cell>
          <cell r="C1726" t="str">
            <v>-</v>
          </cell>
          <cell r="D1726">
            <v>6731.5904733819089</v>
          </cell>
          <cell r="E1726" t="str">
            <v/>
          </cell>
          <cell r="F1726" t="str">
            <v/>
          </cell>
          <cell r="G1726">
            <v>31</v>
          </cell>
          <cell r="H1726">
            <v>6731.5904733819089</v>
          </cell>
          <cell r="I1726">
            <v>31</v>
          </cell>
          <cell r="J1726">
            <v>199.69550808216175</v>
          </cell>
          <cell r="K1726" t="str">
            <v>No</v>
          </cell>
          <cell r="L1726" t="str">
            <v>-</v>
          </cell>
          <cell r="M1726">
            <v>0</v>
          </cell>
          <cell r="N1726" t="str">
            <v/>
          </cell>
          <cell r="O1726" t="str">
            <v>-</v>
          </cell>
        </row>
        <row r="1727">
          <cell r="A1727" t="str">
            <v>VA14C</v>
          </cell>
          <cell r="B1727" t="str">
            <v>Multiple Trauma with Diagnosis Score 33-50, with Intervention Score 30-44</v>
          </cell>
          <cell r="C1727" t="str">
            <v>-</v>
          </cell>
          <cell r="D1727">
            <v>8715.103129346784</v>
          </cell>
          <cell r="E1727" t="str">
            <v/>
          </cell>
          <cell r="F1727" t="str">
            <v/>
          </cell>
          <cell r="G1727">
            <v>39</v>
          </cell>
          <cell r="H1727">
            <v>8715.103129346784</v>
          </cell>
          <cell r="I1727">
            <v>39</v>
          </cell>
          <cell r="J1727">
            <v>199.69550808216175</v>
          </cell>
          <cell r="K1727" t="str">
            <v>No</v>
          </cell>
          <cell r="L1727" t="str">
            <v>-</v>
          </cell>
          <cell r="M1727">
            <v>0</v>
          </cell>
          <cell r="N1727" t="str">
            <v/>
          </cell>
          <cell r="O1727" t="str">
            <v>-</v>
          </cell>
        </row>
        <row r="1728">
          <cell r="A1728" t="str">
            <v>VA14D</v>
          </cell>
          <cell r="B1728" t="str">
            <v>Multiple Trauma with Diagnosis Score &gt;=51, with Intervention Score 30-44</v>
          </cell>
          <cell r="C1728" t="str">
            <v>-</v>
          </cell>
          <cell r="D1728">
            <v>13648.237440497327</v>
          </cell>
          <cell r="E1728" t="str">
            <v/>
          </cell>
          <cell r="F1728" t="str">
            <v/>
          </cell>
          <cell r="G1728">
            <v>84</v>
          </cell>
          <cell r="H1728">
            <v>13648.237440497327</v>
          </cell>
          <cell r="I1728">
            <v>84</v>
          </cell>
          <cell r="J1728">
            <v>199.69550808216175</v>
          </cell>
          <cell r="K1728" t="str">
            <v>No</v>
          </cell>
          <cell r="L1728" t="str">
            <v>-</v>
          </cell>
          <cell r="M1728">
            <v>0</v>
          </cell>
          <cell r="N1728" t="str">
            <v/>
          </cell>
          <cell r="O1728" t="str">
            <v>-</v>
          </cell>
        </row>
        <row r="1729">
          <cell r="A1729" t="str">
            <v>VA15A</v>
          </cell>
          <cell r="B1729" t="str">
            <v>Multiple Trauma with Diagnosis Score &lt;=23, with Intervention Score &gt;=45</v>
          </cell>
          <cell r="C1729" t="str">
            <v>-</v>
          </cell>
          <cell r="D1729">
            <v>8733.5327265335545</v>
          </cell>
          <cell r="E1729" t="str">
            <v/>
          </cell>
          <cell r="F1729" t="str">
            <v/>
          </cell>
          <cell r="G1729">
            <v>46</v>
          </cell>
          <cell r="H1729">
            <v>8733.5327265335545</v>
          </cell>
          <cell r="I1729">
            <v>46</v>
          </cell>
          <cell r="J1729">
            <v>199.69550808216175</v>
          </cell>
          <cell r="K1729" t="str">
            <v>No</v>
          </cell>
          <cell r="L1729" t="str">
            <v>-</v>
          </cell>
          <cell r="M1729">
            <v>0</v>
          </cell>
          <cell r="N1729" t="str">
            <v/>
          </cell>
          <cell r="O1729" t="str">
            <v>-</v>
          </cell>
        </row>
        <row r="1730">
          <cell r="A1730" t="str">
            <v>VA15B</v>
          </cell>
          <cell r="B1730" t="str">
            <v>Multiple Trauma with Diagnosis Score 24-32, with Intervention Score &gt;=45</v>
          </cell>
          <cell r="C1730" t="str">
            <v>-</v>
          </cell>
          <cell r="D1730">
            <v>9303.1411028117127</v>
          </cell>
          <cell r="E1730" t="str">
            <v/>
          </cell>
          <cell r="F1730" t="str">
            <v/>
          </cell>
          <cell r="G1730">
            <v>42</v>
          </cell>
          <cell r="H1730">
            <v>9303.1411028117127</v>
          </cell>
          <cell r="I1730">
            <v>42</v>
          </cell>
          <cell r="J1730">
            <v>199.69550808216175</v>
          </cell>
          <cell r="K1730" t="str">
            <v>No</v>
          </cell>
          <cell r="L1730" t="str">
            <v>-</v>
          </cell>
          <cell r="M1730">
            <v>0</v>
          </cell>
          <cell r="N1730" t="str">
            <v/>
          </cell>
          <cell r="O1730" t="str">
            <v>-</v>
          </cell>
        </row>
        <row r="1731">
          <cell r="A1731" t="str">
            <v>VA15C</v>
          </cell>
          <cell r="B1731" t="str">
            <v>Multiple Trauma with Diagnosis Score 33-50, with Intervention Score &gt;=45</v>
          </cell>
          <cell r="C1731" t="str">
            <v>-</v>
          </cell>
          <cell r="D1731">
            <v>12321.209838098726</v>
          </cell>
          <cell r="E1731" t="str">
            <v/>
          </cell>
          <cell r="F1731" t="str">
            <v/>
          </cell>
          <cell r="G1731">
            <v>57</v>
          </cell>
          <cell r="H1731">
            <v>12321.209838098726</v>
          </cell>
          <cell r="I1731">
            <v>57</v>
          </cell>
          <cell r="J1731">
            <v>199.69550808216175</v>
          </cell>
          <cell r="K1731" t="str">
            <v>No</v>
          </cell>
          <cell r="L1731" t="str">
            <v>-</v>
          </cell>
          <cell r="M1731">
            <v>0</v>
          </cell>
          <cell r="N1731" t="str">
            <v/>
          </cell>
          <cell r="O1731" t="str">
            <v>-</v>
          </cell>
        </row>
        <row r="1732">
          <cell r="A1732" t="str">
            <v>VA15D</v>
          </cell>
          <cell r="B1732" t="str">
            <v>Multiple Trauma with Diagnosis Score &gt;=51, with Intervention Score &gt;=45</v>
          </cell>
          <cell r="C1732" t="str">
            <v>-</v>
          </cell>
          <cell r="D1732">
            <v>21968.247377221756</v>
          </cell>
          <cell r="E1732" t="str">
            <v/>
          </cell>
          <cell r="F1732" t="str">
            <v/>
          </cell>
          <cell r="G1732">
            <v>100</v>
          </cell>
          <cell r="H1732">
            <v>21968.247377221756</v>
          </cell>
          <cell r="I1732">
            <v>100</v>
          </cell>
          <cell r="J1732">
            <v>199.69550808216175</v>
          </cell>
          <cell r="K1732" t="str">
            <v>No</v>
          </cell>
          <cell r="L1732" t="str">
            <v>-</v>
          </cell>
          <cell r="M1732">
            <v>0</v>
          </cell>
          <cell r="N1732" t="str">
            <v/>
          </cell>
          <cell r="O1732" t="str">
            <v>-</v>
          </cell>
        </row>
        <row r="1733">
          <cell r="A1733" t="str">
            <v>WA01W</v>
          </cell>
          <cell r="B1733" t="str">
            <v>Manifestations of HIV or AIDS, with CC Score of 1+</v>
          </cell>
          <cell r="C1733" t="str">
            <v>-</v>
          </cell>
          <cell r="D1733">
            <v>2545.3352625282828</v>
          </cell>
          <cell r="E1733" t="str">
            <v/>
          </cell>
          <cell r="F1733" t="str">
            <v/>
          </cell>
          <cell r="G1733">
            <v>20</v>
          </cell>
          <cell r="H1733">
            <v>4046.6676472175304</v>
          </cell>
          <cell r="I1733">
            <v>25</v>
          </cell>
          <cell r="J1733">
            <v>196.97463374299483</v>
          </cell>
          <cell r="K1733" t="str">
            <v>Yes</v>
          </cell>
          <cell r="L1733">
            <v>0.30000000000000004</v>
          </cell>
          <cell r="M1733">
            <v>1214.0002941652592</v>
          </cell>
          <cell r="N1733" t="str">
            <v/>
          </cell>
          <cell r="O1733" t="str">
            <v>-</v>
          </cell>
        </row>
        <row r="1734">
          <cell r="A1734" t="str">
            <v>WA01Y</v>
          </cell>
          <cell r="B1734" t="str">
            <v>Manifestations of HIV or AIDS, with CC Score of 0</v>
          </cell>
          <cell r="C1734" t="str">
            <v>-</v>
          </cell>
          <cell r="D1734">
            <v>534.58327908600404</v>
          </cell>
          <cell r="E1734" t="str">
            <v/>
          </cell>
          <cell r="F1734" t="str">
            <v/>
          </cell>
          <cell r="G1734">
            <v>5</v>
          </cell>
          <cell r="H1734">
            <v>2601.9626734510412</v>
          </cell>
          <cell r="I1734">
            <v>14</v>
          </cell>
          <cell r="J1734">
            <v>196.97463374299483</v>
          </cell>
          <cell r="K1734" t="str">
            <v>Yes</v>
          </cell>
          <cell r="L1734">
            <v>0.30000000000000004</v>
          </cell>
          <cell r="M1734">
            <v>780.58880203531248</v>
          </cell>
          <cell r="N1734" t="str">
            <v/>
          </cell>
          <cell r="O1734" t="str">
            <v>-</v>
          </cell>
        </row>
        <row r="1735">
          <cell r="A1735" t="str">
            <v>WA02Z</v>
          </cell>
          <cell r="B1735" t="str">
            <v>Disorders of Immunity without HIV or AIDS</v>
          </cell>
          <cell r="C1735" t="str">
            <v>-</v>
          </cell>
          <cell r="D1735">
            <v>279.91683776770662</v>
          </cell>
          <cell r="E1735" t="str">
            <v/>
          </cell>
          <cell r="F1735" t="str">
            <v/>
          </cell>
          <cell r="G1735">
            <v>5</v>
          </cell>
          <cell r="H1735">
            <v>1734.9146011112762</v>
          </cell>
          <cell r="I1735">
            <v>5</v>
          </cell>
          <cell r="J1735">
            <v>196.97463374299483</v>
          </cell>
          <cell r="K1735" t="str">
            <v>Yes</v>
          </cell>
          <cell r="L1735">
            <v>0.4</v>
          </cell>
          <cell r="M1735">
            <v>693.96584044451049</v>
          </cell>
          <cell r="N1735" t="str">
            <v/>
          </cell>
          <cell r="O1735" t="str">
            <v>-</v>
          </cell>
        </row>
        <row r="1736">
          <cell r="A1736" t="str">
            <v>WA03A</v>
          </cell>
          <cell r="B1736" t="str">
            <v>Septicaemia with CC Score 4+</v>
          </cell>
          <cell r="C1736" t="str">
            <v>-</v>
          </cell>
          <cell r="D1736">
            <v>8124.8531259212223</v>
          </cell>
          <cell r="E1736" t="str">
            <v/>
          </cell>
          <cell r="F1736" t="str">
            <v/>
          </cell>
          <cell r="G1736">
            <v>52</v>
          </cell>
          <cell r="H1736">
            <v>6051.4509521875671</v>
          </cell>
          <cell r="I1736">
            <v>59</v>
          </cell>
          <cell r="J1736">
            <v>196.97463374299483</v>
          </cell>
          <cell r="K1736" t="str">
            <v>Yes</v>
          </cell>
          <cell r="L1736">
            <v>0.30000000000000004</v>
          </cell>
          <cell r="M1736">
            <v>1815.4352856562705</v>
          </cell>
          <cell r="N1736" t="str">
            <v/>
          </cell>
          <cell r="O1736" t="str">
            <v>-</v>
          </cell>
        </row>
        <row r="1737">
          <cell r="A1737" t="str">
            <v>WA03B</v>
          </cell>
          <cell r="B1737" t="str">
            <v>Septicaemia with CC Score 2-3</v>
          </cell>
          <cell r="C1737" t="str">
            <v>-</v>
          </cell>
          <cell r="D1737">
            <v>5374.8413580001725</v>
          </cell>
          <cell r="E1737" t="str">
            <v/>
          </cell>
          <cell r="F1737" t="str">
            <v/>
          </cell>
          <cell r="G1737">
            <v>38</v>
          </cell>
          <cell r="H1737">
            <v>4004.1961303989774</v>
          </cell>
          <cell r="I1737">
            <v>35</v>
          </cell>
          <cell r="J1737">
            <v>196.97463374299483</v>
          </cell>
          <cell r="K1737" t="str">
            <v>Yes</v>
          </cell>
          <cell r="L1737">
            <v>0.30000000000000004</v>
          </cell>
          <cell r="M1737">
            <v>1201.2588391196934</v>
          </cell>
          <cell r="N1737" t="str">
            <v/>
          </cell>
          <cell r="O1737" t="str">
            <v>-</v>
          </cell>
        </row>
        <row r="1738">
          <cell r="A1738" t="str">
            <v>WA03C</v>
          </cell>
          <cell r="B1738" t="str">
            <v>Septicaemia with CC Score 0-1</v>
          </cell>
          <cell r="C1738" t="str">
            <v>-</v>
          </cell>
          <cell r="D1738">
            <v>2837.2855338532886</v>
          </cell>
          <cell r="E1738" t="str">
            <v/>
          </cell>
          <cell r="F1738" t="str">
            <v/>
          </cell>
          <cell r="G1738">
            <v>19</v>
          </cell>
          <cell r="H1738">
            <v>2513.9337572890408</v>
          </cell>
          <cell r="I1738">
            <v>18</v>
          </cell>
          <cell r="J1738">
            <v>196.97463374299483</v>
          </cell>
          <cell r="K1738" t="str">
            <v>Yes</v>
          </cell>
          <cell r="L1738">
            <v>0.30000000000000004</v>
          </cell>
          <cell r="M1738">
            <v>754.18012718671241</v>
          </cell>
          <cell r="N1738" t="str">
            <v/>
          </cell>
          <cell r="O1738" t="str">
            <v>-</v>
          </cell>
        </row>
        <row r="1739">
          <cell r="A1739" t="str">
            <v>WA04Z</v>
          </cell>
          <cell r="B1739" t="str">
            <v>Acute Febrile Illness with length of stay 4 days or less</v>
          </cell>
          <cell r="C1739" t="str">
            <v>-</v>
          </cell>
          <cell r="D1739">
            <v>770.76340393621763</v>
          </cell>
          <cell r="E1739" t="str">
            <v/>
          </cell>
          <cell r="F1739" t="str">
            <v/>
          </cell>
          <cell r="G1739">
            <v>5</v>
          </cell>
          <cell r="H1739">
            <v>692.92478035514523</v>
          </cell>
          <cell r="I1739">
            <v>5</v>
          </cell>
          <cell r="J1739">
            <v>196.97463374299483</v>
          </cell>
          <cell r="K1739" t="str">
            <v>Yes</v>
          </cell>
          <cell r="L1739">
            <v>1</v>
          </cell>
          <cell r="M1739">
            <v>692.92478035514523</v>
          </cell>
          <cell r="N1739" t="str">
            <v/>
          </cell>
          <cell r="O1739" t="str">
            <v>-</v>
          </cell>
        </row>
        <row r="1740">
          <cell r="A1740" t="str">
            <v>WA05Z</v>
          </cell>
          <cell r="B1740" t="str">
            <v>Pyrexia of Unknown Origin with length of stay 5 days or more</v>
          </cell>
          <cell r="C1740" t="str">
            <v>-</v>
          </cell>
          <cell r="D1740">
            <v>4309.8880575469911</v>
          </cell>
          <cell r="E1740" t="str">
            <v/>
          </cell>
          <cell r="F1740" t="str">
            <v/>
          </cell>
          <cell r="G1740">
            <v>21</v>
          </cell>
          <cell r="H1740">
            <v>2916.9516258970434</v>
          </cell>
          <cell r="I1740">
            <v>19</v>
          </cell>
          <cell r="J1740">
            <v>196.97463374299483</v>
          </cell>
          <cell r="K1740" t="str">
            <v>No</v>
          </cell>
          <cell r="L1740" t="str">
            <v>-</v>
          </cell>
          <cell r="M1740">
            <v>0</v>
          </cell>
          <cell r="N1740" t="str">
            <v/>
          </cell>
          <cell r="O1740" t="str">
            <v>-</v>
          </cell>
        </row>
        <row r="1741">
          <cell r="A1741" t="str">
            <v>WA06A</v>
          </cell>
          <cell r="B1741" t="str">
            <v>Other Viral Illness with CC Score 2+</v>
          </cell>
          <cell r="C1741" t="str">
            <v>-</v>
          </cell>
          <cell r="D1741">
            <v>3310.3630649835472</v>
          </cell>
          <cell r="E1741" t="str">
            <v/>
          </cell>
          <cell r="F1741" t="str">
            <v/>
          </cell>
          <cell r="G1741">
            <v>26</v>
          </cell>
          <cell r="H1741">
            <v>3310.3630649835472</v>
          </cell>
          <cell r="I1741">
            <v>26</v>
          </cell>
          <cell r="J1741">
            <v>196.97463374299483</v>
          </cell>
          <cell r="K1741" t="str">
            <v>Yes</v>
          </cell>
          <cell r="L1741">
            <v>0.30000000000000004</v>
          </cell>
          <cell r="M1741">
            <v>993.10891949506436</v>
          </cell>
          <cell r="N1741" t="str">
            <v/>
          </cell>
          <cell r="O1741" t="str">
            <v>-</v>
          </cell>
        </row>
        <row r="1742">
          <cell r="A1742" t="str">
            <v>WA06B</v>
          </cell>
          <cell r="B1742" t="str">
            <v>Other Viral Illness with CC Score 1</v>
          </cell>
          <cell r="C1742" t="str">
            <v>-</v>
          </cell>
          <cell r="D1742">
            <v>1751.1087121656192</v>
          </cell>
          <cell r="E1742" t="str">
            <v/>
          </cell>
          <cell r="F1742" t="str">
            <v/>
          </cell>
          <cell r="G1742">
            <v>8</v>
          </cell>
          <cell r="H1742">
            <v>1510.9654280085215</v>
          </cell>
          <cell r="I1742">
            <v>10</v>
          </cell>
          <cell r="J1742">
            <v>196.97463374299483</v>
          </cell>
          <cell r="K1742" t="str">
            <v>Yes</v>
          </cell>
          <cell r="L1742">
            <v>0.4</v>
          </cell>
          <cell r="M1742">
            <v>604.38617120340859</v>
          </cell>
          <cell r="N1742" t="str">
            <v/>
          </cell>
          <cell r="O1742" t="str">
            <v>-</v>
          </cell>
        </row>
        <row r="1743">
          <cell r="A1743" t="str">
            <v>WA06C</v>
          </cell>
          <cell r="B1743" t="str">
            <v>Other Viral Illness with CC Score 0</v>
          </cell>
          <cell r="C1743" t="str">
            <v>-</v>
          </cell>
          <cell r="D1743">
            <v>649.94327921176784</v>
          </cell>
          <cell r="E1743" t="str">
            <v/>
          </cell>
          <cell r="F1743" t="str">
            <v/>
          </cell>
          <cell r="G1743">
            <v>5</v>
          </cell>
          <cell r="H1743">
            <v>636.56430251335405</v>
          </cell>
          <cell r="I1743">
            <v>5</v>
          </cell>
          <cell r="J1743">
            <v>196.97463374299483</v>
          </cell>
          <cell r="K1743" t="str">
            <v>Yes</v>
          </cell>
          <cell r="L1743">
            <v>1</v>
          </cell>
          <cell r="M1743">
            <v>636.56430251335405</v>
          </cell>
          <cell r="N1743" t="str">
            <v/>
          </cell>
          <cell r="O1743" t="str">
            <v>-</v>
          </cell>
        </row>
        <row r="1744">
          <cell r="A1744" t="str">
            <v>WA07Z</v>
          </cell>
          <cell r="B1744" t="str">
            <v>Complex Infectious Diseases</v>
          </cell>
          <cell r="C1744" t="str">
            <v>-</v>
          </cell>
          <cell r="D1744">
            <v>259.95464931009741</v>
          </cell>
          <cell r="E1744" t="str">
            <v/>
          </cell>
          <cell r="F1744" t="str">
            <v/>
          </cell>
          <cell r="G1744">
            <v>5</v>
          </cell>
          <cell r="H1744">
            <v>5343.457046501786</v>
          </cell>
          <cell r="I1744">
            <v>50</v>
          </cell>
          <cell r="J1744">
            <v>196.97463374299483</v>
          </cell>
          <cell r="K1744" t="str">
            <v>Yes</v>
          </cell>
          <cell r="L1744">
            <v>0.30000000000000004</v>
          </cell>
          <cell r="M1744">
            <v>1603.037113950536</v>
          </cell>
          <cell r="N1744" t="str">
            <v/>
          </cell>
          <cell r="O1744" t="str">
            <v>-</v>
          </cell>
        </row>
        <row r="1745">
          <cell r="A1745" t="str">
            <v>WA08Z</v>
          </cell>
          <cell r="B1745" t="str">
            <v>Malaria</v>
          </cell>
          <cell r="C1745" t="str">
            <v>-</v>
          </cell>
          <cell r="D1745">
            <v>1015.3780420046528</v>
          </cell>
          <cell r="E1745" t="str">
            <v/>
          </cell>
          <cell r="F1745" t="str">
            <v/>
          </cell>
          <cell r="G1745">
            <v>10</v>
          </cell>
          <cell r="H1745">
            <v>1413.0734318124346</v>
          </cell>
          <cell r="I1745">
            <v>6</v>
          </cell>
          <cell r="J1745">
            <v>196.97463374299483</v>
          </cell>
          <cell r="K1745" t="str">
            <v>Yes</v>
          </cell>
          <cell r="L1745">
            <v>0.4</v>
          </cell>
          <cell r="M1745">
            <v>565.22937272497381</v>
          </cell>
          <cell r="N1745" t="str">
            <v/>
          </cell>
          <cell r="O1745" t="str">
            <v>-</v>
          </cell>
        </row>
        <row r="1746">
          <cell r="A1746" t="str">
            <v>WA09A</v>
          </cell>
          <cell r="B1746" t="str">
            <v>Other Non-Viral Infections with CC Score 3+</v>
          </cell>
          <cell r="C1746" t="str">
            <v>-</v>
          </cell>
          <cell r="D1746">
            <v>5440.0051973185709</v>
          </cell>
          <cell r="E1746" t="str">
            <v/>
          </cell>
          <cell r="F1746" t="str">
            <v/>
          </cell>
          <cell r="G1746">
            <v>54</v>
          </cell>
          <cell r="H1746">
            <v>5440.0051973185709</v>
          </cell>
          <cell r="I1746">
            <v>54</v>
          </cell>
          <cell r="J1746">
            <v>196.97463374299483</v>
          </cell>
          <cell r="K1746" t="str">
            <v>Yes</v>
          </cell>
          <cell r="L1746">
            <v>0.30000000000000004</v>
          </cell>
          <cell r="M1746">
            <v>1632.0015591955714</v>
          </cell>
          <cell r="N1746" t="str">
            <v/>
          </cell>
          <cell r="O1746" t="str">
            <v>-</v>
          </cell>
        </row>
        <row r="1747">
          <cell r="A1747" t="str">
            <v>WA09B</v>
          </cell>
          <cell r="B1747" t="str">
            <v>Other Non-Viral Infections with CC Score 1-2</v>
          </cell>
          <cell r="C1747" t="str">
            <v>-</v>
          </cell>
          <cell r="D1747">
            <v>1652.1084717219094</v>
          </cell>
          <cell r="E1747" t="str">
            <v/>
          </cell>
          <cell r="F1747" t="str">
            <v/>
          </cell>
          <cell r="G1747">
            <v>15</v>
          </cell>
          <cell r="H1747">
            <v>3188.8699661073847</v>
          </cell>
          <cell r="I1747">
            <v>26</v>
          </cell>
          <cell r="J1747">
            <v>196.97463374299483</v>
          </cell>
          <cell r="K1747" t="str">
            <v>Yes</v>
          </cell>
          <cell r="L1747">
            <v>0.30000000000000004</v>
          </cell>
          <cell r="M1747">
            <v>956.66098983221559</v>
          </cell>
          <cell r="N1747" t="str">
            <v/>
          </cell>
          <cell r="O1747" t="str">
            <v>-</v>
          </cell>
        </row>
        <row r="1748">
          <cell r="A1748" t="str">
            <v>WA09C</v>
          </cell>
          <cell r="B1748" t="str">
            <v>Other Non-Viral Infections with CC Score 0</v>
          </cell>
          <cell r="C1748" t="str">
            <v>-</v>
          </cell>
          <cell r="D1748">
            <v>850.21136070745126</v>
          </cell>
          <cell r="E1748" t="str">
            <v/>
          </cell>
          <cell r="F1748" t="str">
            <v/>
          </cell>
          <cell r="G1748">
            <v>5</v>
          </cell>
          <cell r="H1748">
            <v>2076.8357515769712</v>
          </cell>
          <cell r="I1748">
            <v>14</v>
          </cell>
          <cell r="J1748">
            <v>196.97463374299483</v>
          </cell>
          <cell r="K1748" t="str">
            <v>Yes</v>
          </cell>
          <cell r="L1748">
            <v>0.30000000000000004</v>
          </cell>
          <cell r="M1748">
            <v>623.05072547309146</v>
          </cell>
          <cell r="N1748" t="str">
            <v/>
          </cell>
          <cell r="O1748" t="str">
            <v>-</v>
          </cell>
        </row>
        <row r="1749">
          <cell r="A1749" t="str">
            <v>WA10Z</v>
          </cell>
          <cell r="B1749" t="str">
            <v>Other Infections (Genito-Urinary Medicine)</v>
          </cell>
          <cell r="C1749" t="str">
            <v>-</v>
          </cell>
          <cell r="D1749">
            <v>1319.6826598465586</v>
          </cell>
          <cell r="E1749" t="str">
            <v/>
          </cell>
          <cell r="F1749" t="str">
            <v/>
          </cell>
          <cell r="G1749">
            <v>8</v>
          </cell>
          <cell r="H1749">
            <v>1639.2636833527993</v>
          </cell>
          <cell r="I1749">
            <v>9</v>
          </cell>
          <cell r="J1749">
            <v>196.97463374299483</v>
          </cell>
          <cell r="K1749" t="str">
            <v>Yes</v>
          </cell>
          <cell r="L1749">
            <v>0.4</v>
          </cell>
          <cell r="M1749">
            <v>655.70547334111973</v>
          </cell>
          <cell r="N1749" t="str">
            <v/>
          </cell>
          <cell r="O1749" t="str">
            <v>-</v>
          </cell>
        </row>
        <row r="1750">
          <cell r="A1750" t="str">
            <v>WA11A</v>
          </cell>
          <cell r="B1750" t="str">
            <v>Poisoning, Toxic, Environmental or Unspecified Effects, with CC Score 4+</v>
          </cell>
          <cell r="C1750" t="str">
            <v>-</v>
          </cell>
          <cell r="D1750">
            <v>2984.4065686784911</v>
          </cell>
          <cell r="E1750" t="str">
            <v/>
          </cell>
          <cell r="F1750" t="str">
            <v/>
          </cell>
          <cell r="G1750">
            <v>36</v>
          </cell>
          <cell r="H1750">
            <v>2984.4065686784911</v>
          </cell>
          <cell r="I1750">
            <v>36</v>
          </cell>
          <cell r="J1750">
            <v>196.97463374299483</v>
          </cell>
          <cell r="K1750" t="str">
            <v>Yes</v>
          </cell>
          <cell r="L1750">
            <v>0.30000000000000004</v>
          </cell>
          <cell r="M1750">
            <v>895.32197060354747</v>
          </cell>
          <cell r="N1750" t="str">
            <v/>
          </cell>
          <cell r="O1750" t="str">
            <v>-</v>
          </cell>
        </row>
        <row r="1751">
          <cell r="A1751" t="str">
            <v>WA11B</v>
          </cell>
          <cell r="B1751" t="str">
            <v>Poisoning, Toxic, Environmental or Unspecified Effects, with CC Score 2-3</v>
          </cell>
          <cell r="C1751" t="str">
            <v>-</v>
          </cell>
          <cell r="D1751">
            <v>1212.1238462795015</v>
          </cell>
          <cell r="E1751" t="str">
            <v/>
          </cell>
          <cell r="F1751" t="str">
            <v/>
          </cell>
          <cell r="G1751">
            <v>8</v>
          </cell>
          <cell r="H1751">
            <v>1212.1238462795015</v>
          </cell>
          <cell r="I1751">
            <v>8</v>
          </cell>
          <cell r="J1751">
            <v>196.97463374299483</v>
          </cell>
          <cell r="K1751" t="str">
            <v>Yes</v>
          </cell>
          <cell r="L1751">
            <v>0.4</v>
          </cell>
          <cell r="M1751">
            <v>484.84953851180063</v>
          </cell>
          <cell r="N1751">
            <v>1</v>
          </cell>
          <cell r="O1751" t="str">
            <v xml:space="preserve">HRG </v>
          </cell>
        </row>
        <row r="1752">
          <cell r="A1752" t="str">
            <v>WA11C</v>
          </cell>
          <cell r="B1752" t="str">
            <v>Poisoning, Toxic, Environmental or Unspecified Effects, with CC Score 0-1</v>
          </cell>
          <cell r="C1752" t="str">
            <v>-</v>
          </cell>
          <cell r="D1752">
            <v>418.80038654120494</v>
          </cell>
          <cell r="E1752" t="str">
            <v/>
          </cell>
          <cell r="F1752" t="str">
            <v/>
          </cell>
          <cell r="G1752">
            <v>5</v>
          </cell>
          <cell r="H1752">
            <v>472.19723897358853</v>
          </cell>
          <cell r="I1752">
            <v>5</v>
          </cell>
          <cell r="J1752">
            <v>196.97463374299483</v>
          </cell>
          <cell r="K1752" t="str">
            <v>Yes</v>
          </cell>
          <cell r="L1752">
            <v>1</v>
          </cell>
          <cell r="M1752">
            <v>472.19723897358853</v>
          </cell>
          <cell r="N1752">
            <v>1</v>
          </cell>
          <cell r="O1752" t="str">
            <v xml:space="preserve">HRG </v>
          </cell>
        </row>
        <row r="1753">
          <cell r="A1753" t="str">
            <v>WA12A</v>
          </cell>
          <cell r="B1753" t="str">
            <v>Complications of Procedures, with CC Score 3+</v>
          </cell>
          <cell r="C1753" t="str">
            <v>-</v>
          </cell>
          <cell r="D1753">
            <v>4570.6218599124168</v>
          </cell>
          <cell r="E1753" t="str">
            <v/>
          </cell>
          <cell r="F1753" t="str">
            <v/>
          </cell>
          <cell r="G1753">
            <v>40</v>
          </cell>
          <cell r="H1753">
            <v>5934.7765739911738</v>
          </cell>
          <cell r="I1753">
            <v>50</v>
          </cell>
          <cell r="J1753">
            <v>196.97463374299483</v>
          </cell>
          <cell r="K1753" t="str">
            <v>Yes</v>
          </cell>
          <cell r="L1753">
            <v>0.30000000000000004</v>
          </cell>
          <cell r="M1753">
            <v>1780.4329721973525</v>
          </cell>
          <cell r="N1753" t="str">
            <v/>
          </cell>
          <cell r="O1753" t="str">
            <v>-</v>
          </cell>
        </row>
        <row r="1754">
          <cell r="A1754" t="str">
            <v>WA12B</v>
          </cell>
          <cell r="B1754" t="str">
            <v>Complications of Procedures, with CC Score 2</v>
          </cell>
          <cell r="C1754" t="str">
            <v>-</v>
          </cell>
          <cell r="D1754">
            <v>2782.869956443612</v>
          </cell>
          <cell r="E1754" t="str">
            <v/>
          </cell>
          <cell r="F1754" t="str">
            <v/>
          </cell>
          <cell r="G1754">
            <v>20</v>
          </cell>
          <cell r="H1754">
            <v>3525.6738137772509</v>
          </cell>
          <cell r="I1754">
            <v>25</v>
          </cell>
          <cell r="J1754">
            <v>196.97463374299483</v>
          </cell>
          <cell r="K1754" t="str">
            <v>Yes</v>
          </cell>
          <cell r="L1754">
            <v>0.30000000000000004</v>
          </cell>
          <cell r="M1754">
            <v>1057.7021441331754</v>
          </cell>
          <cell r="N1754" t="str">
            <v/>
          </cell>
          <cell r="O1754" t="str">
            <v>-</v>
          </cell>
        </row>
        <row r="1755">
          <cell r="A1755" t="str">
            <v>WA12C</v>
          </cell>
          <cell r="B1755" t="str">
            <v>Complications of Procedures, with CC Score 1</v>
          </cell>
          <cell r="C1755" t="str">
            <v>-</v>
          </cell>
          <cell r="D1755">
            <v>1688.1772585107933</v>
          </cell>
          <cell r="E1755" t="str">
            <v/>
          </cell>
          <cell r="F1755" t="str">
            <v/>
          </cell>
          <cell r="G1755">
            <v>10</v>
          </cell>
          <cell r="H1755">
            <v>2647.0690828766819</v>
          </cell>
          <cell r="I1755">
            <v>16</v>
          </cell>
          <cell r="J1755">
            <v>196.97463374299483</v>
          </cell>
          <cell r="K1755" t="str">
            <v>Yes</v>
          </cell>
          <cell r="L1755">
            <v>0.30000000000000004</v>
          </cell>
          <cell r="M1755">
            <v>794.12072486300474</v>
          </cell>
          <cell r="N1755" t="str">
            <v/>
          </cell>
          <cell r="O1755" t="str">
            <v>-</v>
          </cell>
        </row>
        <row r="1756">
          <cell r="A1756" t="str">
            <v>WA12D</v>
          </cell>
          <cell r="B1756" t="str">
            <v>Complications of Procedures, with CC Score 0</v>
          </cell>
          <cell r="C1756" t="str">
            <v>-</v>
          </cell>
          <cell r="D1756">
            <v>1174.9969060399378</v>
          </cell>
          <cell r="E1756" t="str">
            <v/>
          </cell>
          <cell r="F1756" t="str">
            <v/>
          </cell>
          <cell r="G1756">
            <v>5</v>
          </cell>
          <cell r="H1756">
            <v>1562.8454914661615</v>
          </cell>
          <cell r="I1756">
            <v>8</v>
          </cell>
          <cell r="J1756">
            <v>196.97463374299483</v>
          </cell>
          <cell r="K1756" t="str">
            <v>Yes</v>
          </cell>
          <cell r="L1756">
            <v>0.4</v>
          </cell>
          <cell r="M1756">
            <v>625.13819658646469</v>
          </cell>
          <cell r="N1756" t="str">
            <v/>
          </cell>
          <cell r="O1756" t="str">
            <v>-</v>
          </cell>
        </row>
        <row r="1757">
          <cell r="A1757" t="str">
            <v>WA15A</v>
          </cell>
          <cell r="B1757" t="str">
            <v>Respite Care with length of stay 9 days or more</v>
          </cell>
          <cell r="C1757" t="str">
            <v>-</v>
          </cell>
          <cell r="D1757">
            <v>1866.9064050195591</v>
          </cell>
          <cell r="E1757" t="str">
            <v/>
          </cell>
          <cell r="F1757" t="str">
            <v/>
          </cell>
          <cell r="G1757">
            <v>25</v>
          </cell>
          <cell r="H1757">
            <v>3802.7289075460985</v>
          </cell>
          <cell r="I1757">
            <v>38</v>
          </cell>
          <cell r="J1757">
            <v>196.97463374299483</v>
          </cell>
          <cell r="K1757" t="str">
            <v>Yes</v>
          </cell>
          <cell r="L1757">
            <v>0.30000000000000004</v>
          </cell>
          <cell r="M1757">
            <v>1140.8186722638297</v>
          </cell>
          <cell r="N1757" t="str">
            <v/>
          </cell>
          <cell r="O1757" t="str">
            <v>-</v>
          </cell>
        </row>
        <row r="1758">
          <cell r="A1758" t="str">
            <v>WA15B</v>
          </cell>
          <cell r="B1758" t="str">
            <v>Respite Care with length of stay between 5 and 8 days</v>
          </cell>
          <cell r="C1758" t="str">
            <v>-</v>
          </cell>
          <cell r="D1758">
            <v>1866.9064050195591</v>
          </cell>
          <cell r="E1758" t="str">
            <v/>
          </cell>
          <cell r="F1758" t="str">
            <v/>
          </cell>
          <cell r="G1758">
            <v>25</v>
          </cell>
          <cell r="H1758">
            <v>2109.2629393186758</v>
          </cell>
          <cell r="I1758">
            <v>7</v>
          </cell>
          <cell r="J1758">
            <v>196.97463374299483</v>
          </cell>
          <cell r="K1758" t="str">
            <v>Yes</v>
          </cell>
          <cell r="L1758">
            <v>0.30000000000000004</v>
          </cell>
          <cell r="M1758">
            <v>632.77888179560284</v>
          </cell>
          <cell r="N1758" t="str">
            <v/>
          </cell>
          <cell r="O1758" t="str">
            <v>-</v>
          </cell>
        </row>
        <row r="1759">
          <cell r="A1759" t="str">
            <v>WA15V</v>
          </cell>
          <cell r="B1759" t="str">
            <v>Respite Care with length of stay 4 days or less</v>
          </cell>
          <cell r="C1759" t="str">
            <v>-</v>
          </cell>
          <cell r="D1759">
            <v>904.20668444692888</v>
          </cell>
          <cell r="E1759" t="str">
            <v/>
          </cell>
          <cell r="F1759" t="str">
            <v/>
          </cell>
          <cell r="G1759">
            <v>6</v>
          </cell>
          <cell r="H1759">
            <v>955.38732165733995</v>
          </cell>
          <cell r="I1759">
            <v>6</v>
          </cell>
          <cell r="J1759">
            <v>196.97463374299483</v>
          </cell>
          <cell r="K1759" t="str">
            <v>Yes</v>
          </cell>
          <cell r="L1759">
            <v>0.65</v>
          </cell>
          <cell r="M1759">
            <v>621.001759077271</v>
          </cell>
          <cell r="N1759" t="str">
            <v/>
          </cell>
          <cell r="O1759" t="str">
            <v>-</v>
          </cell>
        </row>
        <row r="1760">
          <cell r="A1760" t="str">
            <v>WA16W</v>
          </cell>
          <cell r="B1760" t="str">
            <v>Shock or Anaphylaxis, with CC Score of 1+</v>
          </cell>
          <cell r="C1760" t="str">
            <v>-</v>
          </cell>
          <cell r="D1760">
            <v>705.00640133554543</v>
          </cell>
          <cell r="E1760" t="str">
            <v/>
          </cell>
          <cell r="F1760" t="str">
            <v/>
          </cell>
          <cell r="G1760">
            <v>5</v>
          </cell>
          <cell r="H1760">
            <v>705.00640133554543</v>
          </cell>
          <cell r="I1760">
            <v>5</v>
          </cell>
          <cell r="J1760">
            <v>196.97463374299483</v>
          </cell>
          <cell r="K1760" t="str">
            <v>Yes</v>
          </cell>
          <cell r="L1760">
            <v>0.65</v>
          </cell>
          <cell r="M1760">
            <v>458.25416086810452</v>
          </cell>
          <cell r="N1760" t="str">
            <v/>
          </cell>
          <cell r="O1760" t="str">
            <v>-</v>
          </cell>
        </row>
        <row r="1761">
          <cell r="A1761" t="str">
            <v>WA16Y</v>
          </cell>
          <cell r="B1761" t="str">
            <v>Shock or Anaphylaxis, with CC Score of 0</v>
          </cell>
          <cell r="C1761" t="str">
            <v>-</v>
          </cell>
          <cell r="D1761">
            <v>301.03248833300847</v>
          </cell>
          <cell r="E1761" t="str">
            <v/>
          </cell>
          <cell r="F1761" t="str">
            <v/>
          </cell>
          <cell r="G1761">
            <v>5</v>
          </cell>
          <cell r="H1761">
            <v>375.96929784384542</v>
          </cell>
          <cell r="I1761">
            <v>5</v>
          </cell>
          <cell r="J1761">
            <v>196.97463374299483</v>
          </cell>
          <cell r="K1761" t="str">
            <v>Yes</v>
          </cell>
          <cell r="L1761">
            <v>1</v>
          </cell>
          <cell r="M1761">
            <v>375.96929784384542</v>
          </cell>
          <cell r="N1761" t="str">
            <v/>
          </cell>
          <cell r="O1761" t="str">
            <v>-</v>
          </cell>
        </row>
        <row r="1762">
          <cell r="A1762" t="str">
            <v>WA17A</v>
          </cell>
          <cell r="B1762" t="str">
            <v>Neoplasm Related Admission with CC Score 3+</v>
          </cell>
          <cell r="C1762" t="str">
            <v>-</v>
          </cell>
          <cell r="D1762">
            <v>4021.3989824387518</v>
          </cell>
          <cell r="E1762" t="str">
            <v/>
          </cell>
          <cell r="F1762" t="str">
            <v/>
          </cell>
          <cell r="G1762">
            <v>37</v>
          </cell>
          <cell r="H1762">
            <v>4789.7780631286578</v>
          </cell>
          <cell r="I1762">
            <v>43</v>
          </cell>
          <cell r="J1762">
            <v>196.97463374299483</v>
          </cell>
          <cell r="K1762" t="str">
            <v>Yes</v>
          </cell>
          <cell r="L1762">
            <v>0.30000000000000004</v>
          </cell>
          <cell r="M1762">
            <v>1436.9334189385975</v>
          </cell>
          <cell r="N1762" t="str">
            <v/>
          </cell>
          <cell r="O1762" t="str">
            <v>-</v>
          </cell>
        </row>
        <row r="1763">
          <cell r="A1763" t="str">
            <v>WA17B</v>
          </cell>
          <cell r="B1763" t="str">
            <v>Neoplasm Related Admission with CC Score 2</v>
          </cell>
          <cell r="C1763" t="str">
            <v>-</v>
          </cell>
          <cell r="D1763">
            <v>1520.2851665522121</v>
          </cell>
          <cell r="E1763" t="str">
            <v/>
          </cell>
          <cell r="F1763" t="str">
            <v/>
          </cell>
          <cell r="G1763">
            <v>13</v>
          </cell>
          <cell r="H1763">
            <v>3532.1574343988909</v>
          </cell>
          <cell r="I1763">
            <v>32</v>
          </cell>
          <cell r="J1763">
            <v>196.97463374299483</v>
          </cell>
          <cell r="K1763" t="str">
            <v>Yes</v>
          </cell>
          <cell r="L1763">
            <v>0.30000000000000004</v>
          </cell>
          <cell r="M1763">
            <v>1059.6472303196674</v>
          </cell>
          <cell r="N1763" t="str">
            <v/>
          </cell>
          <cell r="O1763" t="str">
            <v>-</v>
          </cell>
        </row>
        <row r="1764">
          <cell r="A1764" t="str">
            <v>WA17C</v>
          </cell>
          <cell r="B1764" t="str">
            <v>Neoplasm Related Admission with CC Score 1</v>
          </cell>
          <cell r="C1764" t="str">
            <v>-</v>
          </cell>
          <cell r="D1764">
            <v>813.57332128164933</v>
          </cell>
          <cell r="E1764" t="str">
            <v/>
          </cell>
          <cell r="F1764" t="str">
            <v/>
          </cell>
          <cell r="G1764">
            <v>5</v>
          </cell>
          <cell r="H1764">
            <v>2967.3815286630311</v>
          </cell>
          <cell r="I1764">
            <v>27</v>
          </cell>
          <cell r="J1764">
            <v>196.97463374299483</v>
          </cell>
          <cell r="K1764" t="str">
            <v>Yes</v>
          </cell>
          <cell r="L1764">
            <v>0.30000000000000004</v>
          </cell>
          <cell r="M1764">
            <v>890.21445859890946</v>
          </cell>
          <cell r="N1764" t="str">
            <v/>
          </cell>
          <cell r="O1764" t="str">
            <v>-</v>
          </cell>
        </row>
        <row r="1765">
          <cell r="A1765" t="str">
            <v>WA17D</v>
          </cell>
          <cell r="B1765" t="str">
            <v>Neoplasm Related Admission with CC Score 0</v>
          </cell>
          <cell r="C1765" t="str">
            <v>-</v>
          </cell>
          <cell r="D1765">
            <v>565.21942461397282</v>
          </cell>
          <cell r="E1765" t="str">
            <v/>
          </cell>
          <cell r="F1765" t="str">
            <v/>
          </cell>
          <cell r="G1765">
            <v>5</v>
          </cell>
          <cell r="H1765">
            <v>2476.3202846503755</v>
          </cell>
          <cell r="I1765">
            <v>19</v>
          </cell>
          <cell r="J1765">
            <v>196.97463374299483</v>
          </cell>
          <cell r="K1765" t="str">
            <v>Yes</v>
          </cell>
          <cell r="L1765">
            <v>0.30000000000000004</v>
          </cell>
          <cell r="M1765">
            <v>742.89608539511278</v>
          </cell>
          <cell r="N1765" t="str">
            <v/>
          </cell>
          <cell r="O1765" t="str">
            <v>-</v>
          </cell>
        </row>
        <row r="1766">
          <cell r="A1766" t="str">
            <v>WA18A</v>
          </cell>
          <cell r="B1766" t="str">
            <v>Admission for Unexplained Symptoms with Interventions, with CC Score 2+</v>
          </cell>
          <cell r="C1766" t="str">
            <v>-</v>
          </cell>
          <cell r="D1766">
            <v>6847.6092262609045</v>
          </cell>
          <cell r="E1766" t="str">
            <v/>
          </cell>
          <cell r="F1766" t="str">
            <v/>
          </cell>
          <cell r="G1766">
            <v>48</v>
          </cell>
          <cell r="H1766">
            <v>5160.5942797919597</v>
          </cell>
          <cell r="I1766">
            <v>53</v>
          </cell>
          <cell r="J1766">
            <v>196.97463374299483</v>
          </cell>
          <cell r="K1766" t="str">
            <v>Yes</v>
          </cell>
          <cell r="L1766">
            <v>0.30000000000000004</v>
          </cell>
          <cell r="M1766">
            <v>1548.178283937588</v>
          </cell>
          <cell r="N1766" t="str">
            <v/>
          </cell>
          <cell r="O1766" t="str">
            <v>-</v>
          </cell>
        </row>
        <row r="1767">
          <cell r="A1767" t="str">
            <v>WA18B</v>
          </cell>
          <cell r="B1767" t="str">
            <v>Admission for Unexplained Symptoms with Interventions, with CC Score 0-1</v>
          </cell>
          <cell r="C1767" t="str">
            <v>-</v>
          </cell>
          <cell r="D1767">
            <v>3105.4663090134336</v>
          </cell>
          <cell r="E1767" t="str">
            <v/>
          </cell>
          <cell r="F1767" t="str">
            <v/>
          </cell>
          <cell r="G1767">
            <v>15</v>
          </cell>
          <cell r="H1767">
            <v>3061.5029794991224</v>
          </cell>
          <cell r="I1767">
            <v>32</v>
          </cell>
          <cell r="J1767">
            <v>196.97463374299483</v>
          </cell>
          <cell r="K1767" t="str">
            <v>Yes</v>
          </cell>
          <cell r="L1767">
            <v>0.30000000000000004</v>
          </cell>
          <cell r="M1767">
            <v>918.45089384973687</v>
          </cell>
          <cell r="N1767" t="str">
            <v/>
          </cell>
          <cell r="O1767" t="str">
            <v>-</v>
          </cell>
        </row>
        <row r="1768">
          <cell r="A1768" t="str">
            <v>WA18C</v>
          </cell>
          <cell r="B1768" t="str">
            <v>Admission for Unexplained Symptoms without Interventions, with CC Score 5+</v>
          </cell>
          <cell r="C1768" t="str">
            <v>-</v>
          </cell>
          <cell r="D1768">
            <v>4060.5018774717018</v>
          </cell>
          <cell r="E1768" t="str">
            <v/>
          </cell>
          <cell r="F1768" t="str">
            <v/>
          </cell>
          <cell r="G1768">
            <v>5</v>
          </cell>
          <cell r="H1768">
            <v>4358.6612868845832</v>
          </cell>
          <cell r="I1768">
            <v>63</v>
          </cell>
          <cell r="J1768">
            <v>196.97463374299483</v>
          </cell>
          <cell r="K1768" t="str">
            <v>Yes</v>
          </cell>
          <cell r="L1768">
            <v>0.30000000000000004</v>
          </cell>
          <cell r="M1768">
            <v>1307.5983860653751</v>
          </cell>
          <cell r="N1768" t="str">
            <v/>
          </cell>
          <cell r="O1768" t="str">
            <v>-</v>
          </cell>
        </row>
        <row r="1769">
          <cell r="A1769" t="str">
            <v>WA18D</v>
          </cell>
          <cell r="B1769" t="str">
            <v>Admission for Unexplained Symptoms without Interventions, with CC Score 3-4</v>
          </cell>
          <cell r="C1769" t="str">
            <v>-</v>
          </cell>
          <cell r="D1769">
            <v>2107.8593163811133</v>
          </cell>
          <cell r="E1769" t="str">
            <v/>
          </cell>
          <cell r="F1769" t="str">
            <v/>
          </cell>
          <cell r="G1769">
            <v>42</v>
          </cell>
          <cell r="H1769">
            <v>2852.2756017200199</v>
          </cell>
          <cell r="I1769">
            <v>35</v>
          </cell>
          <cell r="J1769">
            <v>196.97463374299483</v>
          </cell>
          <cell r="K1769" t="str">
            <v>Yes</v>
          </cell>
          <cell r="L1769">
            <v>0.30000000000000004</v>
          </cell>
          <cell r="M1769">
            <v>855.68268051600614</v>
          </cell>
          <cell r="N1769" t="str">
            <v/>
          </cell>
          <cell r="O1769" t="str">
            <v>-</v>
          </cell>
        </row>
        <row r="1770">
          <cell r="A1770" t="str">
            <v>WA18E</v>
          </cell>
          <cell r="B1770" t="str">
            <v>Admission for Unexplained Symptoms without Interventions, with CC Score 1-2</v>
          </cell>
          <cell r="C1770" t="str">
            <v>-</v>
          </cell>
          <cell r="D1770">
            <v>561.72100708805999</v>
          </cell>
          <cell r="E1770" t="str">
            <v/>
          </cell>
          <cell r="F1770" t="str">
            <v/>
          </cell>
          <cell r="G1770">
            <v>5</v>
          </cell>
          <cell r="H1770">
            <v>1915.1029157765963</v>
          </cell>
          <cell r="I1770">
            <v>15</v>
          </cell>
          <cell r="J1770">
            <v>196.97463374299483</v>
          </cell>
          <cell r="K1770" t="str">
            <v>Yes</v>
          </cell>
          <cell r="L1770">
            <v>0.30000000000000004</v>
          </cell>
          <cell r="M1770">
            <v>574.53087473297899</v>
          </cell>
          <cell r="N1770" t="str">
            <v/>
          </cell>
          <cell r="O1770" t="str">
            <v>-</v>
          </cell>
        </row>
        <row r="1771">
          <cell r="A1771" t="str">
            <v>WA18F</v>
          </cell>
          <cell r="B1771" t="str">
            <v>Admission for Unexplained Symptoms without Interventions, with CC Score 0</v>
          </cell>
          <cell r="C1771" t="str">
            <v>-</v>
          </cell>
          <cell r="D1771">
            <v>368.44632096784602</v>
          </cell>
          <cell r="E1771" t="str">
            <v/>
          </cell>
          <cell r="F1771" t="str">
            <v/>
          </cell>
          <cell r="G1771">
            <v>5</v>
          </cell>
          <cell r="H1771">
            <v>863.71177519791809</v>
          </cell>
          <cell r="I1771">
            <v>5</v>
          </cell>
          <cell r="J1771">
            <v>196.97463374299483</v>
          </cell>
          <cell r="K1771" t="str">
            <v>Yes</v>
          </cell>
          <cell r="L1771">
            <v>0.65</v>
          </cell>
          <cell r="M1771">
            <v>561.41265387864678</v>
          </cell>
          <cell r="N1771" t="str">
            <v/>
          </cell>
          <cell r="O1771" t="str">
            <v>-</v>
          </cell>
        </row>
        <row r="1772">
          <cell r="A1772" t="str">
            <v>WA19Z</v>
          </cell>
          <cell r="B1772" t="str">
            <v>Abnormal Findings without Diagnosis</v>
          </cell>
          <cell r="C1772" t="str">
            <v>-</v>
          </cell>
          <cell r="D1772">
            <v>315.52891471602419</v>
          </cell>
          <cell r="E1772" t="str">
            <v/>
          </cell>
          <cell r="F1772" t="str">
            <v/>
          </cell>
          <cell r="G1772">
            <v>5</v>
          </cell>
          <cell r="H1772">
            <v>880.94717009137707</v>
          </cell>
          <cell r="I1772">
            <v>5</v>
          </cell>
          <cell r="J1772">
            <v>196.97463374299483</v>
          </cell>
          <cell r="K1772" t="str">
            <v>Yes</v>
          </cell>
          <cell r="L1772">
            <v>0.65</v>
          </cell>
          <cell r="M1772">
            <v>572.61566055939511</v>
          </cell>
          <cell r="N1772" t="str">
            <v/>
          </cell>
          <cell r="O1772" t="str">
            <v>-</v>
          </cell>
        </row>
        <row r="1773">
          <cell r="A1773" t="str">
            <v>WA20Z</v>
          </cell>
          <cell r="B1773" t="str">
            <v>Examination, Follow-Up or Special Screening</v>
          </cell>
          <cell r="C1773">
            <v>27.548228964921076</v>
          </cell>
          <cell r="D1773">
            <v>275.00313134861653</v>
          </cell>
          <cell r="E1773" t="str">
            <v/>
          </cell>
          <cell r="F1773" t="str">
            <v/>
          </cell>
          <cell r="G1773">
            <v>5</v>
          </cell>
          <cell r="H1773">
            <v>406.71686248134523</v>
          </cell>
          <cell r="I1773">
            <v>5</v>
          </cell>
          <cell r="J1773">
            <v>196.97463374299483</v>
          </cell>
          <cell r="K1773" t="str">
            <v>Yes</v>
          </cell>
          <cell r="L1773">
            <v>1</v>
          </cell>
          <cell r="M1773">
            <v>406.71686248134523</v>
          </cell>
          <cell r="N1773" t="str">
            <v/>
          </cell>
          <cell r="O1773" t="str">
            <v>-</v>
          </cell>
        </row>
        <row r="1774">
          <cell r="A1774" t="str">
            <v>WA21Z</v>
          </cell>
          <cell r="B1774" t="str">
            <v>Other Procedures or Health Care Problems</v>
          </cell>
          <cell r="C1774" t="str">
            <v>-</v>
          </cell>
          <cell r="D1774">
            <v>459.50427322319348</v>
          </cell>
          <cell r="E1774" t="str">
            <v/>
          </cell>
          <cell r="F1774" t="str">
            <v/>
          </cell>
          <cell r="G1774">
            <v>5</v>
          </cell>
          <cell r="H1774">
            <v>692.74493371958783</v>
          </cell>
          <cell r="I1774">
            <v>5</v>
          </cell>
          <cell r="J1774">
            <v>196.97463374299483</v>
          </cell>
          <cell r="K1774" t="str">
            <v>No</v>
          </cell>
          <cell r="L1774" t="str">
            <v>-</v>
          </cell>
          <cell r="M1774">
            <v>0</v>
          </cell>
          <cell r="N1774" t="str">
            <v/>
          </cell>
          <cell r="O1774" t="str">
            <v>-</v>
          </cell>
        </row>
        <row r="1775">
          <cell r="A1775" t="str">
            <v>WA22A</v>
          </cell>
          <cell r="B1775" t="str">
            <v>Other Specified Admissions or Counselling, with CC Score 4+</v>
          </cell>
          <cell r="C1775" t="str">
            <v>-</v>
          </cell>
          <cell r="D1775">
            <v>4418.5985074984783</v>
          </cell>
          <cell r="E1775" t="str">
            <v/>
          </cell>
          <cell r="F1775" t="str">
            <v/>
          </cell>
          <cell r="G1775">
            <v>69</v>
          </cell>
          <cell r="H1775">
            <v>4418.5985074984783</v>
          </cell>
          <cell r="I1775">
            <v>69</v>
          </cell>
          <cell r="J1775">
            <v>196.97463374299483</v>
          </cell>
          <cell r="K1775" t="str">
            <v>Yes</v>
          </cell>
          <cell r="L1775">
            <v>0.30000000000000004</v>
          </cell>
          <cell r="M1775">
            <v>1325.5795522495437</v>
          </cell>
          <cell r="N1775" t="str">
            <v/>
          </cell>
          <cell r="O1775" t="str">
            <v>-</v>
          </cell>
        </row>
        <row r="1776">
          <cell r="A1776" t="str">
            <v>WA22B</v>
          </cell>
          <cell r="B1776" t="str">
            <v>Other Specified Admissions or Counselling, with CC Score 2-3</v>
          </cell>
          <cell r="C1776" t="str">
            <v>-</v>
          </cell>
          <cell r="D1776">
            <v>3177.6267690283375</v>
          </cell>
          <cell r="E1776" t="str">
            <v/>
          </cell>
          <cell r="F1776" t="str">
            <v/>
          </cell>
          <cell r="G1776">
            <v>42</v>
          </cell>
          <cell r="H1776">
            <v>3177.6267690283375</v>
          </cell>
          <cell r="I1776">
            <v>42</v>
          </cell>
          <cell r="J1776">
            <v>196.97463374299483</v>
          </cell>
          <cell r="K1776" t="str">
            <v>Yes</v>
          </cell>
          <cell r="L1776">
            <v>0.30000000000000004</v>
          </cell>
          <cell r="M1776">
            <v>953.28803070850142</v>
          </cell>
          <cell r="N1776" t="str">
            <v/>
          </cell>
          <cell r="O1776" t="str">
            <v>-</v>
          </cell>
        </row>
        <row r="1777">
          <cell r="A1777" t="str">
            <v>WA22C</v>
          </cell>
          <cell r="B1777" t="str">
            <v>Other Specified Admissions or Counselling, with CC Score 0-1</v>
          </cell>
          <cell r="C1777" t="str">
            <v>-</v>
          </cell>
          <cell r="D1777">
            <v>1429.0513780742381</v>
          </cell>
          <cell r="E1777" t="str">
            <v/>
          </cell>
          <cell r="F1777" t="str">
            <v/>
          </cell>
          <cell r="G1777">
            <v>25</v>
          </cell>
          <cell r="H1777">
            <v>2000.4596914873423</v>
          </cell>
          <cell r="I1777">
            <v>15</v>
          </cell>
          <cell r="J1777">
            <v>196.97463374299483</v>
          </cell>
          <cell r="K1777" t="str">
            <v>Yes</v>
          </cell>
          <cell r="L1777">
            <v>0.30000000000000004</v>
          </cell>
          <cell r="M1777">
            <v>600.1379074462028</v>
          </cell>
          <cell r="N1777" t="str">
            <v/>
          </cell>
          <cell r="O1777" t="str">
            <v>-</v>
          </cell>
        </row>
        <row r="1778">
          <cell r="A1778" t="str">
            <v>WA23A</v>
          </cell>
          <cell r="B1778" t="str">
            <v>Falls without Specific Cause, with CC Score 4+</v>
          </cell>
          <cell r="C1778" t="str">
            <v>-</v>
          </cell>
          <cell r="D1778">
            <v>4559.7446094855904</v>
          </cell>
          <cell r="E1778" t="str">
            <v/>
          </cell>
          <cell r="F1778" t="str">
            <v/>
          </cell>
          <cell r="G1778">
            <v>62</v>
          </cell>
          <cell r="H1778">
            <v>4559.7446094855904</v>
          </cell>
          <cell r="I1778">
            <v>62</v>
          </cell>
          <cell r="J1778">
            <v>196.97463374299483</v>
          </cell>
          <cell r="K1778" t="str">
            <v>Yes</v>
          </cell>
          <cell r="L1778">
            <v>0.30000000000000004</v>
          </cell>
          <cell r="M1778">
            <v>1367.9233828456772</v>
          </cell>
          <cell r="N1778" t="str">
            <v/>
          </cell>
          <cell r="O1778" t="str">
            <v>-</v>
          </cell>
        </row>
        <row r="1779">
          <cell r="A1779" t="str">
            <v>WA23B</v>
          </cell>
          <cell r="B1779" t="str">
            <v>Falls without Specific Cause, with CC Score 2-3</v>
          </cell>
          <cell r="C1779" t="str">
            <v>-</v>
          </cell>
          <cell r="D1779">
            <v>3249.6376893417541</v>
          </cell>
          <cell r="E1779" t="str">
            <v/>
          </cell>
          <cell r="F1779" t="str">
            <v/>
          </cell>
          <cell r="G1779">
            <v>39</v>
          </cell>
          <cell r="H1779">
            <v>3249.6376893417541</v>
          </cell>
          <cell r="I1779">
            <v>39</v>
          </cell>
          <cell r="J1779">
            <v>196.97463374299483</v>
          </cell>
          <cell r="K1779" t="str">
            <v>Yes</v>
          </cell>
          <cell r="L1779">
            <v>0.30000000000000004</v>
          </cell>
          <cell r="M1779">
            <v>974.8913068025264</v>
          </cell>
          <cell r="N1779" t="str">
            <v/>
          </cell>
          <cell r="O1779" t="str">
            <v>-</v>
          </cell>
        </row>
        <row r="1780">
          <cell r="A1780" t="str">
            <v>WA23C</v>
          </cell>
          <cell r="B1780" t="str">
            <v>Falls without Specific Cause, with CC Score 0-1</v>
          </cell>
          <cell r="C1780" t="str">
            <v>-</v>
          </cell>
          <cell r="D1780">
            <v>2332.3185026961005</v>
          </cell>
          <cell r="E1780" t="str">
            <v/>
          </cell>
          <cell r="F1780" t="str">
            <v/>
          </cell>
          <cell r="G1780">
            <v>24</v>
          </cell>
          <cell r="H1780">
            <v>2332.3185026961005</v>
          </cell>
          <cell r="I1780">
            <v>24</v>
          </cell>
          <cell r="J1780">
            <v>196.97463374299483</v>
          </cell>
          <cell r="K1780" t="str">
            <v>Yes</v>
          </cell>
          <cell r="L1780">
            <v>0.30000000000000004</v>
          </cell>
          <cell r="M1780">
            <v>699.69555080883026</v>
          </cell>
          <cell r="N1780" t="str">
            <v/>
          </cell>
          <cell r="O1780" t="str">
            <v>-</v>
          </cell>
        </row>
        <row r="1781">
          <cell r="A1781" t="str">
            <v>WA24A</v>
          </cell>
          <cell r="B1781" t="str">
            <v>Procedures on the Lymphatic System with CC Score 1+</v>
          </cell>
          <cell r="C1781" t="str">
            <v>-</v>
          </cell>
          <cell r="D1781">
            <v>2377.2356981169264</v>
          </cell>
          <cell r="E1781" t="str">
            <v/>
          </cell>
          <cell r="F1781" t="str">
            <v/>
          </cell>
          <cell r="G1781">
            <v>8</v>
          </cell>
          <cell r="H1781">
            <v>7042.4485927915903</v>
          </cell>
          <cell r="I1781">
            <v>60</v>
          </cell>
          <cell r="J1781">
            <v>196.97463374299483</v>
          </cell>
          <cell r="K1781" t="str">
            <v>No</v>
          </cell>
          <cell r="L1781" t="str">
            <v>-</v>
          </cell>
          <cell r="M1781">
            <v>0</v>
          </cell>
          <cell r="N1781" t="str">
            <v/>
          </cell>
          <cell r="O1781" t="str">
            <v>-</v>
          </cell>
        </row>
        <row r="1782">
          <cell r="A1782" t="str">
            <v>WA24B</v>
          </cell>
          <cell r="B1782" t="str">
            <v>Procedures on the Lymphatic System with CC Score 0</v>
          </cell>
          <cell r="C1782" t="str">
            <v>-</v>
          </cell>
          <cell r="D1782">
            <v>1695.4661150961242</v>
          </cell>
          <cell r="E1782" t="str">
            <v/>
          </cell>
          <cell r="F1782" t="str">
            <v/>
          </cell>
          <cell r="G1782">
            <v>5</v>
          </cell>
          <cell r="H1782">
            <v>3466.2023486569969</v>
          </cell>
          <cell r="I1782">
            <v>25</v>
          </cell>
          <cell r="J1782">
            <v>196.97463374299483</v>
          </cell>
          <cell r="K1782" t="str">
            <v>No</v>
          </cell>
          <cell r="L1782" t="str">
            <v>-</v>
          </cell>
          <cell r="M1782">
            <v>0</v>
          </cell>
          <cell r="N1782" t="str">
            <v/>
          </cell>
          <cell r="O1782" t="str">
            <v>-</v>
          </cell>
        </row>
        <row r="1783">
          <cell r="A1783" t="str">
            <v>YQ01A</v>
          </cell>
          <cell r="B1783" t="str">
            <v>Multiple or Revisional, Open Repair of Abdominal or Thoracoabdominal Aortic Aneurysm, with CC Score 6+</v>
          </cell>
          <cell r="C1783" t="str">
            <v>-</v>
          </cell>
          <cell r="D1783">
            <v>10950.833800240109</v>
          </cell>
          <cell r="E1783" t="str">
            <v/>
          </cell>
          <cell r="F1783" t="str">
            <v/>
          </cell>
          <cell r="G1783">
            <v>61</v>
          </cell>
          <cell r="H1783">
            <v>10950.833800240109</v>
          </cell>
          <cell r="I1783">
            <v>61</v>
          </cell>
          <cell r="J1783">
            <v>212.05651015319862</v>
          </cell>
          <cell r="K1783" t="str">
            <v>No</v>
          </cell>
          <cell r="L1783" t="str">
            <v>-</v>
          </cell>
          <cell r="M1783">
            <v>0</v>
          </cell>
          <cell r="N1783" t="str">
            <v/>
          </cell>
          <cell r="O1783" t="str">
            <v>-</v>
          </cell>
        </row>
        <row r="1784">
          <cell r="A1784" t="str">
            <v>YQ01B</v>
          </cell>
          <cell r="B1784" t="str">
            <v>Multiple or Revisional, Open Repair of Abdominal or Thoracoabdominal Aortic Aneurysm, with CC Score 0-5</v>
          </cell>
          <cell r="C1784" t="str">
            <v>-</v>
          </cell>
          <cell r="D1784">
            <v>9499.3470249576712</v>
          </cell>
          <cell r="E1784" t="str">
            <v/>
          </cell>
          <cell r="F1784" t="str">
            <v/>
          </cell>
          <cell r="G1784">
            <v>36</v>
          </cell>
          <cell r="H1784">
            <v>9314.3469522848864</v>
          </cell>
          <cell r="I1784">
            <v>75</v>
          </cell>
          <cell r="J1784">
            <v>212.05651015319862</v>
          </cell>
          <cell r="K1784" t="str">
            <v>No</v>
          </cell>
          <cell r="L1784" t="str">
            <v>-</v>
          </cell>
          <cell r="M1784">
            <v>0</v>
          </cell>
          <cell r="N1784" t="str">
            <v/>
          </cell>
          <cell r="O1784" t="str">
            <v>-</v>
          </cell>
        </row>
        <row r="1785">
          <cell r="A1785" t="str">
            <v>YQ02Z</v>
          </cell>
          <cell r="B1785" t="str">
            <v>Open Repair of Thoracoabdominal Aortic Aneurysm</v>
          </cell>
          <cell r="C1785" t="str">
            <v>-</v>
          </cell>
          <cell r="D1785">
            <v>7873.3746420283769</v>
          </cell>
          <cell r="E1785" t="str">
            <v/>
          </cell>
          <cell r="F1785" t="str">
            <v/>
          </cell>
          <cell r="G1785">
            <v>19</v>
          </cell>
          <cell r="H1785">
            <v>6278.8815642708487</v>
          </cell>
          <cell r="I1785">
            <v>30</v>
          </cell>
          <cell r="J1785">
            <v>212.05651015319862</v>
          </cell>
          <cell r="K1785" t="str">
            <v>No</v>
          </cell>
          <cell r="L1785" t="str">
            <v>-</v>
          </cell>
          <cell r="M1785">
            <v>0</v>
          </cell>
          <cell r="N1785" t="str">
            <v/>
          </cell>
          <cell r="O1785" t="str">
            <v>-</v>
          </cell>
        </row>
        <row r="1786">
          <cell r="A1786" t="str">
            <v>YQ03A</v>
          </cell>
          <cell r="B1786" t="str">
            <v>Open Repair of Abdominal Aortic Aneurysm with CC Score 6+</v>
          </cell>
          <cell r="C1786" t="str">
            <v>-</v>
          </cell>
          <cell r="D1786">
            <v>7881.4817668209453</v>
          </cell>
          <cell r="E1786" t="str">
            <v/>
          </cell>
          <cell r="F1786" t="str">
            <v/>
          </cell>
          <cell r="G1786">
            <v>28</v>
          </cell>
          <cell r="H1786">
            <v>8315.810616380586</v>
          </cell>
          <cell r="I1786">
            <v>57</v>
          </cell>
          <cell r="J1786">
            <v>212.05651015319862</v>
          </cell>
          <cell r="K1786" t="str">
            <v>No</v>
          </cell>
          <cell r="L1786" t="str">
            <v>-</v>
          </cell>
          <cell r="M1786">
            <v>0</v>
          </cell>
          <cell r="N1786" t="str">
            <v/>
          </cell>
          <cell r="O1786" t="str">
            <v>-</v>
          </cell>
        </row>
        <row r="1787">
          <cell r="A1787" t="str">
            <v>YQ03B</v>
          </cell>
          <cell r="B1787" t="str">
            <v>Open Repair of Abdominal Aortic Aneurysm with CC Score 0-5</v>
          </cell>
          <cell r="C1787" t="str">
            <v>-</v>
          </cell>
          <cell r="D1787">
            <v>5601.8269309532025</v>
          </cell>
          <cell r="E1787" t="str">
            <v/>
          </cell>
          <cell r="F1787" t="str">
            <v/>
          </cell>
          <cell r="G1787">
            <v>18</v>
          </cell>
          <cell r="H1787">
            <v>5601.8269309532025</v>
          </cell>
          <cell r="I1787">
            <v>18</v>
          </cell>
          <cell r="J1787">
            <v>212.05651015319862</v>
          </cell>
          <cell r="K1787" t="str">
            <v>No</v>
          </cell>
          <cell r="L1787" t="str">
            <v>-</v>
          </cell>
          <cell r="M1787">
            <v>0</v>
          </cell>
          <cell r="N1787" t="str">
            <v/>
          </cell>
          <cell r="O1787" t="str">
            <v>-</v>
          </cell>
        </row>
        <row r="1788">
          <cell r="A1788" t="str">
            <v>YQ04A</v>
          </cell>
          <cell r="B1788" t="str">
            <v>Multiple Open Procedures on Aorta or Abdominal Blood Vessels, with CC Score 4+</v>
          </cell>
          <cell r="C1788" t="str">
            <v>-</v>
          </cell>
          <cell r="D1788">
            <v>9465.4656777288874</v>
          </cell>
          <cell r="E1788" t="str">
            <v/>
          </cell>
          <cell r="F1788" t="str">
            <v/>
          </cell>
          <cell r="G1788">
            <v>31</v>
          </cell>
          <cell r="H1788">
            <v>10079.158213157018</v>
          </cell>
          <cell r="I1788">
            <v>65</v>
          </cell>
          <cell r="J1788">
            <v>212.05651015319862</v>
          </cell>
          <cell r="K1788" t="str">
            <v>No</v>
          </cell>
          <cell r="L1788" t="str">
            <v>-</v>
          </cell>
          <cell r="M1788">
            <v>0</v>
          </cell>
          <cell r="N1788" t="str">
            <v/>
          </cell>
          <cell r="O1788" t="str">
            <v>-</v>
          </cell>
        </row>
        <row r="1789">
          <cell r="A1789" t="str">
            <v>YQ04B</v>
          </cell>
          <cell r="B1789" t="str">
            <v>Multiple Open Procedures on Aorta or Abdominal Blood Vessels, with CC Score 0-3</v>
          </cell>
          <cell r="C1789" t="str">
            <v>-</v>
          </cell>
          <cell r="D1789">
            <v>5873.228294991135</v>
          </cell>
          <cell r="E1789" t="str">
            <v/>
          </cell>
          <cell r="F1789" t="str">
            <v/>
          </cell>
          <cell r="G1789">
            <v>15</v>
          </cell>
          <cell r="H1789">
            <v>5873.228294991135</v>
          </cell>
          <cell r="I1789">
            <v>15</v>
          </cell>
          <cell r="J1789">
            <v>212.05651015319862</v>
          </cell>
          <cell r="K1789" t="str">
            <v>No</v>
          </cell>
          <cell r="L1789" t="str">
            <v>-</v>
          </cell>
          <cell r="M1789">
            <v>0</v>
          </cell>
          <cell r="N1789" t="str">
            <v/>
          </cell>
          <cell r="O1789" t="str">
            <v>-</v>
          </cell>
        </row>
        <row r="1790">
          <cell r="A1790" t="str">
            <v>YQ05A</v>
          </cell>
          <cell r="B1790" t="str">
            <v>Single Open Procedure on Aorta or Abdominal Blood Vessel, with CC Score 4+</v>
          </cell>
          <cell r="C1790" t="str">
            <v>-</v>
          </cell>
          <cell r="D1790">
            <v>7058.5848532894815</v>
          </cell>
          <cell r="E1790" t="str">
            <v/>
          </cell>
          <cell r="F1790" t="str">
            <v/>
          </cell>
          <cell r="G1790">
            <v>23</v>
          </cell>
          <cell r="H1790">
            <v>9629.6945200349892</v>
          </cell>
          <cell r="I1790">
            <v>55</v>
          </cell>
          <cell r="J1790">
            <v>212.05651015319862</v>
          </cell>
          <cell r="K1790" t="str">
            <v>No</v>
          </cell>
          <cell r="L1790" t="str">
            <v>-</v>
          </cell>
          <cell r="M1790">
            <v>0</v>
          </cell>
          <cell r="N1790" t="str">
            <v/>
          </cell>
          <cell r="O1790" t="str">
            <v>-</v>
          </cell>
        </row>
        <row r="1791">
          <cell r="A1791" t="str">
            <v>YQ05B</v>
          </cell>
          <cell r="B1791" t="str">
            <v>Single Open Procedure on Aorta or Abdominal Blood Vessel, with CC Score 0-3</v>
          </cell>
          <cell r="C1791" t="str">
            <v>-</v>
          </cell>
          <cell r="D1791">
            <v>4585.7326295256689</v>
          </cell>
          <cell r="E1791" t="str">
            <v/>
          </cell>
          <cell r="F1791" t="str">
            <v/>
          </cell>
          <cell r="G1791">
            <v>15</v>
          </cell>
          <cell r="H1791">
            <v>5760.9900784589154</v>
          </cell>
          <cell r="I1791">
            <v>28</v>
          </cell>
          <cell r="J1791">
            <v>212.05651015319862</v>
          </cell>
          <cell r="K1791" t="str">
            <v>No</v>
          </cell>
          <cell r="L1791" t="str">
            <v>-</v>
          </cell>
          <cell r="M1791">
            <v>0</v>
          </cell>
          <cell r="N1791" t="str">
            <v/>
          </cell>
          <cell r="O1791" t="str">
            <v>-</v>
          </cell>
        </row>
        <row r="1792">
          <cell r="A1792" t="str">
            <v>YQ10A</v>
          </cell>
          <cell r="B1792" t="str">
            <v>Multiple Open Procedures on Blood Vessels of Lower Limbs with CC Score 11+</v>
          </cell>
          <cell r="C1792" t="str">
            <v>-</v>
          </cell>
          <cell r="D1792">
            <v>13219.114996024964</v>
          </cell>
          <cell r="E1792" t="str">
            <v/>
          </cell>
          <cell r="F1792" t="str">
            <v/>
          </cell>
          <cell r="G1792">
            <v>69</v>
          </cell>
          <cell r="H1792">
            <v>13783.905025597373</v>
          </cell>
          <cell r="I1792">
            <v>85</v>
          </cell>
          <cell r="J1792">
            <v>212.05651015319862</v>
          </cell>
          <cell r="K1792" t="str">
            <v>No</v>
          </cell>
          <cell r="L1792" t="str">
            <v>-</v>
          </cell>
          <cell r="M1792">
            <v>0</v>
          </cell>
          <cell r="N1792" t="str">
            <v/>
          </cell>
          <cell r="O1792" t="str">
            <v>-</v>
          </cell>
        </row>
        <row r="1793">
          <cell r="A1793" t="str">
            <v>YQ10B</v>
          </cell>
          <cell r="B1793" t="str">
            <v>Multiple Open Procedures on Blood Vessels of Lower Limbs with CC Score 7-10</v>
          </cell>
          <cell r="C1793" t="str">
            <v>-</v>
          </cell>
          <cell r="D1793">
            <v>8426.2489222810364</v>
          </cell>
          <cell r="E1793" t="str">
            <v/>
          </cell>
          <cell r="F1793" t="str">
            <v/>
          </cell>
          <cell r="G1793">
            <v>30</v>
          </cell>
          <cell r="H1793">
            <v>9954.9154148528451</v>
          </cell>
          <cell r="I1793">
            <v>48</v>
          </cell>
          <cell r="J1793">
            <v>212.05651015319862</v>
          </cell>
          <cell r="K1793" t="str">
            <v>No</v>
          </cell>
          <cell r="L1793" t="str">
            <v>-</v>
          </cell>
          <cell r="M1793">
            <v>0</v>
          </cell>
          <cell r="N1793" t="str">
            <v/>
          </cell>
          <cell r="O1793" t="str">
            <v>-</v>
          </cell>
        </row>
        <row r="1794">
          <cell r="A1794" t="str">
            <v>YQ10C</v>
          </cell>
          <cell r="B1794" t="str">
            <v>Multiple Open Procedures on Blood Vessels of Lower Limbs with CC Score 4-6</v>
          </cell>
          <cell r="C1794" t="str">
            <v>-</v>
          </cell>
          <cell r="D1794">
            <v>6419.2751364306187</v>
          </cell>
          <cell r="E1794" t="str">
            <v/>
          </cell>
          <cell r="F1794" t="str">
            <v/>
          </cell>
          <cell r="G1794">
            <v>17</v>
          </cell>
          <cell r="H1794">
            <v>7899.5418202178244</v>
          </cell>
          <cell r="I1794">
            <v>37</v>
          </cell>
          <cell r="J1794">
            <v>212.05651015319862</v>
          </cell>
          <cell r="K1794" t="str">
            <v>No</v>
          </cell>
          <cell r="L1794" t="str">
            <v>-</v>
          </cell>
          <cell r="M1794">
            <v>0</v>
          </cell>
          <cell r="N1794" t="str">
            <v/>
          </cell>
          <cell r="O1794" t="str">
            <v>-</v>
          </cell>
        </row>
        <row r="1795">
          <cell r="A1795" t="str">
            <v>YQ10D</v>
          </cell>
          <cell r="B1795" t="str">
            <v>Multiple Open Procedures on Blood Vessels of Lower Limbs with CC Score 0-3</v>
          </cell>
          <cell r="C1795" t="str">
            <v>-</v>
          </cell>
          <cell r="D1795">
            <v>5169.8440482121769</v>
          </cell>
          <cell r="E1795" t="str">
            <v/>
          </cell>
          <cell r="F1795" t="str">
            <v/>
          </cell>
          <cell r="G1795">
            <v>13</v>
          </cell>
          <cell r="H1795">
            <v>6352.2108928644811</v>
          </cell>
          <cell r="I1795">
            <v>28</v>
          </cell>
          <cell r="J1795">
            <v>212.05651015319862</v>
          </cell>
          <cell r="K1795" t="str">
            <v>No</v>
          </cell>
          <cell r="L1795" t="str">
            <v>-</v>
          </cell>
          <cell r="M1795">
            <v>0</v>
          </cell>
          <cell r="N1795" t="str">
            <v/>
          </cell>
          <cell r="O1795" t="str">
            <v>-</v>
          </cell>
        </row>
        <row r="1796">
          <cell r="A1796" t="str">
            <v>YQ11A</v>
          </cell>
          <cell r="B1796" t="str">
            <v>Single Open Procedure on Blood Vessel of Lower Limb with Imaging Intervention, with CC Score 7+</v>
          </cell>
          <cell r="C1796" t="str">
            <v>-</v>
          </cell>
          <cell r="D1796">
            <v>8625.1701799316052</v>
          </cell>
          <cell r="E1796" t="str">
            <v/>
          </cell>
          <cell r="F1796" t="str">
            <v/>
          </cell>
          <cell r="G1796">
            <v>40</v>
          </cell>
          <cell r="H1796">
            <v>12294.860595396063</v>
          </cell>
          <cell r="I1796">
            <v>88</v>
          </cell>
          <cell r="J1796">
            <v>212.05651015319862</v>
          </cell>
          <cell r="K1796" t="str">
            <v>No</v>
          </cell>
          <cell r="L1796" t="str">
            <v>-</v>
          </cell>
          <cell r="M1796">
            <v>0</v>
          </cell>
          <cell r="N1796" t="str">
            <v/>
          </cell>
          <cell r="O1796" t="str">
            <v>-</v>
          </cell>
        </row>
        <row r="1797">
          <cell r="A1797" t="str">
            <v>YQ11B</v>
          </cell>
          <cell r="B1797" t="str">
            <v>Single Open Procedure on Blood Vessel of Lower Limb with Imaging Intervention, with CC Score 4-6</v>
          </cell>
          <cell r="C1797" t="str">
            <v>-</v>
          </cell>
          <cell r="D1797">
            <v>5959.5069138828012</v>
          </cell>
          <cell r="E1797" t="str">
            <v/>
          </cell>
          <cell r="F1797" t="str">
            <v/>
          </cell>
          <cell r="G1797">
            <v>16</v>
          </cell>
          <cell r="H1797">
            <v>7836.7965081088432</v>
          </cell>
          <cell r="I1797">
            <v>36</v>
          </cell>
          <cell r="J1797">
            <v>212.05651015319862</v>
          </cell>
          <cell r="K1797" t="str">
            <v>No</v>
          </cell>
          <cell r="L1797" t="str">
            <v>-</v>
          </cell>
          <cell r="M1797">
            <v>0</v>
          </cell>
          <cell r="N1797" t="str">
            <v/>
          </cell>
          <cell r="O1797" t="str">
            <v>-</v>
          </cell>
        </row>
        <row r="1798">
          <cell r="A1798" t="str">
            <v>YQ11C</v>
          </cell>
          <cell r="B1798" t="str">
            <v>Single Open Procedure on Blood Vessel of Lower Limb with Imaging Intervention, with CC Score 0-3</v>
          </cell>
          <cell r="C1798" t="str">
            <v>-</v>
          </cell>
          <cell r="D1798">
            <v>4697.4414804190492</v>
          </cell>
          <cell r="E1798" t="str">
            <v/>
          </cell>
          <cell r="F1798" t="str">
            <v/>
          </cell>
          <cell r="G1798">
            <v>10</v>
          </cell>
          <cell r="H1798">
            <v>6644.0547485674379</v>
          </cell>
          <cell r="I1798">
            <v>30</v>
          </cell>
          <cell r="J1798">
            <v>212.05651015319862</v>
          </cell>
          <cell r="K1798" t="str">
            <v>No</v>
          </cell>
          <cell r="L1798" t="str">
            <v>-</v>
          </cell>
          <cell r="M1798">
            <v>0</v>
          </cell>
          <cell r="N1798" t="str">
            <v/>
          </cell>
          <cell r="O1798" t="str">
            <v>-</v>
          </cell>
        </row>
        <row r="1799">
          <cell r="A1799" t="str">
            <v>YQ12A</v>
          </cell>
          <cell r="B1799" t="str">
            <v>Single Open Procedure on Blood Vessel of Lower Limb with CC Score 11+</v>
          </cell>
          <cell r="C1799" t="str">
            <v>-</v>
          </cell>
          <cell r="D1799">
            <v>10322.078192048557</v>
          </cell>
          <cell r="E1799" t="str">
            <v/>
          </cell>
          <cell r="F1799" t="str">
            <v/>
          </cell>
          <cell r="G1799">
            <v>63</v>
          </cell>
          <cell r="H1799">
            <v>11626.194095575831</v>
          </cell>
          <cell r="I1799">
            <v>93</v>
          </cell>
          <cell r="J1799">
            <v>212.05651015319862</v>
          </cell>
          <cell r="K1799" t="str">
            <v>No</v>
          </cell>
          <cell r="L1799" t="str">
            <v>-</v>
          </cell>
          <cell r="M1799">
            <v>0</v>
          </cell>
          <cell r="N1799" t="str">
            <v/>
          </cell>
          <cell r="O1799" t="str">
            <v>-</v>
          </cell>
        </row>
        <row r="1800">
          <cell r="A1800" t="str">
            <v>YQ12B</v>
          </cell>
          <cell r="B1800" t="str">
            <v>Single Open Procedure on Blood Vessel of Lower Limb with CC Score 7-10</v>
          </cell>
          <cell r="C1800" t="str">
            <v>-</v>
          </cell>
          <cell r="D1800">
            <v>6312.2265293556538</v>
          </cell>
          <cell r="E1800" t="str">
            <v/>
          </cell>
          <cell r="F1800" t="str">
            <v/>
          </cell>
          <cell r="G1800">
            <v>27</v>
          </cell>
          <cell r="H1800">
            <v>7076.5135272883545</v>
          </cell>
          <cell r="I1800">
            <v>41</v>
          </cell>
          <cell r="J1800">
            <v>212.05651015319862</v>
          </cell>
          <cell r="K1800" t="str">
            <v>No</v>
          </cell>
          <cell r="L1800" t="str">
            <v>-</v>
          </cell>
          <cell r="M1800">
            <v>0</v>
          </cell>
          <cell r="N1800" t="str">
            <v/>
          </cell>
          <cell r="O1800" t="str">
            <v>-</v>
          </cell>
        </row>
        <row r="1801">
          <cell r="A1801" t="str">
            <v>YQ12C</v>
          </cell>
          <cell r="B1801" t="str">
            <v>Single Open Procedure on Blood Vessel of Lower Limb with CC Score 4-6</v>
          </cell>
          <cell r="C1801" t="str">
            <v>-</v>
          </cell>
          <cell r="D1801">
            <v>4917.0550320464408</v>
          </cell>
          <cell r="E1801" t="str">
            <v/>
          </cell>
          <cell r="F1801" t="str">
            <v/>
          </cell>
          <cell r="G1801">
            <v>16</v>
          </cell>
          <cell r="H1801">
            <v>5934.5971082187962</v>
          </cell>
          <cell r="I1801">
            <v>34</v>
          </cell>
          <cell r="J1801">
            <v>212.05651015319862</v>
          </cell>
          <cell r="K1801" t="str">
            <v>No</v>
          </cell>
          <cell r="L1801" t="str">
            <v>-</v>
          </cell>
          <cell r="M1801">
            <v>0</v>
          </cell>
          <cell r="N1801" t="str">
            <v/>
          </cell>
          <cell r="O1801" t="str">
            <v>-</v>
          </cell>
        </row>
        <row r="1802">
          <cell r="A1802" t="str">
            <v>YQ12D</v>
          </cell>
          <cell r="B1802" t="str">
            <v>Single Open Procedure on Blood Vessel of Lower Limb with CC Score 0-3</v>
          </cell>
          <cell r="C1802" t="str">
            <v>-</v>
          </cell>
          <cell r="D1802">
            <v>3974.7424665481362</v>
          </cell>
          <cell r="E1802" t="str">
            <v/>
          </cell>
          <cell r="F1802" t="str">
            <v/>
          </cell>
          <cell r="G1802">
            <v>10</v>
          </cell>
          <cell r="H1802">
            <v>4550.410087391715</v>
          </cell>
          <cell r="I1802">
            <v>22</v>
          </cell>
          <cell r="J1802">
            <v>212.05651015319862</v>
          </cell>
          <cell r="K1802" t="str">
            <v>No</v>
          </cell>
          <cell r="L1802" t="str">
            <v>-</v>
          </cell>
          <cell r="M1802">
            <v>0</v>
          </cell>
          <cell r="N1802" t="str">
            <v/>
          </cell>
          <cell r="O1802" t="str">
            <v>-</v>
          </cell>
        </row>
        <row r="1803">
          <cell r="A1803" t="str">
            <v>YQ13A</v>
          </cell>
          <cell r="B1803" t="str">
            <v>Bypass to Tibial Arteries with CC Score 7+</v>
          </cell>
          <cell r="C1803" t="str">
            <v>-</v>
          </cell>
          <cell r="D1803">
            <v>11124.952779797333</v>
          </cell>
          <cell r="E1803" t="str">
            <v/>
          </cell>
          <cell r="F1803" t="str">
            <v/>
          </cell>
          <cell r="G1803">
            <v>35</v>
          </cell>
          <cell r="H1803">
            <v>12722.468273729173</v>
          </cell>
          <cell r="I1803">
            <v>75</v>
          </cell>
          <cell r="J1803">
            <v>212.05651015319862</v>
          </cell>
          <cell r="K1803" t="str">
            <v>No</v>
          </cell>
          <cell r="L1803" t="str">
            <v>-</v>
          </cell>
          <cell r="M1803">
            <v>0</v>
          </cell>
          <cell r="N1803" t="str">
            <v/>
          </cell>
          <cell r="O1803" t="str">
            <v>-</v>
          </cell>
        </row>
        <row r="1804">
          <cell r="A1804" t="str">
            <v>YQ13B</v>
          </cell>
          <cell r="B1804" t="str">
            <v>Bypass to Tibial Arteries with CC Score 0-6</v>
          </cell>
          <cell r="C1804" t="str">
            <v>-</v>
          </cell>
          <cell r="D1804">
            <v>6331.3814329597044</v>
          </cell>
          <cell r="E1804" t="str">
            <v/>
          </cell>
          <cell r="F1804" t="str">
            <v/>
          </cell>
          <cell r="G1804">
            <v>18</v>
          </cell>
          <cell r="H1804">
            <v>7275.7009156306358</v>
          </cell>
          <cell r="I1804">
            <v>35</v>
          </cell>
          <cell r="J1804">
            <v>212.05651015319862</v>
          </cell>
          <cell r="K1804" t="str">
            <v>No</v>
          </cell>
          <cell r="L1804" t="str">
            <v>-</v>
          </cell>
          <cell r="M1804">
            <v>0</v>
          </cell>
          <cell r="N1804" t="str">
            <v/>
          </cell>
          <cell r="O1804" t="str">
            <v>-</v>
          </cell>
        </row>
        <row r="1805">
          <cell r="A1805" t="str">
            <v>YQ14Z</v>
          </cell>
          <cell r="B1805" t="str">
            <v>Open Treatment of Primary or Recurrent, Bilateral Varicose Veins</v>
          </cell>
          <cell r="C1805" t="str">
            <v>-</v>
          </cell>
          <cell r="D1805">
            <v>1477.910453536329</v>
          </cell>
          <cell r="E1805" t="str">
            <v/>
          </cell>
          <cell r="F1805" t="str">
            <v/>
          </cell>
          <cell r="G1805">
            <v>5</v>
          </cell>
          <cell r="H1805">
            <v>1477.910453536329</v>
          </cell>
          <cell r="I1805">
            <v>5</v>
          </cell>
          <cell r="J1805">
            <v>212.05651015319862</v>
          </cell>
          <cell r="K1805" t="str">
            <v>No</v>
          </cell>
          <cell r="L1805" t="str">
            <v>-</v>
          </cell>
          <cell r="M1805">
            <v>0</v>
          </cell>
          <cell r="N1805" t="str">
            <v/>
          </cell>
          <cell r="O1805" t="str">
            <v>-</v>
          </cell>
        </row>
        <row r="1806">
          <cell r="A1806" t="str">
            <v>YQ15Z</v>
          </cell>
          <cell r="B1806" t="str">
            <v>Open Treatment of Recurrent Unilateral Varicose Veins</v>
          </cell>
          <cell r="C1806" t="str">
            <v>-</v>
          </cell>
          <cell r="D1806">
            <v>1382.7874145273654</v>
          </cell>
          <cell r="E1806" t="str">
            <v/>
          </cell>
          <cell r="F1806" t="str">
            <v/>
          </cell>
          <cell r="G1806">
            <v>5</v>
          </cell>
          <cell r="H1806">
            <v>1382.7874145273654</v>
          </cell>
          <cell r="I1806">
            <v>5</v>
          </cell>
          <cell r="J1806">
            <v>212.05651015319862</v>
          </cell>
          <cell r="K1806" t="str">
            <v>No</v>
          </cell>
          <cell r="L1806" t="str">
            <v>-</v>
          </cell>
          <cell r="M1806">
            <v>0</v>
          </cell>
          <cell r="N1806" t="str">
            <v/>
          </cell>
          <cell r="O1806" t="str">
            <v>-</v>
          </cell>
        </row>
        <row r="1807">
          <cell r="A1807" t="str">
            <v>YQ16Z</v>
          </cell>
          <cell r="B1807" t="str">
            <v>Open Treatment of Primary Unilateral Varicose Veins</v>
          </cell>
          <cell r="C1807" t="str">
            <v>-</v>
          </cell>
          <cell r="D1807">
            <v>1220.8499107484338</v>
          </cell>
          <cell r="E1807" t="str">
            <v/>
          </cell>
          <cell r="F1807" t="str">
            <v/>
          </cell>
          <cell r="G1807">
            <v>5</v>
          </cell>
          <cell r="H1807">
            <v>1220.8499107484338</v>
          </cell>
          <cell r="I1807">
            <v>5</v>
          </cell>
          <cell r="J1807">
            <v>212.05651015319862</v>
          </cell>
          <cell r="K1807" t="str">
            <v>No</v>
          </cell>
          <cell r="L1807" t="str">
            <v>-</v>
          </cell>
          <cell r="M1807">
            <v>0</v>
          </cell>
          <cell r="N1807" t="str">
            <v/>
          </cell>
          <cell r="O1807" t="str">
            <v>-</v>
          </cell>
        </row>
        <row r="1808">
          <cell r="A1808" t="str">
            <v>YQ20A</v>
          </cell>
          <cell r="B1808" t="str">
            <v>Amputation of Multiple Limbs with CC Score 10+</v>
          </cell>
          <cell r="C1808" t="str">
            <v>-</v>
          </cell>
          <cell r="D1808">
            <v>19950.039242502622</v>
          </cell>
          <cell r="E1808" t="str">
            <v/>
          </cell>
          <cell r="F1808" t="str">
            <v/>
          </cell>
          <cell r="G1808">
            <v>123</v>
          </cell>
          <cell r="H1808">
            <v>19950.039242502622</v>
          </cell>
          <cell r="I1808">
            <v>123</v>
          </cell>
          <cell r="J1808">
            <v>212.05651015319862</v>
          </cell>
          <cell r="K1808" t="str">
            <v>No</v>
          </cell>
          <cell r="L1808" t="str">
            <v>-</v>
          </cell>
          <cell r="M1808">
            <v>0</v>
          </cell>
          <cell r="N1808" t="str">
            <v/>
          </cell>
          <cell r="O1808" t="str">
            <v>-</v>
          </cell>
        </row>
        <row r="1809">
          <cell r="A1809" t="str">
            <v>YQ20B</v>
          </cell>
          <cell r="B1809" t="str">
            <v>Amputation of Multiple Limbs with CC Score 0-9</v>
          </cell>
          <cell r="C1809" t="str">
            <v>-</v>
          </cell>
          <cell r="D1809">
            <v>12943.676842171331</v>
          </cell>
          <cell r="E1809" t="str">
            <v/>
          </cell>
          <cell r="F1809" t="str">
            <v/>
          </cell>
          <cell r="G1809">
            <v>88</v>
          </cell>
          <cell r="H1809">
            <v>12943.676842171331</v>
          </cell>
          <cell r="I1809">
            <v>88</v>
          </cell>
          <cell r="J1809">
            <v>212.05651015319862</v>
          </cell>
          <cell r="K1809" t="str">
            <v>No</v>
          </cell>
          <cell r="L1809" t="str">
            <v>-</v>
          </cell>
          <cell r="M1809">
            <v>0</v>
          </cell>
          <cell r="N1809" t="str">
            <v/>
          </cell>
          <cell r="O1809" t="str">
            <v>-</v>
          </cell>
        </row>
        <row r="1810">
          <cell r="A1810" t="str">
            <v>YQ21A</v>
          </cell>
          <cell r="B1810" t="str">
            <v>Amputation of Single Limb with Other Blood Vessel Procedure, with CC Score 10+</v>
          </cell>
          <cell r="C1810" t="str">
            <v>-</v>
          </cell>
          <cell r="D1810">
            <v>17594.864678446545</v>
          </cell>
          <cell r="E1810" t="str">
            <v/>
          </cell>
          <cell r="F1810" t="str">
            <v/>
          </cell>
          <cell r="G1810">
            <v>119</v>
          </cell>
          <cell r="H1810">
            <v>17594.864678446545</v>
          </cell>
          <cell r="I1810">
            <v>119</v>
          </cell>
          <cell r="J1810">
            <v>212.05651015319862</v>
          </cell>
          <cell r="K1810" t="str">
            <v>No</v>
          </cell>
          <cell r="L1810" t="str">
            <v>-</v>
          </cell>
          <cell r="M1810">
            <v>0</v>
          </cell>
          <cell r="N1810" t="str">
            <v/>
          </cell>
          <cell r="O1810" t="str">
            <v>-</v>
          </cell>
        </row>
        <row r="1811">
          <cell r="A1811" t="str">
            <v>YQ21B</v>
          </cell>
          <cell r="B1811" t="str">
            <v>Amputation of Single Limb with Other Blood Vessel Procedure, with CC Score 0-9</v>
          </cell>
          <cell r="C1811" t="str">
            <v>-</v>
          </cell>
          <cell r="D1811">
            <v>11912.037463493349</v>
          </cell>
          <cell r="E1811" t="str">
            <v/>
          </cell>
          <cell r="F1811" t="str">
            <v/>
          </cell>
          <cell r="G1811">
            <v>57</v>
          </cell>
          <cell r="H1811">
            <v>11819.912066635519</v>
          </cell>
          <cell r="I1811">
            <v>64</v>
          </cell>
          <cell r="J1811">
            <v>212.05651015319862</v>
          </cell>
          <cell r="K1811" t="str">
            <v>No</v>
          </cell>
          <cell r="L1811" t="str">
            <v>-</v>
          </cell>
          <cell r="M1811">
            <v>0</v>
          </cell>
          <cell r="N1811" t="str">
            <v/>
          </cell>
          <cell r="O1811" t="str">
            <v>-</v>
          </cell>
        </row>
        <row r="1812">
          <cell r="A1812" t="str">
            <v>YQ22A</v>
          </cell>
          <cell r="B1812" t="str">
            <v>Amputation of Single Limb with CC Score 10+</v>
          </cell>
          <cell r="C1812" t="str">
            <v>-</v>
          </cell>
          <cell r="D1812">
            <v>12062.167974863476</v>
          </cell>
          <cell r="E1812" t="str">
            <v/>
          </cell>
          <cell r="F1812" t="str">
            <v/>
          </cell>
          <cell r="G1812">
            <v>85</v>
          </cell>
          <cell r="H1812">
            <v>12755.512497593043</v>
          </cell>
          <cell r="I1812">
            <v>107</v>
          </cell>
          <cell r="J1812">
            <v>212.05651015319862</v>
          </cell>
          <cell r="K1812" t="str">
            <v>No</v>
          </cell>
          <cell r="L1812" t="str">
            <v>-</v>
          </cell>
          <cell r="M1812">
            <v>0</v>
          </cell>
          <cell r="N1812" t="str">
            <v/>
          </cell>
          <cell r="O1812" t="str">
            <v>-</v>
          </cell>
        </row>
        <row r="1813">
          <cell r="A1813" t="str">
            <v>YQ22B</v>
          </cell>
          <cell r="B1813" t="str">
            <v>Amputation of Single Limb with CC Score 0-9</v>
          </cell>
          <cell r="C1813" t="str">
            <v>-</v>
          </cell>
          <cell r="D1813">
            <v>6083.4261141965762</v>
          </cell>
          <cell r="E1813" t="str">
            <v/>
          </cell>
          <cell r="F1813" t="str">
            <v/>
          </cell>
          <cell r="G1813">
            <v>35</v>
          </cell>
          <cell r="H1813">
            <v>7611.5168048792311</v>
          </cell>
          <cell r="I1813">
            <v>54</v>
          </cell>
          <cell r="J1813">
            <v>212.05651015319862</v>
          </cell>
          <cell r="K1813" t="str">
            <v>No</v>
          </cell>
          <cell r="L1813" t="str">
            <v>-</v>
          </cell>
          <cell r="M1813">
            <v>0</v>
          </cell>
          <cell r="N1813" t="str">
            <v/>
          </cell>
          <cell r="O1813" t="str">
            <v>-</v>
          </cell>
        </row>
        <row r="1814">
          <cell r="A1814" t="str">
            <v>YQ23A</v>
          </cell>
          <cell r="B1814" t="str">
            <v>Multiple Amputation Stump or Partial Foot Amputation Procedures, for Diabetes or Arterial Disease, with CC Score 8+</v>
          </cell>
          <cell r="C1814" t="str">
            <v>-</v>
          </cell>
          <cell r="D1814">
            <v>8903.0295542893837</v>
          </cell>
          <cell r="E1814" t="str">
            <v/>
          </cell>
          <cell r="F1814" t="str">
            <v/>
          </cell>
          <cell r="G1814">
            <v>52</v>
          </cell>
          <cell r="H1814">
            <v>11846.151267511568</v>
          </cell>
          <cell r="I1814">
            <v>86</v>
          </cell>
          <cell r="J1814">
            <v>212.05651015319862</v>
          </cell>
          <cell r="K1814" t="str">
            <v>No</v>
          </cell>
          <cell r="L1814" t="str">
            <v>-</v>
          </cell>
          <cell r="M1814">
            <v>0</v>
          </cell>
          <cell r="N1814" t="str">
            <v/>
          </cell>
          <cell r="O1814" t="str">
            <v>-</v>
          </cell>
        </row>
        <row r="1815">
          <cell r="A1815" t="str">
            <v>YQ23B</v>
          </cell>
          <cell r="B1815" t="str">
            <v>Multiple Amputation Stump or Partial Foot Amputation Procedures, for Diabetes or Arterial Disease, with CC Score 0-7</v>
          </cell>
          <cell r="C1815" t="str">
            <v>-</v>
          </cell>
          <cell r="D1815">
            <v>3160.8998667798182</v>
          </cell>
          <cell r="E1815" t="str">
            <v/>
          </cell>
          <cell r="F1815" t="str">
            <v/>
          </cell>
          <cell r="G1815">
            <v>16</v>
          </cell>
          <cell r="H1815">
            <v>7449.5162447762359</v>
          </cell>
          <cell r="I1815">
            <v>61</v>
          </cell>
          <cell r="J1815">
            <v>212.05651015319862</v>
          </cell>
          <cell r="K1815" t="str">
            <v>No</v>
          </cell>
          <cell r="L1815" t="str">
            <v>-</v>
          </cell>
          <cell r="M1815">
            <v>0</v>
          </cell>
          <cell r="N1815" t="str">
            <v/>
          </cell>
          <cell r="O1815" t="str">
            <v>-</v>
          </cell>
        </row>
        <row r="1816">
          <cell r="A1816" t="str">
            <v>YQ24A</v>
          </cell>
          <cell r="B1816" t="str">
            <v>Single Amputation Stump or Partial Foot Amputation Procedure, for Diabetes or Arterial Disease, with Other Open Blood Vessel Procedure, with CC Score 8+</v>
          </cell>
          <cell r="C1816" t="str">
            <v>-</v>
          </cell>
          <cell r="D1816">
            <v>15984.757764993761</v>
          </cell>
          <cell r="E1816" t="str">
            <v/>
          </cell>
          <cell r="F1816" t="str">
            <v/>
          </cell>
          <cell r="G1816">
            <v>99</v>
          </cell>
          <cell r="H1816">
            <v>17192.161356906327</v>
          </cell>
          <cell r="I1816">
            <v>95</v>
          </cell>
          <cell r="J1816">
            <v>212.05651015319862</v>
          </cell>
          <cell r="K1816" t="str">
            <v>No</v>
          </cell>
          <cell r="L1816" t="str">
            <v>-</v>
          </cell>
          <cell r="M1816">
            <v>0</v>
          </cell>
          <cell r="N1816" t="str">
            <v/>
          </cell>
          <cell r="O1816" t="str">
            <v>-</v>
          </cell>
        </row>
        <row r="1817">
          <cell r="A1817" t="str">
            <v>YQ24B</v>
          </cell>
          <cell r="B1817" t="str">
            <v>Single Amputation Stump or Partial Foot Amputation Procedure, for Diabetes or Arterial Disease, with Other Open Blood Vessel Procedure, with CC Score 0-7</v>
          </cell>
          <cell r="C1817" t="str">
            <v>-</v>
          </cell>
          <cell r="D1817">
            <v>8009.6866016002086</v>
          </cell>
          <cell r="E1817" t="str">
            <v/>
          </cell>
          <cell r="F1817" t="str">
            <v/>
          </cell>
          <cell r="G1817">
            <v>36</v>
          </cell>
          <cell r="H1817">
            <v>11051.545329709816</v>
          </cell>
          <cell r="I1817">
            <v>58</v>
          </cell>
          <cell r="J1817">
            <v>212.05651015319862</v>
          </cell>
          <cell r="K1817" t="str">
            <v>No</v>
          </cell>
          <cell r="L1817" t="str">
            <v>-</v>
          </cell>
          <cell r="M1817">
            <v>0</v>
          </cell>
          <cell r="N1817" t="str">
            <v/>
          </cell>
          <cell r="O1817" t="str">
            <v>-</v>
          </cell>
        </row>
        <row r="1818">
          <cell r="A1818" t="str">
            <v>YQ25A</v>
          </cell>
          <cell r="B1818" t="str">
            <v>Single Amputation Stump or Partial Foot Amputation Procedure, for Diabetes or Arterial Disease, with Imaging Intervention, with CC Score 8+</v>
          </cell>
          <cell r="C1818" t="str">
            <v>-</v>
          </cell>
          <cell r="D1818">
            <v>10729.047507118341</v>
          </cell>
          <cell r="E1818" t="str">
            <v/>
          </cell>
          <cell r="F1818" t="str">
            <v/>
          </cell>
          <cell r="G1818">
            <v>63</v>
          </cell>
          <cell r="H1818">
            <v>11257.898541819603</v>
          </cell>
          <cell r="I1818">
            <v>80</v>
          </cell>
          <cell r="J1818">
            <v>212.05651015319862</v>
          </cell>
          <cell r="K1818" t="str">
            <v>No</v>
          </cell>
          <cell r="L1818" t="str">
            <v>-</v>
          </cell>
          <cell r="M1818">
            <v>0</v>
          </cell>
          <cell r="N1818" t="str">
            <v/>
          </cell>
          <cell r="O1818" t="str">
            <v>-</v>
          </cell>
        </row>
        <row r="1819">
          <cell r="A1819" t="str">
            <v>YQ25B</v>
          </cell>
          <cell r="B1819" t="str">
            <v>Single Amputation Stump or Partial Foot Amputation Procedure, for Diabetes or Arterial Disease, with Imaging Intervention, with CC Score 0-7</v>
          </cell>
          <cell r="C1819" t="str">
            <v>-</v>
          </cell>
          <cell r="D1819">
            <v>4694.5901970615614</v>
          </cell>
          <cell r="E1819" t="str">
            <v/>
          </cell>
          <cell r="F1819" t="str">
            <v/>
          </cell>
          <cell r="G1819">
            <v>23</v>
          </cell>
          <cell r="H1819">
            <v>6722.3542402727853</v>
          </cell>
          <cell r="I1819">
            <v>47</v>
          </cell>
          <cell r="J1819">
            <v>212.05651015319862</v>
          </cell>
          <cell r="K1819" t="str">
            <v>No</v>
          </cell>
          <cell r="L1819" t="str">
            <v>-</v>
          </cell>
          <cell r="M1819">
            <v>0</v>
          </cell>
          <cell r="N1819" t="str">
            <v/>
          </cell>
          <cell r="O1819" t="str">
            <v>-</v>
          </cell>
        </row>
        <row r="1820">
          <cell r="A1820" t="str">
            <v>YQ26A</v>
          </cell>
          <cell r="B1820" t="str">
            <v>Single Amputation Stump or Partial Foot Amputation Procedure, for Diabetes or Arterial Disease, with CC Score 8+</v>
          </cell>
          <cell r="C1820" t="str">
            <v>-</v>
          </cell>
          <cell r="D1820">
            <v>4892.9374012599019</v>
          </cell>
          <cell r="E1820" t="str">
            <v/>
          </cell>
          <cell r="F1820" t="str">
            <v/>
          </cell>
          <cell r="G1820">
            <v>32</v>
          </cell>
          <cell r="H1820">
            <v>7986.0661095920004</v>
          </cell>
          <cell r="I1820">
            <v>58</v>
          </cell>
          <cell r="J1820">
            <v>212.05651015319862</v>
          </cell>
          <cell r="K1820" t="str">
            <v>No</v>
          </cell>
          <cell r="L1820" t="str">
            <v>-</v>
          </cell>
          <cell r="M1820">
            <v>0</v>
          </cell>
          <cell r="N1820" t="str">
            <v/>
          </cell>
          <cell r="O1820" t="str">
            <v>-</v>
          </cell>
        </row>
        <row r="1821">
          <cell r="A1821" t="str">
            <v>YQ26B</v>
          </cell>
          <cell r="B1821" t="str">
            <v>Single Amputation Stump or Partial Foot Amputation Procedure, for Diabetes or Arterial Disease, with CC Score 5-7</v>
          </cell>
          <cell r="C1821" t="str">
            <v>-</v>
          </cell>
          <cell r="D1821">
            <v>2626.3724605370753</v>
          </cell>
          <cell r="E1821" t="str">
            <v/>
          </cell>
          <cell r="F1821" t="str">
            <v/>
          </cell>
          <cell r="G1821">
            <v>15</v>
          </cell>
          <cell r="H1821">
            <v>4951.43184775605</v>
          </cell>
          <cell r="I1821">
            <v>29</v>
          </cell>
          <cell r="J1821">
            <v>212.05651015319862</v>
          </cell>
          <cell r="K1821" t="str">
            <v>No</v>
          </cell>
          <cell r="L1821" t="str">
            <v>-</v>
          </cell>
          <cell r="M1821">
            <v>0</v>
          </cell>
          <cell r="N1821" t="str">
            <v/>
          </cell>
          <cell r="O1821" t="str">
            <v>-</v>
          </cell>
        </row>
        <row r="1822">
          <cell r="A1822" t="str">
            <v>YQ26C</v>
          </cell>
          <cell r="B1822" t="str">
            <v>Single Amputation Stump or Partial Foot Amputation Procedure, for Diabetes or Arterial Disease, with CC Score 0-4</v>
          </cell>
          <cell r="C1822" t="str">
            <v>-</v>
          </cell>
          <cell r="D1822">
            <v>1840.1312357277172</v>
          </cell>
          <cell r="E1822" t="str">
            <v/>
          </cell>
          <cell r="F1822" t="str">
            <v/>
          </cell>
          <cell r="G1822">
            <v>8</v>
          </cell>
          <cell r="H1822">
            <v>3556.0515203951004</v>
          </cell>
          <cell r="I1822">
            <v>26</v>
          </cell>
          <cell r="J1822">
            <v>212.05651015319862</v>
          </cell>
          <cell r="K1822" t="str">
            <v>No</v>
          </cell>
          <cell r="L1822" t="str">
            <v>-</v>
          </cell>
          <cell r="M1822">
            <v>0</v>
          </cell>
          <cell r="N1822" t="str">
            <v/>
          </cell>
          <cell r="O1822" t="str">
            <v>-</v>
          </cell>
        </row>
        <row r="1823">
          <cell r="A1823" t="str">
            <v>YQ30Z</v>
          </cell>
          <cell r="B1823" t="str">
            <v>Multiple Open Procedures on Carotid Artery or Blood Vessels of Upper Limbs</v>
          </cell>
          <cell r="C1823" t="str">
            <v>-</v>
          </cell>
          <cell r="D1823">
            <v>5797.3624683018443</v>
          </cell>
          <cell r="E1823" t="str">
            <v/>
          </cell>
          <cell r="F1823" t="str">
            <v/>
          </cell>
          <cell r="G1823">
            <v>15</v>
          </cell>
          <cell r="H1823">
            <v>6464.2773988371755</v>
          </cell>
          <cell r="I1823">
            <v>39</v>
          </cell>
          <cell r="J1823">
            <v>212.05651015319862</v>
          </cell>
          <cell r="K1823" t="str">
            <v>No</v>
          </cell>
          <cell r="L1823" t="str">
            <v>-</v>
          </cell>
          <cell r="M1823">
            <v>0</v>
          </cell>
          <cell r="N1823" t="str">
            <v/>
          </cell>
          <cell r="O1823" t="str">
            <v>-</v>
          </cell>
        </row>
        <row r="1824">
          <cell r="A1824" t="str">
            <v>YQ31A</v>
          </cell>
          <cell r="B1824" t="str">
            <v>Single Open Procedure on Carotid Artery with CC Score 5+</v>
          </cell>
          <cell r="C1824" t="str">
            <v>-</v>
          </cell>
          <cell r="D1824">
            <v>4651.407929204931</v>
          </cell>
          <cell r="E1824" t="str">
            <v/>
          </cell>
          <cell r="F1824" t="str">
            <v/>
          </cell>
          <cell r="G1824">
            <v>10</v>
          </cell>
          <cell r="H1824">
            <v>7076.1257726991307</v>
          </cell>
          <cell r="I1824">
            <v>34</v>
          </cell>
          <cell r="J1824">
            <v>212.05651015319862</v>
          </cell>
          <cell r="K1824" t="str">
            <v>No</v>
          </cell>
          <cell r="L1824" t="str">
            <v>-</v>
          </cell>
          <cell r="M1824">
            <v>0</v>
          </cell>
          <cell r="N1824" t="str">
            <v/>
          </cell>
          <cell r="O1824" t="str">
            <v>-</v>
          </cell>
        </row>
        <row r="1825">
          <cell r="A1825" t="str">
            <v>YQ31B</v>
          </cell>
          <cell r="B1825" t="str">
            <v>Single Open Procedure on Carotid Artery with CC Score 0-4</v>
          </cell>
          <cell r="C1825" t="str">
            <v>-</v>
          </cell>
          <cell r="D1825">
            <v>3418.4586889745142</v>
          </cell>
          <cell r="E1825" t="str">
            <v/>
          </cell>
          <cell r="F1825" t="str">
            <v/>
          </cell>
          <cell r="G1825">
            <v>6</v>
          </cell>
          <cell r="H1825">
            <v>4297.9689852363299</v>
          </cell>
          <cell r="I1825">
            <v>16</v>
          </cell>
          <cell r="J1825">
            <v>212.05651015319862</v>
          </cell>
          <cell r="K1825" t="str">
            <v>No</v>
          </cell>
          <cell r="L1825" t="str">
            <v>-</v>
          </cell>
          <cell r="M1825">
            <v>0</v>
          </cell>
          <cell r="N1825" t="str">
            <v/>
          </cell>
          <cell r="O1825" t="str">
            <v>-</v>
          </cell>
        </row>
        <row r="1826">
          <cell r="A1826" t="str">
            <v>YQ32A</v>
          </cell>
          <cell r="B1826" t="str">
            <v>Single Open Procedure on Blood Vessel or Upper Limb with CC Score 5+</v>
          </cell>
          <cell r="C1826" t="str">
            <v>-</v>
          </cell>
          <cell r="D1826">
            <v>4564.4293368016124</v>
          </cell>
          <cell r="E1826" t="str">
            <v/>
          </cell>
          <cell r="F1826" t="str">
            <v/>
          </cell>
          <cell r="G1826">
            <v>19</v>
          </cell>
          <cell r="H1826">
            <v>6315.3530762505052</v>
          </cell>
          <cell r="I1826">
            <v>43</v>
          </cell>
          <cell r="J1826">
            <v>212.05651015319862</v>
          </cell>
          <cell r="K1826" t="str">
            <v>No</v>
          </cell>
          <cell r="L1826" t="str">
            <v>-</v>
          </cell>
          <cell r="M1826">
            <v>0</v>
          </cell>
          <cell r="N1826" t="str">
            <v/>
          </cell>
          <cell r="O1826" t="str">
            <v>-</v>
          </cell>
        </row>
        <row r="1827">
          <cell r="A1827" t="str">
            <v>YQ32B</v>
          </cell>
          <cell r="B1827" t="str">
            <v>Single Open Procedure on Blood Vessel or Upper Limb with CC Score 0-4</v>
          </cell>
          <cell r="C1827" t="str">
            <v>-</v>
          </cell>
          <cell r="D1827">
            <v>2341.7568466175653</v>
          </cell>
          <cell r="E1827" t="str">
            <v/>
          </cell>
          <cell r="F1827" t="str">
            <v/>
          </cell>
          <cell r="G1827">
            <v>5</v>
          </cell>
          <cell r="H1827">
            <v>2753.4563946849976</v>
          </cell>
          <cell r="I1827">
            <v>11</v>
          </cell>
          <cell r="J1827">
            <v>212.05651015319862</v>
          </cell>
          <cell r="K1827" t="str">
            <v>No</v>
          </cell>
          <cell r="L1827" t="str">
            <v>-</v>
          </cell>
          <cell r="M1827">
            <v>0</v>
          </cell>
          <cell r="N1827" t="str">
            <v/>
          </cell>
          <cell r="O1827" t="str">
            <v>-</v>
          </cell>
        </row>
        <row r="1828">
          <cell r="A1828" t="str">
            <v>YQ40Z</v>
          </cell>
          <cell r="B1828" t="str">
            <v>Sympathectomy</v>
          </cell>
          <cell r="C1828" t="str">
            <v>-</v>
          </cell>
          <cell r="D1828">
            <v>1373.0334747703012</v>
          </cell>
          <cell r="E1828" t="str">
            <v/>
          </cell>
          <cell r="F1828" t="str">
            <v/>
          </cell>
          <cell r="G1828">
            <v>5</v>
          </cell>
          <cell r="H1828">
            <v>2149.485369508147</v>
          </cell>
          <cell r="I1828">
            <v>56</v>
          </cell>
          <cell r="J1828">
            <v>212.05651015319862</v>
          </cell>
          <cell r="K1828" t="str">
            <v>No</v>
          </cell>
          <cell r="L1828" t="str">
            <v>-</v>
          </cell>
          <cell r="M1828">
            <v>0</v>
          </cell>
          <cell r="N1828" t="str">
            <v/>
          </cell>
          <cell r="O1828" t="str">
            <v>-</v>
          </cell>
        </row>
        <row r="1829">
          <cell r="A1829" t="str">
            <v>YQ41Z</v>
          </cell>
          <cell r="B1829" t="str">
            <v>Open Operations on Other or Unspecified Blood Vessels</v>
          </cell>
          <cell r="C1829" t="str">
            <v>-</v>
          </cell>
          <cell r="D1829">
            <v>1331.1179805322761</v>
          </cell>
          <cell r="E1829" t="str">
            <v/>
          </cell>
          <cell r="F1829" t="str">
            <v/>
          </cell>
          <cell r="G1829">
            <v>5</v>
          </cell>
          <cell r="H1829">
            <v>2993.8385020640317</v>
          </cell>
          <cell r="I1829">
            <v>26</v>
          </cell>
          <cell r="J1829">
            <v>212.05651015319862</v>
          </cell>
          <cell r="K1829" t="str">
            <v>No</v>
          </cell>
          <cell r="L1829" t="str">
            <v>-</v>
          </cell>
          <cell r="M1829">
            <v>0</v>
          </cell>
          <cell r="N1829" t="str">
            <v/>
          </cell>
          <cell r="O1829" t="str">
            <v>-</v>
          </cell>
        </row>
        <row r="1830">
          <cell r="A1830" t="str">
            <v>YQ42Z</v>
          </cell>
          <cell r="B1830" t="str">
            <v>Open Arteriovenous Fistula, Graft or Shunt Procedures</v>
          </cell>
          <cell r="C1830" t="str">
            <v>-</v>
          </cell>
          <cell r="D1830">
            <v>1613.9144671163265</v>
          </cell>
          <cell r="E1830" t="str">
            <v/>
          </cell>
          <cell r="F1830" t="str">
            <v/>
          </cell>
          <cell r="G1830">
            <v>5</v>
          </cell>
          <cell r="H1830">
            <v>1758.484247133983</v>
          </cell>
          <cell r="I1830">
            <v>5</v>
          </cell>
          <cell r="J1830">
            <v>212.05651015319862</v>
          </cell>
          <cell r="K1830" t="str">
            <v>No</v>
          </cell>
          <cell r="L1830" t="str">
            <v>-</v>
          </cell>
          <cell r="M1830">
            <v>0</v>
          </cell>
          <cell r="N1830">
            <v>1</v>
          </cell>
          <cell r="O1830" t="str">
            <v>sub-HRG</v>
          </cell>
        </row>
        <row r="1831">
          <cell r="A1831" t="str">
            <v>YQ50A</v>
          </cell>
          <cell r="B1831" t="str">
            <v>Peripheral Vascular Disorders with CC Score 15+</v>
          </cell>
          <cell r="C1831" t="str">
            <v>-</v>
          </cell>
          <cell r="D1831">
            <v>7200.0474334700993</v>
          </cell>
          <cell r="E1831" t="str">
            <v/>
          </cell>
          <cell r="F1831" t="str">
            <v/>
          </cell>
          <cell r="G1831">
            <v>82</v>
          </cell>
          <cell r="H1831">
            <v>7200.0474334700993</v>
          </cell>
          <cell r="I1831">
            <v>82</v>
          </cell>
          <cell r="J1831">
            <v>212.05651015319862</v>
          </cell>
          <cell r="K1831" t="str">
            <v>Yes</v>
          </cell>
          <cell r="L1831">
            <v>0.30000000000000004</v>
          </cell>
          <cell r="M1831">
            <v>2160.0142300410303</v>
          </cell>
          <cell r="N1831" t="str">
            <v/>
          </cell>
          <cell r="O1831" t="str">
            <v>-</v>
          </cell>
        </row>
        <row r="1832">
          <cell r="A1832" t="str">
            <v>YQ50B</v>
          </cell>
          <cell r="B1832" t="str">
            <v>Peripheral Vascular Disorders with CC Score 11-14</v>
          </cell>
          <cell r="C1832" t="str">
            <v>-</v>
          </cell>
          <cell r="D1832">
            <v>4787.8695979050817</v>
          </cell>
          <cell r="E1832" t="str">
            <v/>
          </cell>
          <cell r="F1832" t="str">
            <v/>
          </cell>
          <cell r="G1832">
            <v>51</v>
          </cell>
          <cell r="H1832">
            <v>4787.8695979050817</v>
          </cell>
          <cell r="I1832">
            <v>51</v>
          </cell>
          <cell r="J1832">
            <v>212.05651015319862</v>
          </cell>
          <cell r="K1832" t="str">
            <v>Yes</v>
          </cell>
          <cell r="L1832">
            <v>0.30000000000000004</v>
          </cell>
          <cell r="M1832">
            <v>1436.3608793715248</v>
          </cell>
          <cell r="N1832" t="str">
            <v/>
          </cell>
          <cell r="O1832" t="str">
            <v>-</v>
          </cell>
        </row>
        <row r="1833">
          <cell r="A1833" t="str">
            <v>YQ50C</v>
          </cell>
          <cell r="B1833" t="str">
            <v>Peripheral Vascular Disorders with CC Score 8-10</v>
          </cell>
          <cell r="C1833" t="str">
            <v>-</v>
          </cell>
          <cell r="D1833">
            <v>2637.4444124468737</v>
          </cell>
          <cell r="E1833" t="str">
            <v/>
          </cell>
          <cell r="F1833" t="str">
            <v/>
          </cell>
          <cell r="G1833">
            <v>27</v>
          </cell>
          <cell r="H1833">
            <v>3601.5843937067521</v>
          </cell>
          <cell r="I1833">
            <v>36</v>
          </cell>
          <cell r="J1833">
            <v>212.05651015319862</v>
          </cell>
          <cell r="K1833" t="str">
            <v>Yes</v>
          </cell>
          <cell r="L1833">
            <v>0.30000000000000004</v>
          </cell>
          <cell r="M1833">
            <v>1080.4753181120259</v>
          </cell>
          <cell r="N1833" t="str">
            <v/>
          </cell>
          <cell r="O1833" t="str">
            <v>-</v>
          </cell>
        </row>
        <row r="1834">
          <cell r="A1834" t="str">
            <v>YQ50D</v>
          </cell>
          <cell r="B1834" t="str">
            <v>Peripheral Vascular Disorders with CC Score 5-7</v>
          </cell>
          <cell r="C1834" t="str">
            <v>-</v>
          </cell>
          <cell r="D1834">
            <v>1633.6534000985848</v>
          </cell>
          <cell r="E1834" t="str">
            <v/>
          </cell>
          <cell r="F1834" t="str">
            <v/>
          </cell>
          <cell r="G1834">
            <v>15</v>
          </cell>
          <cell r="H1834">
            <v>2736.9601277091842</v>
          </cell>
          <cell r="I1834">
            <v>21</v>
          </cell>
          <cell r="J1834">
            <v>212.05651015319862</v>
          </cell>
          <cell r="K1834" t="str">
            <v>Yes</v>
          </cell>
          <cell r="L1834">
            <v>0.30000000000000004</v>
          </cell>
          <cell r="M1834">
            <v>821.08803831275543</v>
          </cell>
          <cell r="N1834" t="str">
            <v/>
          </cell>
          <cell r="O1834" t="str">
            <v>-</v>
          </cell>
        </row>
        <row r="1835">
          <cell r="A1835" t="str">
            <v>YQ50E</v>
          </cell>
          <cell r="B1835" t="str">
            <v>Peripheral Vascular Disorders with CC Score 2-4</v>
          </cell>
          <cell r="C1835" t="str">
            <v>-</v>
          </cell>
          <cell r="D1835">
            <v>1612.6584026049884</v>
          </cell>
          <cell r="E1835" t="str">
            <v/>
          </cell>
          <cell r="F1835" t="str">
            <v/>
          </cell>
          <cell r="G1835">
            <v>10</v>
          </cell>
          <cell r="H1835">
            <v>1612.6584026049884</v>
          </cell>
          <cell r="I1835">
            <v>10</v>
          </cell>
          <cell r="J1835">
            <v>212.05651015319862</v>
          </cell>
          <cell r="K1835" t="str">
            <v>Yes</v>
          </cell>
          <cell r="L1835">
            <v>0.4</v>
          </cell>
          <cell r="M1835">
            <v>645.06336104199545</v>
          </cell>
          <cell r="N1835" t="str">
            <v/>
          </cell>
          <cell r="O1835" t="str">
            <v>-</v>
          </cell>
        </row>
        <row r="1836">
          <cell r="A1836" t="str">
            <v>YQ50F</v>
          </cell>
          <cell r="B1836" t="str">
            <v>Peripheral Vascular Disorders with CC Score 0-1</v>
          </cell>
          <cell r="C1836" t="str">
            <v>-</v>
          </cell>
          <cell r="D1836">
            <v>566.21686697427106</v>
          </cell>
          <cell r="E1836" t="str">
            <v/>
          </cell>
          <cell r="F1836" t="str">
            <v/>
          </cell>
          <cell r="G1836">
            <v>5</v>
          </cell>
          <cell r="H1836">
            <v>566.21686697427106</v>
          </cell>
          <cell r="I1836">
            <v>5</v>
          </cell>
          <cell r="J1836">
            <v>212.05651015319862</v>
          </cell>
          <cell r="K1836" t="str">
            <v>Yes</v>
          </cell>
          <cell r="L1836">
            <v>1</v>
          </cell>
          <cell r="M1836">
            <v>566.21686697427106</v>
          </cell>
          <cell r="N1836" t="str">
            <v/>
          </cell>
          <cell r="O1836" t="str">
            <v>-</v>
          </cell>
        </row>
        <row r="1837">
          <cell r="A1837" t="str">
            <v>YQ51A</v>
          </cell>
          <cell r="B1837" t="str">
            <v>Deep Vein Thrombosis with CC Score 12+</v>
          </cell>
          <cell r="C1837" t="str">
            <v>-</v>
          </cell>
          <cell r="D1837">
            <v>5954.1119823118224</v>
          </cell>
          <cell r="E1837" t="str">
            <v/>
          </cell>
          <cell r="F1837" t="str">
            <v/>
          </cell>
          <cell r="G1837">
            <v>58</v>
          </cell>
          <cell r="H1837">
            <v>5954.1119823118224</v>
          </cell>
          <cell r="I1837">
            <v>58</v>
          </cell>
          <cell r="J1837">
            <v>212.05651015319862</v>
          </cell>
          <cell r="K1837" t="str">
            <v>No</v>
          </cell>
          <cell r="L1837" t="str">
            <v>-</v>
          </cell>
          <cell r="M1837">
            <v>0</v>
          </cell>
          <cell r="N1837" t="str">
            <v/>
          </cell>
          <cell r="O1837" t="str">
            <v>-</v>
          </cell>
        </row>
        <row r="1838">
          <cell r="A1838" t="str">
            <v>YQ51B</v>
          </cell>
          <cell r="B1838" t="str">
            <v>Deep Vein Thrombosis with CC Score 9-11</v>
          </cell>
          <cell r="C1838" t="str">
            <v>-</v>
          </cell>
          <cell r="D1838">
            <v>1854.6716815475131</v>
          </cell>
          <cell r="E1838" t="str">
            <v/>
          </cell>
          <cell r="F1838" t="str">
            <v/>
          </cell>
          <cell r="G1838">
            <v>28</v>
          </cell>
          <cell r="H1838">
            <v>3329.2380001710849</v>
          </cell>
          <cell r="I1838">
            <v>38</v>
          </cell>
          <cell r="J1838">
            <v>212.05651015319862</v>
          </cell>
          <cell r="K1838" t="str">
            <v>No</v>
          </cell>
          <cell r="L1838" t="str">
            <v>-</v>
          </cell>
          <cell r="M1838">
            <v>0</v>
          </cell>
          <cell r="N1838" t="str">
            <v/>
          </cell>
          <cell r="O1838" t="str">
            <v>-</v>
          </cell>
        </row>
        <row r="1839">
          <cell r="A1839" t="str">
            <v>YQ51C</v>
          </cell>
          <cell r="B1839" t="str">
            <v>Deep Vein Thrombosis with CC Score 6-8</v>
          </cell>
          <cell r="C1839" t="str">
            <v>-</v>
          </cell>
          <cell r="D1839">
            <v>1235.4014616927823</v>
          </cell>
          <cell r="E1839" t="str">
            <v/>
          </cell>
          <cell r="F1839" t="str">
            <v/>
          </cell>
          <cell r="G1839">
            <v>15</v>
          </cell>
          <cell r="H1839">
            <v>2081.8737841957973</v>
          </cell>
          <cell r="I1839">
            <v>24</v>
          </cell>
          <cell r="J1839">
            <v>212.05651015319862</v>
          </cell>
          <cell r="K1839" t="str">
            <v>No</v>
          </cell>
          <cell r="L1839" t="str">
            <v>-</v>
          </cell>
          <cell r="M1839">
            <v>0</v>
          </cell>
          <cell r="N1839">
            <v>1</v>
          </cell>
          <cell r="O1839" t="str">
            <v xml:space="preserve">HRG </v>
          </cell>
        </row>
        <row r="1840">
          <cell r="A1840" t="str">
            <v>YQ51D</v>
          </cell>
          <cell r="B1840" t="str">
            <v>Deep Vein Thrombosis with CC Score 3-5</v>
          </cell>
          <cell r="C1840" t="str">
            <v>-</v>
          </cell>
          <cell r="D1840">
            <v>986.61374671930321</v>
          </cell>
          <cell r="E1840" t="str">
            <v/>
          </cell>
          <cell r="F1840" t="str">
            <v/>
          </cell>
          <cell r="G1840">
            <v>10</v>
          </cell>
          <cell r="H1840">
            <v>986.61374671930321</v>
          </cell>
          <cell r="I1840">
            <v>10</v>
          </cell>
          <cell r="J1840">
            <v>212.05651015319862</v>
          </cell>
          <cell r="K1840" t="str">
            <v>No</v>
          </cell>
          <cell r="L1840" t="str">
            <v>-</v>
          </cell>
          <cell r="M1840">
            <v>0</v>
          </cell>
          <cell r="N1840">
            <v>1</v>
          </cell>
          <cell r="O1840" t="str">
            <v xml:space="preserve">HRG </v>
          </cell>
        </row>
        <row r="1841">
          <cell r="A1841" t="str">
            <v>YQ51E</v>
          </cell>
          <cell r="B1841" t="str">
            <v>Deep Vein Thrombosis with CC Score 0-2</v>
          </cell>
          <cell r="C1841" t="str">
            <v>-</v>
          </cell>
          <cell r="D1841">
            <v>424.23308124516291</v>
          </cell>
          <cell r="E1841" t="str">
            <v/>
          </cell>
          <cell r="F1841" t="str">
            <v/>
          </cell>
          <cell r="G1841">
            <v>5</v>
          </cell>
          <cell r="H1841">
            <v>424.23308124516291</v>
          </cell>
          <cell r="I1841">
            <v>5</v>
          </cell>
          <cell r="J1841">
            <v>212.05651015319862</v>
          </cell>
          <cell r="K1841" t="str">
            <v>No</v>
          </cell>
          <cell r="L1841" t="str">
            <v>-</v>
          </cell>
          <cell r="M1841">
            <v>0</v>
          </cell>
          <cell r="N1841">
            <v>1</v>
          </cell>
          <cell r="O1841" t="str">
            <v xml:space="preserve">HRG </v>
          </cell>
        </row>
        <row r="1842">
          <cell r="A1842" t="str">
            <v>YR01Z</v>
          </cell>
          <cell r="B1842" t="str">
            <v>Complex Endovascular Repair of Thoracoabdominal Aortic Aneurysm</v>
          </cell>
          <cell r="C1842" t="str">
            <v>-</v>
          </cell>
          <cell r="D1842">
            <v>10490.108683938775</v>
          </cell>
          <cell r="E1842" t="str">
            <v/>
          </cell>
          <cell r="F1842" t="str">
            <v/>
          </cell>
          <cell r="G1842">
            <v>22</v>
          </cell>
          <cell r="H1842">
            <v>12488.618923331267</v>
          </cell>
          <cell r="I1842">
            <v>67</v>
          </cell>
          <cell r="J1842">
            <v>212.05651015319862</v>
          </cell>
          <cell r="K1842" t="str">
            <v>No</v>
          </cell>
          <cell r="L1842" t="str">
            <v>-</v>
          </cell>
          <cell r="M1842">
            <v>0</v>
          </cell>
          <cell r="N1842">
            <v>1</v>
          </cell>
          <cell r="O1842" t="str">
            <v>HRG</v>
          </cell>
        </row>
        <row r="1843">
          <cell r="A1843" t="str">
            <v>YR02Z</v>
          </cell>
          <cell r="B1843" t="str">
            <v>Endovascular Repair of Thoracoabdominal Aortic Aneurysm</v>
          </cell>
          <cell r="C1843" t="str">
            <v>-</v>
          </cell>
          <cell r="D1843">
            <v>7176.6464719380037</v>
          </cell>
          <cell r="E1843" t="str">
            <v/>
          </cell>
          <cell r="F1843" t="str">
            <v/>
          </cell>
          <cell r="G1843">
            <v>18</v>
          </cell>
          <cell r="H1843">
            <v>8008.5586618521529</v>
          </cell>
          <cell r="I1843">
            <v>40</v>
          </cell>
          <cell r="J1843">
            <v>212.05651015319862</v>
          </cell>
          <cell r="K1843" t="str">
            <v>No</v>
          </cell>
          <cell r="L1843" t="str">
            <v>-</v>
          </cell>
          <cell r="M1843">
            <v>0</v>
          </cell>
          <cell r="N1843" t="str">
            <v/>
          </cell>
          <cell r="O1843" t="str">
            <v>-</v>
          </cell>
        </row>
        <row r="1844">
          <cell r="A1844" t="str">
            <v>YR03Z</v>
          </cell>
          <cell r="B1844" t="str">
            <v>Complex Endovascular Repair of Abdominal Aortic Aneurysm</v>
          </cell>
          <cell r="C1844" t="str">
            <v>-</v>
          </cell>
          <cell r="D1844">
            <v>4823.3187894480143</v>
          </cell>
          <cell r="E1844" t="str">
            <v/>
          </cell>
          <cell r="F1844" t="str">
            <v/>
          </cell>
          <cell r="G1844">
            <v>10</v>
          </cell>
          <cell r="H1844">
            <v>4910.5505076752579</v>
          </cell>
          <cell r="I1844">
            <v>30</v>
          </cell>
          <cell r="J1844">
            <v>212.05651015319862</v>
          </cell>
          <cell r="K1844" t="str">
            <v>No</v>
          </cell>
          <cell r="L1844" t="str">
            <v>-</v>
          </cell>
          <cell r="M1844">
            <v>0</v>
          </cell>
          <cell r="N1844" t="str">
            <v/>
          </cell>
          <cell r="O1844" t="str">
            <v>-</v>
          </cell>
        </row>
        <row r="1845">
          <cell r="A1845" t="str">
            <v>YR04Z</v>
          </cell>
          <cell r="B1845" t="str">
            <v>Endovascular Repair of Abdominal Aortic Aneurysm</v>
          </cell>
          <cell r="C1845" t="str">
            <v>-</v>
          </cell>
          <cell r="D1845">
            <v>4634.3226158857906</v>
          </cell>
          <cell r="E1845" t="str">
            <v/>
          </cell>
          <cell r="F1845" t="str">
            <v/>
          </cell>
          <cell r="G1845">
            <v>12</v>
          </cell>
          <cell r="H1845">
            <v>5116.3140407955625</v>
          </cell>
          <cell r="I1845">
            <v>35</v>
          </cell>
          <cell r="J1845">
            <v>212.05651015319862</v>
          </cell>
          <cell r="K1845" t="str">
            <v>No</v>
          </cell>
          <cell r="L1845" t="str">
            <v>-</v>
          </cell>
          <cell r="M1845">
            <v>0</v>
          </cell>
          <cell r="N1845" t="str">
            <v/>
          </cell>
          <cell r="O1845" t="str">
            <v>-</v>
          </cell>
        </row>
        <row r="1846">
          <cell r="A1846" t="str">
            <v>YR10A</v>
          </cell>
          <cell r="B1846" t="str">
            <v>Percutaneous Transluminal Angioplasty of Multiple Blood Vessels with CC Score 6+</v>
          </cell>
          <cell r="C1846" t="str">
            <v>-</v>
          </cell>
          <cell r="D1846">
            <v>2777.8481116368102</v>
          </cell>
          <cell r="E1846" t="str">
            <v/>
          </cell>
          <cell r="F1846" t="str">
            <v/>
          </cell>
          <cell r="G1846">
            <v>11</v>
          </cell>
          <cell r="H1846">
            <v>8094.6672704060793</v>
          </cell>
          <cell r="I1846">
            <v>69</v>
          </cell>
          <cell r="J1846">
            <v>212.05651015319862</v>
          </cell>
          <cell r="K1846" t="str">
            <v>No</v>
          </cell>
          <cell r="L1846" t="str">
            <v>-</v>
          </cell>
          <cell r="M1846">
            <v>0</v>
          </cell>
          <cell r="N1846" t="str">
            <v/>
          </cell>
          <cell r="O1846" t="str">
            <v>-</v>
          </cell>
        </row>
        <row r="1847">
          <cell r="A1847" t="str">
            <v>YR10B</v>
          </cell>
          <cell r="B1847" t="str">
            <v>Percutaneous Transluminal Angioplasty of Multiple Blood Vessels with CC Score 3-5</v>
          </cell>
          <cell r="C1847" t="str">
            <v>-</v>
          </cell>
          <cell r="D1847">
            <v>1611.8349050728514</v>
          </cell>
          <cell r="E1847" t="str">
            <v/>
          </cell>
          <cell r="F1847" t="str">
            <v/>
          </cell>
          <cell r="G1847">
            <v>5</v>
          </cell>
          <cell r="H1847">
            <v>4280.6988833849327</v>
          </cell>
          <cell r="I1847">
            <v>28</v>
          </cell>
          <cell r="J1847">
            <v>212.05651015319862</v>
          </cell>
          <cell r="K1847" t="str">
            <v>No</v>
          </cell>
          <cell r="L1847" t="str">
            <v>-</v>
          </cell>
          <cell r="M1847">
            <v>0</v>
          </cell>
          <cell r="N1847" t="str">
            <v/>
          </cell>
          <cell r="O1847" t="str">
            <v>-</v>
          </cell>
        </row>
        <row r="1848">
          <cell r="A1848" t="str">
            <v>YR10C</v>
          </cell>
          <cell r="B1848" t="str">
            <v>Percutaneous Transluminal Angioplasty of Multiple Blood Vessels with CC Score 0-2</v>
          </cell>
          <cell r="C1848" t="str">
            <v>-</v>
          </cell>
          <cell r="D1848">
            <v>1353.1271070987764</v>
          </cell>
          <cell r="E1848" t="str">
            <v/>
          </cell>
          <cell r="F1848" t="str">
            <v/>
          </cell>
          <cell r="G1848">
            <v>5</v>
          </cell>
          <cell r="H1848">
            <v>1353.1271070987764</v>
          </cell>
          <cell r="I1848">
            <v>5</v>
          </cell>
          <cell r="J1848">
            <v>212.05651015319862</v>
          </cell>
          <cell r="K1848" t="str">
            <v>No</v>
          </cell>
          <cell r="L1848" t="str">
            <v>-</v>
          </cell>
          <cell r="M1848">
            <v>0</v>
          </cell>
          <cell r="N1848" t="str">
            <v/>
          </cell>
          <cell r="O1848" t="str">
            <v>-</v>
          </cell>
        </row>
        <row r="1849">
          <cell r="A1849" t="str">
            <v>YR11A</v>
          </cell>
          <cell r="B1849" t="str">
            <v>Percutaneous Transluminal Angioplasty of Single Blood Vessel with CC Score 9+</v>
          </cell>
          <cell r="C1849" t="str">
            <v>-</v>
          </cell>
          <cell r="D1849">
            <v>4528.7500269442062</v>
          </cell>
          <cell r="E1849" t="str">
            <v/>
          </cell>
          <cell r="F1849" t="str">
            <v/>
          </cell>
          <cell r="G1849">
            <v>34</v>
          </cell>
          <cell r="H1849">
            <v>8701.9318752968957</v>
          </cell>
          <cell r="I1849">
            <v>74</v>
          </cell>
          <cell r="J1849">
            <v>212.05651015319862</v>
          </cell>
          <cell r="K1849" t="str">
            <v>No</v>
          </cell>
          <cell r="L1849" t="str">
            <v>-</v>
          </cell>
          <cell r="M1849">
            <v>0</v>
          </cell>
          <cell r="N1849" t="str">
            <v/>
          </cell>
          <cell r="O1849" t="str">
            <v>-</v>
          </cell>
        </row>
        <row r="1850">
          <cell r="A1850" t="str">
            <v>YR11B</v>
          </cell>
          <cell r="B1850" t="str">
            <v>Percutaneous Transluminal Angioplasty of Single Blood Vessel with CC Score 6-8</v>
          </cell>
          <cell r="C1850" t="str">
            <v>-</v>
          </cell>
          <cell r="D1850">
            <v>1641.0863557969692</v>
          </cell>
          <cell r="E1850" t="str">
            <v/>
          </cell>
          <cell r="F1850" t="str">
            <v/>
          </cell>
          <cell r="G1850">
            <v>5</v>
          </cell>
          <cell r="H1850">
            <v>5136.2556292806403</v>
          </cell>
          <cell r="I1850">
            <v>36</v>
          </cell>
          <cell r="J1850">
            <v>212.05651015319862</v>
          </cell>
          <cell r="K1850" t="str">
            <v>No</v>
          </cell>
          <cell r="L1850" t="str">
            <v>-</v>
          </cell>
          <cell r="M1850">
            <v>0</v>
          </cell>
          <cell r="N1850" t="str">
            <v/>
          </cell>
          <cell r="O1850" t="str">
            <v>-</v>
          </cell>
        </row>
        <row r="1851">
          <cell r="A1851" t="str">
            <v>YR11C</v>
          </cell>
          <cell r="B1851" t="str">
            <v>Percutaneous Transluminal Angioplasty of Single Blood Vessel with CC Score 3-5</v>
          </cell>
          <cell r="C1851" t="str">
            <v>-</v>
          </cell>
          <cell r="D1851">
            <v>1308.8257135827951</v>
          </cell>
          <cell r="E1851" t="str">
            <v/>
          </cell>
          <cell r="F1851" t="str">
            <v/>
          </cell>
          <cell r="G1851">
            <v>5</v>
          </cell>
          <cell r="H1851">
            <v>3473.0159504086055</v>
          </cell>
          <cell r="I1851">
            <v>23</v>
          </cell>
          <cell r="J1851">
            <v>212.05651015319862</v>
          </cell>
          <cell r="K1851" t="str">
            <v>No</v>
          </cell>
          <cell r="L1851" t="str">
            <v>-</v>
          </cell>
          <cell r="M1851">
            <v>0</v>
          </cell>
          <cell r="N1851" t="str">
            <v/>
          </cell>
          <cell r="O1851" t="str">
            <v>-</v>
          </cell>
        </row>
        <row r="1852">
          <cell r="A1852" t="str">
            <v>YR11D</v>
          </cell>
          <cell r="B1852" t="str">
            <v>Percutaneous Transluminal Angioplasty of Single Blood Vessel with CC Score 0-2</v>
          </cell>
          <cell r="C1852" t="str">
            <v>-</v>
          </cell>
          <cell r="D1852">
            <v>1169.5367125311179</v>
          </cell>
          <cell r="E1852" t="str">
            <v/>
          </cell>
          <cell r="F1852" t="str">
            <v/>
          </cell>
          <cell r="G1852">
            <v>5</v>
          </cell>
          <cell r="H1852">
            <v>1169.5367125311179</v>
          </cell>
          <cell r="I1852">
            <v>5</v>
          </cell>
          <cell r="J1852">
            <v>212.05651015319862</v>
          </cell>
          <cell r="K1852" t="str">
            <v>No</v>
          </cell>
          <cell r="L1852" t="str">
            <v>-</v>
          </cell>
          <cell r="M1852">
            <v>0</v>
          </cell>
          <cell r="N1852">
            <v>1</v>
          </cell>
          <cell r="O1852" t="str">
            <v>sub-HRG</v>
          </cell>
        </row>
        <row r="1853">
          <cell r="A1853" t="str">
            <v>YR12Z</v>
          </cell>
          <cell r="B1853" t="str">
            <v>Percutaneous Transluminal Angioplasty with Insertion of Stent Graft into Peripheral Blood Vessel</v>
          </cell>
          <cell r="C1853" t="str">
            <v>-</v>
          </cell>
          <cell r="D1853">
            <v>2130.3540595064878</v>
          </cell>
          <cell r="E1853" t="str">
            <v/>
          </cell>
          <cell r="F1853" t="str">
            <v/>
          </cell>
          <cell r="G1853">
            <v>5</v>
          </cell>
          <cell r="H1853">
            <v>4733.127210877481</v>
          </cell>
          <cell r="I1853">
            <v>37</v>
          </cell>
          <cell r="J1853">
            <v>212.05651015319862</v>
          </cell>
          <cell r="K1853" t="str">
            <v>No</v>
          </cell>
          <cell r="L1853" t="str">
            <v>-</v>
          </cell>
          <cell r="M1853">
            <v>0</v>
          </cell>
          <cell r="N1853" t="str">
            <v/>
          </cell>
          <cell r="O1853" t="str">
            <v>-</v>
          </cell>
        </row>
        <row r="1854">
          <cell r="A1854" t="str">
            <v>YR13Z</v>
          </cell>
          <cell r="B1854" t="str">
            <v>Percutaneous Transluminal Angioplasty with Insertion of Drug-Eluting, Coated or Embolic Protection Stent, into Peripheral Blood Vessel</v>
          </cell>
          <cell r="C1854" t="str">
            <v>-</v>
          </cell>
          <cell r="D1854">
            <v>1371.7252209637768</v>
          </cell>
          <cell r="E1854" t="str">
            <v/>
          </cell>
          <cell r="F1854" t="str">
            <v/>
          </cell>
          <cell r="G1854">
            <v>5</v>
          </cell>
          <cell r="H1854">
            <v>3170.920252674935</v>
          </cell>
          <cell r="I1854">
            <v>32</v>
          </cell>
          <cell r="J1854">
            <v>212.05651015319862</v>
          </cell>
          <cell r="K1854" t="str">
            <v>No</v>
          </cell>
          <cell r="L1854" t="str">
            <v>-</v>
          </cell>
          <cell r="M1854">
            <v>0</v>
          </cell>
          <cell r="N1854" t="str">
            <v/>
          </cell>
          <cell r="O1854" t="str">
            <v>-</v>
          </cell>
        </row>
        <row r="1855">
          <cell r="A1855" t="str">
            <v>YR14A</v>
          </cell>
          <cell r="B1855" t="str">
            <v>Percutaneous Transluminal Angioplasty with Insertion of Multiple Metal Stents into Peripheral Blood Vessels, with CC Score 3+</v>
          </cell>
          <cell r="C1855" t="str">
            <v>-</v>
          </cell>
          <cell r="D1855">
            <v>1762.1962533852059</v>
          </cell>
          <cell r="E1855" t="str">
            <v/>
          </cell>
          <cell r="F1855" t="str">
            <v/>
          </cell>
          <cell r="G1855">
            <v>5</v>
          </cell>
          <cell r="H1855">
            <v>5475.9941283983944</v>
          </cell>
          <cell r="I1855">
            <v>46</v>
          </cell>
          <cell r="J1855">
            <v>212.05651015319862</v>
          </cell>
          <cell r="K1855" t="str">
            <v>No</v>
          </cell>
          <cell r="L1855" t="str">
            <v>-</v>
          </cell>
          <cell r="M1855">
            <v>0</v>
          </cell>
          <cell r="N1855" t="str">
            <v/>
          </cell>
          <cell r="O1855" t="str">
            <v>-</v>
          </cell>
        </row>
        <row r="1856">
          <cell r="A1856" t="str">
            <v>YR14B</v>
          </cell>
          <cell r="B1856" t="str">
            <v>Percutaneous Transluminal Angioplasty with Insertion of Multiple Metal Stents into Peripheral Blood Vessels, with CC Score 0-2</v>
          </cell>
          <cell r="C1856" t="str">
            <v>-</v>
          </cell>
          <cell r="D1856">
            <v>1470.8281401113488</v>
          </cell>
          <cell r="E1856" t="str">
            <v/>
          </cell>
          <cell r="F1856" t="str">
            <v/>
          </cell>
          <cell r="G1856">
            <v>5</v>
          </cell>
          <cell r="H1856">
            <v>3082.923248375213</v>
          </cell>
          <cell r="I1856">
            <v>22</v>
          </cell>
          <cell r="J1856">
            <v>212.05651015319862</v>
          </cell>
          <cell r="K1856" t="str">
            <v>No</v>
          </cell>
          <cell r="L1856" t="str">
            <v>-</v>
          </cell>
          <cell r="M1856">
            <v>0</v>
          </cell>
          <cell r="N1856" t="str">
            <v/>
          </cell>
          <cell r="O1856" t="str">
            <v>-</v>
          </cell>
        </row>
        <row r="1857">
          <cell r="A1857" t="str">
            <v>YR15A</v>
          </cell>
          <cell r="B1857" t="str">
            <v>Percutaneous Transluminal Angioplasty with Insertion of Single Metal Stent into Peripheral Blood Vessel, with CC Score 6+</v>
          </cell>
          <cell r="C1857" t="str">
            <v>-</v>
          </cell>
          <cell r="D1857">
            <v>1949.7778442945005</v>
          </cell>
          <cell r="E1857" t="str">
            <v/>
          </cell>
          <cell r="F1857" t="str">
            <v/>
          </cell>
          <cell r="G1857">
            <v>11</v>
          </cell>
          <cell r="H1857">
            <v>6036.3401271038292</v>
          </cell>
          <cell r="I1857">
            <v>54</v>
          </cell>
          <cell r="J1857">
            <v>212.05651015319862</v>
          </cell>
          <cell r="K1857" t="str">
            <v>No</v>
          </cell>
          <cell r="L1857" t="str">
            <v>-</v>
          </cell>
          <cell r="M1857">
            <v>0</v>
          </cell>
          <cell r="N1857" t="str">
            <v/>
          </cell>
          <cell r="O1857" t="str">
            <v>-</v>
          </cell>
        </row>
        <row r="1858">
          <cell r="A1858" t="str">
            <v>YR15B</v>
          </cell>
          <cell r="B1858" t="str">
            <v>Percutaneous Transluminal Angioplasty with Insertion of Single Metal Stent into Peripheral Blood Vessel, with CC Score 3-5</v>
          </cell>
          <cell r="C1858" t="str">
            <v>-</v>
          </cell>
          <cell r="D1858">
            <v>1199.4557144870064</v>
          </cell>
          <cell r="E1858" t="str">
            <v/>
          </cell>
          <cell r="F1858" t="str">
            <v/>
          </cell>
          <cell r="G1858">
            <v>5</v>
          </cell>
          <cell r="H1858">
            <v>2711.8682046346667</v>
          </cell>
          <cell r="I1858">
            <v>23</v>
          </cell>
          <cell r="J1858">
            <v>212.05651015319862</v>
          </cell>
          <cell r="K1858" t="str">
            <v>No</v>
          </cell>
          <cell r="L1858" t="str">
            <v>-</v>
          </cell>
          <cell r="M1858">
            <v>0</v>
          </cell>
          <cell r="N1858" t="str">
            <v/>
          </cell>
          <cell r="O1858" t="str">
            <v>-</v>
          </cell>
        </row>
        <row r="1859">
          <cell r="A1859" t="str">
            <v>YR15C</v>
          </cell>
          <cell r="B1859" t="str">
            <v>Percutaneous Transluminal Angioplasty with Insertion of Single Metal Stent into Peripheral Blood Vessel, with CC Score 0-2</v>
          </cell>
          <cell r="C1859" t="str">
            <v>-</v>
          </cell>
          <cell r="D1859">
            <v>1169.5367125311179</v>
          </cell>
          <cell r="E1859" t="str">
            <v/>
          </cell>
          <cell r="F1859" t="str">
            <v/>
          </cell>
          <cell r="G1859">
            <v>5</v>
          </cell>
          <cell r="H1859">
            <v>1169.5367125311179</v>
          </cell>
          <cell r="I1859">
            <v>5</v>
          </cell>
          <cell r="J1859">
            <v>212.05651015319862</v>
          </cell>
          <cell r="K1859" t="str">
            <v>No</v>
          </cell>
          <cell r="L1859" t="str">
            <v>-</v>
          </cell>
          <cell r="M1859">
            <v>0</v>
          </cell>
          <cell r="N1859" t="str">
            <v/>
          </cell>
          <cell r="O1859" t="str">
            <v>-</v>
          </cell>
        </row>
        <row r="1860">
          <cell r="A1860" t="str">
            <v>YR20Z</v>
          </cell>
          <cell r="B1860" t="str">
            <v>Percutaneous Transluminal Embolisation of Aneurysm of Blood Vessel</v>
          </cell>
          <cell r="C1860" t="str">
            <v>-</v>
          </cell>
          <cell r="D1860">
            <v>2523.3271274425488</v>
          </cell>
          <cell r="E1860" t="str">
            <v/>
          </cell>
          <cell r="F1860" t="str">
            <v/>
          </cell>
          <cell r="G1860">
            <v>6</v>
          </cell>
          <cell r="H1860">
            <v>3638.7165689147841</v>
          </cell>
          <cell r="I1860">
            <v>31</v>
          </cell>
          <cell r="J1860">
            <v>212.05651015319862</v>
          </cell>
          <cell r="K1860" t="str">
            <v>No</v>
          </cell>
          <cell r="L1860" t="str">
            <v>-</v>
          </cell>
          <cell r="M1860">
            <v>0</v>
          </cell>
          <cell r="N1860" t="str">
            <v/>
          </cell>
          <cell r="O1860" t="str">
            <v>-</v>
          </cell>
        </row>
        <row r="1861">
          <cell r="A1861" t="str">
            <v>YR21A</v>
          </cell>
          <cell r="B1861" t="str">
            <v>Percutaneous Transluminal Embolisation of Blood Vessel with CC Score 3+</v>
          </cell>
          <cell r="C1861" t="str">
            <v>-</v>
          </cell>
          <cell r="D1861">
            <v>2995.8651496987054</v>
          </cell>
          <cell r="E1861" t="str">
            <v/>
          </cell>
          <cell r="F1861" t="str">
            <v/>
          </cell>
          <cell r="G1861">
            <v>11</v>
          </cell>
          <cell r="H1861">
            <v>5723.2886556409348</v>
          </cell>
          <cell r="I1861">
            <v>41</v>
          </cell>
          <cell r="J1861">
            <v>212.05651015319862</v>
          </cell>
          <cell r="K1861" t="str">
            <v>No</v>
          </cell>
          <cell r="L1861" t="str">
            <v>-</v>
          </cell>
          <cell r="M1861">
            <v>0</v>
          </cell>
          <cell r="N1861" t="str">
            <v/>
          </cell>
          <cell r="O1861" t="str">
            <v>-</v>
          </cell>
        </row>
        <row r="1862">
          <cell r="A1862" t="str">
            <v>YR21B</v>
          </cell>
          <cell r="B1862" t="str">
            <v>Percutaneous Transluminal Embolisation of Blood Vessel with CC Score 0-2</v>
          </cell>
          <cell r="C1862" t="str">
            <v>-</v>
          </cell>
          <cell r="D1862">
            <v>1655.1501783558024</v>
          </cell>
          <cell r="E1862" t="str">
            <v/>
          </cell>
          <cell r="F1862" t="str">
            <v/>
          </cell>
          <cell r="G1862">
            <v>5</v>
          </cell>
          <cell r="H1862">
            <v>2399.3316384487985</v>
          </cell>
          <cell r="I1862">
            <v>5</v>
          </cell>
          <cell r="J1862">
            <v>212.05651015319862</v>
          </cell>
          <cell r="K1862" t="str">
            <v>No</v>
          </cell>
          <cell r="L1862" t="str">
            <v>-</v>
          </cell>
          <cell r="M1862">
            <v>0</v>
          </cell>
          <cell r="N1862" t="str">
            <v/>
          </cell>
          <cell r="O1862" t="str">
            <v>-</v>
          </cell>
        </row>
        <row r="1863">
          <cell r="A1863" t="str">
            <v>YR22A</v>
          </cell>
          <cell r="B1863" t="str">
            <v>Inferior Vena Cava Filter Procedures with CC Score 7+</v>
          </cell>
          <cell r="C1863" t="str">
            <v>-</v>
          </cell>
          <cell r="D1863">
            <v>6845.3479889068049</v>
          </cell>
          <cell r="E1863" t="str">
            <v/>
          </cell>
          <cell r="F1863" t="str">
            <v/>
          </cell>
          <cell r="G1863">
            <v>79</v>
          </cell>
          <cell r="H1863">
            <v>9685.8548662518097</v>
          </cell>
          <cell r="I1863">
            <v>84</v>
          </cell>
          <cell r="J1863">
            <v>212.05651015319862</v>
          </cell>
          <cell r="K1863" t="str">
            <v>No</v>
          </cell>
          <cell r="L1863" t="str">
            <v>-</v>
          </cell>
          <cell r="M1863">
            <v>0</v>
          </cell>
          <cell r="N1863" t="str">
            <v/>
          </cell>
          <cell r="O1863" t="str">
            <v>-</v>
          </cell>
        </row>
        <row r="1864">
          <cell r="A1864" t="str">
            <v>YR22B</v>
          </cell>
          <cell r="B1864" t="str">
            <v>Inferior Vena Cava Filter Procedures with CC Score 3-6</v>
          </cell>
          <cell r="C1864" t="str">
            <v>-</v>
          </cell>
          <cell r="D1864">
            <v>1485.5973006779338</v>
          </cell>
          <cell r="E1864" t="str">
            <v/>
          </cell>
          <cell r="F1864" t="str">
            <v/>
          </cell>
          <cell r="G1864">
            <v>5</v>
          </cell>
          <cell r="H1864">
            <v>4616.8791448640222</v>
          </cell>
          <cell r="I1864">
            <v>33</v>
          </cell>
          <cell r="J1864">
            <v>212.05651015319862</v>
          </cell>
          <cell r="K1864" t="str">
            <v>No</v>
          </cell>
          <cell r="L1864" t="str">
            <v>-</v>
          </cell>
          <cell r="M1864">
            <v>0</v>
          </cell>
          <cell r="N1864" t="str">
            <v/>
          </cell>
          <cell r="O1864" t="str">
            <v>-</v>
          </cell>
        </row>
        <row r="1865">
          <cell r="A1865" t="str">
            <v>YR22C</v>
          </cell>
          <cell r="B1865" t="str">
            <v>Inferior Vena Cava Filter Procedures with CC Score 0-2</v>
          </cell>
          <cell r="C1865" t="str">
            <v>-</v>
          </cell>
          <cell r="D1865">
            <v>1199.1591716548651</v>
          </cell>
          <cell r="E1865" t="str">
            <v/>
          </cell>
          <cell r="F1865" t="str">
            <v/>
          </cell>
          <cell r="G1865">
            <v>5</v>
          </cell>
          <cell r="H1865">
            <v>3011.6092261910076</v>
          </cell>
          <cell r="I1865">
            <v>19</v>
          </cell>
          <cell r="J1865">
            <v>212.05651015319862</v>
          </cell>
          <cell r="K1865" t="str">
            <v>No</v>
          </cell>
          <cell r="L1865" t="str">
            <v>-</v>
          </cell>
          <cell r="M1865">
            <v>0</v>
          </cell>
          <cell r="N1865" t="str">
            <v/>
          </cell>
          <cell r="O1865" t="str">
            <v>-</v>
          </cell>
        </row>
        <row r="1866">
          <cell r="A1866" t="str">
            <v>YR23A</v>
          </cell>
          <cell r="B1866" t="str">
            <v>Percutaneous Transluminal, Embolectomy or Thrombolysis, of Blood Vessel, with CC Score 5+</v>
          </cell>
          <cell r="C1866" t="str">
            <v>-</v>
          </cell>
          <cell r="D1866">
            <v>4592.8206980222776</v>
          </cell>
          <cell r="E1866" t="str">
            <v/>
          </cell>
          <cell r="F1866" t="str">
            <v/>
          </cell>
          <cell r="G1866">
            <v>20</v>
          </cell>
          <cell r="H1866">
            <v>5638.7680059370368</v>
          </cell>
          <cell r="I1866">
            <v>34</v>
          </cell>
          <cell r="J1866">
            <v>212.05651015319862</v>
          </cell>
          <cell r="K1866" t="str">
            <v>No</v>
          </cell>
          <cell r="L1866" t="str">
            <v>-</v>
          </cell>
          <cell r="M1866">
            <v>0</v>
          </cell>
          <cell r="N1866" t="str">
            <v/>
          </cell>
          <cell r="O1866" t="str">
            <v>-</v>
          </cell>
        </row>
        <row r="1867">
          <cell r="A1867" t="str">
            <v>YR23B</v>
          </cell>
          <cell r="B1867" t="str">
            <v>Percutaneous Transluminal, Embolectomy or Thrombolysis, of Blood Vessel, with CC Score 0-4</v>
          </cell>
          <cell r="C1867" t="str">
            <v>-</v>
          </cell>
          <cell r="D1867">
            <v>2239.8739548842273</v>
          </cell>
          <cell r="E1867" t="str">
            <v/>
          </cell>
          <cell r="F1867" t="str">
            <v/>
          </cell>
          <cell r="G1867">
            <v>8</v>
          </cell>
          <cell r="H1867">
            <v>3542.5275384486035</v>
          </cell>
          <cell r="I1867">
            <v>16</v>
          </cell>
          <cell r="J1867">
            <v>212.05651015319862</v>
          </cell>
          <cell r="K1867" t="str">
            <v>No</v>
          </cell>
          <cell r="L1867" t="str">
            <v>-</v>
          </cell>
          <cell r="M1867">
            <v>0</v>
          </cell>
          <cell r="N1867" t="str">
            <v/>
          </cell>
          <cell r="O1867" t="str">
            <v>-</v>
          </cell>
        </row>
        <row r="1868">
          <cell r="A1868" t="str">
            <v>YR24A</v>
          </cell>
          <cell r="B1868" t="str">
            <v>Percutaneous Transluminal Other Procedures on Blood Vessel with CC Score 2+</v>
          </cell>
          <cell r="C1868" t="str">
            <v>-</v>
          </cell>
          <cell r="D1868">
            <v>2068.9931225239975</v>
          </cell>
          <cell r="E1868" t="str">
            <v/>
          </cell>
          <cell r="F1868" t="str">
            <v/>
          </cell>
          <cell r="G1868">
            <v>5</v>
          </cell>
          <cell r="H1868">
            <v>4916.1890726745405</v>
          </cell>
          <cell r="I1868">
            <v>41</v>
          </cell>
          <cell r="J1868">
            <v>212.05651015319862</v>
          </cell>
          <cell r="K1868" t="str">
            <v>No</v>
          </cell>
          <cell r="L1868" t="str">
            <v>-</v>
          </cell>
          <cell r="M1868">
            <v>0</v>
          </cell>
          <cell r="N1868" t="str">
            <v/>
          </cell>
          <cell r="O1868" t="str">
            <v>-</v>
          </cell>
        </row>
        <row r="1869">
          <cell r="A1869" t="str">
            <v>YR24B</v>
          </cell>
          <cell r="B1869" t="str">
            <v>Percutaneous Transluminal Other Procedures on Blood Vessel with CC Score 0-1</v>
          </cell>
          <cell r="C1869">
            <v>207.60490529119565</v>
          </cell>
          <cell r="D1869">
            <v>1157.8059839017153</v>
          </cell>
          <cell r="E1869" t="str">
            <v/>
          </cell>
          <cell r="F1869" t="str">
            <v/>
          </cell>
          <cell r="G1869">
            <v>5</v>
          </cell>
          <cell r="H1869">
            <v>2618.9484266455811</v>
          </cell>
          <cell r="I1869">
            <v>13</v>
          </cell>
          <cell r="J1869">
            <v>212.05651015319862</v>
          </cell>
          <cell r="K1869" t="str">
            <v>No</v>
          </cell>
          <cell r="L1869" t="str">
            <v>-</v>
          </cell>
          <cell r="M1869">
            <v>0</v>
          </cell>
          <cell r="N1869" t="str">
            <v/>
          </cell>
          <cell r="O1869" t="str">
            <v>-</v>
          </cell>
        </row>
        <row r="1870">
          <cell r="A1870" t="str">
            <v>YR25Z</v>
          </cell>
          <cell r="B1870" t="str">
            <v>Arteriography</v>
          </cell>
          <cell r="C1870" t="str">
            <v>-</v>
          </cell>
          <cell r="D1870">
            <v>1012.6554867506626</v>
          </cell>
          <cell r="E1870" t="str">
            <v/>
          </cell>
          <cell r="F1870" t="str">
            <v/>
          </cell>
          <cell r="G1870">
            <v>5</v>
          </cell>
          <cell r="H1870">
            <v>1025.7063162177885</v>
          </cell>
          <cell r="I1870">
            <v>5</v>
          </cell>
          <cell r="J1870">
            <v>212.05651015319862</v>
          </cell>
          <cell r="K1870" t="str">
            <v>No</v>
          </cell>
          <cell r="L1870" t="str">
            <v>-</v>
          </cell>
          <cell r="M1870">
            <v>0</v>
          </cell>
          <cell r="N1870">
            <v>1</v>
          </cell>
          <cell r="O1870" t="str">
            <v>sub-HRG</v>
          </cell>
        </row>
        <row r="1871">
          <cell r="A1871" t="str">
            <v>YR26Z</v>
          </cell>
          <cell r="B1871" t="str">
            <v>Venography</v>
          </cell>
          <cell r="C1871" t="str">
            <v>-</v>
          </cell>
          <cell r="D1871">
            <v>656.19675379424473</v>
          </cell>
          <cell r="E1871" t="str">
            <v/>
          </cell>
          <cell r="F1871" t="str">
            <v/>
          </cell>
          <cell r="G1871">
            <v>5</v>
          </cell>
          <cell r="H1871">
            <v>656.19675379424473</v>
          </cell>
          <cell r="I1871">
            <v>5</v>
          </cell>
          <cell r="J1871">
            <v>212.05651015319862</v>
          </cell>
          <cell r="K1871" t="str">
            <v>No</v>
          </cell>
          <cell r="L1871" t="str">
            <v>-</v>
          </cell>
          <cell r="M1871">
            <v>0</v>
          </cell>
          <cell r="N1871" t="str">
            <v/>
          </cell>
          <cell r="O1871" t="str">
            <v>-</v>
          </cell>
        </row>
        <row r="1872">
          <cell r="A1872" t="str">
            <v>YR30Z</v>
          </cell>
          <cell r="B1872" t="str">
            <v>Percutaneous Transluminal, Laser or Radiofrequency Ablation, of Bilateral Varicose Veins</v>
          </cell>
          <cell r="C1872" t="str">
            <v>-</v>
          </cell>
          <cell r="D1872">
            <v>1308.6704996816181</v>
          </cell>
          <cell r="E1872" t="str">
            <v/>
          </cell>
          <cell r="F1872" t="str">
            <v/>
          </cell>
          <cell r="G1872">
            <v>5</v>
          </cell>
          <cell r="H1872">
            <v>1308.6704996816181</v>
          </cell>
          <cell r="I1872">
            <v>5</v>
          </cell>
          <cell r="J1872">
            <v>212.05651015319862</v>
          </cell>
          <cell r="K1872" t="str">
            <v>No</v>
          </cell>
          <cell r="L1872" t="str">
            <v>-</v>
          </cell>
          <cell r="M1872">
            <v>0</v>
          </cell>
          <cell r="N1872" t="str">
            <v/>
          </cell>
          <cell r="O1872" t="str">
            <v>-</v>
          </cell>
        </row>
        <row r="1873">
          <cell r="A1873" t="str">
            <v>YR31Z</v>
          </cell>
          <cell r="B1873" t="str">
            <v>Percutaneous Transluminal, Laser or Radiofrequency Ablation, of Unilateral Varicose Veins</v>
          </cell>
          <cell r="C1873">
            <v>918.18534281970028</v>
          </cell>
          <cell r="D1873">
            <v>918.18534281970028</v>
          </cell>
          <cell r="E1873" t="str">
            <v/>
          </cell>
          <cell r="F1873" t="str">
            <v/>
          </cell>
          <cell r="G1873">
            <v>5</v>
          </cell>
          <cell r="H1873">
            <v>918.18534281970028</v>
          </cell>
          <cell r="I1873">
            <v>5</v>
          </cell>
          <cell r="J1873">
            <v>212.05651015319862</v>
          </cell>
          <cell r="K1873" t="str">
            <v>No</v>
          </cell>
          <cell r="L1873" t="str">
            <v>-</v>
          </cell>
          <cell r="M1873">
            <v>0</v>
          </cell>
          <cell r="N1873" t="str">
            <v/>
          </cell>
          <cell r="O1873" t="str">
            <v>-</v>
          </cell>
        </row>
        <row r="1874">
          <cell r="A1874" t="str">
            <v>YR32Z</v>
          </cell>
          <cell r="B1874" t="str">
            <v>Sclerotherapy of Bilateral Varicose Veins</v>
          </cell>
          <cell r="C1874" t="str">
            <v>-</v>
          </cell>
          <cell r="D1874">
            <v>664.11750476157374</v>
          </cell>
          <cell r="E1874" t="str">
            <v/>
          </cell>
          <cell r="F1874" t="str">
            <v/>
          </cell>
          <cell r="G1874">
            <v>5</v>
          </cell>
          <cell r="H1874">
            <v>664.11750476157374</v>
          </cell>
          <cell r="I1874">
            <v>5</v>
          </cell>
          <cell r="J1874">
            <v>212.05651015319862</v>
          </cell>
          <cell r="K1874" t="str">
            <v>No</v>
          </cell>
          <cell r="L1874" t="str">
            <v>-</v>
          </cell>
          <cell r="M1874">
            <v>0</v>
          </cell>
          <cell r="N1874" t="str">
            <v/>
          </cell>
          <cell r="O1874" t="str">
            <v>-</v>
          </cell>
        </row>
        <row r="1875">
          <cell r="A1875" t="str">
            <v>YR33Z</v>
          </cell>
          <cell r="B1875" t="str">
            <v>Sclerotherapy of Unilateral Varicose Veins</v>
          </cell>
          <cell r="C1875">
            <v>439.14838982537123</v>
          </cell>
          <cell r="D1875">
            <v>439.14838982537123</v>
          </cell>
          <cell r="E1875" t="str">
            <v/>
          </cell>
          <cell r="F1875" t="str">
            <v/>
          </cell>
          <cell r="G1875">
            <v>5</v>
          </cell>
          <cell r="H1875">
            <v>439.14838982537123</v>
          </cell>
          <cell r="I1875">
            <v>5</v>
          </cell>
          <cell r="J1875">
            <v>212.05651015319862</v>
          </cell>
          <cell r="K1875" t="str">
            <v>No</v>
          </cell>
          <cell r="L1875" t="str">
            <v>-</v>
          </cell>
          <cell r="M1875">
            <v>0</v>
          </cell>
          <cell r="N1875" t="str">
            <v/>
          </cell>
          <cell r="O1875" t="str">
            <v>-</v>
          </cell>
        </row>
        <row r="1876">
          <cell r="A1876" t="str">
            <v>YR40A</v>
          </cell>
          <cell r="B1876" t="str">
            <v>Insertion of Non-Tunnelled Central Venous Catheter, 19 years and over</v>
          </cell>
          <cell r="C1876" t="str">
            <v>-</v>
          </cell>
          <cell r="D1876">
            <v>998.58575860212784</v>
          </cell>
          <cell r="E1876" t="str">
            <v/>
          </cell>
          <cell r="F1876" t="str">
            <v/>
          </cell>
          <cell r="G1876">
            <v>5</v>
          </cell>
          <cell r="H1876">
            <v>1094.9088147589398</v>
          </cell>
          <cell r="I1876">
            <v>9</v>
          </cell>
          <cell r="J1876">
            <v>212.05651015319862</v>
          </cell>
          <cell r="K1876" t="str">
            <v>No</v>
          </cell>
          <cell r="L1876" t="str">
            <v>-</v>
          </cell>
          <cell r="M1876">
            <v>0</v>
          </cell>
          <cell r="N1876" t="str">
            <v/>
          </cell>
          <cell r="O1876" t="str">
            <v>-</v>
          </cell>
        </row>
        <row r="1877">
          <cell r="A1877" t="str">
            <v>YR40B</v>
          </cell>
          <cell r="B1877" t="str">
            <v>Insertion of Non-Tunnelled Central Venous Catheter, 18 years and under</v>
          </cell>
          <cell r="C1877" t="str">
            <v>-</v>
          </cell>
          <cell r="D1877">
            <v>1654.244950204421</v>
          </cell>
          <cell r="E1877" t="str">
            <v/>
          </cell>
          <cell r="F1877" t="str">
            <v/>
          </cell>
          <cell r="G1877">
            <v>5</v>
          </cell>
          <cell r="H1877">
            <v>1654.244950204421</v>
          </cell>
          <cell r="I1877">
            <v>5</v>
          </cell>
          <cell r="J1877">
            <v>212.05651015319862</v>
          </cell>
          <cell r="K1877" t="str">
            <v>No</v>
          </cell>
          <cell r="L1877" t="str">
            <v>-</v>
          </cell>
          <cell r="M1877">
            <v>0</v>
          </cell>
          <cell r="N1877" t="str">
            <v/>
          </cell>
          <cell r="O1877" t="str">
            <v>-</v>
          </cell>
        </row>
        <row r="1878">
          <cell r="A1878" t="str">
            <v>YR41A</v>
          </cell>
          <cell r="B1878" t="str">
            <v>Insertion of Tunnelled Central Venous Catheter, 19 years and over</v>
          </cell>
          <cell r="C1878" t="str">
            <v>-</v>
          </cell>
          <cell r="D1878">
            <v>998.58575860212784</v>
          </cell>
          <cell r="E1878" t="str">
            <v/>
          </cell>
          <cell r="F1878" t="str">
            <v/>
          </cell>
          <cell r="G1878">
            <v>5</v>
          </cell>
          <cell r="H1878">
            <v>1094.9088147589398</v>
          </cell>
          <cell r="I1878">
            <v>9</v>
          </cell>
          <cell r="J1878">
            <v>212.05651015319862</v>
          </cell>
          <cell r="K1878" t="str">
            <v>No</v>
          </cell>
          <cell r="L1878" t="str">
            <v>-</v>
          </cell>
          <cell r="M1878">
            <v>0</v>
          </cell>
          <cell r="N1878" t="str">
            <v/>
          </cell>
          <cell r="O1878" t="str">
            <v>-</v>
          </cell>
        </row>
        <row r="1879">
          <cell r="A1879" t="str">
            <v>YR41B</v>
          </cell>
          <cell r="B1879" t="str">
            <v>Insertion of Tunnelled Central Venous Catheter, 18 years and under</v>
          </cell>
          <cell r="C1879" t="str">
            <v>-</v>
          </cell>
          <cell r="D1879">
            <v>1781.5855908712326</v>
          </cell>
          <cell r="E1879" t="str">
            <v/>
          </cell>
          <cell r="F1879" t="str">
            <v/>
          </cell>
          <cell r="G1879">
            <v>5</v>
          </cell>
          <cell r="H1879">
            <v>1870.1800743928434</v>
          </cell>
          <cell r="I1879">
            <v>5</v>
          </cell>
          <cell r="J1879">
            <v>212.05651015319862</v>
          </cell>
          <cell r="K1879" t="str">
            <v>No</v>
          </cell>
          <cell r="L1879" t="str">
            <v>-</v>
          </cell>
          <cell r="M1879">
            <v>0</v>
          </cell>
          <cell r="N1879" t="str">
            <v/>
          </cell>
          <cell r="O1879" t="str">
            <v>-</v>
          </cell>
        </row>
        <row r="1880">
          <cell r="A1880" t="str">
            <v>YR42A</v>
          </cell>
          <cell r="B1880" t="str">
            <v>Peripheral Insertion of Central Venous Catheter, 19 years and over</v>
          </cell>
          <cell r="C1880">
            <v>356.37936177295916</v>
          </cell>
          <cell r="D1880">
            <v>356.37936177295916</v>
          </cell>
          <cell r="E1880" t="str">
            <v/>
          </cell>
          <cell r="F1880" t="str">
            <v/>
          </cell>
          <cell r="G1880">
            <v>5</v>
          </cell>
          <cell r="H1880">
            <v>911.42964792676958</v>
          </cell>
          <cell r="I1880">
            <v>5</v>
          </cell>
          <cell r="J1880">
            <v>212.05651015319862</v>
          </cell>
          <cell r="K1880" t="str">
            <v>No</v>
          </cell>
          <cell r="L1880" t="str">
            <v>-</v>
          </cell>
          <cell r="M1880">
            <v>0</v>
          </cell>
          <cell r="N1880" t="str">
            <v/>
          </cell>
          <cell r="O1880" t="str">
            <v>-</v>
          </cell>
        </row>
        <row r="1881">
          <cell r="A1881" t="str">
            <v>YR42B</v>
          </cell>
          <cell r="B1881" t="str">
            <v>Peripheral Insertion of Central Venous Catheter, 18 years and under</v>
          </cell>
          <cell r="C1881" t="str">
            <v>-</v>
          </cell>
          <cell r="D1881">
            <v>1410.089510437228</v>
          </cell>
          <cell r="E1881" t="str">
            <v/>
          </cell>
          <cell r="F1881" t="str">
            <v/>
          </cell>
          <cell r="G1881">
            <v>5</v>
          </cell>
          <cell r="H1881">
            <v>2469.1714940605966</v>
          </cell>
          <cell r="I1881">
            <v>5</v>
          </cell>
          <cell r="J1881">
            <v>212.05651015319862</v>
          </cell>
          <cell r="K1881" t="str">
            <v>No</v>
          </cell>
          <cell r="L1881" t="str">
            <v>-</v>
          </cell>
          <cell r="M1881">
            <v>0</v>
          </cell>
          <cell r="N1881" t="str">
            <v/>
          </cell>
          <cell r="O1881" t="str">
            <v>-</v>
          </cell>
        </row>
        <row r="1882">
          <cell r="A1882" t="str">
            <v>YR43A</v>
          </cell>
          <cell r="B1882" t="str">
            <v>Attention to Central Venous Catheter, 19 years and over</v>
          </cell>
          <cell r="C1882">
            <v>221.68776390517303</v>
          </cell>
          <cell r="D1882">
            <v>221.68776390517303</v>
          </cell>
          <cell r="E1882" t="str">
            <v/>
          </cell>
          <cell r="F1882" t="str">
            <v/>
          </cell>
          <cell r="G1882">
            <v>5</v>
          </cell>
          <cell r="H1882">
            <v>409.30589037767925</v>
          </cell>
          <cell r="I1882">
            <v>5</v>
          </cell>
          <cell r="J1882">
            <v>212.05651015319862</v>
          </cell>
          <cell r="K1882" t="str">
            <v>No</v>
          </cell>
          <cell r="L1882" t="str">
            <v>-</v>
          </cell>
          <cell r="M1882">
            <v>0</v>
          </cell>
          <cell r="N1882" t="str">
            <v/>
          </cell>
          <cell r="O1882" t="str">
            <v>-</v>
          </cell>
        </row>
        <row r="1883">
          <cell r="A1883" t="str">
            <v>YR43B</v>
          </cell>
          <cell r="B1883" t="str">
            <v>Attention to Central Venous Catheter, 18 years and under</v>
          </cell>
          <cell r="C1883" t="str">
            <v>-</v>
          </cell>
          <cell r="D1883">
            <v>582.56604892900668</v>
          </cell>
          <cell r="E1883" t="str">
            <v/>
          </cell>
          <cell r="F1883" t="str">
            <v/>
          </cell>
          <cell r="G1883">
            <v>5</v>
          </cell>
          <cell r="H1883">
            <v>950.22749550083381</v>
          </cell>
          <cell r="I1883">
            <v>5</v>
          </cell>
          <cell r="J1883">
            <v>212.05651015319862</v>
          </cell>
          <cell r="K1883" t="str">
            <v>No</v>
          </cell>
          <cell r="L1883" t="str">
            <v>-</v>
          </cell>
          <cell r="M1883">
            <v>0</v>
          </cell>
          <cell r="N1883" t="str">
            <v/>
          </cell>
          <cell r="O1883" t="str">
            <v>-</v>
          </cell>
        </row>
        <row r="1884">
          <cell r="A1884" t="str">
            <v>YR44A</v>
          </cell>
          <cell r="B1884" t="str">
            <v>Removal of Central Venous Catheter, 19 years and over</v>
          </cell>
          <cell r="C1884">
            <v>344.36517696991876</v>
          </cell>
          <cell r="D1884">
            <v>344.36517696991876</v>
          </cell>
          <cell r="E1884" t="str">
            <v/>
          </cell>
          <cell r="F1884" t="str">
            <v/>
          </cell>
          <cell r="G1884">
            <v>5</v>
          </cell>
          <cell r="H1884">
            <v>556.96307035285088</v>
          </cell>
          <cell r="I1884">
            <v>5</v>
          </cell>
          <cell r="J1884">
            <v>212.05651015319862</v>
          </cell>
          <cell r="K1884" t="str">
            <v>No</v>
          </cell>
          <cell r="L1884" t="str">
            <v>-</v>
          </cell>
          <cell r="M1884">
            <v>0</v>
          </cell>
          <cell r="N1884" t="str">
            <v/>
          </cell>
          <cell r="O1884" t="str">
            <v>-</v>
          </cell>
        </row>
        <row r="1885">
          <cell r="A1885" t="str">
            <v>YR44B</v>
          </cell>
          <cell r="B1885" t="str">
            <v>Removal of Central Venous Catheter, 18 years and under</v>
          </cell>
          <cell r="C1885" t="str">
            <v>-</v>
          </cell>
          <cell r="D1885">
            <v>840.63846311960413</v>
          </cell>
          <cell r="E1885" t="str">
            <v/>
          </cell>
          <cell r="F1885" t="str">
            <v/>
          </cell>
          <cell r="G1885">
            <v>5</v>
          </cell>
          <cell r="H1885">
            <v>1193.204719925727</v>
          </cell>
          <cell r="I1885">
            <v>5</v>
          </cell>
          <cell r="J1885">
            <v>212.05651015319862</v>
          </cell>
          <cell r="K1885" t="str">
            <v>No</v>
          </cell>
          <cell r="L1885" t="str">
            <v>-</v>
          </cell>
          <cell r="M1885">
            <v>0</v>
          </cell>
          <cell r="N1885" t="str">
            <v/>
          </cell>
          <cell r="O1885" t="str">
            <v>-</v>
          </cell>
        </row>
        <row r="1886">
          <cell r="A1886" t="str">
            <v>YR45Z</v>
          </cell>
          <cell r="B1886" t="str">
            <v>Insertion of Subcutaneous Port</v>
          </cell>
          <cell r="C1886" t="str">
            <v>-</v>
          </cell>
          <cell r="D1886">
            <v>1117.6196433809887</v>
          </cell>
          <cell r="E1886" t="str">
            <v/>
          </cell>
          <cell r="F1886" t="str">
            <v/>
          </cell>
          <cell r="G1886">
            <v>5</v>
          </cell>
          <cell r="H1886">
            <v>1407.647666035374</v>
          </cell>
          <cell r="I1886">
            <v>5</v>
          </cell>
          <cell r="J1886">
            <v>212.05651015319862</v>
          </cell>
          <cell r="K1886" t="str">
            <v>No</v>
          </cell>
          <cell r="L1886" t="str">
            <v>-</v>
          </cell>
          <cell r="M1886">
            <v>0</v>
          </cell>
          <cell r="N1886" t="str">
            <v/>
          </cell>
          <cell r="O1886" t="str">
            <v>-</v>
          </cell>
        </row>
        <row r="1887">
          <cell r="A1887" t="str">
            <v>YR46Z</v>
          </cell>
          <cell r="B1887" t="str">
            <v>Attention to Subcutaneous Port</v>
          </cell>
          <cell r="C1887" t="str">
            <v>-</v>
          </cell>
          <cell r="D1887">
            <v>231.77862091556776</v>
          </cell>
          <cell r="E1887" t="str">
            <v/>
          </cell>
          <cell r="F1887" t="str">
            <v/>
          </cell>
          <cell r="G1887">
            <v>5</v>
          </cell>
          <cell r="H1887">
            <v>482.18926902059093</v>
          </cell>
          <cell r="I1887">
            <v>5</v>
          </cell>
          <cell r="J1887">
            <v>212.05651015319862</v>
          </cell>
          <cell r="K1887" t="str">
            <v>No</v>
          </cell>
          <cell r="L1887" t="str">
            <v>-</v>
          </cell>
          <cell r="M1887">
            <v>0</v>
          </cell>
          <cell r="N1887" t="str">
            <v/>
          </cell>
          <cell r="O1887" t="str">
            <v>-</v>
          </cell>
        </row>
        <row r="1888">
          <cell r="A1888" t="str">
            <v>YR47Z</v>
          </cell>
          <cell r="B1888" t="str">
            <v>Removal of Subcutaneous Port</v>
          </cell>
          <cell r="C1888" t="str">
            <v>-</v>
          </cell>
          <cell r="D1888">
            <v>595.10194270696093</v>
          </cell>
          <cell r="E1888" t="str">
            <v/>
          </cell>
          <cell r="F1888" t="str">
            <v/>
          </cell>
          <cell r="G1888">
            <v>5</v>
          </cell>
          <cell r="H1888">
            <v>1007.1464331372997</v>
          </cell>
          <cell r="I1888">
            <v>5</v>
          </cell>
          <cell r="J1888">
            <v>212.05651015319862</v>
          </cell>
          <cell r="K1888" t="str">
            <v>No</v>
          </cell>
          <cell r="L1888" t="str">
            <v>-</v>
          </cell>
          <cell r="M1888">
            <v>0</v>
          </cell>
          <cell r="N1888" t="str">
            <v/>
          </cell>
          <cell r="O1888" t="str">
            <v>-</v>
          </cell>
        </row>
        <row r="1889">
          <cell r="A1889" t="str">
            <v>YR48Z</v>
          </cell>
          <cell r="B1889" t="str">
            <v>Attention to Arteriovenous Fistula, Graft or Shunt</v>
          </cell>
          <cell r="C1889" t="str">
            <v>-</v>
          </cell>
          <cell r="D1889">
            <v>787.03569035754333</v>
          </cell>
          <cell r="E1889" t="str">
            <v/>
          </cell>
          <cell r="F1889" t="str">
            <v/>
          </cell>
          <cell r="G1889">
            <v>5</v>
          </cell>
          <cell r="H1889">
            <v>1248.8322426968944</v>
          </cell>
          <cell r="I1889">
            <v>5</v>
          </cell>
          <cell r="J1889">
            <v>212.05651015319862</v>
          </cell>
          <cell r="K1889" t="str">
            <v>No</v>
          </cell>
          <cell r="L1889" t="str">
            <v>-</v>
          </cell>
          <cell r="M1889">
            <v>0</v>
          </cell>
          <cell r="N1889" t="str">
            <v/>
          </cell>
          <cell r="O1889" t="str">
            <v>-</v>
          </cell>
        </row>
        <row r="1890">
          <cell r="A1890" t="str">
            <v>YZ01Z</v>
          </cell>
          <cell r="B1890" t="str">
            <v>Urological Imaging Interventions</v>
          </cell>
          <cell r="C1890" t="str">
            <v>-</v>
          </cell>
          <cell r="D1890">
            <v>954.39541902855115</v>
          </cell>
          <cell r="E1890" t="str">
            <v/>
          </cell>
          <cell r="F1890" t="str">
            <v/>
          </cell>
          <cell r="G1890">
            <v>5</v>
          </cell>
          <cell r="H1890">
            <v>4158.6124568507548</v>
          </cell>
          <cell r="I1890">
            <v>33</v>
          </cell>
          <cell r="J1890">
            <v>212.05651015319862</v>
          </cell>
          <cell r="K1890" t="str">
            <v>No</v>
          </cell>
          <cell r="L1890" t="str">
            <v>-</v>
          </cell>
          <cell r="M1890">
            <v>0</v>
          </cell>
          <cell r="N1890">
            <v>1</v>
          </cell>
          <cell r="O1890" t="str">
            <v>HRG</v>
          </cell>
        </row>
        <row r="1891">
          <cell r="A1891" t="str">
            <v>YZ02Z</v>
          </cell>
          <cell r="B1891" t="str">
            <v>Hepatobiliary Imaging Interventions</v>
          </cell>
          <cell r="C1891" t="str">
            <v>-</v>
          </cell>
          <cell r="D1891">
            <v>2291.2510761116423</v>
          </cell>
          <cell r="E1891" t="str">
            <v/>
          </cell>
          <cell r="F1891" t="str">
            <v/>
          </cell>
          <cell r="G1891">
            <v>6</v>
          </cell>
          <cell r="H1891">
            <v>6168.0179032701872</v>
          </cell>
          <cell r="I1891">
            <v>46</v>
          </cell>
          <cell r="J1891">
            <v>212.05651015319862</v>
          </cell>
          <cell r="K1891" t="str">
            <v>No</v>
          </cell>
          <cell r="L1891" t="str">
            <v>-</v>
          </cell>
          <cell r="M1891">
            <v>0</v>
          </cell>
          <cell r="N1891" t="str">
            <v/>
          </cell>
          <cell r="O1891" t="str">
            <v>-</v>
          </cell>
        </row>
        <row r="1892">
          <cell r="A1892" t="str">
            <v>YZ03Z</v>
          </cell>
          <cell r="B1892" t="str">
            <v>Gastrointestinal Imaging Interventions</v>
          </cell>
          <cell r="C1892" t="str">
            <v>-</v>
          </cell>
          <cell r="D1892">
            <v>955.28869582757454</v>
          </cell>
          <cell r="E1892" t="str">
            <v/>
          </cell>
          <cell r="F1892" t="str">
            <v/>
          </cell>
          <cell r="G1892">
            <v>5</v>
          </cell>
          <cell r="H1892">
            <v>1181.8589449217804</v>
          </cell>
          <cell r="I1892">
            <v>5</v>
          </cell>
          <cell r="J1892">
            <v>212.05651015319862</v>
          </cell>
          <cell r="K1892" t="str">
            <v>No</v>
          </cell>
          <cell r="L1892" t="str">
            <v>-</v>
          </cell>
          <cell r="M1892">
            <v>0</v>
          </cell>
          <cell r="N1892" t="str">
            <v/>
          </cell>
          <cell r="O1892" t="str">
            <v>-</v>
          </cell>
        </row>
        <row r="1893">
          <cell r="A1893" t="str">
            <v>YZ04Z</v>
          </cell>
          <cell r="B1893" t="str">
            <v>Thoracic Imaging Interventions</v>
          </cell>
          <cell r="C1893" t="str">
            <v>-</v>
          </cell>
          <cell r="D1893">
            <v>2391.9190880747133</v>
          </cell>
          <cell r="E1893" t="str">
            <v/>
          </cell>
          <cell r="F1893" t="str">
            <v/>
          </cell>
          <cell r="G1893">
            <v>5</v>
          </cell>
          <cell r="H1893">
            <v>4093.3385921453664</v>
          </cell>
          <cell r="I1893">
            <v>33</v>
          </cell>
          <cell r="J1893">
            <v>212.05651015319862</v>
          </cell>
          <cell r="K1893" t="str">
            <v>No</v>
          </cell>
          <cell r="L1893" t="str">
            <v>-</v>
          </cell>
          <cell r="M1893">
            <v>0</v>
          </cell>
          <cell r="N1893" t="str">
            <v/>
          </cell>
          <cell r="O1893" t="str">
            <v>-</v>
          </cell>
        </row>
        <row r="1894">
          <cell r="A1894" t="str">
            <v>YZ05Z</v>
          </cell>
          <cell r="B1894" t="str">
            <v>Lymphatic Imaging Interventions</v>
          </cell>
          <cell r="C1894" t="str">
            <v>-</v>
          </cell>
          <cell r="D1894">
            <v>802.1973531908136</v>
          </cell>
          <cell r="E1894" t="str">
            <v/>
          </cell>
          <cell r="F1894" t="str">
            <v/>
          </cell>
          <cell r="G1894">
            <v>5</v>
          </cell>
          <cell r="H1894">
            <v>802.1973531908136</v>
          </cell>
          <cell r="I1894">
            <v>5</v>
          </cell>
          <cell r="J1894">
            <v>212.05651015319862</v>
          </cell>
          <cell r="K1894" t="str">
            <v>No</v>
          </cell>
          <cell r="L1894" t="str">
            <v>-</v>
          </cell>
          <cell r="M1894">
            <v>0</v>
          </cell>
          <cell r="N1894" t="str">
            <v/>
          </cell>
          <cell r="O1894" t="str">
            <v>-</v>
          </cell>
        </row>
        <row r="1895">
          <cell r="A1895" t="str">
            <v>YZ06Z</v>
          </cell>
          <cell r="B1895" t="str">
            <v>Neurological Imaging Interventions</v>
          </cell>
          <cell r="C1895" t="str">
            <v>-</v>
          </cell>
          <cell r="D1895">
            <v>2543.9871172777894</v>
          </cell>
          <cell r="E1895" t="str">
            <v/>
          </cell>
          <cell r="F1895" t="str">
            <v/>
          </cell>
          <cell r="G1895">
            <v>23</v>
          </cell>
          <cell r="H1895">
            <v>2543.9871172777894</v>
          </cell>
          <cell r="I1895">
            <v>23</v>
          </cell>
          <cell r="J1895">
            <v>212.05651015319862</v>
          </cell>
          <cell r="K1895" t="str">
            <v>No</v>
          </cell>
          <cell r="L1895" t="str">
            <v>-</v>
          </cell>
          <cell r="M1895">
            <v>0</v>
          </cell>
          <cell r="N1895" t="str">
            <v/>
          </cell>
          <cell r="O1895" t="str">
            <v>-</v>
          </cell>
        </row>
        <row r="1896">
          <cell r="A1896" t="str">
            <v>YZ07Z</v>
          </cell>
          <cell r="B1896" t="str">
            <v>Obstetric or Gynaecological Imaging Interventions</v>
          </cell>
          <cell r="C1896" t="str">
            <v>-</v>
          </cell>
          <cell r="D1896">
            <v>1812.2512993795426</v>
          </cell>
          <cell r="E1896" t="str">
            <v/>
          </cell>
          <cell r="F1896" t="str">
            <v/>
          </cell>
          <cell r="G1896">
            <v>5</v>
          </cell>
          <cell r="H1896">
            <v>2971.1514702125851</v>
          </cell>
          <cell r="I1896">
            <v>5</v>
          </cell>
          <cell r="J1896">
            <v>212.05651015319862</v>
          </cell>
          <cell r="K1896" t="str">
            <v>No</v>
          </cell>
          <cell r="L1896" t="str">
            <v>-</v>
          </cell>
          <cell r="M1896">
            <v>0</v>
          </cell>
          <cell r="N1896" t="str">
            <v/>
          </cell>
          <cell r="O1896" t="str">
            <v>-</v>
          </cell>
        </row>
        <row r="1897">
          <cell r="A1897" t="str">
            <v>YZ08Z</v>
          </cell>
          <cell r="B1897" t="str">
            <v>Uterine Fibroid Embolisation</v>
          </cell>
          <cell r="C1897" t="str">
            <v>-</v>
          </cell>
          <cell r="D1897">
            <v>1655.1501783558024</v>
          </cell>
          <cell r="E1897" t="str">
            <v/>
          </cell>
          <cell r="F1897" t="str">
            <v/>
          </cell>
          <cell r="G1897">
            <v>5</v>
          </cell>
          <cell r="H1897">
            <v>2399.3316384487985</v>
          </cell>
          <cell r="I1897">
            <v>5</v>
          </cell>
          <cell r="J1897">
            <v>212.05651015319862</v>
          </cell>
          <cell r="K1897" t="str">
            <v>No</v>
          </cell>
          <cell r="L1897" t="str">
            <v>-</v>
          </cell>
          <cell r="M1897">
            <v>0</v>
          </cell>
          <cell r="N1897" t="str">
            <v/>
          </cell>
          <cell r="O1897" t="str">
            <v>-</v>
          </cell>
        </row>
        <row r="1898">
          <cell r="C1898">
            <v>0</v>
          </cell>
          <cell r="D1898">
            <v>0</v>
          </cell>
          <cell r="G1898">
            <v>0</v>
          </cell>
          <cell r="H1898">
            <v>0</v>
          </cell>
          <cell r="I1898">
            <v>0</v>
          </cell>
          <cell r="J1898">
            <v>0</v>
          </cell>
          <cell r="L1898">
            <v>0</v>
          </cell>
          <cell r="M1898">
            <v>0</v>
          </cell>
          <cell r="O1898">
            <v>0</v>
          </cell>
        </row>
        <row r="1899">
          <cell r="C1899">
            <v>0</v>
          </cell>
          <cell r="D1899">
            <v>0</v>
          </cell>
          <cell r="G1899">
            <v>0</v>
          </cell>
          <cell r="H1899">
            <v>0</v>
          </cell>
          <cell r="I1899">
            <v>0</v>
          </cell>
          <cell r="J1899">
            <v>0</v>
          </cell>
          <cell r="L1899">
            <v>0</v>
          </cell>
          <cell r="M1899">
            <v>0</v>
          </cell>
          <cell r="O1899">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16-17 simplified BPTs&gt;&gt;&gt;"/>
      <sheetName val="00_Other (16-17)"/>
      <sheetName val="01 Stroke (16-17)"/>
      <sheetName val="02_Renal (16-17)"/>
      <sheetName val="03_DayCase (16-17)"/>
      <sheetName val="07_FHF (16-17)"/>
      <sheetName val="10_Outpatients (16-17)"/>
      <sheetName val="12_Paed_Ep (16-17)"/>
      <sheetName val="14_Pleural_Effusion (16-17)"/>
      <sheetName val="15_Hips&amp;Knees (16-17)"/>
      <sheetName val="16_SameDay_EMCare (16-17)"/>
      <sheetName val="17_TIA (16-17)"/>
      <sheetName val="Input Data used&gt;&gt;&gt;"/>
      <sheetName val="201415_BPTs"/>
      <sheetName val="OPATT data for BPT"/>
      <sheetName val="APROC data for BPT"/>
      <sheetName val="RENAL_SQL"/>
      <sheetName val="Activity with spell flags"/>
      <sheetName val="Price Adjustments"/>
      <sheetName val="Compliance rates for SDEC"/>
      <sheetName val="s118 BPTs"/>
      <sheetName val="07. BPTs - ETO"/>
      <sheetName val="BPT_System_Structure"/>
      <sheetName val="Currency design&gt;&gt;&gt;"/>
      <sheetName val="Surgical sub spec"/>
      <sheetName val="Currency design new BPT"/>
      <sheetName val="Currency design TFCs"/>
      <sheetName val="Currency design BPT HRGs"/>
      <sheetName val="HRG_1617"/>
      <sheetName val="System_Link_Sheet"/>
      <sheetName val="Sheet2"/>
      <sheetName val="Renal_Analysis&gt;&gt;"/>
      <sheetName val="Renal analysis"/>
      <sheetName val="05_Renal (s118)"/>
      <sheetName val="05_Renal (1314 shadow)"/>
      <sheetName val="Checks&gt;&gt;"/>
      <sheetName val="Sheet1"/>
    </sheetNames>
    <sheetDataSet>
      <sheetData sheetId="0"/>
      <sheetData sheetId="1"/>
      <sheetData sheetId="2">
        <row r="32">
          <cell r="B32" t="str">
            <v>Rapid brain imaging</v>
          </cell>
          <cell r="C32">
            <v>399</v>
          </cell>
        </row>
        <row r="33">
          <cell r="B33" t="str">
            <v>Direct admission and 90% of spell spent in an acute stroke unit</v>
          </cell>
          <cell r="C33">
            <v>1026</v>
          </cell>
        </row>
        <row r="34">
          <cell r="B34" t="str">
            <v>Alteplase</v>
          </cell>
          <cell r="C34">
            <v>828</v>
          </cell>
        </row>
        <row r="37">
          <cell r="A37" t="str">
            <v>AA35A</v>
          </cell>
          <cell r="B37" t="str">
            <v>Stroke with CC Score 16+</v>
          </cell>
          <cell r="C37">
            <v>11659.120291765899</v>
          </cell>
          <cell r="D37">
            <v>13084.120291765899</v>
          </cell>
          <cell r="E37" t="str">
            <v>HRG</v>
          </cell>
        </row>
        <row r="38">
          <cell r="A38" t="str">
            <v>AA35B</v>
          </cell>
          <cell r="B38" t="str">
            <v>Stroke with CC Score 13-15</v>
          </cell>
          <cell r="C38">
            <v>7802.0586140847554</v>
          </cell>
          <cell r="D38">
            <v>9227.0586140847554</v>
          </cell>
        </row>
        <row r="39">
          <cell r="A39" t="str">
            <v>AA35C</v>
          </cell>
          <cell r="B39" t="str">
            <v>Stroke with CC Score 10-12</v>
          </cell>
          <cell r="C39">
            <v>5659.7664575551998</v>
          </cell>
          <cell r="D39">
            <v>7084.7664575551998</v>
          </cell>
        </row>
        <row r="40">
          <cell r="A40" t="str">
            <v>AA35D</v>
          </cell>
          <cell r="B40" t="str">
            <v>Stroke with CC Score 7-9</v>
          </cell>
          <cell r="C40">
            <v>3658.2161469190096</v>
          </cell>
          <cell r="D40">
            <v>5083.2161469190096</v>
          </cell>
        </row>
        <row r="41">
          <cell r="A41" t="str">
            <v>AA35E</v>
          </cell>
          <cell r="B41" t="str">
            <v>Stroke with CC Score 4-6</v>
          </cell>
          <cell r="C41">
            <v>2280.1980358058499</v>
          </cell>
          <cell r="D41">
            <v>3705.1980358058499</v>
          </cell>
        </row>
        <row r="42">
          <cell r="A42" t="str">
            <v>AA35F</v>
          </cell>
          <cell r="B42" t="str">
            <v>Stroke with CC Score 0-3</v>
          </cell>
          <cell r="C42">
            <v>1421.5864691057659</v>
          </cell>
          <cell r="D42">
            <v>2846.5864691057659</v>
          </cell>
        </row>
        <row r="56">
          <cell r="A56" t="str">
            <v>LD01A</v>
          </cell>
          <cell r="B56" t="str">
            <v>Hospital Haemodialysis or Filtration, with Access via Haemodialysis Catheter, 19 years and over</v>
          </cell>
          <cell r="C56">
            <v>100.80752325707964</v>
          </cell>
        </row>
        <row r="57">
          <cell r="A57" t="str">
            <v>LD02A</v>
          </cell>
          <cell r="B57" t="str">
            <v>Hospital Haemodialysis or Filtration, with Access via Arteriovenous Fistula or Graft, 19 years and over</v>
          </cell>
          <cell r="C57">
            <v>126.00940407134952</v>
          </cell>
        </row>
        <row r="58">
          <cell r="A58" t="str">
            <v>LD03A</v>
          </cell>
          <cell r="B58" t="str">
            <v>Hospital Haemodialysis or Filtration, with Access via Haemodialysis Catheter, with Blood-Borne Virus, 19 years and over</v>
          </cell>
          <cell r="C58">
            <v>105.11746101828599</v>
          </cell>
        </row>
        <row r="59">
          <cell r="A59" t="str">
            <v>LD04A</v>
          </cell>
          <cell r="B59" t="str">
            <v>Hospital Haemodialysis or Filtration, with Access via Arteriovenous Fistula or Graft, with Blood-Borne Virus, 19 years and over</v>
          </cell>
          <cell r="C59">
            <v>131.39682627285751</v>
          </cell>
        </row>
        <row r="61">
          <cell r="A61" t="str">
            <v>LD05A</v>
          </cell>
          <cell r="B61" t="str">
            <v>Satellite Haemodialysis or Filtration, with Access via Haemodialysis Catheter, 19 years and over</v>
          </cell>
          <cell r="C61">
            <v>100.80752325707964</v>
          </cell>
        </row>
        <row r="62">
          <cell r="A62" t="str">
            <v>LD06A</v>
          </cell>
          <cell r="B62" t="str">
            <v>Satellite Haemodialysis or Filtration, with Access via Arteriovenous Fistula or Graft, 19 years and over</v>
          </cell>
          <cell r="C62">
            <v>126.00940407134952</v>
          </cell>
        </row>
        <row r="63">
          <cell r="A63" t="str">
            <v>LD07A</v>
          </cell>
          <cell r="B63" t="str">
            <v>Satellite Haemodialysis or Filtration, with Access via Haemodialysis Catheter, with Blood-Borne Virus, 19 years and over</v>
          </cell>
          <cell r="C63">
            <v>105.11746101828599</v>
          </cell>
        </row>
        <row r="64">
          <cell r="A64" t="str">
            <v>LD08A</v>
          </cell>
          <cell r="B64" t="str">
            <v>Satellite Haemodialysis or Filtration, with Access via Arteriovenous Fistula or Graft, with Blood-Borne Virus, 19 years and over</v>
          </cell>
          <cell r="C64">
            <v>131.39682627285751</v>
          </cell>
        </row>
        <row r="66">
          <cell r="A66" t="str">
            <v>LD09A</v>
          </cell>
          <cell r="B66" t="str">
            <v>Home Haemodialysis or Filtration, with Access via Haemodialysis Catheter, 19 years and over</v>
          </cell>
          <cell r="C66">
            <v>378.02821221404855</v>
          </cell>
        </row>
        <row r="67">
          <cell r="A67" t="str">
            <v>LD10A</v>
          </cell>
          <cell r="B67" t="str">
            <v>Home Haemodialysis or Filtration, with Access via Arteriovenous Fistula or Graft, 19 years and over</v>
          </cell>
          <cell r="C67">
            <v>378.02821221404855</v>
          </cell>
        </row>
        <row r="72">
          <cell r="A72" t="str">
            <v>LD11A</v>
          </cell>
          <cell r="B72" t="str">
            <v>Continuous Ambulatory Peritoneal Dialysis, 19 years and over</v>
          </cell>
          <cell r="C72">
            <v>48.639138319820667</v>
          </cell>
        </row>
        <row r="73">
          <cell r="A73" t="str">
            <v>LD12A</v>
          </cell>
          <cell r="B73" t="str">
            <v>Automated Peritoneal Dialysis, 19 years and over</v>
          </cell>
          <cell r="C73">
            <v>53.665222583310353</v>
          </cell>
        </row>
        <row r="74">
          <cell r="A74" t="str">
            <v>LD13A</v>
          </cell>
          <cell r="B74" t="str">
            <v>Assisted Automated Peritoneal Dialysis, 19 years and over</v>
          </cell>
          <cell r="C74">
            <v>61.845853833111811</v>
          </cell>
        </row>
        <row r="86">
          <cell r="A86" t="str">
            <v>JA20F</v>
          </cell>
          <cell r="B86" t="str">
            <v>Unilateral Major Breast Procedures with CC Score 0-2</v>
          </cell>
          <cell r="C86" t="str">
            <v>Breast Surgery</v>
          </cell>
          <cell r="D86" t="str">
            <v>Excision*</v>
          </cell>
          <cell r="E86">
            <v>1968.3721317979068</v>
          </cell>
          <cell r="F86">
            <v>1668.3721317979068</v>
          </cell>
          <cell r="G86" t="str">
            <v>sub-HRG</v>
          </cell>
          <cell r="H86" t="str">
            <v>BP29</v>
          </cell>
        </row>
        <row r="87">
          <cell r="A87" t="str">
            <v>JA24F</v>
          </cell>
          <cell r="B87" t="str">
            <v>Unilateral Intermediate Breast Procedures with CC Score 0-2</v>
          </cell>
          <cell r="E87">
            <v>1207.4605844529106</v>
          </cell>
          <cell r="F87">
            <v>907.46058445291055</v>
          </cell>
        </row>
        <row r="88">
          <cell r="A88" t="str">
            <v>JA20F</v>
          </cell>
          <cell r="B88" t="str">
            <v>Unilateral Major Breast Procedures with CC Score 0-2</v>
          </cell>
          <cell r="D88" t="str">
            <v>Mastectomy</v>
          </cell>
          <cell r="E88">
            <v>2148.3721317979071</v>
          </cell>
          <cell r="F88">
            <v>1848.3721317979071</v>
          </cell>
          <cell r="H88" t="str">
            <v>BP28</v>
          </cell>
        </row>
        <row r="89">
          <cell r="A89" t="str">
            <v>JA24F</v>
          </cell>
          <cell r="B89" t="str">
            <v>Unilateral Intermediate Breast Procedures with CC Score 0-2</v>
          </cell>
          <cell r="D89" t="str">
            <v>Sentinel lymph node biopsy</v>
          </cell>
          <cell r="E89">
            <v>1192.4605844529106</v>
          </cell>
          <cell r="F89">
            <v>892.46058445291055</v>
          </cell>
          <cell r="H89" t="str">
            <v>BP31</v>
          </cell>
        </row>
        <row r="90">
          <cell r="A90" t="str">
            <v>JA38C</v>
          </cell>
          <cell r="B90" t="str">
            <v>Unilateral Major Breast Procedures with Lymph Node Clearance, with CC Score 0-1</v>
          </cell>
          <cell r="D90" t="str">
            <v>Axillary clearance</v>
          </cell>
          <cell r="E90">
            <v>2903.3785086991593</v>
          </cell>
          <cell r="F90">
            <v>2603.3785086991593</v>
          </cell>
          <cell r="H90" t="str">
            <v>BP32</v>
          </cell>
        </row>
        <row r="91">
          <cell r="A91" t="str">
            <v>LB51A</v>
          </cell>
          <cell r="B91" t="str">
            <v>Vaginal Tape Operations for Urinary Incontinence, with CC Score 2+</v>
          </cell>
          <cell r="C91" t="str">
            <v>Gynaecology</v>
          </cell>
          <cell r="D91" t="str">
            <v>Operations to manage female incontinence</v>
          </cell>
          <cell r="E91">
            <v>1431.2238558543431</v>
          </cell>
          <cell r="F91">
            <v>1231.2238558543431</v>
          </cell>
          <cell r="G91" t="str">
            <v>HRG</v>
          </cell>
          <cell r="H91" t="str">
            <v>n/a</v>
          </cell>
        </row>
        <row r="92">
          <cell r="A92" t="str">
            <v>LB51B</v>
          </cell>
          <cell r="B92" t="str">
            <v>Vaginal Tape Operations for Urinary Incontinence, with CC Score 0-1</v>
          </cell>
          <cell r="E92">
            <v>1237.360299766864</v>
          </cell>
          <cell r="F92">
            <v>1037.360299766864</v>
          </cell>
          <cell r="G92" t="str">
            <v>HRG</v>
          </cell>
        </row>
        <row r="93">
          <cell r="A93" t="str">
            <v>LB25F</v>
          </cell>
          <cell r="B93" t="str">
            <v>Transurethral Prostate Resection Procedures with CC Score 0-2</v>
          </cell>
          <cell r="C93" t="str">
            <v>Urology</v>
          </cell>
          <cell r="D93" t="str">
            <v>Endoscopic resection of prostate (TUR)</v>
          </cell>
          <cell r="E93">
            <v>2193.2257533217139</v>
          </cell>
          <cell r="F93">
            <v>1993.2257533217139</v>
          </cell>
          <cell r="G93" t="str">
            <v>HRG</v>
          </cell>
          <cell r="H93" t="str">
            <v>n/a</v>
          </cell>
        </row>
        <row r="94">
          <cell r="A94" t="str">
            <v>LB25E</v>
          </cell>
          <cell r="B94" t="str">
            <v>Transurethral Prostate Resection Procedures with CC Score 3-5</v>
          </cell>
          <cell r="E94">
            <v>2427.9249379595412</v>
          </cell>
          <cell r="F94">
            <v>2227.9249379595412</v>
          </cell>
          <cell r="G94" t="str">
            <v>HRG</v>
          </cell>
        </row>
        <row r="95">
          <cell r="A95" t="str">
            <v>FZ18K</v>
          </cell>
          <cell r="B95" t="str">
            <v>Inguinal, Umbilical or Femoral Hernia Procedures, 19 years and over, with CC Score 0</v>
          </cell>
          <cell r="C95" t="str">
            <v>General Surgery</v>
          </cell>
          <cell r="D95" t="str">
            <v>Repair of a range of hernias</v>
          </cell>
          <cell r="E95">
            <v>1359.8737316516135</v>
          </cell>
          <cell r="F95">
            <v>1059.8737316516135</v>
          </cell>
          <cell r="G95" t="str">
            <v>HRG</v>
          </cell>
          <cell r="H95" t="str">
            <v>n/a</v>
          </cell>
        </row>
        <row r="96">
          <cell r="A96" t="str">
            <v>FZ18J</v>
          </cell>
          <cell r="B96" t="str">
            <v>Inguinal, Umbilical or Femoral Hernia Procedures, 19 years and over, with CC Score 1-2</v>
          </cell>
          <cell r="E96">
            <v>1538.9167356649218</v>
          </cell>
          <cell r="F96">
            <v>1238.9167356649218</v>
          </cell>
        </row>
        <row r="97">
          <cell r="A97" t="str">
            <v>GA10K</v>
          </cell>
          <cell r="B97" t="str">
            <v>Laparoscopic Cholecystectomy, 19 years and over, with CC Score 0</v>
          </cell>
          <cell r="D97" t="str">
            <v>Cholecystectomy (gall bladder removal)</v>
          </cell>
          <cell r="E97">
            <v>1913.3480382930861</v>
          </cell>
          <cell r="F97">
            <v>1588.3480382930861</v>
          </cell>
          <cell r="H97" t="str">
            <v>n/a</v>
          </cell>
        </row>
        <row r="98">
          <cell r="A98" t="str">
            <v>HB62C</v>
          </cell>
          <cell r="B98" t="str">
            <v>Intermediate, Shoulder or Upper Arm Procedures for Non-Trauma, without CC</v>
          </cell>
          <cell r="C98" t="str">
            <v>Orthopaedic Surgery</v>
          </cell>
          <cell r="D98" t="str">
            <v>Therapeutic arthroscopy of shoulder</v>
          </cell>
          <cell r="E98">
            <v>1444.5053160272955</v>
          </cell>
          <cell r="F98">
            <v>1244.5053160272955</v>
          </cell>
          <cell r="G98" t="str">
            <v>sub-HRG</v>
          </cell>
          <cell r="H98" t="str">
            <v>BP15</v>
          </cell>
        </row>
        <row r="99">
          <cell r="A99" t="str">
            <v>HB22C</v>
          </cell>
          <cell r="B99" t="str">
            <v>Major Knee Procedures for Non-Trauma, Category 1, without CC</v>
          </cell>
          <cell r="D99" t="str">
            <v>Autograft anterior cruciate ligament reconstruction</v>
          </cell>
          <cell r="E99">
            <v>1867.3979850612909</v>
          </cell>
          <cell r="F99">
            <v>1691.2283638290937</v>
          </cell>
          <cell r="H99" t="str">
            <v>BP63</v>
          </cell>
        </row>
        <row r="100">
          <cell r="A100" t="str">
            <v>HB34E</v>
          </cell>
          <cell r="B100" t="str">
            <v>Minor Foot Procedures for Non-Trauma, Category 2, 19 years and over, without CC</v>
          </cell>
          <cell r="D100" t="str">
            <v>Bunion operations with or without internal fixation and soft tissue correction</v>
          </cell>
          <cell r="E100">
            <v>1238.3766215622329</v>
          </cell>
          <cell r="F100">
            <v>1038.3766215622329</v>
          </cell>
          <cell r="H100" t="str">
            <v>BP16</v>
          </cell>
        </row>
        <row r="101">
          <cell r="A101" t="str">
            <v>HB35B</v>
          </cell>
          <cell r="B101" t="str">
            <v>Minor Foot Procedures for Non-Trauma, Category 1, with CC</v>
          </cell>
          <cell r="E101">
            <v>1337.5651266876237</v>
          </cell>
          <cell r="F101">
            <v>1137.5651266876237</v>
          </cell>
        </row>
        <row r="102">
          <cell r="A102" t="str">
            <v>HB35C</v>
          </cell>
          <cell r="B102" t="str">
            <v>Minor Foot Procedures for Non-Trauma, Category 1, without CC</v>
          </cell>
          <cell r="E102">
            <v>1113.9473086265411</v>
          </cell>
          <cell r="F102">
            <v>913.94730862654114</v>
          </cell>
        </row>
        <row r="103">
          <cell r="A103" t="str">
            <v>HB53Z</v>
          </cell>
          <cell r="B103" t="str">
            <v>Intermediate Hand Procedures for Non-Trauma, Category 2</v>
          </cell>
          <cell r="D103" t="str">
            <v>Dupuytren's fasciectomy</v>
          </cell>
          <cell r="E103">
            <v>1499.522717124574</v>
          </cell>
          <cell r="F103">
            <v>1299.522717124574</v>
          </cell>
          <cell r="H103" t="str">
            <v>BP17</v>
          </cell>
        </row>
        <row r="104">
          <cell r="A104" t="str">
            <v>CA60A</v>
          </cell>
          <cell r="B104" t="str">
            <v>Tonsillectomy, 19 years and over</v>
          </cell>
          <cell r="C104" t="str">
            <v>Ear, nose and throat (ENT)</v>
          </cell>
          <cell r="D104" t="str">
            <v>Tonsillectomy</v>
          </cell>
          <cell r="E104">
            <v>1180.0802504367448</v>
          </cell>
          <cell r="F104">
            <v>880.08025043674479</v>
          </cell>
          <cell r="G104" t="str">
            <v>HRG</v>
          </cell>
          <cell r="H104" t="str">
            <v>n/a</v>
          </cell>
        </row>
        <row r="105">
          <cell r="A105" t="str">
            <v>CA60B</v>
          </cell>
          <cell r="B105" t="str">
            <v>Tonsillectomy, 18 years and under</v>
          </cell>
          <cell r="E105">
            <v>1145.5844384315524</v>
          </cell>
          <cell r="F105">
            <v>845.58443843155237</v>
          </cell>
        </row>
        <row r="106">
          <cell r="A106" t="str">
            <v>CA61Z</v>
          </cell>
          <cell r="B106" t="str">
            <v>Adenotonsillectomy</v>
          </cell>
          <cell r="E106">
            <v>1243.1732676362726</v>
          </cell>
          <cell r="F106">
            <v>943.17326763627261</v>
          </cell>
        </row>
        <row r="107">
          <cell r="A107" t="str">
            <v>CA11A</v>
          </cell>
          <cell r="B107" t="str">
            <v>Septoplasty, 19 years and over</v>
          </cell>
          <cell r="D107" t="str">
            <v>Septoplasty</v>
          </cell>
          <cell r="E107">
            <v>1268.7139781930687</v>
          </cell>
          <cell r="F107">
            <v>968.71397819306867</v>
          </cell>
          <cell r="H107" t="str">
            <v>n/a</v>
          </cell>
        </row>
        <row r="108">
          <cell r="A108" t="str">
            <v>CA32A</v>
          </cell>
          <cell r="B108" t="str">
            <v>Tympanoplasty, 19 years and over</v>
          </cell>
          <cell r="D108" t="str">
            <v>Tympanoplasty**</v>
          </cell>
          <cell r="E108">
            <v>1823.7332614458255</v>
          </cell>
          <cell r="F108">
            <v>1523.7332614458255</v>
          </cell>
          <cell r="H108" t="str">
            <v>n/a</v>
          </cell>
        </row>
        <row r="109">
          <cell r="A109" t="str">
            <v>EA03D</v>
          </cell>
          <cell r="B109" t="str">
            <v>Pace 1: Single Chamber or Implantable Diagnostic Device, with CC Score 2-4</v>
          </cell>
          <cell r="C109" t="str">
            <v xml:space="preserve">Implantation of cardiac pacemaker </v>
          </cell>
          <cell r="D109" t="str">
            <v>Implantation of cardiac pacemaker</v>
          </cell>
          <cell r="E109">
            <v>1808.6671531607699</v>
          </cell>
          <cell r="F109">
            <v>1629.5911974022779</v>
          </cell>
          <cell r="G109" t="str">
            <v>sub-HRG</v>
          </cell>
          <cell r="H109" t="str">
            <v>BP70</v>
          </cell>
        </row>
        <row r="110">
          <cell r="A110" t="str">
            <v>EA03E</v>
          </cell>
          <cell r="B110" t="str">
            <v>Pace 1: Single Chamber or Implantable Diagnostic Device, with CC Score 0-1</v>
          </cell>
          <cell r="E110">
            <v>1572.0587530280002</v>
          </cell>
          <cell r="F110">
            <v>1416.4093715400793</v>
          </cell>
        </row>
        <row r="111">
          <cell r="A111" t="str">
            <v>EA05C</v>
          </cell>
          <cell r="B111" t="str">
            <v>Pace 2: Dual Chamber, with CC Score 2-4</v>
          </cell>
          <cell r="E111">
            <v>2394.3241607983196</v>
          </cell>
          <cell r="F111">
            <v>2157.2623626994759</v>
          </cell>
          <cell r="G111" t="str">
            <v>HRG</v>
          </cell>
          <cell r="H111" t="str">
            <v>n/a</v>
          </cell>
        </row>
        <row r="112">
          <cell r="A112" t="str">
            <v>EA05D</v>
          </cell>
          <cell r="B112" t="str">
            <v>Pace 2: Dual Chamber, with CC Score 0-1</v>
          </cell>
          <cell r="E112">
            <v>2098.0442242557874</v>
          </cell>
          <cell r="F112">
            <v>1890.3170733393729</v>
          </cell>
          <cell r="H112" t="str">
            <v>n/a</v>
          </cell>
        </row>
        <row r="113">
          <cell r="A113" t="str">
            <v>FZ13C</v>
          </cell>
          <cell r="B113" t="str">
            <v>Minor Therapeutic or Diagnostic, General Abdominal Procedures, 19 years and over</v>
          </cell>
          <cell r="C113" t="str">
            <v>General Surgery</v>
          </cell>
          <cell r="D113" t="str">
            <v>Diagnostic laparoscopy</v>
          </cell>
          <cell r="E113">
            <v>798.34719519405917</v>
          </cell>
          <cell r="F113">
            <v>719.6922991158267</v>
          </cell>
          <cell r="G113" t="str">
            <v>HRG</v>
          </cell>
          <cell r="H113" t="str">
            <v>BP67</v>
          </cell>
        </row>
        <row r="114">
          <cell r="A114" t="str">
            <v>FZ12Q</v>
          </cell>
          <cell r="B114" t="str">
            <v>Major General Abdominal Procedures, 19 years and over, with CC Score 0</v>
          </cell>
          <cell r="D114" t="str">
            <v>Excision biopsy of lymph node for diagnosis (cervical, inguinal, axillary)</v>
          </cell>
          <cell r="E114">
            <v>1792.0183236247387</v>
          </cell>
          <cell r="F114">
            <v>1616.3302526811369</v>
          </cell>
          <cell r="G114" t="str">
            <v>sub-HRG</v>
          </cell>
          <cell r="H114" t="str">
            <v>BP69</v>
          </cell>
        </row>
        <row r="115">
          <cell r="A115" t="str">
            <v>FZ17G</v>
          </cell>
          <cell r="B115" t="str">
            <v>Abdominal Hernia Procedures, 19 years and over, with CC Score 0</v>
          </cell>
          <cell r="C115" t="str">
            <v>General Surgery</v>
          </cell>
          <cell r="D115" t="str">
            <v>Repair of other abdominal hernia</v>
          </cell>
          <cell r="E115">
            <v>1859.9630565089326</v>
          </cell>
          <cell r="F115">
            <v>1676.7154647346536</v>
          </cell>
          <cell r="H115" t="str">
            <v>BP76</v>
          </cell>
        </row>
        <row r="116">
          <cell r="A116" t="str">
            <v>CA05A</v>
          </cell>
          <cell r="B116" t="str">
            <v>Minor Neck Procedures, 19 years and over</v>
          </cell>
          <cell r="C116" t="str">
            <v>Head and Neck</v>
          </cell>
          <cell r="D116" t="str">
            <v>Biopsy / sampling of cervical lymph nodes</v>
          </cell>
          <cell r="E116">
            <v>1012.0732615857648</v>
          </cell>
          <cell r="F116">
            <v>912.85039280284673</v>
          </cell>
          <cell r="G116" t="str">
            <v>sub-HRG</v>
          </cell>
          <cell r="H116" t="str">
            <v>BP64</v>
          </cell>
        </row>
        <row r="117">
          <cell r="A117" t="str">
            <v>CA14Z</v>
          </cell>
          <cell r="B117" t="str">
            <v>Nasal Polypectomy</v>
          </cell>
          <cell r="C117" t="str">
            <v>ENT</v>
          </cell>
          <cell r="D117" t="str">
            <v>Polypectomy of internal nose</v>
          </cell>
          <cell r="E117">
            <v>1215.4312041702781</v>
          </cell>
          <cell r="F117">
            <v>1095.091480985102</v>
          </cell>
          <cell r="G117" t="str">
            <v>HRG</v>
          </cell>
          <cell r="H117" t="str">
            <v>n/a</v>
          </cell>
        </row>
        <row r="118">
          <cell r="A118" t="str">
            <v>CA28Z</v>
          </cell>
          <cell r="B118" t="str">
            <v>Intermediate Sinus Procedures</v>
          </cell>
          <cell r="E118">
            <v>1449.3880430894892</v>
          </cell>
          <cell r="F118">
            <v>1305.8842764469655</v>
          </cell>
          <cell r="G118" t="str">
            <v>sub-HRG</v>
          </cell>
          <cell r="H118" t="str">
            <v>BP74</v>
          </cell>
        </row>
        <row r="119">
          <cell r="A119" t="str">
            <v>KA03D</v>
          </cell>
          <cell r="B119" t="str">
            <v>Parathyroid Procedures with CC Score 0-1</v>
          </cell>
          <cell r="C119" t="str">
            <v>Head and Neck</v>
          </cell>
          <cell r="D119" t="str">
            <v>Excision of lesion of parathyroids</v>
          </cell>
          <cell r="E119">
            <v>2095.1426152964814</v>
          </cell>
          <cell r="F119">
            <v>1899.3348942407354</v>
          </cell>
          <cell r="G119" t="str">
            <v>HRG</v>
          </cell>
          <cell r="H119" t="str">
            <v>n/a</v>
          </cell>
        </row>
        <row r="120">
          <cell r="A120" t="str">
            <v>BZ09D</v>
          </cell>
          <cell r="B120" t="str">
            <v>Intermediate Orbits or Lacrimal Procedures, 19 years and over, with CC Score 0-1</v>
          </cell>
          <cell r="C120" t="str">
            <v>Ophthalmo logy</v>
          </cell>
          <cell r="D120" t="str">
            <v>Dacryocysto-rhinostomy including insertion of tube</v>
          </cell>
          <cell r="E120">
            <v>1366.3837009091355</v>
          </cell>
          <cell r="F120">
            <v>1231.0981859676369</v>
          </cell>
          <cell r="G120" t="str">
            <v>sub-HRG</v>
          </cell>
          <cell r="H120" t="str">
            <v>BP66</v>
          </cell>
        </row>
        <row r="121">
          <cell r="A121" t="str">
            <v>MA04D</v>
          </cell>
          <cell r="B121" t="str">
            <v>Intermediate Open Lower Genital Tract Procedures with CC Score 0-2</v>
          </cell>
          <cell r="C121" t="str">
            <v>Gynaecology</v>
          </cell>
          <cell r="D121" t="str">
            <v>Anterior colporrhaphy</v>
          </cell>
          <cell r="E121">
            <v>1701.7598377082143</v>
          </cell>
          <cell r="F121">
            <v>1541.2164567923451</v>
          </cell>
          <cell r="G121" t="str">
            <v>HRG</v>
          </cell>
          <cell r="H121" t="str">
            <v>BP62</v>
          </cell>
        </row>
        <row r="122">
          <cell r="A122" t="str">
            <v>MA04D</v>
          </cell>
          <cell r="B122" t="str">
            <v>Intermediate Open Lower Genital Tract Procedures with CC Score 0-2</v>
          </cell>
          <cell r="E122">
            <v>1701.7598377082143</v>
          </cell>
          <cell r="F122">
            <v>1541.2164567923451</v>
          </cell>
          <cell r="H122" t="str">
            <v>BP62</v>
          </cell>
        </row>
        <row r="123">
          <cell r="A123" t="str">
            <v>MA29Z</v>
          </cell>
          <cell r="B123" t="str">
            <v>Major Female Pelvic Peritoneum Adhesion Procedures</v>
          </cell>
          <cell r="C123" t="str">
            <v>Gynaecology</v>
          </cell>
          <cell r="D123" t="str">
            <v>Posterior Colporrhaphy</v>
          </cell>
          <cell r="E123">
            <v>1804.9026216948278</v>
          </cell>
          <cell r="F123">
            <v>1629.6693574526114</v>
          </cell>
          <cell r="G123" t="str">
            <v>HRG</v>
          </cell>
          <cell r="H123" t="str">
            <v>BP71</v>
          </cell>
        </row>
        <row r="124">
          <cell r="A124" t="str">
            <v>MA07G</v>
          </cell>
          <cell r="B124" t="str">
            <v>Major Open Upper Genital Tract Procedures with CC Score 0-2***</v>
          </cell>
          <cell r="C124" t="str">
            <v>Laparascopic Oophorectomy and salpingectomy (inc bilateral)</v>
          </cell>
          <cell r="D124" t="str">
            <v>Oophorectomy and salpingectomy (inc bilateral)</v>
          </cell>
          <cell r="E124">
            <v>2865.347454059347</v>
          </cell>
          <cell r="F124">
            <v>2587.1583808497016</v>
          </cell>
          <cell r="G124" t="str">
            <v>HRG</v>
          </cell>
          <cell r="H124" t="str">
            <v>Waiting for Consultation Grouper</v>
          </cell>
        </row>
        <row r="125">
          <cell r="A125" t="str">
            <v>MA08A</v>
          </cell>
          <cell r="B125" t="str">
            <v>Major, Laparoscopic or Endoscopic, Upper Genital Tract Procedures, with CC Score 2+</v>
          </cell>
          <cell r="C125" t="str">
            <v>Female Reproductive System Procedures</v>
          </cell>
          <cell r="E125">
            <v>2756.1485765228526</v>
          </cell>
          <cell r="F125">
            <v>2488.5613360837406</v>
          </cell>
          <cell r="G125" t="str">
            <v>sub-HRG</v>
          </cell>
        </row>
        <row r="126">
          <cell r="A126" t="str">
            <v>MA08B</v>
          </cell>
          <cell r="B126" t="str">
            <v>Major, Laparoscopic or Endoscopic, Upper Genital Tract Procedures, with CC Score 0-1***</v>
          </cell>
          <cell r="C126" t="str">
            <v>Laparascopic Oophorectomy and salpingectomy (inc bilateral)</v>
          </cell>
          <cell r="E126">
            <v>2329.47763762154</v>
          </cell>
          <cell r="F126">
            <v>2103.3147601825553</v>
          </cell>
          <cell r="G126" t="str">
            <v>HRG</v>
          </cell>
        </row>
        <row r="127">
          <cell r="A127" t="str">
            <v>GB06H</v>
          </cell>
          <cell r="B127" t="str">
            <v>Intermediate Therapeutic Endoscopic Retrograde Cholangiopancreatography with CC Score 0-1</v>
          </cell>
          <cell r="C127" t="str">
            <v>Medical</v>
          </cell>
          <cell r="D127" t="str">
            <v>Bone marrow biopsy</v>
          </cell>
          <cell r="E127">
            <v>878.51906294703963</v>
          </cell>
          <cell r="F127">
            <v>791.10423081300587</v>
          </cell>
          <cell r="G127" t="str">
            <v>HRG</v>
          </cell>
          <cell r="H127" t="str">
            <v>n/a</v>
          </cell>
        </row>
        <row r="128">
          <cell r="A128" t="str">
            <v>GB04D</v>
          </cell>
          <cell r="B128" t="str">
            <v>Minor, Endoscopic or Percutaneous, Hepatobiliary or Pancreatic Procedures, 19 years and over</v>
          </cell>
          <cell r="D128" t="str">
            <v>Liver Biopsy</v>
          </cell>
          <cell r="E128">
            <v>532.47431815461846</v>
          </cell>
          <cell r="F128">
            <v>479.75408863435922</v>
          </cell>
          <cell r="G128" t="str">
            <v>sub-HRG</v>
          </cell>
          <cell r="H128" t="str">
            <v>BP72</v>
          </cell>
        </row>
        <row r="129">
          <cell r="A129" t="str">
            <v>LB09D</v>
          </cell>
          <cell r="B129" t="str">
            <v>Intermediate Endoscopic Ureter Procedures, 19 years and over</v>
          </cell>
          <cell r="C129" t="str">
            <v>Urology</v>
          </cell>
          <cell r="D129" t="str">
            <v>Endoscopic insertion of prosthesis into ureter</v>
          </cell>
          <cell r="E129">
            <v>864.6374796676397</v>
          </cell>
          <cell r="F129">
            <v>779.02980841341798</v>
          </cell>
          <cell r="G129" t="str">
            <v>sub-HRG</v>
          </cell>
          <cell r="H129" t="str">
            <v>BP68</v>
          </cell>
        </row>
        <row r="130">
          <cell r="A130" t="str">
            <v>LB13E</v>
          </cell>
          <cell r="B130" t="str">
            <v>Major Endoscopic Bladder Procedures with CC Score 2-4</v>
          </cell>
          <cell r="D130" t="str">
            <v>Endoscopic resection / destruction of lesion of bladder</v>
          </cell>
          <cell r="E130">
            <v>1737.9129577778906</v>
          </cell>
          <cell r="F130">
            <v>1572.3974379895201</v>
          </cell>
          <cell r="G130" t="str">
            <v>HRG</v>
          </cell>
          <cell r="H130" t="str">
            <v>n/a</v>
          </cell>
        </row>
        <row r="131">
          <cell r="A131" t="str">
            <v>LB13F</v>
          </cell>
          <cell r="B131" t="str">
            <v>Major Endoscopic Bladder Procedures with CC Score 0-1</v>
          </cell>
          <cell r="E131">
            <v>1513.3787903132218</v>
          </cell>
          <cell r="F131">
            <v>1369.2474769500577</v>
          </cell>
          <cell r="H131" t="str">
            <v>n/a</v>
          </cell>
        </row>
        <row r="132">
          <cell r="A132" t="str">
            <v>LB55A</v>
          </cell>
          <cell r="B132" t="str">
            <v>Minor or Intermediate, Urethra Procedures, 19 years and over</v>
          </cell>
          <cell r="C132" t="str">
            <v>Uro logy</v>
          </cell>
          <cell r="D132" t="str">
            <v>Optical Urethrotomy</v>
          </cell>
          <cell r="E132">
            <v>734.69538235412858</v>
          </cell>
          <cell r="F132">
            <v>661.95326528936334</v>
          </cell>
          <cell r="G132" t="str">
            <v>sub-HRG</v>
          </cell>
          <cell r="H132" t="str">
            <v>BP73</v>
          </cell>
        </row>
        <row r="133">
          <cell r="A133" t="str">
            <v>LB65E</v>
          </cell>
          <cell r="B133" t="str">
            <v>Major Endoscopic, Kidney or Ureter Procedures, 19 years and over, with CC Score 0-2</v>
          </cell>
          <cell r="C133" t="str">
            <v>Urology</v>
          </cell>
          <cell r="D133" t="str">
            <v>Ureteroscopic extraction of calculus of ureter</v>
          </cell>
          <cell r="E133">
            <v>1682.3184525447509</v>
          </cell>
          <cell r="F133">
            <v>1522.0976475404889</v>
          </cell>
          <cell r="H133" t="str">
            <v>BP78</v>
          </cell>
        </row>
        <row r="134">
          <cell r="A134" t="str">
            <v>YR01Z</v>
          </cell>
          <cell r="B134" t="str">
            <v>Complex Endovascular Repair of Thoracoabdominal Aortic Aneurysm****</v>
          </cell>
          <cell r="C134" t="str">
            <v>Vascular Imaging Interventions</v>
          </cell>
          <cell r="D134" t="str">
            <v>Renal Biopsy</v>
          </cell>
          <cell r="E134">
            <v>10542.55922735847</v>
          </cell>
          <cell r="F134">
            <v>9493.5483589645919</v>
          </cell>
          <cell r="G134" t="str">
            <v>HRG</v>
          </cell>
          <cell r="H134" t="str">
            <v>n/a</v>
          </cell>
        </row>
        <row r="135">
          <cell r="A135" t="str">
            <v>YR11D</v>
          </cell>
          <cell r="B135" t="str">
            <v>Percutaneous Transluminal Angioplasty of Single Blood Vessel with CC Score 0-2</v>
          </cell>
          <cell r="C135" t="str">
            <v>Vascular Surgery</v>
          </cell>
          <cell r="D135" t="str">
            <v>Transluminal operations on Iliac and femoral artery</v>
          </cell>
          <cell r="E135">
            <v>1204.6228139070515</v>
          </cell>
          <cell r="F135">
            <v>1087.6691426539396</v>
          </cell>
          <cell r="G135" t="str">
            <v>sub-HRG</v>
          </cell>
          <cell r="H135" t="str">
            <v>BP24</v>
          </cell>
        </row>
        <row r="136">
          <cell r="A136" t="str">
            <v>YR25Z</v>
          </cell>
          <cell r="B136" t="str">
            <v>Arteriography</v>
          </cell>
          <cell r="D136" t="str">
            <v>Transluminal operations on Iliac and femoral artery</v>
          </cell>
          <cell r="E136">
            <v>1043.0351513531825</v>
          </cell>
          <cell r="F136">
            <v>941.76960267811626</v>
          </cell>
          <cell r="H136" t="str">
            <v>BP77</v>
          </cell>
        </row>
        <row r="137">
          <cell r="A137" t="str">
            <v>YQ42Z</v>
          </cell>
          <cell r="B137" t="str">
            <v>Open Arteriovenous Fistula, Graft or Shunt Procedures</v>
          </cell>
          <cell r="C137" t="str">
            <v>Vascular Surgery</v>
          </cell>
          <cell r="D137" t="str">
            <v>Creation of arteriovenous fistula for dialysis</v>
          </cell>
          <cell r="E137">
            <v>1646.1927564586531</v>
          </cell>
          <cell r="F137">
            <v>1484.8013097470205</v>
          </cell>
          <cell r="G137" t="str">
            <v>sub-HRG</v>
          </cell>
          <cell r="H137" t="str">
            <v>BP65</v>
          </cell>
        </row>
        <row r="138">
          <cell r="A138" t="str">
            <v>YZ01Z</v>
          </cell>
          <cell r="B138" t="str">
            <v>Urological Imaging Interventions</v>
          </cell>
          <cell r="C138" t="str">
            <v>Medical</v>
          </cell>
          <cell r="D138" t="str">
            <v>Renal Biopsy</v>
          </cell>
          <cell r="E138">
            <v>987.79925869455042</v>
          </cell>
          <cell r="F138">
            <v>892.35971679169529</v>
          </cell>
          <cell r="G138" t="str">
            <v>HRG</v>
          </cell>
          <cell r="H138" t="str">
            <v>n/a</v>
          </cell>
        </row>
        <row r="139">
          <cell r="A139" t="str">
            <v>*Excision of breast includes quadrantectomy, partial excision, any other excision.</v>
          </cell>
          <cell r="B139">
            <v>0</v>
          </cell>
          <cell r="C139">
            <v>0</v>
          </cell>
          <cell r="D139">
            <v>0</v>
          </cell>
          <cell r="E139">
            <v>0</v>
          </cell>
          <cell r="F139">
            <v>0</v>
          </cell>
          <cell r="G139">
            <v>0</v>
          </cell>
        </row>
        <row r="140">
          <cell r="A140" t="str">
            <v>** Tympanoplasty includes myringoplasty, mastoidectomy, ossiculoplasty and stapedectomy.</v>
          </cell>
        </row>
        <row r="141">
          <cell r="A141" t="str">
            <v xml:space="preserve">*** We will remove MA07G as  it is shown for information only. We do not propose to set a BPT for MA07G. It is shown here because MA07G rather than MA08B was included in our impact assessment. 
</v>
          </cell>
        </row>
        <row r="142">
          <cell r="A142" t="str">
            <v xml:space="preserve">**** HRG YR01Z is shown for information only. We do not propose to set a BPT for YR01Z. It is shown here because YR01Z rather than YZ01Z was included in our impact assessment. 
</v>
          </cell>
        </row>
        <row r="143">
          <cell r="A143" t="str">
            <v>*****As noted in section 4.8 ("Expanding the day case best practice tariff”), these prices have been calculated using a higher day case proportion than that being proposed. The impact of this is that prices will be higher as a result.</v>
          </cell>
        </row>
        <row r="151">
          <cell r="A151" t="str">
            <v>KB01C</v>
          </cell>
          <cell r="B151" t="str">
            <v>Diabetes with Hypoglycaemic Disorders, with CC Score 8+</v>
          </cell>
          <cell r="C151">
            <v>2743.9595207858824</v>
          </cell>
          <cell r="D151">
            <v>3228.1876715128028</v>
          </cell>
          <cell r="E151" t="str">
            <v>sub-HRG</v>
          </cell>
          <cell r="F151" t="str">
            <v>BP52</v>
          </cell>
        </row>
        <row r="152">
          <cell r="A152" t="str">
            <v>KB01D</v>
          </cell>
          <cell r="B152" t="str">
            <v>Diabetes with Hypoglycaemic Disorders, with CC Score 5-7</v>
          </cell>
          <cell r="C152">
            <v>1565.1494539228686</v>
          </cell>
          <cell r="D152">
            <v>1841.3522987327865</v>
          </cell>
        </row>
        <row r="153">
          <cell r="A153" t="str">
            <v>KB01E</v>
          </cell>
          <cell r="B153" t="str">
            <v>Diabetes with Hypoglycaemic Disorders, with CC Score 3-4</v>
          </cell>
          <cell r="C153">
            <v>1083.4021762230566</v>
          </cell>
          <cell r="D153">
            <v>1274.5907955565372</v>
          </cell>
        </row>
        <row r="154">
          <cell r="A154" t="str">
            <v>KB01F</v>
          </cell>
          <cell r="B154" t="str">
            <v>Diabetes with Hypoglycaemic Disorders, with CC Score 0-2</v>
          </cell>
          <cell r="C154">
            <v>433.62240222419882</v>
          </cell>
          <cell r="D154">
            <v>510.14400261670448</v>
          </cell>
        </row>
        <row r="155">
          <cell r="A155" t="str">
            <v>KB02G</v>
          </cell>
          <cell r="B155" t="str">
            <v>Diabetes with Hyperglycaemic Disorders, with CC Score 8+</v>
          </cell>
          <cell r="C155">
            <v>3047.4101587966243</v>
          </cell>
          <cell r="D155">
            <v>3585.1884221136756</v>
          </cell>
        </row>
        <row r="156">
          <cell r="A156" t="str">
            <v>KB02H</v>
          </cell>
          <cell r="B156" t="str">
            <v>Diabetes with Hyperglycaemic Disorders, with CC Score 5-7</v>
          </cell>
          <cell r="C156">
            <v>1834.7249667161359</v>
          </cell>
          <cell r="D156">
            <v>2158.4999608425128</v>
          </cell>
        </row>
        <row r="157">
          <cell r="A157" t="str">
            <v>KB02J</v>
          </cell>
          <cell r="B157" t="str">
            <v>Diabetes with Hyperglycaemic Disorders, with CC Score 2-4</v>
          </cell>
          <cell r="C157">
            <v>1153.7132753350331</v>
          </cell>
          <cell r="D157">
            <v>1357.3097356882743</v>
          </cell>
        </row>
        <row r="158">
          <cell r="A158" t="str">
            <v>KB02K</v>
          </cell>
          <cell r="B158" t="str">
            <v>Diabetes with Hyperglycaemic Disorders, with CC Score 0-1</v>
          </cell>
          <cell r="C158">
            <v>689.97793457371972</v>
          </cell>
          <cell r="D158">
            <v>811.73874655731731</v>
          </cell>
        </row>
        <row r="167">
          <cell r="A167" t="str">
            <v>n/a</v>
          </cell>
          <cell r="B167" t="str">
            <v>Diagnosis and discharge</v>
          </cell>
          <cell r="C167">
            <v>293.10657629184533</v>
          </cell>
        </row>
        <row r="168">
          <cell r="A168" t="str">
            <v>n/a</v>
          </cell>
          <cell r="B168" t="str">
            <v>DMARDS Therapy</v>
          </cell>
          <cell r="C168">
            <v>927.51510551412809</v>
          </cell>
        </row>
        <row r="169">
          <cell r="A169" t="str">
            <v>n/a</v>
          </cell>
          <cell r="B169" t="str">
            <v>Biological Therapy *</v>
          </cell>
          <cell r="C169">
            <v>953.08816250603411</v>
          </cell>
        </row>
        <row r="180">
          <cell r="A180" t="str">
            <v>FZ24J</v>
          </cell>
          <cell r="B180" t="str">
            <v>Major Therapeutic Endoscopic, Upper or Lower Gastrointestinal Tract Procedures, 19 years and over, with CC Score 0</v>
          </cell>
          <cell r="C180">
            <v>592.86534642706238</v>
          </cell>
          <cell r="D180">
            <v>569.15073256997994</v>
          </cell>
          <cell r="E180">
            <v>545.43611871289738</v>
          </cell>
          <cell r="F180" t="str">
            <v>HRG</v>
          </cell>
          <cell r="G180" t="str">
            <v>n/a</v>
          </cell>
        </row>
        <row r="181">
          <cell r="A181" t="str">
            <v>FZ51Z</v>
          </cell>
          <cell r="B181" t="str">
            <v>Diagnostic Colonoscopy, 19 years and over</v>
          </cell>
          <cell r="C181">
            <v>424.78298793635037</v>
          </cell>
          <cell r="D181">
            <v>407.79166841889634</v>
          </cell>
          <cell r="E181">
            <v>390.80034890144236</v>
          </cell>
        </row>
        <row r="182">
          <cell r="A182" t="str">
            <v>FZ52Z</v>
          </cell>
          <cell r="B182" t="str">
            <v>Diagnostic Colonoscopy with Biopsy, 19 years and over</v>
          </cell>
          <cell r="C182">
            <v>485.05861272552988</v>
          </cell>
          <cell r="D182">
            <v>465.65626821650869</v>
          </cell>
          <cell r="E182">
            <v>446.2539237074875</v>
          </cell>
        </row>
        <row r="183">
          <cell r="A183" t="str">
            <v>FZ53Z</v>
          </cell>
          <cell r="B183" t="str">
            <v>Therapeutic Colonoscopy, 19 years and over</v>
          </cell>
          <cell r="C183">
            <v>532.2046319092542</v>
          </cell>
          <cell r="D183">
            <v>510.91644663288406</v>
          </cell>
          <cell r="E183">
            <v>489.62826135651386</v>
          </cell>
        </row>
        <row r="184">
          <cell r="A184" t="str">
            <v>FZ54Z</v>
          </cell>
          <cell r="B184" t="str">
            <v>Diagnostic Flexible Sigmoidoscopy, 19 years and over</v>
          </cell>
          <cell r="C184">
            <v>359.09189106541044</v>
          </cell>
          <cell r="D184">
            <v>344.72821542279399</v>
          </cell>
          <cell r="E184">
            <v>330.36453978017761</v>
          </cell>
        </row>
        <row r="185">
          <cell r="A185" t="str">
            <v>FZ55Z</v>
          </cell>
          <cell r="B185" t="str">
            <v>Diagnostic Flexible Sigmoidoscopy with Biopsy, 19 years and over</v>
          </cell>
          <cell r="C185">
            <v>403.97758417367572</v>
          </cell>
          <cell r="D185">
            <v>387.8184808067287</v>
          </cell>
          <cell r="E185">
            <v>371.65937743978168</v>
          </cell>
        </row>
        <row r="186">
          <cell r="A186" t="str">
            <v>FZ56Z</v>
          </cell>
          <cell r="B186" t="str">
            <v>Therapeutic Flexible Sigmoidoscopy, 19 years and over</v>
          </cell>
          <cell r="C186">
            <v>249.47502618326499</v>
          </cell>
          <cell r="D186">
            <v>239.49602513593439</v>
          </cell>
          <cell r="E186">
            <v>229.51702408860379</v>
          </cell>
        </row>
        <row r="187">
          <cell r="A187" t="str">
            <v>FZ60Z</v>
          </cell>
          <cell r="B187" t="str">
            <v>Diagnostic Endoscopic Upper Gastrointestinal Tract Procedures, 19 years and over</v>
          </cell>
          <cell r="C187">
            <v>340.43698320231408</v>
          </cell>
          <cell r="D187">
            <v>326.81950387422154</v>
          </cell>
          <cell r="E187">
            <v>313.20202454612894</v>
          </cell>
        </row>
        <row r="188">
          <cell r="A188" t="str">
            <v>FZ61Z</v>
          </cell>
          <cell r="B188" t="str">
            <v>Diagnostic Endoscopic Upper Gastrointestinal Tract Procedures with Biopsy, 19 years and over</v>
          </cell>
          <cell r="C188">
            <v>366.58630197467619</v>
          </cell>
          <cell r="D188">
            <v>351.92284989568913</v>
          </cell>
          <cell r="E188">
            <v>337.25939781670212</v>
          </cell>
        </row>
        <row r="189">
          <cell r="A189" t="str">
            <v>FZ63Z</v>
          </cell>
          <cell r="B189" t="str">
            <v>Combined Upper and Lower Gastrointestinal Tract Diagnostic Endoscopic Procedures</v>
          </cell>
          <cell r="C189">
            <v>508.93633157380663</v>
          </cell>
          <cell r="D189">
            <v>488.57887831085435</v>
          </cell>
          <cell r="E189">
            <v>468.22142504790207</v>
          </cell>
        </row>
        <row r="190">
          <cell r="A190" t="str">
            <v>FZ64A</v>
          </cell>
          <cell r="B190" t="str">
            <v>Combined Upper and Lower Gastrointestinal Tract Diagnostic Endoscopic Procedures with Biopsy, 19 years and over</v>
          </cell>
          <cell r="C190">
            <v>532.2046319092542</v>
          </cell>
          <cell r="D190">
            <v>510.91644663288406</v>
          </cell>
          <cell r="E190">
            <v>489.62826135651386</v>
          </cell>
        </row>
        <row r="191">
          <cell r="A191" t="str">
            <v>FZ65Z</v>
          </cell>
          <cell r="B191" t="str">
            <v>Combined Upper and Lower Gastrointestinal Tract Therapeutic Endoscopic Procedures</v>
          </cell>
          <cell r="C191">
            <v>586.14490072000831</v>
          </cell>
          <cell r="D191">
            <v>562.69910469120794</v>
          </cell>
          <cell r="E191">
            <v>539.25330866240768</v>
          </cell>
        </row>
        <row r="192">
          <cell r="A192" t="str">
            <v>FZ70Z</v>
          </cell>
          <cell r="B192" t="str">
            <v>Therapeutic Endoscopic Upper Gastrointestinal Tract Procedures, 19 years and over</v>
          </cell>
          <cell r="C192">
            <v>506.37327790193899</v>
          </cell>
          <cell r="D192">
            <v>486.11834678586143</v>
          </cell>
          <cell r="E192">
            <v>465.86341566978388</v>
          </cell>
        </row>
        <row r="204">
          <cell r="B204" t="str">
            <v xml:space="preserve">Compliance with all 7 best practice criteria </v>
          </cell>
          <cell r="C204" t="str">
            <v>See below</v>
          </cell>
        </row>
        <row r="206">
          <cell r="F206" t="str">
            <v>BPT Flag 
(see BPT Flag sheet)</v>
          </cell>
        </row>
        <row r="207">
          <cell r="A207" t="str">
            <v>HA11A</v>
          </cell>
          <cell r="B207" t="str">
            <v>Major Hip Procedures for Trauma, Category 2, with Major CC</v>
          </cell>
          <cell r="C207">
            <v>12949.655379972995</v>
          </cell>
          <cell r="D207">
            <v>14284.655379972994</v>
          </cell>
          <cell r="E207">
            <v>1334.9999999999982</v>
          </cell>
          <cell r="F207" t="str">
            <v>BP01</v>
          </cell>
        </row>
        <row r="208">
          <cell r="A208" t="str">
            <v>HA11B</v>
          </cell>
          <cell r="B208" t="str">
            <v>Major Hip Procedures for Trauma, Category 2, with Intermediate CC</v>
          </cell>
          <cell r="C208">
            <v>8201.7960167181463</v>
          </cell>
          <cell r="D208">
            <v>9536.7960167181445</v>
          </cell>
          <cell r="E208">
            <v>1334.9999999999982</v>
          </cell>
        </row>
        <row r="209">
          <cell r="A209" t="str">
            <v>HA11C</v>
          </cell>
          <cell r="B209" t="str">
            <v>Major Hip Procedures for Trauma, Category 2, without CC</v>
          </cell>
          <cell r="C209">
            <v>6210.684545154536</v>
          </cell>
          <cell r="D209">
            <v>7545.684545154536</v>
          </cell>
          <cell r="E209">
            <v>1335</v>
          </cell>
        </row>
        <row r="210">
          <cell r="A210" t="str">
            <v>HA12B</v>
          </cell>
          <cell r="B210" t="str">
            <v>Major Hip Procedures for Trauma, Category 1, with CC</v>
          </cell>
          <cell r="C210">
            <v>7433.6978825244732</v>
          </cell>
          <cell r="D210">
            <v>8768.6978825244732</v>
          </cell>
          <cell r="E210">
            <v>1335</v>
          </cell>
        </row>
        <row r="211">
          <cell r="A211" t="str">
            <v>HA12C</v>
          </cell>
          <cell r="B211" t="str">
            <v>Major Hip Procedures for Trauma, Category 1, without CC</v>
          </cell>
          <cell r="C211">
            <v>5204.5138450571512</v>
          </cell>
          <cell r="D211">
            <v>6539.5138450571512</v>
          </cell>
          <cell r="E211">
            <v>1335</v>
          </cell>
        </row>
        <row r="212">
          <cell r="A212" t="str">
            <v>HA13A</v>
          </cell>
          <cell r="B212" t="str">
            <v>Intermediate Hip Procedures for Trauma, with Major CC</v>
          </cell>
          <cell r="C212">
            <v>7606.6874433672911</v>
          </cell>
          <cell r="D212">
            <v>8941.6874433672892</v>
          </cell>
          <cell r="E212">
            <v>1334.9999999999982</v>
          </cell>
        </row>
        <row r="213">
          <cell r="A213" t="str">
            <v>HA13B</v>
          </cell>
          <cell r="B213" t="str">
            <v>Intermediate Hip Procedures for Trauma, with Intermediate CC</v>
          </cell>
          <cell r="C213">
            <v>5577.7634039605819</v>
          </cell>
          <cell r="D213">
            <v>6912.7634039605809</v>
          </cell>
          <cell r="E213">
            <v>1334.9999999999991</v>
          </cell>
        </row>
        <row r="214">
          <cell r="A214" t="str">
            <v>HA13C</v>
          </cell>
          <cell r="B214" t="str">
            <v>Intermediate Hip Procedures for Trauma, without CC</v>
          </cell>
          <cell r="C214">
            <v>4433.5083795467699</v>
          </cell>
          <cell r="D214">
            <v>5768.508379546769</v>
          </cell>
          <cell r="E214">
            <v>1334.9999999999991</v>
          </cell>
        </row>
        <row r="215">
          <cell r="A215" t="str">
            <v>HA14A</v>
          </cell>
          <cell r="B215" t="str">
            <v>Minor Hip Procedures for Trauma, with Major CC</v>
          </cell>
          <cell r="C215">
            <v>7244.0932920838122</v>
          </cell>
          <cell r="D215">
            <v>8579.0932920838095</v>
          </cell>
          <cell r="E215">
            <v>1334.9999999999973</v>
          </cell>
        </row>
        <row r="216">
          <cell r="A216" t="str">
            <v>HA14B</v>
          </cell>
          <cell r="B216" t="str">
            <v>Minor Hip Procedures for Trauma, with Intermediate CC</v>
          </cell>
          <cell r="C216">
            <v>3850.5105296284978</v>
          </cell>
          <cell r="D216">
            <v>5185.5105296284974</v>
          </cell>
          <cell r="E216">
            <v>1334.9999999999995</v>
          </cell>
        </row>
        <row r="217">
          <cell r="A217" t="str">
            <v>HA14C</v>
          </cell>
          <cell r="B217" t="str">
            <v>Minor Hip Procedures for Trauma, without CC</v>
          </cell>
          <cell r="C217">
            <v>2567.9159532437507</v>
          </cell>
          <cell r="D217">
            <v>3902.9159532437511</v>
          </cell>
          <cell r="E217">
            <v>1335.0000000000005</v>
          </cell>
        </row>
        <row r="218">
          <cell r="A218" t="str">
            <v>VA11A</v>
          </cell>
          <cell r="B218" t="str">
            <v>Multiple Trauma with Diagnosis Score &lt;=23, with Intervention Score 1-8</v>
          </cell>
          <cell r="C218">
            <v>866.04111466878237</v>
          </cell>
          <cell r="D218">
            <v>2201.0411146687829</v>
          </cell>
          <cell r="E218">
            <v>1335.0000000000005</v>
          </cell>
        </row>
        <row r="219">
          <cell r="A219" t="str">
            <v>VA11B</v>
          </cell>
          <cell r="B219" t="str">
            <v>Multiple Trauma with Diagnosis Score 24-32, with Intervention Score 1-8</v>
          </cell>
          <cell r="C219">
            <v>1524.5393778558694</v>
          </cell>
          <cell r="D219">
            <v>2859.53937785587</v>
          </cell>
          <cell r="E219">
            <v>1335.0000000000007</v>
          </cell>
        </row>
        <row r="220">
          <cell r="A220" t="str">
            <v>VA11C</v>
          </cell>
          <cell r="B220" t="str">
            <v>Multiple Trauma with Diagnosis Score 33-50, with Intervention Score 1-8</v>
          </cell>
          <cell r="C220">
            <v>2800.2323923474864</v>
          </cell>
          <cell r="D220">
            <v>4135.2323923474869</v>
          </cell>
          <cell r="E220">
            <v>1335.0000000000005</v>
          </cell>
        </row>
        <row r="221">
          <cell r="A221" t="str">
            <v>VA11D</v>
          </cell>
          <cell r="B221" t="str">
            <v>Multiple Trauma with Diagnosis Score &gt;=51, with Intervention Score 1-8</v>
          </cell>
          <cell r="C221">
            <v>6416.4184054604139</v>
          </cell>
          <cell r="D221">
            <v>7751.4184054604139</v>
          </cell>
          <cell r="E221">
            <v>1335</v>
          </cell>
        </row>
        <row r="222">
          <cell r="A222" t="str">
            <v>VA12A</v>
          </cell>
          <cell r="B222" t="str">
            <v>Multiple Trauma with Diagnosis Score &lt;=23, with Intervention Score 9-18</v>
          </cell>
          <cell r="C222">
            <v>2820.5943036714657</v>
          </cell>
          <cell r="D222">
            <v>4155.5943036714671</v>
          </cell>
          <cell r="E222">
            <v>1335.0000000000014</v>
          </cell>
        </row>
        <row r="223">
          <cell r="A223" t="str">
            <v>VA12B</v>
          </cell>
          <cell r="B223" t="str">
            <v>Multiple Trauma with Diagnosis Score 24-32, with Intervention Score 9-18</v>
          </cell>
          <cell r="C223">
            <v>4133.1797120683777</v>
          </cell>
          <cell r="D223">
            <v>5468.1797120683777</v>
          </cell>
          <cell r="E223">
            <v>1335</v>
          </cell>
        </row>
        <row r="224">
          <cell r="A224" t="str">
            <v>VA12C</v>
          </cell>
          <cell r="B224" t="str">
            <v>Multiple Trauma with Diagnosis Score 33-50, with Intervention Score 9-18</v>
          </cell>
          <cell r="C224">
            <v>5616.0916748650234</v>
          </cell>
          <cell r="D224">
            <v>6951.0916748650234</v>
          </cell>
          <cell r="E224">
            <v>1335</v>
          </cell>
        </row>
        <row r="225">
          <cell r="A225" t="str">
            <v>VA12D</v>
          </cell>
          <cell r="B225" t="str">
            <v>Multiple Trauma with Diagnosis Score &gt;=51, with Intervention Score 9-18</v>
          </cell>
          <cell r="C225">
            <v>8673.9140672345093</v>
          </cell>
          <cell r="D225">
            <v>10008.914067234506</v>
          </cell>
          <cell r="E225">
            <v>1334.9999999999964</v>
          </cell>
        </row>
        <row r="239">
          <cell r="B239" t="str">
            <v>Level 1 (ISS 9 to 15)</v>
          </cell>
          <cell r="C239">
            <v>1448.8120365029806</v>
          </cell>
        </row>
        <row r="240">
          <cell r="B240" t="str">
            <v>Level 2 (ISS 16+)</v>
          </cell>
          <cell r="C240">
            <v>2785.4960538876044</v>
          </cell>
        </row>
        <row r="250">
          <cell r="A250" t="str">
            <v>MA10Z</v>
          </cell>
          <cell r="B250" t="str">
            <v>Minor, Laparoscopic or Endoscopic, Upper Genital Tract Procedures</v>
          </cell>
          <cell r="C250" t="str">
            <v>Hysteroscopic sterilisation</v>
          </cell>
          <cell r="D250">
            <v>1197.5107649757347</v>
          </cell>
          <cell r="E250">
            <v>1083.4190114894095</v>
          </cell>
        </row>
        <row r="251">
          <cell r="A251" t="str">
            <v>MA31Z</v>
          </cell>
          <cell r="B251" t="str">
            <v>Diagnostic Hysteroscopy</v>
          </cell>
          <cell r="C251" t="str">
            <v>Diagnostic Cystoscopy</v>
          </cell>
          <cell r="D251">
            <v>411.41985308265731</v>
          </cell>
          <cell r="E251">
            <v>286.74717033033704</v>
          </cell>
        </row>
        <row r="252">
          <cell r="A252" t="str">
            <v>MA32Z</v>
          </cell>
          <cell r="B252" t="str">
            <v>Diagnostic Hysteroscopy with Biopsy</v>
          </cell>
          <cell r="D252">
            <v>485.10017552314196</v>
          </cell>
          <cell r="E252">
            <v>338.10012233431104</v>
          </cell>
        </row>
        <row r="253">
          <cell r="A253" t="str">
            <v>LB72A</v>
          </cell>
          <cell r="B253" t="str">
            <v>Diagnostic Flexible Cystoscopy, 19 years and over</v>
          </cell>
          <cell r="C253" t="str">
            <v>Diagnostic Hysteroscopy</v>
          </cell>
          <cell r="D253">
            <v>270.01779016590046</v>
          </cell>
          <cell r="E253">
            <v>220.92364649937309</v>
          </cell>
        </row>
        <row r="254">
          <cell r="A254" t="str">
            <v>LB14Z</v>
          </cell>
          <cell r="B254" t="str">
            <v>Intermediate Endoscopic Bladder Procedures</v>
          </cell>
          <cell r="D254">
            <v>771.05094965085334</v>
          </cell>
          <cell r="E254">
            <v>630.85986789615265</v>
          </cell>
        </row>
        <row r="264">
          <cell r="A264" t="str">
            <v>n/a</v>
          </cell>
          <cell r="B264" t="str">
            <v>Paediatric diabetes year of care</v>
          </cell>
          <cell r="C264">
            <v>2894.673335660741</v>
          </cell>
        </row>
        <row r="274">
          <cell r="A274">
            <v>223</v>
          </cell>
          <cell r="B274" t="str">
            <v>Paediatric Epilepsy</v>
          </cell>
          <cell r="C274">
            <v>131.77131952331911</v>
          </cell>
          <cell r="D274">
            <v>150.83140715451509</v>
          </cell>
          <cell r="E274">
            <v>132.63920914646985</v>
          </cell>
          <cell r="F274">
            <v>132.63920914646985</v>
          </cell>
        </row>
        <row r="283">
          <cell r="A283" t="str">
            <v>n/a</v>
          </cell>
          <cell r="B283" t="str">
            <v>Parkinson's Disease</v>
          </cell>
          <cell r="C283">
            <v>660.96516532926194</v>
          </cell>
        </row>
        <row r="293">
          <cell r="A293" t="str">
            <v>DZ06A</v>
          </cell>
          <cell r="B293" t="str">
            <v>Minor Thoracic Procedures, 19 years and over</v>
          </cell>
          <cell r="C293">
            <v>1075.3260392773652</v>
          </cell>
          <cell r="D293" t="str">
            <v>sub-HRG</v>
          </cell>
          <cell r="E293" t="str">
            <v>BP51</v>
          </cell>
        </row>
        <row r="297">
          <cell r="A297" t="str">
            <v>DZ16F</v>
          </cell>
          <cell r="B297" t="str">
            <v>Pleural Effusion with CC Score 4-7</v>
          </cell>
          <cell r="C297">
            <v>985.63339988759412</v>
          </cell>
          <cell r="D297">
            <v>295.69001996627827</v>
          </cell>
          <cell r="E297" t="str">
            <v>HRG</v>
          </cell>
          <cell r="F297" t="str">
            <v>n/a</v>
          </cell>
        </row>
        <row r="298">
          <cell r="A298" t="str">
            <v>DZ16G</v>
          </cell>
          <cell r="B298" t="str">
            <v>Pleural Effusion with CC Score 0-3</v>
          </cell>
          <cell r="C298">
            <v>492.81669994379706</v>
          </cell>
          <cell r="D298">
            <v>147.84500998313914</v>
          </cell>
        </row>
        <row r="306">
          <cell r="A306" t="str">
            <v>HB12B</v>
          </cell>
          <cell r="B306" t="str">
            <v>Major Hip Procedures for Non-Trauma, Category 1, with Intermediate CC</v>
          </cell>
          <cell r="C306">
            <v>4851.9394280110828</v>
          </cell>
          <cell r="D306">
            <v>5391.0438089012032</v>
          </cell>
          <cell r="E306" t="str">
            <v>HRG</v>
          </cell>
          <cell r="F306" t="str">
            <v>n/a</v>
          </cell>
        </row>
        <row r="307">
          <cell r="A307" t="str">
            <v>HB12C</v>
          </cell>
          <cell r="B307" t="str">
            <v>Major Hip Procedures for Non-Trauma, Category 1, without CC</v>
          </cell>
          <cell r="C307">
            <v>4362.6662187684351</v>
          </cell>
          <cell r="D307">
            <v>4847.4069097427055</v>
          </cell>
        </row>
        <row r="308">
          <cell r="A308" t="str">
            <v>HB21B</v>
          </cell>
          <cell r="B308" t="str">
            <v>Major Knee Procedures for Non-Trauma, Category 2, with CC</v>
          </cell>
          <cell r="C308">
            <v>4738.735067628998</v>
          </cell>
          <cell r="D308">
            <v>5265.2611862544418</v>
          </cell>
          <cell r="E308" t="str">
            <v>HRG</v>
          </cell>
          <cell r="F308" t="str">
            <v>n/a</v>
          </cell>
        </row>
        <row r="309">
          <cell r="A309" t="str">
            <v>HB21C</v>
          </cell>
          <cell r="B309" t="str">
            <v>Major Knee Procedures for Non-Trauma, Category 2, without CC</v>
          </cell>
          <cell r="C309">
            <v>5450.088061363921</v>
          </cell>
          <cell r="D309">
            <v>6055.6534015154675</v>
          </cell>
        </row>
        <row r="321">
          <cell r="A321" t="str">
            <v>AA26F</v>
          </cell>
          <cell r="B321" t="str">
            <v>Muscular, Balance, Cranial or Peripheral Nerve Disorders, Epilepsy or Head Injury, with CC Score 6-8</v>
          </cell>
          <cell r="C321" t="str">
            <v>Epileptic seizure*</v>
          </cell>
          <cell r="D321">
            <v>1870.4480273873794</v>
          </cell>
          <cell r="E321">
            <v>1664.3465782751441</v>
          </cell>
          <cell r="F321" t="str">
            <v>sub-HRG</v>
          </cell>
          <cell r="G321" t="str">
            <v>BP35</v>
          </cell>
        </row>
        <row r="322">
          <cell r="A322" t="str">
            <v>AA26G</v>
          </cell>
          <cell r="B322" t="str">
            <v>Muscular, Balance, Cranial or Peripheral Nerve Disorders, Epilepsy or Head Injury, with CC Score 3-5</v>
          </cell>
          <cell r="D322">
            <v>1166.7465142024153</v>
          </cell>
          <cell r="E322">
            <v>960.64506509017997</v>
          </cell>
        </row>
        <row r="323">
          <cell r="A323" t="str">
            <v>AA26H</v>
          </cell>
          <cell r="B323" t="str">
            <v>Muscular, Balance, Cranial or Peripheral Nerve Disorders, Epilepsy or Head Injury, with CC Score 0-2</v>
          </cell>
          <cell r="D323">
            <v>751.82738106792419</v>
          </cell>
          <cell r="E323">
            <v>545.72593195568891</v>
          </cell>
        </row>
        <row r="324">
          <cell r="A324" t="str">
            <v>AA31D</v>
          </cell>
          <cell r="B324" t="str">
            <v>Headache, Migraine or Cerebrospinal Fluid Leak, with CC Score 7-10</v>
          </cell>
          <cell r="C324" t="str">
            <v>Acute headache</v>
          </cell>
          <cell r="D324">
            <v>1254.6443257203782</v>
          </cell>
          <cell r="E324">
            <v>1048.5428766081429</v>
          </cell>
          <cell r="F324" t="str">
            <v xml:space="preserve">HRG </v>
          </cell>
          <cell r="G324" t="str">
            <v>BP49</v>
          </cell>
        </row>
        <row r="325">
          <cell r="A325" t="str">
            <v>AA31E</v>
          </cell>
          <cell r="B325" t="str">
            <v>Headache, Migraine or Cerebrospinal Fluid Leak, with CC Score 0-6</v>
          </cell>
          <cell r="D325">
            <v>724.47374827927797</v>
          </cell>
          <cell r="E325">
            <v>518.37229916704268</v>
          </cell>
        </row>
        <row r="326">
          <cell r="A326" t="str">
            <v>DZ15L</v>
          </cell>
          <cell r="B326" t="str">
            <v>Asthma without Intubation, with CC Score 0-2</v>
          </cell>
          <cell r="C326" t="str">
            <v>Asthma</v>
          </cell>
          <cell r="D326">
            <v>1110.8449176109702</v>
          </cell>
          <cell r="E326">
            <v>919.82365211899798</v>
          </cell>
          <cell r="F326" t="str">
            <v xml:space="preserve">HRG </v>
          </cell>
          <cell r="G326" t="str">
            <v>BP44</v>
          </cell>
        </row>
        <row r="327">
          <cell r="A327" t="str">
            <v>DZ15K</v>
          </cell>
          <cell r="B327" t="str">
            <v>Asthma without Intubation, with CC Score 3-5</v>
          </cell>
          <cell r="D327">
            <v>1769.2039810579026</v>
          </cell>
          <cell r="E327">
            <v>1578.1827155659305</v>
          </cell>
        </row>
        <row r="328">
          <cell r="A328" t="str">
            <v>DZ22J</v>
          </cell>
          <cell r="B328" t="str">
            <v>Unspecified Acute Lower Respiratory Infection with CC Score 0-1</v>
          </cell>
          <cell r="C328" t="str">
            <v>Lower respiratory tract infections without COPD</v>
          </cell>
          <cell r="D328">
            <v>693.00320124759787</v>
          </cell>
          <cell r="E328">
            <v>501.98193575562561</v>
          </cell>
          <cell r="F328" t="str">
            <v xml:space="preserve">HRG </v>
          </cell>
          <cell r="G328" t="str">
            <v>BP45</v>
          </cell>
        </row>
        <row r="329">
          <cell r="A329" t="str">
            <v>DZ09G</v>
          </cell>
          <cell r="B329" t="str">
            <v>Pulmonary Embolus with CC Score 3-5</v>
          </cell>
          <cell r="C329" t="str">
            <v>Pulmonary embolism</v>
          </cell>
          <cell r="D329">
            <v>2393.8582898161303</v>
          </cell>
          <cell r="E329">
            <v>2202.8370243241579</v>
          </cell>
          <cell r="F329" t="str">
            <v xml:space="preserve">HRG </v>
          </cell>
          <cell r="G329" t="str">
            <v>BP46</v>
          </cell>
        </row>
        <row r="330">
          <cell r="A330" t="str">
            <v>DZ09H</v>
          </cell>
          <cell r="B330" t="str">
            <v>Pulmonary Embolus with CC Score 0-2</v>
          </cell>
          <cell r="D330">
            <v>1716.9148147275632</v>
          </cell>
          <cell r="E330">
            <v>1525.8935492355911</v>
          </cell>
        </row>
        <row r="331">
          <cell r="A331" t="str">
            <v>EB12C</v>
          </cell>
          <cell r="B331" t="str">
            <v>Unspecified Chest Pain with CC Score 0-4</v>
          </cell>
          <cell r="C331" t="str">
            <v>Chest pain</v>
          </cell>
          <cell r="D331">
            <v>469.13044357967408</v>
          </cell>
          <cell r="E331">
            <v>270.46675420909128</v>
          </cell>
          <cell r="F331" t="str">
            <v>sub-HRG</v>
          </cell>
          <cell r="G331" t="str">
            <v>BP40</v>
          </cell>
        </row>
        <row r="332">
          <cell r="A332" t="str">
            <v>EB12B</v>
          </cell>
          <cell r="B332" t="str">
            <v>Unspecified Chest Pain with CC Score 5-10</v>
          </cell>
          <cell r="D332">
            <v>688.93096820564415</v>
          </cell>
          <cell r="E332">
            <v>490.26727883506135</v>
          </cell>
        </row>
        <row r="333">
          <cell r="A333" t="str">
            <v>EB13C</v>
          </cell>
          <cell r="B333" t="str">
            <v>Angina with CC Score 4-7</v>
          </cell>
          <cell r="D333">
            <v>872.04024855745877</v>
          </cell>
          <cell r="E333">
            <v>673.37655918687597</v>
          </cell>
        </row>
        <row r="334">
          <cell r="A334" t="str">
            <v>EB13D</v>
          </cell>
          <cell r="B334" t="str">
            <v>Angina with CC Score 0-3</v>
          </cell>
          <cell r="D334">
            <v>639.15174253539089</v>
          </cell>
          <cell r="E334">
            <v>440.48805316480809</v>
          </cell>
        </row>
        <row r="335">
          <cell r="A335" t="str">
            <v>HA92Z</v>
          </cell>
          <cell r="B335" t="str">
            <v>Knee Trauma Diagnosis without Procedure</v>
          </cell>
          <cell r="C335" t="str">
            <v>Appendicular fractures not requiring immediate internal fixation</v>
          </cell>
          <cell r="D335">
            <v>2848.8294947860686</v>
          </cell>
          <cell r="E335">
            <v>2639.8044409860149</v>
          </cell>
          <cell r="F335" t="str">
            <v>sub-HRG</v>
          </cell>
          <cell r="G335" t="str">
            <v>BP42</v>
          </cell>
        </row>
        <row r="336">
          <cell r="A336" t="str">
            <v>HA93Z</v>
          </cell>
          <cell r="B336" t="str">
            <v>Foot Trauma Diagnosis without Procedure</v>
          </cell>
          <cell r="D336">
            <v>1805.9482524249815</v>
          </cell>
          <cell r="E336">
            <v>1596.9231986249276</v>
          </cell>
        </row>
        <row r="337">
          <cell r="A337" t="str">
            <v>HA94Z</v>
          </cell>
          <cell r="B337" t="str">
            <v>Arm Trauma Diagnosis without Procedure</v>
          </cell>
          <cell r="D337">
            <v>1681.9022829404967</v>
          </cell>
          <cell r="E337">
            <v>1472.8772291404428</v>
          </cell>
        </row>
        <row r="338">
          <cell r="A338" t="str">
            <v>HA95Z</v>
          </cell>
          <cell r="B338" t="str">
            <v>Hand Trauma Diagnosis without Procedure</v>
          </cell>
          <cell r="D338">
            <v>705.76294265233446</v>
          </cell>
          <cell r="E338">
            <v>496.73788885228066</v>
          </cell>
        </row>
        <row r="339">
          <cell r="A339" t="str">
            <v>JC42A</v>
          </cell>
          <cell r="B339" t="str">
            <v>Intermediate Skin Procedures, 13 years and over</v>
          </cell>
          <cell r="C339" t="str">
            <v>Cellulitis</v>
          </cell>
          <cell r="D339">
            <v>975.32481977808811</v>
          </cell>
          <cell r="E339">
            <v>766.93747290255533</v>
          </cell>
          <cell r="F339" t="str">
            <v>sub-HRG</v>
          </cell>
          <cell r="G339" t="str">
            <v>BP39</v>
          </cell>
        </row>
        <row r="340">
          <cell r="A340" t="str">
            <v>JD07K</v>
          </cell>
          <cell r="B340" t="str">
            <v>Skin Disorders without Interventions, with CC Score 0-1</v>
          </cell>
          <cell r="D340">
            <v>917.73631779986397</v>
          </cell>
          <cell r="E340">
            <v>709.34897092433107</v>
          </cell>
        </row>
        <row r="341">
          <cell r="A341" t="str">
            <v>WA11B</v>
          </cell>
          <cell r="B341" t="str">
            <v>Poisoning, Toxic, Environmental or Unspecified Effects, with CC Score 2-3</v>
          </cell>
          <cell r="C341" t="str">
            <v>Self harm</v>
          </cell>
          <cell r="D341">
            <v>1336.2178655375883</v>
          </cell>
          <cell r="E341">
            <v>1139.2432317945934</v>
          </cell>
          <cell r="F341" t="str">
            <v xml:space="preserve">HRG </v>
          </cell>
          <cell r="G341" t="str">
            <v>BP47</v>
          </cell>
        </row>
        <row r="342">
          <cell r="A342" t="str">
            <v>WA11C</v>
          </cell>
          <cell r="B342" t="str">
            <v>Poisoning, Toxic, Environmental or Unspecified Effects, with CC Score 0-1</v>
          </cell>
          <cell r="D342">
            <v>570.68455584508592</v>
          </cell>
          <cell r="E342">
            <v>373.70992210209113</v>
          </cell>
        </row>
        <row r="343">
          <cell r="A343" t="str">
            <v>YQ51C</v>
          </cell>
          <cell r="B343" t="str">
            <v>Deep Vein Thrombosis with CC Score 6-8</v>
          </cell>
          <cell r="C343" t="str">
            <v>DVT</v>
          </cell>
          <cell r="D343">
            <v>2240.9161668106963</v>
          </cell>
          <cell r="E343">
            <v>2028.8596566574977</v>
          </cell>
          <cell r="F343" t="str">
            <v xml:space="preserve">HRG </v>
          </cell>
          <cell r="G343" t="str">
            <v>BP48</v>
          </cell>
        </row>
        <row r="344">
          <cell r="A344" t="str">
            <v>YQ51D</v>
          </cell>
          <cell r="B344" t="str">
            <v>Deep Vein Thrombosis with CC Score 3-5</v>
          </cell>
          <cell r="D344">
            <v>1084.1597413897746</v>
          </cell>
          <cell r="E344">
            <v>872.10323123657599</v>
          </cell>
        </row>
        <row r="345">
          <cell r="A345" t="str">
            <v>YQ51E</v>
          </cell>
          <cell r="B345" t="str">
            <v>Deep Vein Thrombosis with CC Score 0-2</v>
          </cell>
          <cell r="D345">
            <v>468.76494837733463</v>
          </cell>
          <cell r="E345">
            <v>256.70843822413599</v>
          </cell>
        </row>
        <row r="346">
          <cell r="A346" t="str">
            <v>LB40F</v>
          </cell>
          <cell r="B346" t="str">
            <v>Urinary Tract Stone Disease without Interventions, with CC Score 3-5</v>
          </cell>
          <cell r="C346" t="str">
            <v>Renal/ureteric stones</v>
          </cell>
          <cell r="D346">
            <v>1087.9757645985524</v>
          </cell>
          <cell r="E346">
            <v>901.64508091871414</v>
          </cell>
          <cell r="F346" t="str">
            <v xml:space="preserve">HRG </v>
          </cell>
          <cell r="G346" t="str">
            <v>BP38</v>
          </cell>
        </row>
        <row r="347">
          <cell r="A347" t="str">
            <v>LB40G</v>
          </cell>
          <cell r="B347" t="str">
            <v>Urinary Tract Stone Disease without Interventions, with CC Score 0-2</v>
          </cell>
          <cell r="D347">
            <v>645.49491271673241</v>
          </cell>
          <cell r="E347">
            <v>459.1642290368942</v>
          </cell>
        </row>
        <row r="348">
          <cell r="A348" t="str">
            <v>EB08E</v>
          </cell>
          <cell r="B348" t="str">
            <v>Syncope or Collapse, with CC Score 0-3</v>
          </cell>
          <cell r="C348" t="str">
            <v>Falls including syncope or collapse</v>
          </cell>
          <cell r="D348">
            <v>564.10403749064403</v>
          </cell>
          <cell r="E348">
            <v>365.44034812006123</v>
          </cell>
          <cell r="F348" t="str">
            <v xml:space="preserve">HRG </v>
          </cell>
          <cell r="G348" t="str">
            <v>BP41</v>
          </cell>
        </row>
        <row r="349">
          <cell r="A349" t="str">
            <v>DZ11J</v>
          </cell>
          <cell r="B349" t="str">
            <v>Lobar, Atypical or Viral Pneumonia, with CC Score 0-2</v>
          </cell>
          <cell r="C349" t="str">
            <v xml:space="preserve">Community acquired pneumonia </v>
          </cell>
          <cell r="D349">
            <v>1649.513318513121</v>
          </cell>
          <cell r="E349">
            <v>1458.4920530211489</v>
          </cell>
          <cell r="F349" t="str">
            <v xml:space="preserve">HRG </v>
          </cell>
          <cell r="G349" t="str">
            <v>BP56</v>
          </cell>
        </row>
        <row r="350">
          <cell r="A350" t="str">
            <v>EB07C</v>
          </cell>
          <cell r="B350" t="str">
            <v>Arrhythmia or Conduction Disorders, with CC Score 7-9</v>
          </cell>
          <cell r="C350" t="str">
            <v>Supraventricular tachcardias including atrial fibrillation</v>
          </cell>
          <cell r="D350">
            <v>1807.9582819628395</v>
          </cell>
          <cell r="E350">
            <v>1609.2945925922565</v>
          </cell>
          <cell r="F350" t="str">
            <v xml:space="preserve">HRG </v>
          </cell>
          <cell r="G350" t="str">
            <v>BP59</v>
          </cell>
        </row>
        <row r="351">
          <cell r="A351" t="str">
            <v>EB07D</v>
          </cell>
          <cell r="B351" t="str">
            <v>Arrhythmia or Conduction Disorders, with CC Score 4-6</v>
          </cell>
          <cell r="D351">
            <v>1190.922339162898</v>
          </cell>
          <cell r="E351">
            <v>992.25864979231517</v>
          </cell>
        </row>
        <row r="352">
          <cell r="A352" t="str">
            <v>EB07E</v>
          </cell>
          <cell r="B352" t="str">
            <v>Arrhythmia or Conduction Disorders, with CC Score 0-3</v>
          </cell>
          <cell r="D352">
            <v>682.26783864562492</v>
          </cell>
          <cell r="E352">
            <v>483.60414927504212</v>
          </cell>
        </row>
        <row r="353">
          <cell r="A353" t="str">
            <v>HA83B</v>
          </cell>
          <cell r="B353" t="str">
            <v>Head Injury with Intermediate CC</v>
          </cell>
          <cell r="C353" t="str">
            <v>Minor head injury</v>
          </cell>
          <cell r="D353">
            <v>777.97497627463383</v>
          </cell>
          <cell r="E353">
            <v>568.94992247458003</v>
          </cell>
          <cell r="F353" t="str">
            <v xml:space="preserve">HRG </v>
          </cell>
          <cell r="G353" t="str">
            <v>BP58</v>
          </cell>
        </row>
        <row r="354">
          <cell r="A354" t="str">
            <v>HA83C</v>
          </cell>
          <cell r="B354" t="str">
            <v>Head Injury without CC</v>
          </cell>
          <cell r="D354">
            <v>450.03042508316412</v>
          </cell>
          <cell r="E354">
            <v>241.00537128311032</v>
          </cell>
        </row>
        <row r="355">
          <cell r="A355" t="str">
            <v>HA91Z</v>
          </cell>
          <cell r="B355" t="str">
            <v>Hip Trauma Diagnosis without Procedure</v>
          </cell>
          <cell r="C355" t="str">
            <v>Low risk pubic rami</v>
          </cell>
          <cell r="D355">
            <v>3704.0324176706563</v>
          </cell>
          <cell r="E355">
            <v>3495.0073638706026</v>
          </cell>
          <cell r="F355" t="str">
            <v>sub-HRG</v>
          </cell>
          <cell r="G355" t="str">
            <v>BP53</v>
          </cell>
        </row>
        <row r="356">
          <cell r="A356" t="str">
            <v>LB16J</v>
          </cell>
          <cell r="B356" t="str">
            <v>Urinary Incontinence or Other Urinary Problems, without Interventions, with CC Score 2-4</v>
          </cell>
          <cell r="C356" t="str">
            <v>Bladder outflow obstruction</v>
          </cell>
          <cell r="D356">
            <v>1119.6787088092435</v>
          </cell>
          <cell r="E356">
            <v>933.3480251294053</v>
          </cell>
          <cell r="F356" t="str">
            <v xml:space="preserve">HRG </v>
          </cell>
          <cell r="G356" t="str">
            <v>BP55</v>
          </cell>
        </row>
        <row r="357">
          <cell r="A357" t="str">
            <v>LB16K</v>
          </cell>
          <cell r="B357" t="str">
            <v>Urinary Incontinence or Other Urinary Problems, without Interventions, with CC Score 0-1</v>
          </cell>
          <cell r="D357">
            <v>570.52747015073612</v>
          </cell>
          <cell r="E357">
            <v>384.19678647089791</v>
          </cell>
        </row>
        <row r="358">
          <cell r="A358" t="str">
            <v>SA09K</v>
          </cell>
          <cell r="B358" t="str">
            <v>Other Red Blood Cell Disorders with CC Score 2-5</v>
          </cell>
          <cell r="C358" t="str">
            <v>Anaemia</v>
          </cell>
          <cell r="D358">
            <v>1438.9506622719689</v>
          </cell>
          <cell r="E358">
            <v>1219.7089472019318</v>
          </cell>
          <cell r="F358" t="str">
            <v xml:space="preserve">HRG </v>
          </cell>
          <cell r="G358" t="str">
            <v>BP54</v>
          </cell>
        </row>
        <row r="359">
          <cell r="A359" t="str">
            <v>SA04K</v>
          </cell>
          <cell r="B359" t="str">
            <v>Iron Deficiency Anaemia with CC Score 2-5</v>
          </cell>
          <cell r="D359">
            <v>1113.2389794138569</v>
          </cell>
          <cell r="E359">
            <v>893.99726434381978</v>
          </cell>
        </row>
        <row r="360">
          <cell r="A360" t="str">
            <v>SA04L</v>
          </cell>
          <cell r="B360" t="str">
            <v>Iron Deficiency Anaemia with CC Score 0-1</v>
          </cell>
          <cell r="D360">
            <v>741.59028268507427</v>
          </cell>
          <cell r="E360">
            <v>522.34856761503715</v>
          </cell>
        </row>
        <row r="361">
          <cell r="A361" t="str">
            <v>SA09L</v>
          </cell>
          <cell r="B361" t="str">
            <v>Other Red Blood Cell Disorders with CC Score 0-1</v>
          </cell>
          <cell r="D361">
            <v>755.41192387942476</v>
          </cell>
          <cell r="E361">
            <v>536.17020880938765</v>
          </cell>
        </row>
        <row r="362">
          <cell r="A362" t="str">
            <v>FZ90B</v>
          </cell>
          <cell r="B362" t="str">
            <v>Abdominal Pain without Interventions</v>
          </cell>
          <cell r="C362" t="str">
            <v>Abdominal Pain</v>
          </cell>
          <cell r="D362">
            <v>757.83975712704637</v>
          </cell>
          <cell r="E362">
            <v>555.91545407836884</v>
          </cell>
          <cell r="F362" t="str">
            <v xml:space="preserve">HRG </v>
          </cell>
          <cell r="G362" t="str">
            <v>BP61</v>
          </cell>
        </row>
        <row r="374">
          <cell r="A374">
            <v>329</v>
          </cell>
          <cell r="B374" t="str">
            <v>Transient Ischaemic Attack</v>
          </cell>
          <cell r="C374">
            <v>170.64192296727006</v>
          </cell>
          <cell r="D374">
            <v>170.64192296727006</v>
          </cell>
        </row>
        <row r="377">
          <cell r="B377" t="str">
            <v>Diagnosis and Treatment of High Risk Patients within 24 hours</v>
          </cell>
          <cell r="C377">
            <v>99.341490622403953</v>
          </cell>
        </row>
        <row r="386">
          <cell r="A386" t="str">
            <v>EB03A</v>
          </cell>
          <cell r="B386" t="str">
            <v>Heart Failure or Shock, with CC Score 14+</v>
          </cell>
          <cell r="C386">
            <v>5753.2863259298265</v>
          </cell>
          <cell r="D386">
            <v>6362.099693753089</v>
          </cell>
          <cell r="E386" t="str">
            <v>HRG</v>
          </cell>
          <cell r="F386" t="str">
            <v>n/a</v>
          </cell>
        </row>
        <row r="387">
          <cell r="A387" t="str">
            <v>EB03B</v>
          </cell>
          <cell r="B387" t="str">
            <v>Heart Failure or Shock, with CC Score 11-13</v>
          </cell>
          <cell r="C387">
            <v>4101.9835160543289</v>
          </cell>
          <cell r="D387">
            <v>4536.0558457955276</v>
          </cell>
        </row>
        <row r="388">
          <cell r="A388" t="str">
            <v>EB03C</v>
          </cell>
          <cell r="B388" t="str">
            <v>Heart Failure or Shock, with CC Score 8-10</v>
          </cell>
          <cell r="C388">
            <v>3066.8221683756333</v>
          </cell>
          <cell r="D388">
            <v>3391.3536147645891</v>
          </cell>
        </row>
        <row r="389">
          <cell r="A389" t="str">
            <v>EB03D</v>
          </cell>
          <cell r="B389" t="str">
            <v>Heart Failure or Shock, with CC Score 4-7</v>
          </cell>
          <cell r="C389">
            <v>2291.5677043754463</v>
          </cell>
          <cell r="D389">
            <v>2534.0616413463931</v>
          </cell>
        </row>
        <row r="390">
          <cell r="A390" t="str">
            <v>EB03E</v>
          </cell>
          <cell r="B390" t="str">
            <v>Heart Failure or Shock, with CC Score 0-3</v>
          </cell>
          <cell r="C390">
            <v>1703.725722250183</v>
          </cell>
          <cell r="D390">
            <v>1884.0141584671337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B1" t="str">
            <v>Check that no new BPTs have been added</v>
          </cell>
        </row>
        <row r="4">
          <cell r="B4" t="str">
            <v>HRG</v>
          </cell>
          <cell r="C4" t="str">
            <v>Level</v>
          </cell>
          <cell r="D4" t="str">
            <v>Area</v>
          </cell>
          <cell r="E4" t="str">
            <v>Flag</v>
          </cell>
          <cell r="F4" t="str">
            <v>1st Setting</v>
          </cell>
        </row>
        <row r="5">
          <cell r="B5" t="str">
            <v>Top Up</v>
          </cell>
          <cell r="C5" t="str">
            <v>HRG</v>
          </cell>
          <cell r="D5" t="str">
            <v>Acute Stroke</v>
          </cell>
          <cell r="E5" t="str">
            <v>n/a</v>
          </cell>
          <cell r="F5" t="str">
            <v>NE</v>
          </cell>
        </row>
        <row r="6">
          <cell r="B6" t="str">
            <v>Top Up</v>
          </cell>
          <cell r="C6" t="str">
            <v>HRG</v>
          </cell>
          <cell r="D6" t="str">
            <v>Acute Stroke</v>
          </cell>
          <cell r="E6" t="str">
            <v>n/a</v>
          </cell>
          <cell r="F6" t="str">
            <v>NE</v>
          </cell>
        </row>
        <row r="7">
          <cell r="B7" t="str">
            <v>Top Up</v>
          </cell>
          <cell r="C7" t="str">
            <v>HRG</v>
          </cell>
          <cell r="D7" t="str">
            <v>Acute Stroke</v>
          </cell>
          <cell r="E7" t="str">
            <v>n/a</v>
          </cell>
          <cell r="F7" t="str">
            <v>NE</v>
          </cell>
        </row>
        <row r="8">
          <cell r="B8" t="str">
            <v>AA35A</v>
          </cell>
          <cell r="C8" t="str">
            <v>HRG</v>
          </cell>
          <cell r="D8" t="str">
            <v>Acute Stroke</v>
          </cell>
          <cell r="E8" t="str">
            <v>HRG</v>
          </cell>
          <cell r="F8" t="str">
            <v>NE</v>
          </cell>
        </row>
        <row r="9">
          <cell r="B9" t="str">
            <v>AA35B</v>
          </cell>
          <cell r="C9" t="str">
            <v>HRG</v>
          </cell>
          <cell r="D9" t="str">
            <v>Acute Stroke</v>
          </cell>
          <cell r="E9" t="str">
            <v>HRG</v>
          </cell>
          <cell r="F9" t="str">
            <v>NE</v>
          </cell>
        </row>
        <row r="10">
          <cell r="B10" t="str">
            <v>AA35C</v>
          </cell>
          <cell r="C10" t="str">
            <v>HRG</v>
          </cell>
          <cell r="D10" t="str">
            <v>Acute Stroke</v>
          </cell>
          <cell r="E10" t="str">
            <v>HRG</v>
          </cell>
          <cell r="F10" t="str">
            <v>NE</v>
          </cell>
        </row>
        <row r="11">
          <cell r="B11" t="str">
            <v>AA35D</v>
          </cell>
          <cell r="C11" t="str">
            <v>HRG</v>
          </cell>
          <cell r="D11" t="str">
            <v>Acute Stroke</v>
          </cell>
          <cell r="E11" t="str">
            <v>HRG</v>
          </cell>
          <cell r="F11" t="str">
            <v>NE</v>
          </cell>
        </row>
        <row r="12">
          <cell r="B12" t="str">
            <v>AA35E</v>
          </cell>
          <cell r="C12" t="str">
            <v>HRG</v>
          </cell>
          <cell r="D12" t="str">
            <v>Acute Stroke</v>
          </cell>
          <cell r="E12" t="str">
            <v>HRG</v>
          </cell>
          <cell r="F12" t="str">
            <v>NE</v>
          </cell>
        </row>
        <row r="13">
          <cell r="B13" t="str">
            <v>AA35F</v>
          </cell>
          <cell r="C13" t="str">
            <v>HRG</v>
          </cell>
          <cell r="D13" t="str">
            <v>Acute Stroke</v>
          </cell>
          <cell r="E13" t="str">
            <v>HRG</v>
          </cell>
          <cell r="F13" t="str">
            <v>NE</v>
          </cell>
        </row>
        <row r="14">
          <cell r="B14" t="str">
            <v>LD01A</v>
          </cell>
          <cell r="C14" t="str">
            <v>HRG</v>
          </cell>
          <cell r="D14" t="str">
            <v>Renal</v>
          </cell>
          <cell r="E14" t="str">
            <v>N/A</v>
          </cell>
          <cell r="F14" t="str">
            <v>Renal</v>
          </cell>
        </row>
        <row r="15">
          <cell r="B15" t="str">
            <v>LD02A</v>
          </cell>
          <cell r="C15" t="str">
            <v>HRG</v>
          </cell>
          <cell r="D15" t="str">
            <v>Renal</v>
          </cell>
          <cell r="E15" t="str">
            <v>N/A</v>
          </cell>
          <cell r="F15" t="str">
            <v>Renal</v>
          </cell>
        </row>
        <row r="16">
          <cell r="B16" t="str">
            <v>LD03A</v>
          </cell>
          <cell r="C16" t="str">
            <v>HRG</v>
          </cell>
          <cell r="D16" t="str">
            <v>Renal</v>
          </cell>
          <cell r="E16" t="str">
            <v>N/A</v>
          </cell>
          <cell r="F16" t="str">
            <v>Renal</v>
          </cell>
        </row>
        <row r="17">
          <cell r="B17" t="str">
            <v>LD04A</v>
          </cell>
          <cell r="C17" t="str">
            <v>HRG</v>
          </cell>
          <cell r="D17" t="str">
            <v>Renal</v>
          </cell>
          <cell r="E17" t="str">
            <v>N/A</v>
          </cell>
          <cell r="F17" t="str">
            <v>Renal</v>
          </cell>
        </row>
        <row r="18">
          <cell r="B18" t="str">
            <v>LD05A</v>
          </cell>
          <cell r="C18" t="str">
            <v>HRG</v>
          </cell>
          <cell r="D18" t="str">
            <v>Renal</v>
          </cell>
          <cell r="E18" t="str">
            <v>N/A</v>
          </cell>
          <cell r="F18" t="str">
            <v>Renal</v>
          </cell>
        </row>
        <row r="19">
          <cell r="B19" t="str">
            <v>LD06A</v>
          </cell>
          <cell r="C19" t="str">
            <v>HRG</v>
          </cell>
          <cell r="D19" t="str">
            <v>Renal</v>
          </cell>
          <cell r="E19" t="str">
            <v>N/A</v>
          </cell>
          <cell r="F19" t="str">
            <v>Renal</v>
          </cell>
        </row>
        <row r="20">
          <cell r="B20" t="str">
            <v>LD07A</v>
          </cell>
          <cell r="C20" t="str">
            <v>HRG</v>
          </cell>
          <cell r="D20" t="str">
            <v>Renal</v>
          </cell>
          <cell r="E20" t="str">
            <v>N/A</v>
          </cell>
          <cell r="F20" t="str">
            <v>Renal</v>
          </cell>
        </row>
        <row r="21">
          <cell r="B21" t="str">
            <v>LD08A</v>
          </cell>
          <cell r="C21" t="str">
            <v>HRG</v>
          </cell>
          <cell r="D21" t="str">
            <v>Renal</v>
          </cell>
          <cell r="E21" t="str">
            <v>N/A</v>
          </cell>
          <cell r="F21" t="str">
            <v>Renal</v>
          </cell>
        </row>
        <row r="22">
          <cell r="B22" t="str">
            <v>LD09A</v>
          </cell>
          <cell r="C22" t="str">
            <v>HRG</v>
          </cell>
          <cell r="D22" t="str">
            <v>Renal</v>
          </cell>
          <cell r="E22" t="str">
            <v>N/A</v>
          </cell>
          <cell r="F22" t="str">
            <v>Renal</v>
          </cell>
        </row>
        <row r="23">
          <cell r="B23" t="str">
            <v>LD10A</v>
          </cell>
          <cell r="C23" t="str">
            <v>HRG</v>
          </cell>
          <cell r="D23" t="str">
            <v>Renal</v>
          </cell>
          <cell r="E23" t="str">
            <v>N/A</v>
          </cell>
          <cell r="F23" t="str">
            <v>Renal</v>
          </cell>
        </row>
        <row r="24">
          <cell r="B24" t="str">
            <v>LD11A</v>
          </cell>
          <cell r="C24" t="str">
            <v>HRG</v>
          </cell>
          <cell r="D24" t="str">
            <v>Renal</v>
          </cell>
          <cell r="E24" t="str">
            <v>N/A</v>
          </cell>
          <cell r="F24" t="str">
            <v>Renal</v>
          </cell>
        </row>
        <row r="25">
          <cell r="B25" t="str">
            <v>LD12A</v>
          </cell>
          <cell r="C25" t="str">
            <v>HRG</v>
          </cell>
          <cell r="D25" t="str">
            <v>Renal</v>
          </cell>
          <cell r="E25" t="str">
            <v>N/A</v>
          </cell>
          <cell r="F25" t="str">
            <v>Renal</v>
          </cell>
        </row>
        <row r="26">
          <cell r="B26" t="str">
            <v>LD13A</v>
          </cell>
          <cell r="C26" t="str">
            <v>HRG</v>
          </cell>
          <cell r="D26" t="str">
            <v>Renal</v>
          </cell>
          <cell r="E26" t="str">
            <v>N/A</v>
          </cell>
          <cell r="F26" t="str">
            <v>Renal</v>
          </cell>
        </row>
        <row r="27">
          <cell r="B27" t="str">
            <v>JA20F</v>
          </cell>
          <cell r="C27" t="str">
            <v>sub-HRG</v>
          </cell>
          <cell r="D27" t="str">
            <v>DayCase</v>
          </cell>
          <cell r="E27" t="str">
            <v>BP29</v>
          </cell>
          <cell r="F27" t="str">
            <v>DC/EL</v>
          </cell>
        </row>
        <row r="28">
          <cell r="B28" t="str">
            <v>JA24F</v>
          </cell>
          <cell r="C28" t="str">
            <v>sub-HRG</v>
          </cell>
          <cell r="D28" t="str">
            <v>DayCase</v>
          </cell>
          <cell r="E28" t="str">
            <v>BP29</v>
          </cell>
          <cell r="F28" t="str">
            <v>DC/EL</v>
          </cell>
        </row>
        <row r="29">
          <cell r="B29" t="str">
            <v>JA20F</v>
          </cell>
          <cell r="C29" t="str">
            <v>sub-HRG</v>
          </cell>
          <cell r="D29" t="str">
            <v>DayCase</v>
          </cell>
          <cell r="E29" t="str">
            <v>BP28</v>
          </cell>
          <cell r="F29" t="str">
            <v>DC/EL</v>
          </cell>
        </row>
        <row r="30">
          <cell r="B30" t="str">
            <v>JA24F</v>
          </cell>
          <cell r="C30" t="str">
            <v>sub-HRG</v>
          </cell>
          <cell r="D30" t="str">
            <v>DayCase</v>
          </cell>
          <cell r="E30" t="str">
            <v>BP31</v>
          </cell>
          <cell r="F30" t="str">
            <v>DC/EL</v>
          </cell>
        </row>
        <row r="31">
          <cell r="B31" t="str">
            <v>JA38C</v>
          </cell>
          <cell r="C31" t="str">
            <v>sub-HRG</v>
          </cell>
          <cell r="D31" t="str">
            <v>DayCase</v>
          </cell>
          <cell r="E31" t="str">
            <v>BP32</v>
          </cell>
          <cell r="F31" t="str">
            <v>DC/EL</v>
          </cell>
        </row>
        <row r="32">
          <cell r="B32" t="str">
            <v>LB51A</v>
          </cell>
          <cell r="C32" t="str">
            <v>HRG</v>
          </cell>
          <cell r="D32" t="str">
            <v>DayCase</v>
          </cell>
          <cell r="E32" t="str">
            <v>n/a</v>
          </cell>
          <cell r="F32" t="str">
            <v>DC/EL</v>
          </cell>
        </row>
        <row r="33">
          <cell r="B33" t="str">
            <v>LB51B</v>
          </cell>
          <cell r="C33" t="str">
            <v>HRG</v>
          </cell>
          <cell r="D33" t="str">
            <v>DayCase</v>
          </cell>
          <cell r="E33" t="str">
            <v>n/a</v>
          </cell>
          <cell r="F33" t="str">
            <v>DC/EL</v>
          </cell>
        </row>
        <row r="34">
          <cell r="B34" t="str">
            <v>LB25F</v>
          </cell>
          <cell r="C34" t="str">
            <v>HRG</v>
          </cell>
          <cell r="D34" t="str">
            <v>DayCase</v>
          </cell>
          <cell r="E34" t="str">
            <v>n/a</v>
          </cell>
          <cell r="F34" t="str">
            <v>DC/EL</v>
          </cell>
        </row>
        <row r="35">
          <cell r="B35" t="str">
            <v>LB25E</v>
          </cell>
          <cell r="C35" t="str">
            <v>HRG</v>
          </cell>
          <cell r="D35" t="str">
            <v>DayCase</v>
          </cell>
          <cell r="E35" t="str">
            <v>n/a</v>
          </cell>
          <cell r="F35" t="str">
            <v>DC/EL</v>
          </cell>
        </row>
        <row r="36">
          <cell r="B36" t="str">
            <v>FZ18K</v>
          </cell>
          <cell r="C36" t="str">
            <v>HRG</v>
          </cell>
          <cell r="D36" t="str">
            <v>DayCase</v>
          </cell>
          <cell r="E36" t="str">
            <v>n/a</v>
          </cell>
          <cell r="F36" t="str">
            <v>DC/EL</v>
          </cell>
        </row>
        <row r="37">
          <cell r="B37" t="str">
            <v>FZ18J</v>
          </cell>
          <cell r="C37" t="str">
            <v>HRG</v>
          </cell>
          <cell r="D37" t="str">
            <v>DayCase</v>
          </cell>
          <cell r="E37" t="str">
            <v>n/a</v>
          </cell>
          <cell r="F37" t="str">
            <v>DC/EL</v>
          </cell>
        </row>
        <row r="38">
          <cell r="B38" t="str">
            <v>GA10K</v>
          </cell>
          <cell r="C38" t="str">
            <v>HRG</v>
          </cell>
          <cell r="D38" t="str">
            <v>DayCase</v>
          </cell>
          <cell r="E38" t="str">
            <v>n/a</v>
          </cell>
          <cell r="F38" t="str">
            <v>DC/EL</v>
          </cell>
        </row>
        <row r="39">
          <cell r="B39" t="str">
            <v>HB62C</v>
          </cell>
          <cell r="C39" t="str">
            <v>sub-HRG</v>
          </cell>
          <cell r="D39" t="str">
            <v>DayCase</v>
          </cell>
          <cell r="E39" t="str">
            <v>BP15</v>
          </cell>
          <cell r="F39" t="str">
            <v>DC/EL</v>
          </cell>
        </row>
        <row r="40">
          <cell r="B40" t="str">
            <v>HB22C</v>
          </cell>
          <cell r="C40" t="str">
            <v>sub-HRG</v>
          </cell>
          <cell r="D40" t="str">
            <v>DayCase</v>
          </cell>
          <cell r="E40" t="str">
            <v>BP63</v>
          </cell>
          <cell r="F40" t="str">
            <v>DC/EL</v>
          </cell>
        </row>
        <row r="41">
          <cell r="B41" t="str">
            <v>HB34E</v>
          </cell>
          <cell r="C41" t="str">
            <v>sub-HRG</v>
          </cell>
          <cell r="D41" t="str">
            <v>DayCase</v>
          </cell>
          <cell r="E41" t="str">
            <v>BP16</v>
          </cell>
          <cell r="F41" t="str">
            <v>DC/EL</v>
          </cell>
        </row>
        <row r="42">
          <cell r="B42" t="str">
            <v>HB35B</v>
          </cell>
          <cell r="C42" t="str">
            <v>sub-HRG</v>
          </cell>
          <cell r="D42" t="str">
            <v>DayCase</v>
          </cell>
          <cell r="E42" t="str">
            <v>BP16</v>
          </cell>
          <cell r="F42" t="str">
            <v>DC/EL</v>
          </cell>
        </row>
        <row r="43">
          <cell r="B43" t="str">
            <v>HB35C</v>
          </cell>
          <cell r="C43" t="str">
            <v>sub-HRG</v>
          </cell>
          <cell r="D43" t="str">
            <v>DayCase</v>
          </cell>
          <cell r="E43" t="str">
            <v>BP16</v>
          </cell>
          <cell r="F43" t="str">
            <v>DC/EL</v>
          </cell>
        </row>
        <row r="44">
          <cell r="B44" t="str">
            <v>HB53Z</v>
          </cell>
          <cell r="C44" t="str">
            <v>sub-HRG</v>
          </cell>
          <cell r="D44" t="str">
            <v>DayCase</v>
          </cell>
          <cell r="E44" t="str">
            <v>BP17</v>
          </cell>
          <cell r="F44" t="str">
            <v>DC/EL</v>
          </cell>
        </row>
        <row r="45">
          <cell r="B45" t="str">
            <v>CA60A</v>
          </cell>
          <cell r="C45" t="str">
            <v>HRG</v>
          </cell>
          <cell r="D45" t="str">
            <v>DayCase</v>
          </cell>
          <cell r="E45" t="str">
            <v>n/a</v>
          </cell>
          <cell r="F45" t="str">
            <v>DC/EL</v>
          </cell>
        </row>
        <row r="46">
          <cell r="B46" t="str">
            <v>CA60B</v>
          </cell>
          <cell r="C46" t="str">
            <v>HRG</v>
          </cell>
          <cell r="D46" t="str">
            <v>DayCase</v>
          </cell>
          <cell r="E46" t="str">
            <v>n/a</v>
          </cell>
          <cell r="F46" t="str">
            <v>DC/EL</v>
          </cell>
        </row>
        <row r="47">
          <cell r="B47" t="str">
            <v>CA61Z</v>
          </cell>
          <cell r="C47" t="str">
            <v>HRG</v>
          </cell>
          <cell r="D47" t="str">
            <v>DayCase</v>
          </cell>
          <cell r="E47" t="str">
            <v>n/a</v>
          </cell>
          <cell r="F47" t="str">
            <v>DC/EL</v>
          </cell>
        </row>
        <row r="48">
          <cell r="B48" t="str">
            <v>CA11A</v>
          </cell>
          <cell r="C48" t="str">
            <v>HRG</v>
          </cell>
          <cell r="D48" t="str">
            <v>DayCase</v>
          </cell>
          <cell r="E48" t="str">
            <v>n/a</v>
          </cell>
          <cell r="F48" t="str">
            <v>DC/EL</v>
          </cell>
        </row>
        <row r="49">
          <cell r="B49" t="str">
            <v>CA32A</v>
          </cell>
          <cell r="C49" t="str">
            <v>HRG</v>
          </cell>
          <cell r="D49" t="str">
            <v>DayCase</v>
          </cell>
          <cell r="E49" t="str">
            <v>n/a</v>
          </cell>
          <cell r="F49" t="str">
            <v>DC/EL</v>
          </cell>
        </row>
        <row r="50">
          <cell r="B50" t="str">
            <v>EA03D</v>
          </cell>
          <cell r="C50" t="str">
            <v>sub-HRG</v>
          </cell>
          <cell r="D50" t="str">
            <v>DayCase</v>
          </cell>
          <cell r="E50" t="str">
            <v>BP70</v>
          </cell>
          <cell r="F50" t="str">
            <v>DC/EL</v>
          </cell>
        </row>
        <row r="51">
          <cell r="B51" t="str">
            <v>EA03E</v>
          </cell>
          <cell r="C51" t="str">
            <v>sub-HRG</v>
          </cell>
          <cell r="D51" t="str">
            <v>DayCase</v>
          </cell>
          <cell r="E51" t="str">
            <v>BP70</v>
          </cell>
          <cell r="F51" t="str">
            <v>DC/EL</v>
          </cell>
        </row>
        <row r="52">
          <cell r="B52" t="str">
            <v>EA05C</v>
          </cell>
          <cell r="C52" t="str">
            <v>HRG</v>
          </cell>
          <cell r="D52" t="str">
            <v>DayCase</v>
          </cell>
          <cell r="E52" t="str">
            <v>n/a</v>
          </cell>
          <cell r="F52" t="str">
            <v>DC/EL</v>
          </cell>
        </row>
        <row r="53">
          <cell r="B53" t="str">
            <v>EA05D</v>
          </cell>
          <cell r="C53" t="str">
            <v>HRG</v>
          </cell>
          <cell r="D53" t="str">
            <v>DayCase</v>
          </cell>
          <cell r="E53" t="str">
            <v>n/a</v>
          </cell>
          <cell r="F53" t="str">
            <v>DC/EL</v>
          </cell>
        </row>
        <row r="54">
          <cell r="B54" t="str">
            <v>FZ13C</v>
          </cell>
          <cell r="C54" t="str">
            <v>HRG</v>
          </cell>
          <cell r="D54" t="str">
            <v>DayCase</v>
          </cell>
          <cell r="E54" t="str">
            <v>BP67</v>
          </cell>
          <cell r="F54" t="str">
            <v>DC/EL</v>
          </cell>
        </row>
        <row r="55">
          <cell r="B55" t="str">
            <v>FZ12Q</v>
          </cell>
          <cell r="C55" t="str">
            <v>sub-HRG</v>
          </cell>
          <cell r="D55" t="str">
            <v>DayCase</v>
          </cell>
          <cell r="E55" t="str">
            <v>BP69</v>
          </cell>
          <cell r="F55" t="str">
            <v>DC/EL</v>
          </cell>
        </row>
        <row r="56">
          <cell r="B56" t="str">
            <v>FZ17G</v>
          </cell>
          <cell r="C56" t="str">
            <v>sub-HRG</v>
          </cell>
          <cell r="D56" t="str">
            <v>DayCase</v>
          </cell>
          <cell r="E56" t="str">
            <v>BP76</v>
          </cell>
          <cell r="F56" t="str">
            <v>DC/EL</v>
          </cell>
        </row>
        <row r="57">
          <cell r="B57" t="str">
            <v>CA05A</v>
          </cell>
          <cell r="C57" t="str">
            <v>sub-HRG</v>
          </cell>
          <cell r="D57" t="str">
            <v>DayCase</v>
          </cell>
          <cell r="E57" t="str">
            <v>BP64</v>
          </cell>
          <cell r="F57" t="str">
            <v>DC/EL</v>
          </cell>
        </row>
        <row r="58">
          <cell r="B58" t="str">
            <v>CA14Z</v>
          </cell>
          <cell r="C58" t="str">
            <v>HRG</v>
          </cell>
          <cell r="D58" t="str">
            <v>DayCase</v>
          </cell>
          <cell r="E58" t="str">
            <v>n/a</v>
          </cell>
          <cell r="F58" t="str">
            <v>DC/EL</v>
          </cell>
        </row>
        <row r="59">
          <cell r="B59" t="str">
            <v>CA28Z</v>
          </cell>
          <cell r="C59" t="str">
            <v>sub-HRG</v>
          </cell>
          <cell r="D59" t="str">
            <v>DayCase</v>
          </cell>
          <cell r="E59" t="str">
            <v>BP74</v>
          </cell>
          <cell r="F59" t="str">
            <v>DC/EL</v>
          </cell>
        </row>
        <row r="60">
          <cell r="B60" t="str">
            <v>KA03D</v>
          </cell>
          <cell r="C60" t="str">
            <v>HRG</v>
          </cell>
          <cell r="D60" t="str">
            <v>DayCase</v>
          </cell>
          <cell r="E60" t="str">
            <v>n/a</v>
          </cell>
          <cell r="F60" t="str">
            <v>DC/EL</v>
          </cell>
        </row>
        <row r="61">
          <cell r="B61" t="str">
            <v>BZ09D</v>
          </cell>
          <cell r="C61" t="str">
            <v>sub-HRG</v>
          </cell>
          <cell r="D61" t="str">
            <v>DayCase</v>
          </cell>
          <cell r="E61" t="str">
            <v>BP66</v>
          </cell>
          <cell r="F61" t="str">
            <v>DC/EL</v>
          </cell>
        </row>
        <row r="62">
          <cell r="B62" t="str">
            <v>MA04D</v>
          </cell>
          <cell r="C62" t="str">
            <v>HRG</v>
          </cell>
          <cell r="D62" t="str">
            <v>DayCase</v>
          </cell>
          <cell r="E62" t="str">
            <v>BP62</v>
          </cell>
          <cell r="F62" t="str">
            <v>DC/EL</v>
          </cell>
        </row>
        <row r="63">
          <cell r="B63" t="str">
            <v>MA04D</v>
          </cell>
          <cell r="C63" t="str">
            <v>HRG</v>
          </cell>
          <cell r="D63" t="str">
            <v>DayCase</v>
          </cell>
          <cell r="E63" t="str">
            <v>BP62</v>
          </cell>
          <cell r="F63" t="str">
            <v>DC/EL</v>
          </cell>
        </row>
        <row r="64">
          <cell r="B64" t="str">
            <v>MA29Z</v>
          </cell>
          <cell r="C64" t="str">
            <v>HRG</v>
          </cell>
          <cell r="D64" t="str">
            <v>DayCase</v>
          </cell>
          <cell r="E64" t="str">
            <v>BP71</v>
          </cell>
          <cell r="F64" t="str">
            <v>DC/EL</v>
          </cell>
        </row>
        <row r="65">
          <cell r="B65" t="str">
            <v>MA07G</v>
          </cell>
          <cell r="C65" t="str">
            <v>HRG</v>
          </cell>
          <cell r="D65" t="str">
            <v>DayCase</v>
          </cell>
          <cell r="E65" t="str">
            <v>Waiting for Consultation Grouper</v>
          </cell>
          <cell r="F65" t="str">
            <v>DC/EL</v>
          </cell>
        </row>
        <row r="66">
          <cell r="B66" t="str">
            <v>MA08A</v>
          </cell>
          <cell r="C66" t="str">
            <v>sub-HRG</v>
          </cell>
          <cell r="D66" t="str">
            <v>DayCase</v>
          </cell>
          <cell r="E66" t="str">
            <v>Waiting for Consultation Grouper</v>
          </cell>
          <cell r="F66" t="str">
            <v>DC/EL</v>
          </cell>
        </row>
        <row r="67">
          <cell r="B67" t="str">
            <v>MA08B</v>
          </cell>
          <cell r="C67" t="str">
            <v>HRG</v>
          </cell>
          <cell r="D67" t="str">
            <v>DayCase</v>
          </cell>
          <cell r="E67" t="str">
            <v>Waiting for Consultation Grouper</v>
          </cell>
          <cell r="F67" t="str">
            <v>DC/EL</v>
          </cell>
        </row>
        <row r="68">
          <cell r="B68" t="str">
            <v>GB06H</v>
          </cell>
          <cell r="C68" t="str">
            <v>HRG</v>
          </cell>
          <cell r="D68" t="str">
            <v>DayCase</v>
          </cell>
          <cell r="E68" t="str">
            <v>n/a</v>
          </cell>
          <cell r="F68" t="str">
            <v>DC/EL</v>
          </cell>
        </row>
        <row r="69">
          <cell r="B69" t="str">
            <v>GB04D</v>
          </cell>
          <cell r="C69" t="str">
            <v>sub-HRG</v>
          </cell>
          <cell r="D69" t="str">
            <v>DayCase</v>
          </cell>
          <cell r="E69" t="str">
            <v>BP72</v>
          </cell>
          <cell r="F69" t="str">
            <v>DC/EL</v>
          </cell>
        </row>
        <row r="70">
          <cell r="B70" t="str">
            <v>LB09D</v>
          </cell>
          <cell r="C70" t="str">
            <v>sub-HRG</v>
          </cell>
          <cell r="D70" t="str">
            <v>DayCase</v>
          </cell>
          <cell r="E70" t="str">
            <v>BP68</v>
          </cell>
          <cell r="F70" t="str">
            <v>DC/EL</v>
          </cell>
        </row>
        <row r="71">
          <cell r="B71" t="str">
            <v>LB13E</v>
          </cell>
          <cell r="C71" t="str">
            <v>HRG</v>
          </cell>
          <cell r="D71" t="str">
            <v>DayCase</v>
          </cell>
          <cell r="E71" t="str">
            <v>n/a</v>
          </cell>
          <cell r="F71" t="str">
            <v>DC/EL</v>
          </cell>
        </row>
        <row r="72">
          <cell r="B72" t="str">
            <v>LB13F</v>
          </cell>
          <cell r="C72" t="str">
            <v>HRG</v>
          </cell>
          <cell r="D72" t="str">
            <v>DayCase</v>
          </cell>
          <cell r="E72" t="str">
            <v>n/a</v>
          </cell>
          <cell r="F72" t="str">
            <v>DC/EL</v>
          </cell>
        </row>
        <row r="73">
          <cell r="B73" t="str">
            <v>LB55A</v>
          </cell>
          <cell r="C73" t="str">
            <v>sub-HRG</v>
          </cell>
          <cell r="D73" t="str">
            <v>DayCase</v>
          </cell>
          <cell r="E73" t="str">
            <v>BP73</v>
          </cell>
          <cell r="F73" t="str">
            <v>DC/EL</v>
          </cell>
        </row>
        <row r="74">
          <cell r="B74" t="str">
            <v>LB65E</v>
          </cell>
          <cell r="C74" t="str">
            <v>sub-HRG</v>
          </cell>
          <cell r="D74" t="str">
            <v>DayCase</v>
          </cell>
          <cell r="E74" t="str">
            <v>BP78</v>
          </cell>
          <cell r="F74" t="str">
            <v>DC/EL</v>
          </cell>
        </row>
        <row r="75">
          <cell r="B75" t="str">
            <v>YR01Z</v>
          </cell>
          <cell r="C75" t="str">
            <v>HRG</v>
          </cell>
          <cell r="D75" t="str">
            <v>DayCase</v>
          </cell>
          <cell r="E75" t="str">
            <v>n/a</v>
          </cell>
          <cell r="F75" t="str">
            <v>DC/EL</v>
          </cell>
        </row>
        <row r="76">
          <cell r="B76" t="str">
            <v>YR11D</v>
          </cell>
          <cell r="C76" t="str">
            <v>sub-HRG</v>
          </cell>
          <cell r="D76" t="str">
            <v>DayCase</v>
          </cell>
          <cell r="E76" t="str">
            <v>BP24</v>
          </cell>
          <cell r="F76" t="str">
            <v>DC/EL</v>
          </cell>
        </row>
        <row r="77">
          <cell r="B77" t="str">
            <v>YR25Z</v>
          </cell>
          <cell r="C77" t="str">
            <v>sub-HRG</v>
          </cell>
          <cell r="D77" t="str">
            <v>DayCase</v>
          </cell>
          <cell r="E77" t="str">
            <v>BP77</v>
          </cell>
          <cell r="F77" t="str">
            <v>DC/EL</v>
          </cell>
        </row>
        <row r="78">
          <cell r="B78" t="str">
            <v>YQ42Z</v>
          </cell>
          <cell r="C78" t="str">
            <v>sub-HRG</v>
          </cell>
          <cell r="D78" t="str">
            <v>DayCase</v>
          </cell>
          <cell r="E78" t="str">
            <v>BP65</v>
          </cell>
          <cell r="F78" t="str">
            <v>DC/EL</v>
          </cell>
        </row>
        <row r="79">
          <cell r="B79" t="str">
            <v>YZ01Z</v>
          </cell>
          <cell r="C79" t="str">
            <v>HRG</v>
          </cell>
          <cell r="D79" t="str">
            <v>DayCase</v>
          </cell>
          <cell r="E79" t="str">
            <v>n/a</v>
          </cell>
          <cell r="F79" t="str">
            <v>DC/EL</v>
          </cell>
        </row>
        <row r="80">
          <cell r="B80" t="str">
            <v>KB01C</v>
          </cell>
          <cell r="C80" t="str">
            <v>Sub-HRG</v>
          </cell>
          <cell r="D80" t="str">
            <v>Diabetic ketoacidosis</v>
          </cell>
          <cell r="E80" t="str">
            <v>BP52</v>
          </cell>
          <cell r="F80" t="str">
            <v>NE</v>
          </cell>
        </row>
        <row r="81">
          <cell r="B81" t="str">
            <v>KB01D</v>
          </cell>
          <cell r="C81" t="str">
            <v>Sub-HRG</v>
          </cell>
          <cell r="D81" t="str">
            <v>Diabetic ketoacidosis</v>
          </cell>
          <cell r="E81" t="str">
            <v>BP52</v>
          </cell>
          <cell r="F81" t="str">
            <v>NE</v>
          </cell>
        </row>
        <row r="82">
          <cell r="B82" t="str">
            <v>KB01E</v>
          </cell>
          <cell r="C82" t="str">
            <v>Sub-HRG</v>
          </cell>
          <cell r="D82" t="str">
            <v>Diabetic ketoacidosis</v>
          </cell>
          <cell r="E82" t="str">
            <v>BP52</v>
          </cell>
          <cell r="F82" t="str">
            <v>NE</v>
          </cell>
        </row>
        <row r="83">
          <cell r="B83" t="str">
            <v>KB01F</v>
          </cell>
          <cell r="C83" t="str">
            <v>Sub-HRG</v>
          </cell>
          <cell r="D83" t="str">
            <v>Diabetic ketoacidosis</v>
          </cell>
          <cell r="E83" t="str">
            <v>BP52</v>
          </cell>
          <cell r="F83" t="str">
            <v>NE</v>
          </cell>
        </row>
        <row r="84">
          <cell r="B84" t="str">
            <v>KB02G</v>
          </cell>
          <cell r="C84" t="str">
            <v>Sub-HRG</v>
          </cell>
          <cell r="D84" t="str">
            <v>Diabetic ketoacidosis</v>
          </cell>
          <cell r="E84" t="str">
            <v>BP52</v>
          </cell>
          <cell r="F84" t="str">
            <v>NE</v>
          </cell>
        </row>
        <row r="85">
          <cell r="B85" t="str">
            <v>KB02H</v>
          </cell>
          <cell r="C85" t="str">
            <v>Sub-HRG</v>
          </cell>
          <cell r="D85" t="str">
            <v>Diabetic ketoacidosis</v>
          </cell>
          <cell r="E85" t="str">
            <v>BP52</v>
          </cell>
          <cell r="F85" t="str">
            <v>NE</v>
          </cell>
        </row>
        <row r="86">
          <cell r="B86" t="str">
            <v>KB02J</v>
          </cell>
          <cell r="C86" t="str">
            <v>Sub-HRG</v>
          </cell>
          <cell r="D86" t="str">
            <v>Diabetic ketoacidosis</v>
          </cell>
          <cell r="E86" t="str">
            <v>BP52</v>
          </cell>
          <cell r="F86" t="str">
            <v>NE</v>
          </cell>
        </row>
        <row r="87">
          <cell r="B87" t="str">
            <v>KB02K</v>
          </cell>
          <cell r="C87" t="str">
            <v>Sub-HRG</v>
          </cell>
          <cell r="D87" t="str">
            <v>Diabetic ketoacidosis</v>
          </cell>
          <cell r="E87" t="str">
            <v>BP52</v>
          </cell>
          <cell r="F87" t="str">
            <v>NE</v>
          </cell>
        </row>
        <row r="88">
          <cell r="B88" t="str">
            <v>Pathway</v>
          </cell>
          <cell r="C88" t="str">
            <v>Pathway</v>
          </cell>
          <cell r="D88" t="str">
            <v>Early Inflammatory arthritis</v>
          </cell>
          <cell r="E88" t="str">
            <v>n/a</v>
          </cell>
          <cell r="F88" t="str">
            <v>Pathway</v>
          </cell>
        </row>
        <row r="89">
          <cell r="B89" t="str">
            <v>Pathway</v>
          </cell>
          <cell r="C89" t="str">
            <v>Pathway</v>
          </cell>
          <cell r="D89" t="str">
            <v>Early Inflammatory arthritis</v>
          </cell>
          <cell r="E89" t="str">
            <v>n/a</v>
          </cell>
          <cell r="F89" t="str">
            <v>Pathway</v>
          </cell>
        </row>
        <row r="90">
          <cell r="B90" t="str">
            <v>Pathway</v>
          </cell>
          <cell r="C90" t="str">
            <v>Pathway</v>
          </cell>
          <cell r="D90" t="str">
            <v>Early Inflammatory arthritis</v>
          </cell>
          <cell r="E90" t="str">
            <v>n/a</v>
          </cell>
          <cell r="F90" t="str">
            <v>Pathway</v>
          </cell>
        </row>
        <row r="91">
          <cell r="B91" t="str">
            <v>FZ24J</v>
          </cell>
          <cell r="C91" t="str">
            <v>HRG</v>
          </cell>
          <cell r="D91" t="str">
            <v>Endoscopy procedures</v>
          </cell>
          <cell r="E91" t="str">
            <v>n/a</v>
          </cell>
          <cell r="F91" t="str">
            <v>DC/EL</v>
          </cell>
        </row>
        <row r="92">
          <cell r="B92" t="str">
            <v>FZ51Z</v>
          </cell>
          <cell r="C92" t="str">
            <v>HRG</v>
          </cell>
          <cell r="D92" t="str">
            <v>Endoscopy procedures</v>
          </cell>
          <cell r="E92" t="str">
            <v>n/a</v>
          </cell>
          <cell r="F92" t="str">
            <v>DC/EL</v>
          </cell>
        </row>
        <row r="93">
          <cell r="B93" t="str">
            <v>FZ52Z</v>
          </cell>
          <cell r="C93" t="str">
            <v>HRG</v>
          </cell>
          <cell r="D93" t="str">
            <v>Endoscopy procedures</v>
          </cell>
          <cell r="E93" t="str">
            <v>n/a</v>
          </cell>
          <cell r="F93" t="str">
            <v>DC/EL</v>
          </cell>
        </row>
        <row r="94">
          <cell r="B94" t="str">
            <v>FZ53Z</v>
          </cell>
          <cell r="C94" t="str">
            <v>HRG</v>
          </cell>
          <cell r="D94" t="str">
            <v>Endoscopy procedures</v>
          </cell>
          <cell r="E94" t="str">
            <v>n/a</v>
          </cell>
          <cell r="F94" t="str">
            <v>DC/EL</v>
          </cell>
        </row>
        <row r="95">
          <cell r="B95" t="str">
            <v>FZ54Z</v>
          </cell>
          <cell r="C95" t="str">
            <v>HRG</v>
          </cell>
          <cell r="D95" t="str">
            <v>Endoscopy procedures</v>
          </cell>
          <cell r="E95" t="str">
            <v>n/a</v>
          </cell>
          <cell r="F95" t="str">
            <v>DC/EL</v>
          </cell>
        </row>
        <row r="96">
          <cell r="B96" t="str">
            <v>FZ55Z</v>
          </cell>
          <cell r="C96" t="str">
            <v>HRG</v>
          </cell>
          <cell r="D96" t="str">
            <v>Endoscopy procedures</v>
          </cell>
          <cell r="E96" t="str">
            <v>n/a</v>
          </cell>
          <cell r="F96" t="str">
            <v>DC/EL</v>
          </cell>
        </row>
        <row r="97">
          <cell r="B97" t="str">
            <v>FZ56Z</v>
          </cell>
          <cell r="C97" t="str">
            <v>HRG</v>
          </cell>
          <cell r="D97" t="str">
            <v>Endoscopy procedures</v>
          </cell>
          <cell r="E97" t="str">
            <v>n/a</v>
          </cell>
          <cell r="F97" t="str">
            <v>DC/EL</v>
          </cell>
        </row>
        <row r="98">
          <cell r="B98" t="str">
            <v>FZ60Z</v>
          </cell>
          <cell r="C98" t="str">
            <v>HRG</v>
          </cell>
          <cell r="D98" t="str">
            <v>Endoscopy procedures</v>
          </cell>
          <cell r="E98" t="str">
            <v>n/a</v>
          </cell>
          <cell r="F98" t="str">
            <v>DC/EL</v>
          </cell>
        </row>
        <row r="99">
          <cell r="B99" t="str">
            <v>FZ61Z</v>
          </cell>
          <cell r="C99" t="str">
            <v>HRG</v>
          </cell>
          <cell r="D99" t="str">
            <v>Endoscopy procedures</v>
          </cell>
          <cell r="E99" t="str">
            <v>n/a</v>
          </cell>
          <cell r="F99" t="str">
            <v>DC/EL</v>
          </cell>
        </row>
        <row r="100">
          <cell r="B100" t="str">
            <v>FZ63Z</v>
          </cell>
          <cell r="C100" t="str">
            <v>HRG</v>
          </cell>
          <cell r="D100" t="str">
            <v>Endoscopy procedures</v>
          </cell>
          <cell r="E100" t="str">
            <v>n/a</v>
          </cell>
          <cell r="F100" t="str">
            <v>DC/EL</v>
          </cell>
        </row>
        <row r="101">
          <cell r="B101" t="str">
            <v>FZ64A</v>
          </cell>
          <cell r="C101" t="str">
            <v>HRG</v>
          </cell>
          <cell r="D101" t="str">
            <v>Endoscopy procedures</v>
          </cell>
          <cell r="E101" t="str">
            <v>n/a</v>
          </cell>
          <cell r="F101" t="str">
            <v>DC/EL</v>
          </cell>
        </row>
        <row r="102">
          <cell r="B102" t="str">
            <v>FZ65Z</v>
          </cell>
          <cell r="C102" t="str">
            <v>HRG</v>
          </cell>
          <cell r="D102" t="str">
            <v>Endoscopy procedures</v>
          </cell>
          <cell r="E102" t="str">
            <v>n/a</v>
          </cell>
          <cell r="F102" t="str">
            <v>DC/EL</v>
          </cell>
        </row>
        <row r="103">
          <cell r="B103" t="str">
            <v>FZ70Z</v>
          </cell>
          <cell r="C103" t="str">
            <v>HRG</v>
          </cell>
          <cell r="D103" t="str">
            <v>Endoscopy procedures</v>
          </cell>
          <cell r="E103" t="str">
            <v>n/a</v>
          </cell>
          <cell r="F103" t="str">
            <v>DC/EL</v>
          </cell>
        </row>
        <row r="104">
          <cell r="B104" t="str">
            <v>Top Up</v>
          </cell>
          <cell r="C104" t="str">
            <v>Top Up</v>
          </cell>
          <cell r="D104" t="str">
            <v>Fragility Hip Fracture</v>
          </cell>
          <cell r="E104" t="str">
            <v>Top Up</v>
          </cell>
          <cell r="F104" t="str">
            <v xml:space="preserve">Compliance with all 7 best practice criteria </v>
          </cell>
        </row>
        <row r="105">
          <cell r="B105" t="str">
            <v>HA11A</v>
          </cell>
          <cell r="C105" t="str">
            <v>Sub-HRG</v>
          </cell>
          <cell r="D105" t="str">
            <v>Fragility Hip Fracture</v>
          </cell>
          <cell r="E105" t="str">
            <v>BP01</v>
          </cell>
          <cell r="F105" t="str">
            <v>NE</v>
          </cell>
        </row>
        <row r="106">
          <cell r="B106" t="str">
            <v>HA11B</v>
          </cell>
          <cell r="C106" t="str">
            <v>Sub-HRG</v>
          </cell>
          <cell r="D106" t="str">
            <v>Fragility Hip Fracture</v>
          </cell>
          <cell r="E106" t="str">
            <v>BP01</v>
          </cell>
          <cell r="F106" t="str">
            <v>NE</v>
          </cell>
        </row>
        <row r="107">
          <cell r="B107" t="str">
            <v>HA11C</v>
          </cell>
          <cell r="C107" t="str">
            <v>Sub-HRG</v>
          </cell>
          <cell r="D107" t="str">
            <v>Fragility Hip Fracture</v>
          </cell>
          <cell r="E107" t="str">
            <v>BP01</v>
          </cell>
          <cell r="F107" t="str">
            <v>NE</v>
          </cell>
        </row>
        <row r="108">
          <cell r="B108" t="str">
            <v>HA12B</v>
          </cell>
          <cell r="C108" t="str">
            <v>Sub-HRG</v>
          </cell>
          <cell r="D108" t="str">
            <v>Fragility Hip Fracture</v>
          </cell>
          <cell r="E108" t="str">
            <v>BP01</v>
          </cell>
          <cell r="F108" t="str">
            <v>NE</v>
          </cell>
        </row>
        <row r="109">
          <cell r="B109" t="str">
            <v>HA12C</v>
          </cell>
          <cell r="C109" t="str">
            <v>Sub-HRG</v>
          </cell>
          <cell r="D109" t="str">
            <v>Fragility Hip Fracture</v>
          </cell>
          <cell r="E109" t="str">
            <v>BP01</v>
          </cell>
          <cell r="F109" t="str">
            <v>NE</v>
          </cell>
        </row>
        <row r="110">
          <cell r="B110" t="str">
            <v>HA13A</v>
          </cell>
          <cell r="C110" t="str">
            <v>Sub-HRG</v>
          </cell>
          <cell r="D110" t="str">
            <v>Fragility Hip Fracture</v>
          </cell>
          <cell r="E110" t="str">
            <v>BP01</v>
          </cell>
          <cell r="F110" t="str">
            <v>NE</v>
          </cell>
        </row>
        <row r="111">
          <cell r="B111" t="str">
            <v>HA13B</v>
          </cell>
          <cell r="C111" t="str">
            <v>Sub-HRG</v>
          </cell>
          <cell r="D111" t="str">
            <v>Fragility Hip Fracture</v>
          </cell>
          <cell r="E111" t="str">
            <v>BP01</v>
          </cell>
          <cell r="F111" t="str">
            <v>NE</v>
          </cell>
        </row>
        <row r="112">
          <cell r="B112" t="str">
            <v>HA13C</v>
          </cell>
          <cell r="C112" t="str">
            <v>Sub-HRG</v>
          </cell>
          <cell r="D112" t="str">
            <v>Fragility Hip Fracture</v>
          </cell>
          <cell r="E112" t="str">
            <v>BP01</v>
          </cell>
          <cell r="F112" t="str">
            <v>NE</v>
          </cell>
        </row>
        <row r="113">
          <cell r="B113" t="str">
            <v>HA14A</v>
          </cell>
          <cell r="C113" t="str">
            <v>Sub-HRG</v>
          </cell>
          <cell r="D113" t="str">
            <v>Fragility Hip Fracture</v>
          </cell>
          <cell r="E113" t="str">
            <v>BP01</v>
          </cell>
          <cell r="F113" t="str">
            <v>NE</v>
          </cell>
        </row>
        <row r="114">
          <cell r="B114" t="str">
            <v>HA14B</v>
          </cell>
          <cell r="C114" t="str">
            <v>Sub-HRG</v>
          </cell>
          <cell r="D114" t="str">
            <v>Fragility Hip Fracture</v>
          </cell>
          <cell r="E114" t="str">
            <v>BP01</v>
          </cell>
          <cell r="F114" t="str">
            <v>NE</v>
          </cell>
        </row>
        <row r="115">
          <cell r="B115" t="str">
            <v>HA14C</v>
          </cell>
          <cell r="C115" t="str">
            <v>Sub-HRG</v>
          </cell>
          <cell r="D115" t="str">
            <v>Fragility Hip Fracture</v>
          </cell>
          <cell r="E115" t="str">
            <v>BP01</v>
          </cell>
          <cell r="F115" t="str">
            <v>NE</v>
          </cell>
        </row>
        <row r="116">
          <cell r="B116" t="str">
            <v>VA11A</v>
          </cell>
          <cell r="C116" t="str">
            <v>Sub-HRG</v>
          </cell>
          <cell r="D116" t="str">
            <v>Fragility Hip Fracture</v>
          </cell>
          <cell r="E116" t="str">
            <v>BP01</v>
          </cell>
          <cell r="F116" t="str">
            <v>NE</v>
          </cell>
        </row>
        <row r="117">
          <cell r="B117" t="str">
            <v>VA11B</v>
          </cell>
          <cell r="C117" t="str">
            <v>Sub-HRG</v>
          </cell>
          <cell r="D117" t="str">
            <v>Fragility Hip Fracture</v>
          </cell>
          <cell r="E117" t="str">
            <v>BP01</v>
          </cell>
          <cell r="F117" t="str">
            <v>NE</v>
          </cell>
        </row>
        <row r="118">
          <cell r="B118" t="str">
            <v>VA11C</v>
          </cell>
          <cell r="C118" t="str">
            <v>Sub-HRG</v>
          </cell>
          <cell r="D118" t="str">
            <v>Fragility Hip Fracture</v>
          </cell>
          <cell r="E118" t="str">
            <v>BP01</v>
          </cell>
          <cell r="F118" t="str">
            <v>NE</v>
          </cell>
        </row>
        <row r="119">
          <cell r="B119" t="str">
            <v>VA11D</v>
          </cell>
          <cell r="C119" t="str">
            <v>Sub-HRG</v>
          </cell>
          <cell r="D119" t="str">
            <v>Fragility Hip Fracture</v>
          </cell>
          <cell r="E119" t="str">
            <v>BP01</v>
          </cell>
          <cell r="F119" t="str">
            <v>NE</v>
          </cell>
        </row>
        <row r="120">
          <cell r="B120" t="str">
            <v>VA12A</v>
          </cell>
          <cell r="C120" t="str">
            <v>Sub-HRG</v>
          </cell>
          <cell r="D120" t="str">
            <v>Fragility Hip Fracture</v>
          </cell>
          <cell r="E120" t="str">
            <v>BP01</v>
          </cell>
          <cell r="F120" t="str">
            <v>NE</v>
          </cell>
        </row>
        <row r="121">
          <cell r="B121" t="str">
            <v>VA12B</v>
          </cell>
          <cell r="C121" t="str">
            <v>Sub-HRG</v>
          </cell>
          <cell r="D121" t="str">
            <v>Fragility Hip Fracture</v>
          </cell>
          <cell r="E121" t="str">
            <v>BP01</v>
          </cell>
          <cell r="F121" t="str">
            <v>NE</v>
          </cell>
        </row>
        <row r="122">
          <cell r="B122" t="str">
            <v>VA12C</v>
          </cell>
          <cell r="C122" t="str">
            <v>Sub-HRG</v>
          </cell>
          <cell r="D122" t="str">
            <v>Fragility Hip Fracture</v>
          </cell>
          <cell r="E122" t="str">
            <v>BP01</v>
          </cell>
          <cell r="F122" t="str">
            <v>NE</v>
          </cell>
        </row>
        <row r="123">
          <cell r="B123" t="str">
            <v>VA12D</v>
          </cell>
          <cell r="C123" t="str">
            <v>Sub-HRG</v>
          </cell>
          <cell r="D123" t="str">
            <v>Fragility Hip Fracture</v>
          </cell>
          <cell r="E123" t="str">
            <v>BP01</v>
          </cell>
          <cell r="F123" t="str">
            <v>NE</v>
          </cell>
        </row>
        <row r="124">
          <cell r="B124" t="str">
            <v>Pathway</v>
          </cell>
          <cell r="C124" t="str">
            <v>Pathway</v>
          </cell>
          <cell r="D124" t="str">
            <v>Major Trauma</v>
          </cell>
          <cell r="E124" t="str">
            <v>n/a</v>
          </cell>
          <cell r="F124" t="str">
            <v>Pathway</v>
          </cell>
        </row>
        <row r="125">
          <cell r="B125" t="str">
            <v>Pathway</v>
          </cell>
          <cell r="C125" t="str">
            <v>Pathway</v>
          </cell>
          <cell r="D125" t="str">
            <v>Major Trauma</v>
          </cell>
          <cell r="E125" t="str">
            <v>n/a</v>
          </cell>
          <cell r="F125" t="str">
            <v>Pathway</v>
          </cell>
        </row>
        <row r="126">
          <cell r="B126" t="str">
            <v>MA10Z</v>
          </cell>
          <cell r="C126" t="str">
            <v>HRG</v>
          </cell>
          <cell r="D126" t="str">
            <v>Outpatients</v>
          </cell>
          <cell r="E126" t="str">
            <v>n/a</v>
          </cell>
          <cell r="F126" t="str">
            <v>OP/DC/EL</v>
          </cell>
        </row>
        <row r="127">
          <cell r="B127" t="str">
            <v>MA31Z</v>
          </cell>
          <cell r="C127" t="str">
            <v>HRG</v>
          </cell>
          <cell r="D127" t="str">
            <v>Outpatients</v>
          </cell>
          <cell r="E127" t="str">
            <v>n/a</v>
          </cell>
          <cell r="F127" t="str">
            <v>OP/DC/EL</v>
          </cell>
        </row>
        <row r="128">
          <cell r="B128" t="str">
            <v>MA32Z</v>
          </cell>
          <cell r="C128" t="str">
            <v>HRG</v>
          </cell>
          <cell r="D128" t="str">
            <v>Outpatients</v>
          </cell>
          <cell r="E128" t="str">
            <v>n/a</v>
          </cell>
          <cell r="F128" t="str">
            <v>OP/DC/EL</v>
          </cell>
        </row>
        <row r="129">
          <cell r="B129" t="str">
            <v>LB72A</v>
          </cell>
          <cell r="C129" t="str">
            <v>HRG</v>
          </cell>
          <cell r="D129" t="str">
            <v>Outpatients</v>
          </cell>
          <cell r="E129" t="str">
            <v>n/a</v>
          </cell>
          <cell r="F129" t="str">
            <v>OP/DC/EL</v>
          </cell>
        </row>
        <row r="130">
          <cell r="B130" t="str">
            <v>LB14Z</v>
          </cell>
          <cell r="C130" t="str">
            <v>HRG</v>
          </cell>
          <cell r="D130" t="str">
            <v>Outpatients</v>
          </cell>
          <cell r="E130" t="str">
            <v>n/a</v>
          </cell>
          <cell r="F130" t="str">
            <v>OP/DC/EL</v>
          </cell>
        </row>
        <row r="131">
          <cell r="B131" t="str">
            <v>Pathway</v>
          </cell>
          <cell r="C131" t="str">
            <v>Pathway</v>
          </cell>
          <cell r="D131" t="str">
            <v>Paediatric diabetes</v>
          </cell>
          <cell r="E131" t="str">
            <v>n/a</v>
          </cell>
          <cell r="F131" t="str">
            <v>Pathway</v>
          </cell>
        </row>
        <row r="132">
          <cell r="B132">
            <v>223</v>
          </cell>
          <cell r="C132" t="str">
            <v>TFC</v>
          </cell>
          <cell r="D132" t="str">
            <v>Paediatric epilepsy</v>
          </cell>
          <cell r="E132" t="str">
            <v>n/a</v>
          </cell>
          <cell r="F132" t="str">
            <v>Opatt</v>
          </cell>
        </row>
        <row r="133">
          <cell r="B133" t="str">
            <v>Pathway</v>
          </cell>
          <cell r="C133" t="str">
            <v>Pathway</v>
          </cell>
          <cell r="D133" t="str">
            <v>Parkinson's disease</v>
          </cell>
          <cell r="E133" t="str">
            <v>n/a</v>
          </cell>
          <cell r="F133" t="str">
            <v>Pathway</v>
          </cell>
        </row>
        <row r="134">
          <cell r="B134" t="str">
            <v>DZ06A</v>
          </cell>
          <cell r="C134" t="str">
            <v>Sub-HRG</v>
          </cell>
          <cell r="D134" t="str">
            <v>Pleural Effusion</v>
          </cell>
          <cell r="E134" t="str">
            <v>BP51</v>
          </cell>
          <cell r="F134" t="str">
            <v>NE</v>
          </cell>
        </row>
        <row r="135">
          <cell r="B135" t="str">
            <v>DZ16F</v>
          </cell>
          <cell r="C135" t="str">
            <v>HRG</v>
          </cell>
          <cell r="D135" t="str">
            <v>Pleural Effusion</v>
          </cell>
          <cell r="E135" t="str">
            <v>n/a</v>
          </cell>
          <cell r="F135" t="str">
            <v>NE</v>
          </cell>
        </row>
        <row r="136">
          <cell r="B136" t="str">
            <v>DZ16G</v>
          </cell>
          <cell r="C136" t="str">
            <v>HRG</v>
          </cell>
          <cell r="D136" t="str">
            <v>Pleural Effusion</v>
          </cell>
          <cell r="E136" t="str">
            <v>n/a</v>
          </cell>
          <cell r="F136" t="str">
            <v>NE</v>
          </cell>
        </row>
        <row r="137">
          <cell r="B137" t="str">
            <v>HB12B</v>
          </cell>
          <cell r="C137" t="str">
            <v>HRG</v>
          </cell>
          <cell r="D137" t="str">
            <v>Hip and Knee</v>
          </cell>
          <cell r="E137" t="str">
            <v>n/a</v>
          </cell>
          <cell r="F137" t="str">
            <v>DC/EL</v>
          </cell>
        </row>
        <row r="138">
          <cell r="B138" t="str">
            <v>HB12C</v>
          </cell>
          <cell r="C138" t="str">
            <v>HRG</v>
          </cell>
          <cell r="D138" t="str">
            <v>Hip and Knee</v>
          </cell>
          <cell r="E138" t="str">
            <v>n/a</v>
          </cell>
          <cell r="F138" t="str">
            <v>DC/EL</v>
          </cell>
        </row>
        <row r="139">
          <cell r="B139" t="str">
            <v>HB21B</v>
          </cell>
          <cell r="C139" t="str">
            <v>HRG</v>
          </cell>
          <cell r="D139" t="str">
            <v>Hip and Knee</v>
          </cell>
          <cell r="E139" t="str">
            <v>n/a</v>
          </cell>
          <cell r="F139" t="str">
            <v>DC/EL</v>
          </cell>
        </row>
        <row r="140">
          <cell r="B140" t="str">
            <v>HB21C</v>
          </cell>
          <cell r="C140" t="str">
            <v>HRG</v>
          </cell>
          <cell r="D140" t="str">
            <v>Hip and Knee</v>
          </cell>
          <cell r="E140" t="str">
            <v>n/a</v>
          </cell>
          <cell r="F140" t="str">
            <v>DC/EL</v>
          </cell>
        </row>
        <row r="141">
          <cell r="B141" t="str">
            <v>AA26F</v>
          </cell>
          <cell r="C141" t="str">
            <v>sub-HRG</v>
          </cell>
          <cell r="D141" t="str">
            <v>SDEC</v>
          </cell>
          <cell r="E141" t="str">
            <v>BP35</v>
          </cell>
          <cell r="F141" t="str">
            <v>NE</v>
          </cell>
        </row>
        <row r="142">
          <cell r="B142" t="str">
            <v>AA26G</v>
          </cell>
          <cell r="C142" t="str">
            <v>sub-HRG</v>
          </cell>
          <cell r="D142" t="str">
            <v>SDEC</v>
          </cell>
          <cell r="E142" t="str">
            <v>BP35</v>
          </cell>
          <cell r="F142" t="str">
            <v>NE</v>
          </cell>
        </row>
        <row r="143">
          <cell r="B143" t="str">
            <v>AA26H</v>
          </cell>
          <cell r="C143" t="str">
            <v>sub-HRG</v>
          </cell>
          <cell r="D143" t="str">
            <v>SDEC</v>
          </cell>
          <cell r="E143" t="str">
            <v>BP35</v>
          </cell>
          <cell r="F143" t="str">
            <v>NE</v>
          </cell>
        </row>
        <row r="144">
          <cell r="B144" t="str">
            <v>AA31D</v>
          </cell>
          <cell r="C144" t="str">
            <v xml:space="preserve">HRG </v>
          </cell>
          <cell r="D144" t="str">
            <v>SDEC</v>
          </cell>
          <cell r="E144" t="str">
            <v>BP49</v>
          </cell>
          <cell r="F144" t="str">
            <v>NE</v>
          </cell>
        </row>
        <row r="145">
          <cell r="B145" t="str">
            <v>AA31E</v>
          </cell>
          <cell r="C145" t="str">
            <v xml:space="preserve">HRG </v>
          </cell>
          <cell r="D145" t="str">
            <v>SDEC</v>
          </cell>
          <cell r="E145" t="str">
            <v>BP49</v>
          </cell>
          <cell r="F145" t="str">
            <v>NE</v>
          </cell>
        </row>
        <row r="146">
          <cell r="B146" t="str">
            <v>DZ15L</v>
          </cell>
          <cell r="C146" t="str">
            <v xml:space="preserve">HRG </v>
          </cell>
          <cell r="D146" t="str">
            <v>SDEC</v>
          </cell>
          <cell r="E146" t="str">
            <v>BP44</v>
          </cell>
          <cell r="F146" t="str">
            <v>NE</v>
          </cell>
        </row>
        <row r="147">
          <cell r="B147" t="str">
            <v>DZ15K</v>
          </cell>
          <cell r="C147" t="str">
            <v xml:space="preserve">HRG </v>
          </cell>
          <cell r="D147" t="str">
            <v>SDEC</v>
          </cell>
          <cell r="E147" t="str">
            <v>BP44</v>
          </cell>
          <cell r="F147" t="str">
            <v>NE</v>
          </cell>
        </row>
        <row r="148">
          <cell r="B148" t="str">
            <v>DZ22J</v>
          </cell>
          <cell r="C148" t="str">
            <v xml:space="preserve">HRG </v>
          </cell>
          <cell r="D148" t="str">
            <v>SDEC</v>
          </cell>
          <cell r="E148" t="str">
            <v>BP45</v>
          </cell>
          <cell r="F148" t="str">
            <v>NE</v>
          </cell>
        </row>
        <row r="149">
          <cell r="B149" t="str">
            <v>DZ09G</v>
          </cell>
          <cell r="C149" t="str">
            <v xml:space="preserve">HRG </v>
          </cell>
          <cell r="D149" t="str">
            <v>SDEC</v>
          </cell>
          <cell r="E149" t="str">
            <v>BP46</v>
          </cell>
          <cell r="F149" t="str">
            <v>NE</v>
          </cell>
        </row>
        <row r="150">
          <cell r="B150" t="str">
            <v>DZ09H</v>
          </cell>
          <cell r="C150" t="str">
            <v xml:space="preserve">HRG </v>
          </cell>
          <cell r="D150" t="str">
            <v>SDEC</v>
          </cell>
          <cell r="E150" t="str">
            <v>BP46</v>
          </cell>
          <cell r="F150" t="str">
            <v>NE</v>
          </cell>
        </row>
        <row r="151">
          <cell r="B151" t="str">
            <v>EB12C</v>
          </cell>
          <cell r="C151" t="str">
            <v>sub-HRG</v>
          </cell>
          <cell r="D151" t="str">
            <v>SDEC</v>
          </cell>
          <cell r="E151" t="str">
            <v>BP40</v>
          </cell>
          <cell r="F151" t="str">
            <v>NE</v>
          </cell>
        </row>
        <row r="152">
          <cell r="B152" t="str">
            <v>EB12B</v>
          </cell>
          <cell r="C152" t="str">
            <v>sub-HRG</v>
          </cell>
          <cell r="D152" t="str">
            <v>SDEC</v>
          </cell>
          <cell r="E152" t="str">
            <v>BP40</v>
          </cell>
          <cell r="F152" t="str">
            <v>NE</v>
          </cell>
        </row>
        <row r="153">
          <cell r="B153" t="str">
            <v>EB13C</v>
          </cell>
          <cell r="C153" t="str">
            <v>sub-HRG</v>
          </cell>
          <cell r="D153" t="str">
            <v>SDEC</v>
          </cell>
          <cell r="E153" t="str">
            <v>BP40</v>
          </cell>
          <cell r="F153" t="str">
            <v>NE</v>
          </cell>
        </row>
        <row r="154">
          <cell r="B154" t="str">
            <v>EB13D</v>
          </cell>
          <cell r="C154" t="str">
            <v>sub-HRG</v>
          </cell>
          <cell r="D154" t="str">
            <v>SDEC</v>
          </cell>
          <cell r="E154" t="str">
            <v>BP40</v>
          </cell>
          <cell r="F154" t="str">
            <v>NE</v>
          </cell>
        </row>
        <row r="155">
          <cell r="B155" t="str">
            <v>HA92Z</v>
          </cell>
          <cell r="C155" t="str">
            <v>sub-HRG</v>
          </cell>
          <cell r="D155" t="str">
            <v>SDEC</v>
          </cell>
          <cell r="E155" t="str">
            <v>BP42</v>
          </cell>
          <cell r="F155" t="str">
            <v>NE</v>
          </cell>
        </row>
        <row r="156">
          <cell r="B156" t="str">
            <v>HA93Z</v>
          </cell>
          <cell r="C156" t="str">
            <v>sub-HRG</v>
          </cell>
          <cell r="D156" t="str">
            <v>SDEC</v>
          </cell>
          <cell r="E156" t="str">
            <v>BP42</v>
          </cell>
          <cell r="F156" t="str">
            <v>NE</v>
          </cell>
        </row>
        <row r="157">
          <cell r="B157" t="str">
            <v>HA94Z</v>
          </cell>
          <cell r="C157" t="str">
            <v>sub-HRG</v>
          </cell>
          <cell r="D157" t="str">
            <v>SDEC</v>
          </cell>
          <cell r="E157" t="str">
            <v>BP42</v>
          </cell>
          <cell r="F157" t="str">
            <v>NE</v>
          </cell>
        </row>
        <row r="158">
          <cell r="B158" t="str">
            <v>HA95Z</v>
          </cell>
          <cell r="C158" t="str">
            <v>sub-HRG</v>
          </cell>
          <cell r="D158" t="str">
            <v>SDEC</v>
          </cell>
          <cell r="E158" t="str">
            <v>BP42</v>
          </cell>
          <cell r="F158" t="str">
            <v>NE</v>
          </cell>
        </row>
        <row r="159">
          <cell r="B159" t="str">
            <v>JC42A</v>
          </cell>
          <cell r="C159" t="str">
            <v>sub-HRG</v>
          </cell>
          <cell r="D159" t="str">
            <v>SDEC</v>
          </cell>
          <cell r="E159" t="str">
            <v>BP39</v>
          </cell>
          <cell r="F159" t="str">
            <v>NE</v>
          </cell>
        </row>
        <row r="160">
          <cell r="B160" t="str">
            <v>JD07K</v>
          </cell>
          <cell r="C160" t="str">
            <v>sub-HRG</v>
          </cell>
          <cell r="D160" t="str">
            <v>SDEC</v>
          </cell>
          <cell r="E160" t="str">
            <v>BP39</v>
          </cell>
          <cell r="F160" t="str">
            <v>NE</v>
          </cell>
        </row>
        <row r="161">
          <cell r="B161" t="str">
            <v>WA11B</v>
          </cell>
          <cell r="C161" t="str">
            <v xml:space="preserve">HRG </v>
          </cell>
          <cell r="D161" t="str">
            <v>SDEC</v>
          </cell>
          <cell r="E161" t="str">
            <v>BP47</v>
          </cell>
          <cell r="F161" t="str">
            <v>NE</v>
          </cell>
        </row>
        <row r="162">
          <cell r="B162" t="str">
            <v>WA11C</v>
          </cell>
          <cell r="C162" t="str">
            <v xml:space="preserve">HRG </v>
          </cell>
          <cell r="D162" t="str">
            <v>SDEC</v>
          </cell>
          <cell r="E162" t="str">
            <v>BP47</v>
          </cell>
          <cell r="F162" t="str">
            <v>NE</v>
          </cell>
        </row>
        <row r="163">
          <cell r="B163" t="str">
            <v>YQ51C</v>
          </cell>
          <cell r="C163" t="str">
            <v xml:space="preserve">HRG </v>
          </cell>
          <cell r="D163" t="str">
            <v>SDEC</v>
          </cell>
          <cell r="E163" t="str">
            <v>BP48</v>
          </cell>
          <cell r="F163" t="str">
            <v>NE</v>
          </cell>
        </row>
        <row r="164">
          <cell r="B164" t="str">
            <v>YQ51D</v>
          </cell>
          <cell r="C164" t="str">
            <v xml:space="preserve">HRG </v>
          </cell>
          <cell r="D164" t="str">
            <v>SDEC</v>
          </cell>
          <cell r="E164" t="str">
            <v>BP48</v>
          </cell>
          <cell r="F164" t="str">
            <v>NE</v>
          </cell>
        </row>
        <row r="165">
          <cell r="B165" t="str">
            <v>YQ51E</v>
          </cell>
          <cell r="C165" t="str">
            <v xml:space="preserve">HRG </v>
          </cell>
          <cell r="D165" t="str">
            <v>SDEC</v>
          </cell>
          <cell r="E165" t="str">
            <v>BP48</v>
          </cell>
          <cell r="F165" t="str">
            <v>NE</v>
          </cell>
        </row>
        <row r="166">
          <cell r="B166" t="str">
            <v>LB40F</v>
          </cell>
          <cell r="C166" t="str">
            <v xml:space="preserve">HRG </v>
          </cell>
          <cell r="D166" t="str">
            <v>SDEC</v>
          </cell>
          <cell r="E166" t="str">
            <v>BP38</v>
          </cell>
          <cell r="F166" t="str">
            <v>NE</v>
          </cell>
        </row>
        <row r="167">
          <cell r="B167" t="str">
            <v>LB40G</v>
          </cell>
          <cell r="C167" t="str">
            <v xml:space="preserve">HRG </v>
          </cell>
          <cell r="D167" t="str">
            <v>SDEC</v>
          </cell>
          <cell r="E167" t="str">
            <v>BP38</v>
          </cell>
          <cell r="F167" t="str">
            <v>NE</v>
          </cell>
        </row>
        <row r="168">
          <cell r="B168" t="str">
            <v>EB08E</v>
          </cell>
          <cell r="C168" t="str">
            <v xml:space="preserve">HRG </v>
          </cell>
          <cell r="D168" t="str">
            <v>SDEC</v>
          </cell>
          <cell r="E168" t="str">
            <v>BP41</v>
          </cell>
          <cell r="F168" t="str">
            <v>NE</v>
          </cell>
        </row>
        <row r="169">
          <cell r="B169" t="str">
            <v>DZ11J</v>
          </cell>
          <cell r="C169" t="str">
            <v xml:space="preserve">HRG </v>
          </cell>
          <cell r="D169" t="str">
            <v>SDEC</v>
          </cell>
          <cell r="E169" t="str">
            <v>BP56</v>
          </cell>
          <cell r="F169" t="str">
            <v>NE</v>
          </cell>
        </row>
        <row r="170">
          <cell r="B170" t="str">
            <v>EB07C</v>
          </cell>
          <cell r="C170" t="str">
            <v xml:space="preserve">HRG </v>
          </cell>
          <cell r="D170" t="str">
            <v>SDEC</v>
          </cell>
          <cell r="E170" t="str">
            <v>BP59</v>
          </cell>
          <cell r="F170" t="str">
            <v>NE</v>
          </cell>
        </row>
        <row r="171">
          <cell r="B171" t="str">
            <v>EB07D</v>
          </cell>
          <cell r="C171" t="str">
            <v xml:space="preserve">HRG </v>
          </cell>
          <cell r="D171" t="str">
            <v>SDEC</v>
          </cell>
          <cell r="E171" t="str">
            <v>BP59</v>
          </cell>
          <cell r="F171" t="str">
            <v>NE</v>
          </cell>
        </row>
        <row r="172">
          <cell r="B172" t="str">
            <v>EB07E</v>
          </cell>
          <cell r="C172" t="str">
            <v xml:space="preserve">HRG </v>
          </cell>
          <cell r="D172" t="str">
            <v>SDEC</v>
          </cell>
          <cell r="E172" t="str">
            <v>BP59</v>
          </cell>
          <cell r="F172" t="str">
            <v>NE</v>
          </cell>
        </row>
        <row r="173">
          <cell r="B173" t="str">
            <v>HA83B</v>
          </cell>
          <cell r="C173" t="str">
            <v xml:space="preserve">HRG </v>
          </cell>
          <cell r="D173" t="str">
            <v>SDEC</v>
          </cell>
          <cell r="E173" t="str">
            <v>BP58</v>
          </cell>
          <cell r="F173" t="str">
            <v>NE</v>
          </cell>
        </row>
        <row r="174">
          <cell r="B174" t="str">
            <v>HA83C</v>
          </cell>
          <cell r="C174" t="str">
            <v xml:space="preserve">HRG </v>
          </cell>
          <cell r="D174" t="str">
            <v>SDEC</v>
          </cell>
          <cell r="E174" t="str">
            <v>BP58</v>
          </cell>
          <cell r="F174" t="str">
            <v>NE</v>
          </cell>
        </row>
        <row r="175">
          <cell r="B175" t="str">
            <v>HA91Z</v>
          </cell>
          <cell r="C175" t="str">
            <v>sub-HRG</v>
          </cell>
          <cell r="D175" t="str">
            <v>SDEC</v>
          </cell>
          <cell r="E175" t="str">
            <v>BP53</v>
          </cell>
          <cell r="F175" t="str">
            <v>NE</v>
          </cell>
        </row>
        <row r="176">
          <cell r="B176" t="str">
            <v>LB16J</v>
          </cell>
          <cell r="C176" t="str">
            <v xml:space="preserve">HRG </v>
          </cell>
          <cell r="D176" t="str">
            <v>SDEC</v>
          </cell>
          <cell r="E176" t="str">
            <v>BP55</v>
          </cell>
          <cell r="F176" t="str">
            <v>NE</v>
          </cell>
        </row>
        <row r="177">
          <cell r="B177" t="str">
            <v>LB16K</v>
          </cell>
          <cell r="C177" t="str">
            <v xml:space="preserve">HRG </v>
          </cell>
          <cell r="D177" t="str">
            <v>SDEC</v>
          </cell>
          <cell r="E177" t="str">
            <v>BP55</v>
          </cell>
          <cell r="F177" t="str">
            <v>NE</v>
          </cell>
        </row>
        <row r="178">
          <cell r="B178" t="str">
            <v>SA09K</v>
          </cell>
          <cell r="C178" t="str">
            <v xml:space="preserve">HRG </v>
          </cell>
          <cell r="D178" t="str">
            <v>SDEC</v>
          </cell>
          <cell r="E178" t="str">
            <v>BP54</v>
          </cell>
          <cell r="F178" t="str">
            <v>NE</v>
          </cell>
        </row>
        <row r="179">
          <cell r="B179" t="str">
            <v>SA04K</v>
          </cell>
          <cell r="C179" t="str">
            <v xml:space="preserve">HRG </v>
          </cell>
          <cell r="D179" t="str">
            <v>SDEC</v>
          </cell>
          <cell r="E179" t="str">
            <v>BP54</v>
          </cell>
          <cell r="F179" t="str">
            <v>NE</v>
          </cell>
        </row>
        <row r="180">
          <cell r="B180" t="str">
            <v>SA04L</v>
          </cell>
          <cell r="C180" t="str">
            <v xml:space="preserve">HRG </v>
          </cell>
          <cell r="D180" t="str">
            <v>SDEC</v>
          </cell>
          <cell r="E180" t="str">
            <v>BP54</v>
          </cell>
          <cell r="F180" t="str">
            <v>NE</v>
          </cell>
        </row>
        <row r="181">
          <cell r="B181" t="str">
            <v>SA09L</v>
          </cell>
          <cell r="C181" t="str">
            <v xml:space="preserve">HRG </v>
          </cell>
          <cell r="D181" t="str">
            <v>SDEC</v>
          </cell>
          <cell r="E181" t="str">
            <v>BP54</v>
          </cell>
          <cell r="F181" t="str">
            <v>NE</v>
          </cell>
        </row>
        <row r="182">
          <cell r="B182" t="str">
            <v>FZ90B</v>
          </cell>
          <cell r="C182" t="str">
            <v xml:space="preserve">HRG </v>
          </cell>
          <cell r="D182" t="str">
            <v>SDEC</v>
          </cell>
          <cell r="E182" t="str">
            <v>BP61</v>
          </cell>
          <cell r="F182" t="str">
            <v>NE</v>
          </cell>
        </row>
        <row r="183">
          <cell r="B183">
            <v>329</v>
          </cell>
          <cell r="C183" t="str">
            <v>TFC</v>
          </cell>
          <cell r="D183" t="str">
            <v>TIA</v>
          </cell>
          <cell r="E183" t="str">
            <v>n/a</v>
          </cell>
          <cell r="F183" t="str">
            <v>Opatt</v>
          </cell>
        </row>
        <row r="184">
          <cell r="B184" t="str">
            <v>Top up</v>
          </cell>
          <cell r="C184" t="str">
            <v>TFC</v>
          </cell>
          <cell r="D184" t="str">
            <v>TIA</v>
          </cell>
          <cell r="E184" t="str">
            <v>n/a</v>
          </cell>
          <cell r="F184" t="str">
            <v>Diagnosis and Treatment of High Risk Patients within 24 hours</v>
          </cell>
        </row>
        <row r="185">
          <cell r="B185" t="str">
            <v>EB03A</v>
          </cell>
          <cell r="C185" t="str">
            <v>HRG</v>
          </cell>
          <cell r="D185" t="str">
            <v>Heart Failure</v>
          </cell>
          <cell r="E185" t="str">
            <v>n/a</v>
          </cell>
          <cell r="F185" t="str">
            <v>NE</v>
          </cell>
        </row>
        <row r="186">
          <cell r="B186" t="str">
            <v>EB03B</v>
          </cell>
          <cell r="C186" t="str">
            <v>HRG</v>
          </cell>
          <cell r="D186" t="str">
            <v>Heart Failure</v>
          </cell>
          <cell r="E186" t="str">
            <v>n/a</v>
          </cell>
          <cell r="F186" t="str">
            <v>NE</v>
          </cell>
        </row>
        <row r="187">
          <cell r="B187" t="str">
            <v>EB03C</v>
          </cell>
          <cell r="C187" t="str">
            <v>HRG</v>
          </cell>
          <cell r="D187" t="str">
            <v>Heart Failure</v>
          </cell>
          <cell r="E187" t="str">
            <v>n/a</v>
          </cell>
          <cell r="F187" t="str">
            <v>NE</v>
          </cell>
        </row>
        <row r="188">
          <cell r="B188" t="str">
            <v>EB03D</v>
          </cell>
          <cell r="C188" t="str">
            <v>HRG</v>
          </cell>
          <cell r="D188" t="str">
            <v>Heart Failure</v>
          </cell>
          <cell r="E188" t="str">
            <v>n/a</v>
          </cell>
          <cell r="F188" t="str">
            <v>NE</v>
          </cell>
        </row>
        <row r="189">
          <cell r="B189" t="str">
            <v>EB03E</v>
          </cell>
          <cell r="C189" t="str">
            <v>HRG</v>
          </cell>
          <cell r="D189" t="str">
            <v>Heart Failure</v>
          </cell>
          <cell r="E189" t="str">
            <v>n/a</v>
          </cell>
          <cell r="F189" t="str">
            <v>NE</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Version Control"/>
      <sheetName val="Inputs"/>
      <sheetName val="Sheet3"/>
      <sheetName val="APC OPROC data"/>
      <sheetName val="OPATT data"/>
      <sheetName val="Provider MFF Values"/>
      <sheetName val="Sheet6"/>
      <sheetName val="Community data"/>
      <sheetName val="Sheet1"/>
      <sheetName val="Births"/>
      <sheetName val="NHSE Assumptions"/>
      <sheetName val="NHSE Currency Design"/>
      <sheetName val="Maternity Pathway 15-16 Prices"/>
      <sheetName val="Price Adjustments"/>
      <sheetName val="Analysis"/>
      <sheetName val="Calculations"/>
      <sheetName val="Prices"/>
      <sheetName val="Maternity_Pathway Model"/>
      <sheetName val="Outputs"/>
      <sheetName val="Maternity Pathway Prices"/>
      <sheetName val="Linked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B7">
            <v>635392</v>
          </cell>
        </row>
        <row r="12">
          <cell r="B12">
            <v>1.9E-2</v>
          </cell>
        </row>
      </sheetData>
      <sheetData sheetId="13">
        <row r="5">
          <cell r="A5" t="str">
            <v>Antenatal</v>
          </cell>
        </row>
        <row r="6">
          <cell r="A6" t="str">
            <v>Delivery</v>
          </cell>
        </row>
        <row r="7">
          <cell r="A7" t="str">
            <v>Postnatal</v>
          </cell>
        </row>
        <row r="10">
          <cell r="A10" t="str">
            <v>Standard</v>
          </cell>
        </row>
        <row r="11">
          <cell r="A11" t="str">
            <v>Intermediate</v>
          </cell>
        </row>
        <row r="12">
          <cell r="A12" t="str">
            <v>Intensive</v>
          </cell>
        </row>
        <row r="15">
          <cell r="A15" t="str">
            <v>With complications and co-morbidities</v>
          </cell>
        </row>
        <row r="16">
          <cell r="A16" t="str">
            <v>Without complications and co-morbidities</v>
          </cell>
        </row>
        <row r="22">
          <cell r="A22" t="str">
            <v>NZ10Z</v>
          </cell>
          <cell r="B22" t="str">
            <v>Diagnostic or Therapeutic Procedures on Fetus</v>
          </cell>
          <cell r="C22" t="str">
            <v>Antenatal</v>
          </cell>
        </row>
        <row r="23">
          <cell r="A23" t="str">
            <v>NZ16Z</v>
          </cell>
          <cell r="B23" t="str">
            <v>Ante-Natal Routine Observation</v>
          </cell>
          <cell r="C23" t="str">
            <v>Antenatal</v>
          </cell>
        </row>
        <row r="24">
          <cell r="A24" t="str">
            <v>NZ17A</v>
          </cell>
          <cell r="B24" t="str">
            <v>Ante-Natal False Labour, including Premature Rupture of Membranes, with CC Score 2+</v>
          </cell>
          <cell r="C24" t="str">
            <v>Antenatal</v>
          </cell>
        </row>
        <row r="25">
          <cell r="A25" t="str">
            <v>NZ17B</v>
          </cell>
          <cell r="B25" t="str">
            <v>Ante-Natal False Labour, including Premature Rupture of Membranes, with CC Score 0-1</v>
          </cell>
          <cell r="C25" t="str">
            <v>Antenatal</v>
          </cell>
        </row>
        <row r="26">
          <cell r="A26" t="str">
            <v>NZ18A</v>
          </cell>
          <cell r="B26" t="str">
            <v>Ante-Natal Complex Disorders with CC Score 2+</v>
          </cell>
          <cell r="C26" t="str">
            <v>Antenatal</v>
          </cell>
        </row>
        <row r="27">
          <cell r="A27" t="str">
            <v>NZ18B</v>
          </cell>
          <cell r="B27" t="str">
            <v>Ante-Natal Complex Disorders with CC Score 0-1</v>
          </cell>
          <cell r="C27" t="str">
            <v>Antenatal</v>
          </cell>
        </row>
        <row r="28">
          <cell r="A28" t="str">
            <v>NZ19A</v>
          </cell>
          <cell r="B28" t="str">
            <v>Ante-Natal Major Disorders with CC Score 2+</v>
          </cell>
          <cell r="C28" t="str">
            <v>Antenatal</v>
          </cell>
        </row>
        <row r="29">
          <cell r="A29" t="str">
            <v>NZ19B</v>
          </cell>
          <cell r="B29" t="str">
            <v>Ante-Natal Major Disorders with CC Score 0-1</v>
          </cell>
          <cell r="C29" t="str">
            <v>Antenatal</v>
          </cell>
        </row>
        <row r="30">
          <cell r="A30" t="str">
            <v>NZ20A</v>
          </cell>
          <cell r="B30" t="str">
            <v>Ante-Natal Other Disorders with CC Score 2+</v>
          </cell>
          <cell r="C30" t="str">
            <v>Antenatal</v>
          </cell>
        </row>
        <row r="31">
          <cell r="A31" t="str">
            <v>NZ20B</v>
          </cell>
          <cell r="B31" t="str">
            <v>Ante-Natal Other Disorders with CC Score 0-1</v>
          </cell>
          <cell r="C31" t="str">
            <v>Antenatal</v>
          </cell>
        </row>
        <row r="32">
          <cell r="A32" t="str">
            <v>NZ21Z</v>
          </cell>
          <cell r="B32" t="str">
            <v>Ante-Natal Standard Ultrasound Scan</v>
          </cell>
          <cell r="C32" t="str">
            <v>Antenatal</v>
          </cell>
        </row>
        <row r="33">
          <cell r="A33" t="str">
            <v>NZ22Z</v>
          </cell>
          <cell r="B33" t="str">
            <v>Ante-Natal Specialised Ultrasound Scan</v>
          </cell>
          <cell r="C33" t="str">
            <v>Antenatal</v>
          </cell>
        </row>
        <row r="34">
          <cell r="A34" t="str">
            <v>NZ23Z</v>
          </cell>
          <cell r="B34" t="str">
            <v>Ante-Natal Diagnostic Procedures, including Amniocentesis and Sampling of Chorionic Villus</v>
          </cell>
          <cell r="C34" t="str">
            <v>Antenatal</v>
          </cell>
        </row>
        <row r="35">
          <cell r="A35" t="str">
            <v>NZ24A</v>
          </cell>
          <cell r="B35" t="str">
            <v>Ante-Natal Therapeutic Procedures, including Induction, with CC Score 2+</v>
          </cell>
          <cell r="C35" t="str">
            <v>Antenatal</v>
          </cell>
        </row>
        <row r="36">
          <cell r="A36" t="str">
            <v>NZ24B</v>
          </cell>
          <cell r="B36" t="str">
            <v>Ante-Natal Therapeutic Procedures, including Induction, with CC Score 0-1</v>
          </cell>
          <cell r="C36" t="str">
            <v>Antenatal</v>
          </cell>
        </row>
        <row r="37">
          <cell r="A37" t="str">
            <v>NZ25Z</v>
          </cell>
          <cell r="B37" t="str">
            <v>Labour without Specified Delivery</v>
          </cell>
          <cell r="C37" t="str">
            <v>Antenatal</v>
          </cell>
        </row>
        <row r="38">
          <cell r="A38" t="str">
            <v>NZ26A</v>
          </cell>
          <cell r="B38" t="str">
            <v>Post-Natal Disorders with CC Score 2+</v>
          </cell>
          <cell r="C38" t="str">
            <v>Postnatal</v>
          </cell>
        </row>
        <row r="39">
          <cell r="A39" t="str">
            <v>NZ26B</v>
          </cell>
          <cell r="B39" t="str">
            <v>Post-Natal Disorders with CC Score 0-1</v>
          </cell>
          <cell r="C39" t="str">
            <v>Postnatal</v>
          </cell>
        </row>
        <row r="40">
          <cell r="A40" t="str">
            <v>NZ27Z</v>
          </cell>
          <cell r="B40" t="str">
            <v>Post-Natal Therapeutic Procedures</v>
          </cell>
          <cell r="C40" t="str">
            <v>Postnatal</v>
          </cell>
        </row>
        <row r="41">
          <cell r="A41" t="str">
            <v>NZ30A</v>
          </cell>
          <cell r="B41" t="str">
            <v>Normal Delivery with CC Score 2+</v>
          </cell>
          <cell r="C41" t="str">
            <v>Delivery</v>
          </cell>
          <cell r="D41">
            <v>1</v>
          </cell>
        </row>
        <row r="42">
          <cell r="A42" t="str">
            <v>NZ30B</v>
          </cell>
          <cell r="B42" t="str">
            <v>Normal Delivery with CC Score 1</v>
          </cell>
          <cell r="C42" t="str">
            <v>Delivery</v>
          </cell>
          <cell r="D42">
            <v>1</v>
          </cell>
        </row>
        <row r="43">
          <cell r="A43" t="str">
            <v>NZ30C</v>
          </cell>
          <cell r="B43" t="str">
            <v>Normal Delivery with CC Score 0</v>
          </cell>
          <cell r="C43" t="str">
            <v>Delivery</v>
          </cell>
          <cell r="D43">
            <v>0</v>
          </cell>
        </row>
        <row r="44">
          <cell r="A44" t="str">
            <v>NZ31A</v>
          </cell>
          <cell r="B44" t="str">
            <v>Normal Delivery with Epidural or Induction, with CC Score 2+</v>
          </cell>
          <cell r="C44" t="str">
            <v>Delivery</v>
          </cell>
          <cell r="D44">
            <v>1</v>
          </cell>
        </row>
        <row r="45">
          <cell r="A45" t="str">
            <v>NZ31B</v>
          </cell>
          <cell r="B45" t="str">
            <v>Normal Delivery with Epidural or Induction, with CC Score 1</v>
          </cell>
          <cell r="C45" t="str">
            <v>Delivery</v>
          </cell>
          <cell r="D45">
            <v>1</v>
          </cell>
        </row>
        <row r="46">
          <cell r="A46" t="str">
            <v>NZ31C</v>
          </cell>
          <cell r="B46" t="str">
            <v>Normal Delivery with Epidural or Induction, with CC Score 0</v>
          </cell>
          <cell r="C46" t="str">
            <v>Delivery</v>
          </cell>
          <cell r="D46">
            <v>0</v>
          </cell>
        </row>
        <row r="47">
          <cell r="A47" t="str">
            <v>NZ32A</v>
          </cell>
          <cell r="B47" t="str">
            <v>Normal Delivery with Epidural and Induction, or with Post-Partum Surgical Intervention, with CC Score 2+</v>
          </cell>
          <cell r="C47" t="str">
            <v>Delivery</v>
          </cell>
          <cell r="D47">
            <v>1</v>
          </cell>
        </row>
        <row r="48">
          <cell r="A48" t="str">
            <v>NZ32B</v>
          </cell>
          <cell r="B48" t="str">
            <v>Normal Delivery with Epidural and Induction, or with Post-Partum Surgical Intervention, with CC Score 1</v>
          </cell>
          <cell r="C48" t="str">
            <v>Delivery</v>
          </cell>
          <cell r="D48">
            <v>1</v>
          </cell>
        </row>
        <row r="49">
          <cell r="A49" t="str">
            <v>NZ32C</v>
          </cell>
          <cell r="B49" t="str">
            <v>Normal Delivery with Epidural and Induction, or with Post-Partum Surgical Intervention, with CC Score 0</v>
          </cell>
          <cell r="C49" t="str">
            <v>Delivery</v>
          </cell>
          <cell r="D49">
            <v>0</v>
          </cell>
        </row>
        <row r="50">
          <cell r="A50" t="str">
            <v>NZ33A</v>
          </cell>
          <cell r="B50" t="str">
            <v>Normal Delivery with Epidural or Induction, and with Post-Partum Surgical Intervention, with CC Score 2+</v>
          </cell>
          <cell r="C50" t="str">
            <v>Delivery</v>
          </cell>
          <cell r="D50">
            <v>1</v>
          </cell>
        </row>
        <row r="51">
          <cell r="A51" t="str">
            <v>NZ33B</v>
          </cell>
          <cell r="B51" t="str">
            <v>Normal Delivery with Epidural or Induction, and with Post-Partum Surgical Intervention, with CC Score 1</v>
          </cell>
          <cell r="C51" t="str">
            <v>Delivery</v>
          </cell>
          <cell r="D51">
            <v>1</v>
          </cell>
        </row>
        <row r="52">
          <cell r="A52" t="str">
            <v>NZ33C</v>
          </cell>
          <cell r="B52" t="str">
            <v>Normal Delivery with Epidural or Induction, and with Post-Partum Surgical Intervention, with CC Score 0</v>
          </cell>
          <cell r="C52" t="str">
            <v>Delivery</v>
          </cell>
          <cell r="D52">
            <v>0</v>
          </cell>
        </row>
        <row r="53">
          <cell r="A53" t="str">
            <v>NZ34A</v>
          </cell>
          <cell r="B53" t="str">
            <v>Normal Delivery with Epidural, Induction and Post-Partum Surgical Intervention, with CC Score 2+</v>
          </cell>
          <cell r="C53" t="str">
            <v>Delivery</v>
          </cell>
          <cell r="D53">
            <v>1</v>
          </cell>
        </row>
        <row r="54">
          <cell r="A54" t="str">
            <v>NZ34B</v>
          </cell>
          <cell r="B54" t="str">
            <v>Normal Delivery with Epidural, Induction and Post-Partum Surgical Intervention, with CC Score 1</v>
          </cell>
          <cell r="C54" t="str">
            <v>Delivery</v>
          </cell>
          <cell r="D54">
            <v>1</v>
          </cell>
        </row>
        <row r="55">
          <cell r="A55" t="str">
            <v>NZ34C</v>
          </cell>
          <cell r="B55" t="str">
            <v>Normal Delivery with Epidural, Induction and Post-Partum Surgical Intervention, with CC Score 0</v>
          </cell>
          <cell r="C55" t="str">
            <v>Delivery</v>
          </cell>
          <cell r="D55">
            <v>0</v>
          </cell>
        </row>
        <row r="56">
          <cell r="A56" t="str">
            <v>NZ40A</v>
          </cell>
          <cell r="B56" t="str">
            <v>Assisted Delivery with CC Score 2+</v>
          </cell>
          <cell r="C56" t="str">
            <v>Delivery</v>
          </cell>
          <cell r="D56">
            <v>1</v>
          </cell>
        </row>
        <row r="57">
          <cell r="A57" t="str">
            <v>NZ40B</v>
          </cell>
          <cell r="B57" t="str">
            <v>Assisted Delivery with CC Score 1</v>
          </cell>
          <cell r="C57" t="str">
            <v>Delivery</v>
          </cell>
          <cell r="D57">
            <v>1</v>
          </cell>
        </row>
        <row r="58">
          <cell r="A58" t="str">
            <v>NZ40C</v>
          </cell>
          <cell r="B58" t="str">
            <v>Assisted Delivery with CC Score 0</v>
          </cell>
          <cell r="C58" t="str">
            <v>Delivery</v>
          </cell>
          <cell r="D58">
            <v>0</v>
          </cell>
        </row>
        <row r="59">
          <cell r="A59" t="str">
            <v>NZ41A</v>
          </cell>
          <cell r="B59" t="str">
            <v>Assisted Delivery with Epidural or Induction, with CC Score 2+</v>
          </cell>
          <cell r="C59" t="str">
            <v>Delivery</v>
          </cell>
          <cell r="D59">
            <v>1</v>
          </cell>
        </row>
        <row r="60">
          <cell r="A60" t="str">
            <v>NZ41B</v>
          </cell>
          <cell r="B60" t="str">
            <v>Assisted Delivery with Epidural or Induction, with CC Score 1</v>
          </cell>
          <cell r="C60" t="str">
            <v>Delivery</v>
          </cell>
          <cell r="D60">
            <v>1</v>
          </cell>
        </row>
        <row r="61">
          <cell r="A61" t="str">
            <v>NZ41C</v>
          </cell>
          <cell r="B61" t="str">
            <v>Assisted Delivery with Epidural or Induction, with CC Score 0</v>
          </cell>
          <cell r="C61" t="str">
            <v>Delivery</v>
          </cell>
          <cell r="D61">
            <v>0</v>
          </cell>
        </row>
        <row r="62">
          <cell r="A62" t="str">
            <v>NZ42A</v>
          </cell>
          <cell r="B62" t="str">
            <v>Assisted Delivery with Epidural and Induction, or with Post-Partum Surgical Intervention, with CC Score 2+</v>
          </cell>
          <cell r="C62" t="str">
            <v>Delivery</v>
          </cell>
          <cell r="D62">
            <v>1</v>
          </cell>
        </row>
        <row r="63">
          <cell r="A63" t="str">
            <v>NZ42B</v>
          </cell>
          <cell r="B63" t="str">
            <v>Assisted Delivery with Epidural and Induction, or with Post-Partum Surgical Intervention, with CC Score 1</v>
          </cell>
          <cell r="C63" t="str">
            <v>Delivery</v>
          </cell>
          <cell r="D63">
            <v>1</v>
          </cell>
        </row>
        <row r="64">
          <cell r="A64" t="str">
            <v>NZ42C</v>
          </cell>
          <cell r="B64" t="str">
            <v>Assisted Delivery with Epidural and Induction, or with Post-Partum Surgical Intervention, with CC Score 0</v>
          </cell>
          <cell r="C64" t="str">
            <v>Delivery</v>
          </cell>
          <cell r="D64">
            <v>0</v>
          </cell>
        </row>
        <row r="65">
          <cell r="A65" t="str">
            <v>NZ43A</v>
          </cell>
          <cell r="B65" t="str">
            <v>Assisted Delivery with Epidural or Induction, and with Post-Partum Surgical Intervention, with CC Score 2+</v>
          </cell>
          <cell r="C65" t="str">
            <v>Delivery</v>
          </cell>
          <cell r="D65">
            <v>1</v>
          </cell>
        </row>
        <row r="66">
          <cell r="A66" t="str">
            <v>NZ43B</v>
          </cell>
          <cell r="B66" t="str">
            <v>Assisted Delivery with Epidural or Induction, and with Post-Partum Surgical Intervention, with CC Score 1</v>
          </cell>
          <cell r="C66" t="str">
            <v>Delivery</v>
          </cell>
          <cell r="D66">
            <v>1</v>
          </cell>
        </row>
        <row r="67">
          <cell r="A67" t="str">
            <v>NZ43C</v>
          </cell>
          <cell r="B67" t="str">
            <v>Assisted Delivery with Epidural or Induction, and with Post-Partum Surgical Intervention, with CC Score 0</v>
          </cell>
          <cell r="C67" t="str">
            <v>Delivery</v>
          </cell>
          <cell r="D67">
            <v>0</v>
          </cell>
        </row>
        <row r="68">
          <cell r="A68" t="str">
            <v>NZ44A</v>
          </cell>
          <cell r="B68" t="str">
            <v>Assisted Delivery with Epidural, Induction and Post-Partum Surgical Intervention, with CC Score 2+</v>
          </cell>
          <cell r="C68" t="str">
            <v>Delivery</v>
          </cell>
          <cell r="D68">
            <v>1</v>
          </cell>
        </row>
        <row r="69">
          <cell r="A69" t="str">
            <v>NZ44B</v>
          </cell>
          <cell r="B69" t="str">
            <v>Assisted Delivery with Epidural, Induction and Post-Partum Surgical Intervention, with CC Score 1</v>
          </cell>
          <cell r="C69" t="str">
            <v>Delivery</v>
          </cell>
          <cell r="D69">
            <v>1</v>
          </cell>
        </row>
        <row r="70">
          <cell r="A70" t="str">
            <v>NZ44C</v>
          </cell>
          <cell r="B70" t="str">
            <v>Assisted Delivery with Epidural, Induction and Post-Partum Surgical Intervention, with CC Score 0</v>
          </cell>
          <cell r="C70" t="str">
            <v>Delivery</v>
          </cell>
          <cell r="D70">
            <v>0</v>
          </cell>
        </row>
        <row r="71">
          <cell r="A71" t="str">
            <v>NZ50A</v>
          </cell>
          <cell r="B71" t="str">
            <v>Planned Caesarean Section with CC Score 4+</v>
          </cell>
          <cell r="C71" t="str">
            <v>Delivery</v>
          </cell>
          <cell r="D71">
            <v>1</v>
          </cell>
        </row>
        <row r="72">
          <cell r="A72" t="str">
            <v>NZ50B</v>
          </cell>
          <cell r="B72" t="str">
            <v>Planned Caesarean Section with CC Score 2-3</v>
          </cell>
          <cell r="C72" t="str">
            <v>Delivery</v>
          </cell>
          <cell r="D72">
            <v>1</v>
          </cell>
        </row>
        <row r="73">
          <cell r="A73" t="str">
            <v>NZ50C</v>
          </cell>
          <cell r="B73" t="str">
            <v>Planned Caesarean Section with CC Score 0-1</v>
          </cell>
          <cell r="C73" t="str">
            <v>Delivery</v>
          </cell>
          <cell r="D73">
            <v>0</v>
          </cell>
        </row>
        <row r="74">
          <cell r="A74" t="str">
            <v>NZ51A</v>
          </cell>
          <cell r="B74" t="str">
            <v>Emergency Caesarean Section with CC Score 4+</v>
          </cell>
          <cell r="C74" t="str">
            <v>Delivery</v>
          </cell>
          <cell r="D74">
            <v>1</v>
          </cell>
        </row>
        <row r="75">
          <cell r="A75" t="str">
            <v>NZ51B</v>
          </cell>
          <cell r="B75" t="str">
            <v>Emergency Caesarean Section with CC Score 2-3</v>
          </cell>
          <cell r="C75" t="str">
            <v>Delivery</v>
          </cell>
          <cell r="D75">
            <v>1</v>
          </cell>
        </row>
        <row r="76">
          <cell r="A76" t="str">
            <v>NZ51C</v>
          </cell>
          <cell r="B76" t="str">
            <v>Emergency Caesarean Section with CC Score 0-1</v>
          </cell>
          <cell r="C76" t="str">
            <v>Delivery</v>
          </cell>
          <cell r="D76">
            <v>0</v>
          </cell>
        </row>
      </sheetData>
      <sheetData sheetId="14"/>
      <sheetData sheetId="15"/>
      <sheetData sheetId="16"/>
      <sheetData sheetId="17">
        <row r="146">
          <cell r="B146">
            <v>-0.19807957300757273</v>
          </cell>
        </row>
      </sheetData>
      <sheetData sheetId="18"/>
      <sheetData sheetId="19"/>
      <sheetData sheetId="20"/>
      <sheetData sheetId="21"/>
      <sheetData sheetId="22">
        <row r="6">
          <cell r="A6"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Direct Access_SQL"/>
      <sheetName val="Input_Direct Access"/>
      <sheetName val="Price Adjustments"/>
      <sheetName val="APC Output for BPT"/>
      <sheetName val="APC Manual adj for Prices"/>
      <sheetName val="14-15 Other Mandatory tariff"/>
      <sheetName val="15-16 Other Mand tariff (s118)"/>
      <sheetName val="Calculation"/>
      <sheetName val="Manual Adjustments"/>
      <sheetName val="Version Control"/>
      <sheetName val="YoY Quantum"/>
    </sheetNames>
    <sheetDataSet>
      <sheetData sheetId="0"/>
      <sheetData sheetId="1"/>
      <sheetData sheetId="2">
        <row r="15">
          <cell r="B15" t="str">
            <v>FZ54Z</v>
          </cell>
        </row>
      </sheetData>
      <sheetData sheetId="3"/>
      <sheetData sheetId="4"/>
      <sheetData sheetId="5">
        <row r="4">
          <cell r="F4">
            <v>0</v>
          </cell>
        </row>
        <row r="5">
          <cell r="F5">
            <v>0</v>
          </cell>
        </row>
        <row r="6">
          <cell r="F6">
            <v>0</v>
          </cell>
        </row>
        <row r="95">
          <cell r="D95">
            <v>0</v>
          </cell>
        </row>
      </sheetData>
      <sheetData sheetId="6"/>
      <sheetData sheetId="7"/>
      <sheetData sheetId="8"/>
      <sheetData sheetId="9"/>
      <sheetData sheetId="10">
        <row r="19">
          <cell r="B19" t="str">
            <v>Flexible Sigmoidoscopy</v>
          </cell>
          <cell r="C19">
            <v>0</v>
          </cell>
          <cell r="D19">
            <v>0</v>
          </cell>
          <cell r="E19">
            <v>0</v>
          </cell>
          <cell r="F19">
            <v>0</v>
          </cell>
          <cell r="G19">
            <v>0</v>
          </cell>
          <cell r="H19">
            <v>0</v>
          </cell>
          <cell r="I19">
            <v>0</v>
          </cell>
          <cell r="J19">
            <v>0</v>
          </cell>
          <cell r="K19">
            <v>0</v>
          </cell>
          <cell r="L19">
            <v>0</v>
          </cell>
          <cell r="M19">
            <v>0</v>
          </cell>
          <cell r="N19">
            <v>0</v>
          </cell>
          <cell r="O19">
            <v>0</v>
          </cell>
        </row>
        <row r="20">
          <cell r="B20" t="str">
            <v>Currency Code</v>
          </cell>
          <cell r="C20" t="str">
            <v>Currency Name</v>
          </cell>
          <cell r="D20" t="str">
            <v>2016/17 OPROC Final Tariff 
(£)</v>
          </cell>
          <cell r="E20">
            <v>0</v>
          </cell>
          <cell r="F20">
            <v>0</v>
          </cell>
          <cell r="G20">
            <v>0</v>
          </cell>
          <cell r="H20">
            <v>0</v>
          </cell>
          <cell r="I20">
            <v>0</v>
          </cell>
          <cell r="J20">
            <v>0</v>
          </cell>
          <cell r="K20">
            <v>0</v>
          </cell>
          <cell r="L20">
            <v>0</v>
          </cell>
          <cell r="M20">
            <v>0</v>
          </cell>
          <cell r="N20">
            <v>0</v>
          </cell>
          <cell r="O20">
            <v>0</v>
          </cell>
        </row>
        <row r="21">
          <cell r="B21" t="str">
            <v>FZ54Z</v>
          </cell>
          <cell r="C21" t="str">
            <v>Diagnostic Flexible Sigmoidoscopy, 19 years and over</v>
          </cell>
          <cell r="D21">
            <v>147.9798210385546</v>
          </cell>
          <cell r="E21">
            <v>0</v>
          </cell>
          <cell r="F21">
            <v>0</v>
          </cell>
          <cell r="G21">
            <v>0</v>
          </cell>
          <cell r="H21">
            <v>0</v>
          </cell>
          <cell r="I21">
            <v>0</v>
          </cell>
          <cell r="J21">
            <v>0</v>
          </cell>
          <cell r="K21">
            <v>0</v>
          </cell>
          <cell r="L21">
            <v>0</v>
          </cell>
          <cell r="M21">
            <v>0</v>
          </cell>
          <cell r="N21">
            <v>0</v>
          </cell>
          <cell r="O21">
            <v>0</v>
          </cell>
        </row>
        <row r="22">
          <cell r="B22" t="str">
            <v>FZ55Z</v>
          </cell>
          <cell r="C22" t="str">
            <v>Diagnostic Flexible Sigmoidoscopy with Biopsy, 19 years and over</v>
          </cell>
          <cell r="D22">
            <v>182.42688688627334</v>
          </cell>
          <cell r="E22">
            <v>0</v>
          </cell>
          <cell r="F22">
            <v>0</v>
          </cell>
          <cell r="G22">
            <v>0</v>
          </cell>
          <cell r="H22">
            <v>0</v>
          </cell>
          <cell r="I22">
            <v>0</v>
          </cell>
          <cell r="J22">
            <v>0</v>
          </cell>
          <cell r="K22">
            <v>0</v>
          </cell>
          <cell r="L22">
            <v>0</v>
          </cell>
          <cell r="M22">
            <v>0</v>
          </cell>
          <cell r="N22">
            <v>0</v>
          </cell>
          <cell r="O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row>
        <row r="24">
          <cell r="B24" t="str">
            <v>Airflow Studies</v>
          </cell>
          <cell r="C24">
            <v>0</v>
          </cell>
          <cell r="D24" t="str">
            <v>Data Pull</v>
          </cell>
          <cell r="E24">
            <v>0</v>
          </cell>
          <cell r="F24" t="str">
            <v>Calculation</v>
          </cell>
          <cell r="G24">
            <v>0</v>
          </cell>
          <cell r="H24" t="str">
            <v>Additional Adjustments</v>
          </cell>
          <cell r="I24">
            <v>0</v>
          </cell>
          <cell r="J24">
            <v>0</v>
          </cell>
          <cell r="K24">
            <v>0</v>
          </cell>
          <cell r="L24">
            <v>0</v>
          </cell>
          <cell r="M24">
            <v>0</v>
          </cell>
          <cell r="N24">
            <v>0</v>
          </cell>
          <cell r="O24">
            <v>0</v>
          </cell>
        </row>
        <row r="25">
          <cell r="B25" t="str">
            <v>Currency Code</v>
          </cell>
          <cell r="C25" t="str">
            <v>Currency Name</v>
          </cell>
          <cell r="D25" t="str">
            <v>Total Activity</v>
          </cell>
          <cell r="E25" t="str">
            <v>Total Cost 
(£)</v>
          </cell>
          <cell r="F25" t="str">
            <v>Unit Cost 
(£)</v>
          </cell>
          <cell r="G25">
            <v>0</v>
          </cell>
          <cell r="H25" t="str">
            <v>Inflation and Efficiency (total adjustment) 2014/15 &amp; 2015/16</v>
          </cell>
          <cell r="I25" t="str">
            <v>CNST
2014/15 &amp; 2015/16</v>
          </cell>
          <cell r="J25" t="str">
            <v>Total Adjustment</v>
          </cell>
          <cell r="K25">
            <v>0</v>
          </cell>
          <cell r="L25" t="str">
            <v>Modelled Tariff 
(£)</v>
          </cell>
          <cell r="M25" t="str">
            <v>Quantum Adjustment (QR1)</v>
          </cell>
          <cell r="N25">
            <v>0</v>
          </cell>
          <cell r="O25" t="str">
            <v>Modelled Tariff with QR1 (£)</v>
          </cell>
        </row>
        <row r="26">
          <cell r="B26" t="str">
            <v>DZ55Z</v>
          </cell>
          <cell r="C26" t="str">
            <v>Bronchodilator Studies</v>
          </cell>
          <cell r="D26">
            <v>2424</v>
          </cell>
          <cell r="E26">
            <v>71119.276669814499</v>
          </cell>
          <cell r="F26">
            <v>29.339635589857465</v>
          </cell>
          <cell r="G26">
            <v>0</v>
          </cell>
          <cell r="H26">
            <v>-3.1174571652793026E-2</v>
          </cell>
          <cell r="I26">
            <v>0</v>
          </cell>
          <cell r="J26">
            <v>-3.1174571652793026E-2</v>
          </cell>
          <cell r="K26">
            <v>0</v>
          </cell>
          <cell r="L26">
            <v>28.424985017894617</v>
          </cell>
          <cell r="M26">
            <v>0</v>
          </cell>
          <cell r="N26">
            <v>0</v>
          </cell>
          <cell r="O26">
            <v>28.424985017894617</v>
          </cell>
        </row>
        <row r="27">
          <cell r="B27" t="str">
            <v>DZ59Z</v>
          </cell>
          <cell r="C27" t="str">
            <v>Airflow Studies</v>
          </cell>
          <cell r="D27">
            <v>1540</v>
          </cell>
          <cell r="E27">
            <v>64847.615147055098</v>
          </cell>
          <cell r="F27">
            <v>42.10884100458123</v>
          </cell>
          <cell r="G27">
            <v>0</v>
          </cell>
          <cell r="H27">
            <v>-3.1174571652793026E-2</v>
          </cell>
          <cell r="I27">
            <v>0</v>
          </cell>
          <cell r="J27">
            <v>-3.1174571652793026E-2</v>
          </cell>
          <cell r="K27">
            <v>0</v>
          </cell>
          <cell r="L27">
            <v>40.796115923467845</v>
          </cell>
          <cell r="M27">
            <v>0</v>
          </cell>
          <cell r="N27">
            <v>0</v>
          </cell>
          <cell r="O27">
            <v>40.796115923467845</v>
          </cell>
        </row>
      </sheetData>
      <sheetData sheetId="1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uidance"/>
      <sheetName val="13_14 costs - U"/>
      <sheetName val="13_14 costs - A"/>
      <sheetName val="14_15 costs - A"/>
      <sheetName val="15_16 costs - U"/>
      <sheetName val="13_14 dataset act"/>
      <sheetName val="15_16 dataset act"/>
      <sheetName val="Sheet1"/>
      <sheetName val="Med"/>
      <sheetName val="Median"/>
      <sheetName val="P3 Analysis"/>
      <sheetName val="Activities"/>
      <sheetName val="F-test, t-test"/>
      <sheetName val="Validation template"/>
    </sheetNames>
    <sheetDataSet>
      <sheetData sheetId="0" refreshError="1">
        <row r="1">
          <cell r="O1">
            <v>0</v>
          </cell>
        </row>
        <row r="2">
          <cell r="O2">
            <v>0</v>
          </cell>
        </row>
        <row r="3">
          <cell r="O3" t="str">
            <v>P3</v>
          </cell>
        </row>
        <row r="4">
          <cell r="O4" t="str">
            <v>Change from x to y</v>
          </cell>
        </row>
        <row r="5">
          <cell r="O5">
            <v>-0.1349703097416145</v>
          </cell>
        </row>
        <row r="6">
          <cell r="O6">
            <v>3.296170625302957E-2</v>
          </cell>
        </row>
        <row r="7">
          <cell r="O7">
            <v>-0.11242281147838722</v>
          </cell>
        </row>
        <row r="8">
          <cell r="O8">
            <v>-6.472859414035885E-2</v>
          </cell>
        </row>
        <row r="9">
          <cell r="O9">
            <v>-0.42335766423357662</v>
          </cell>
        </row>
        <row r="10">
          <cell r="O10">
            <v>-0.36487898310987288</v>
          </cell>
        </row>
        <row r="11">
          <cell r="O11">
            <v>-0.3898339614953652</v>
          </cell>
        </row>
        <row r="12">
          <cell r="O12">
            <v>-0.35334476843910806</v>
          </cell>
        </row>
        <row r="13">
          <cell r="O13">
            <v>-0.22077922077922077</v>
          </cell>
        </row>
        <row r="14">
          <cell r="O14">
            <v>-0.11731044349070101</v>
          </cell>
        </row>
        <row r="15">
          <cell r="O15">
            <v>-2.2749893359874877E-2</v>
          </cell>
        </row>
        <row r="16">
          <cell r="O16">
            <v>0.22377756471716204</v>
          </cell>
        </row>
        <row r="17">
          <cell r="O17">
            <v>-0.15177940136695733</v>
          </cell>
        </row>
        <row r="18">
          <cell r="O18">
            <v>-6.4341267970775398E-2</v>
          </cell>
        </row>
        <row r="19">
          <cell r="O19">
            <v>-0.20713260461521474</v>
          </cell>
        </row>
        <row r="20">
          <cell r="O20">
            <v>-0.36994009802141947</v>
          </cell>
        </row>
        <row r="21">
          <cell r="O21">
            <v>-9.858209581340717E-2</v>
          </cell>
        </row>
        <row r="22">
          <cell r="O22">
            <v>-0.43391283638961659</v>
          </cell>
        </row>
        <row r="23">
          <cell r="O23">
            <v>4.9913415503718042E-2</v>
          </cell>
        </row>
        <row r="24">
          <cell r="O24">
            <v>-0.1934819897084048</v>
          </cell>
        </row>
        <row r="25">
          <cell r="O25">
            <v>2.3706045041485577E-2</v>
          </cell>
        </row>
        <row r="26">
          <cell r="O26">
            <v>4.990542703331878E-2</v>
          </cell>
        </row>
        <row r="27">
          <cell r="O27">
            <v>-6.2562206739655901E-2</v>
          </cell>
        </row>
        <row r="28">
          <cell r="O28">
            <v>6.4637985309548798E-2</v>
          </cell>
        </row>
        <row r="29">
          <cell r="O29">
            <v>-0.54725430120197971</v>
          </cell>
        </row>
        <row r="30">
          <cell r="O30">
            <v>-0.12844685364129155</v>
          </cell>
        </row>
        <row r="31">
          <cell r="O31">
            <v>-0.1699238158330573</v>
          </cell>
        </row>
        <row r="32">
          <cell r="O32">
            <v>5.7905245961154476E-2</v>
          </cell>
        </row>
        <row r="33">
          <cell r="O33">
            <v>-0.37851662404092073</v>
          </cell>
        </row>
        <row r="34">
          <cell r="O34">
            <v>-0.16278040141676506</v>
          </cell>
        </row>
        <row r="35">
          <cell r="O35">
            <v>-0.42417135709818637</v>
          </cell>
        </row>
        <row r="36">
          <cell r="O36">
            <v>-0.32145090681676047</v>
          </cell>
        </row>
        <row r="37">
          <cell r="O37">
            <v>-0.30140047675804527</v>
          </cell>
        </row>
        <row r="38">
          <cell r="O38">
            <v>-0.17161936560934893</v>
          </cell>
        </row>
        <row r="39">
          <cell r="O39">
            <v>-0.18846694796061886</v>
          </cell>
        </row>
        <row r="40">
          <cell r="O40">
            <v>-0.1968645592392701</v>
          </cell>
        </row>
        <row r="41">
          <cell r="O41">
            <v>-0.18355695118469884</v>
          </cell>
        </row>
        <row r="42">
          <cell r="O42">
            <v>-0.20827943078913325</v>
          </cell>
        </row>
        <row r="43">
          <cell r="O43">
            <v>-0.24526707234617984</v>
          </cell>
        </row>
        <row r="44">
          <cell r="O44">
            <v>-0.18916498768748602</v>
          </cell>
        </row>
        <row r="45">
          <cell r="O45">
            <v>-0.31572230729964268</v>
          </cell>
        </row>
        <row r="46">
          <cell r="O46">
            <v>-0.29369431117203565</v>
          </cell>
        </row>
        <row r="47">
          <cell r="O47">
            <v>-0.37128589263420725</v>
          </cell>
        </row>
        <row r="48">
          <cell r="O48">
            <v>-0.39920948616600793</v>
          </cell>
        </row>
        <row r="49">
          <cell r="O49">
            <v>-0.14066193853427897</v>
          </cell>
        </row>
        <row r="50">
          <cell r="O50">
            <v>-0.25105130361648442</v>
          </cell>
        </row>
        <row r="51">
          <cell r="O51">
            <v>-0.36736918604651164</v>
          </cell>
        </row>
        <row r="52">
          <cell r="O52">
            <v>-0.33121019108280253</v>
          </cell>
        </row>
        <row r="53">
          <cell r="O53">
            <v>0.31312292358803989</v>
          </cell>
        </row>
        <row r="54">
          <cell r="O54">
            <v>-0.12778603268945021</v>
          </cell>
        </row>
        <row r="55">
          <cell r="O55">
            <v>-0.30704109023332643</v>
          </cell>
        </row>
        <row r="56">
          <cell r="O56">
            <v>-0.51925573344872344</v>
          </cell>
        </row>
        <row r="57">
          <cell r="O57">
            <v>-0.15643153526970954</v>
          </cell>
        </row>
        <row r="58">
          <cell r="O58">
            <v>-0.29939759036144581</v>
          </cell>
        </row>
        <row r="59">
          <cell r="O59">
            <v>1.5686274509803921E-3</v>
          </cell>
        </row>
        <row r="60">
          <cell r="O60">
            <v>-0.10695187165775401</v>
          </cell>
        </row>
        <row r="61">
          <cell r="O61">
            <v>-0.37747819191118159</v>
          </cell>
        </row>
        <row r="62">
          <cell r="O62">
            <v>-0.13932702418506834</v>
          </cell>
        </row>
        <row r="63">
          <cell r="O63">
            <v>0.40646258503401361</v>
          </cell>
        </row>
        <row r="64">
          <cell r="O64">
            <v>0.25510204081632654</v>
          </cell>
        </row>
        <row r="65">
          <cell r="O65">
            <v>-0.40282685512367489</v>
          </cell>
        </row>
        <row r="66">
          <cell r="O66">
            <v>0.13380909901873328</v>
          </cell>
        </row>
        <row r="67">
          <cell r="O67">
            <v>-0.37288909173893198</v>
          </cell>
        </row>
        <row r="68">
          <cell r="O68">
            <v>-0.32247815726767276</v>
          </cell>
        </row>
        <row r="69">
          <cell r="O69">
            <v>-4.3661060802069857E-2</v>
          </cell>
        </row>
        <row r="70">
          <cell r="O70">
            <v>-0.85892282958199362</v>
          </cell>
        </row>
        <row r="71">
          <cell r="O71">
            <v>0.54863344051446949</v>
          </cell>
        </row>
        <row r="72">
          <cell r="O72">
            <v>-0.33762057877813506</v>
          </cell>
        </row>
        <row r="73">
          <cell r="O73">
            <v>-0.1812700964630225</v>
          </cell>
        </row>
        <row r="74">
          <cell r="O74">
            <v>-6.8467629250116444E-2</v>
          </cell>
        </row>
        <row r="75">
          <cell r="O75">
            <v>0.57055961070559613</v>
          </cell>
        </row>
        <row r="76">
          <cell r="O76">
            <v>-0.50109329446064144</v>
          </cell>
        </row>
        <row r="77">
          <cell r="O77">
            <v>-0.21246952281435039</v>
          </cell>
        </row>
        <row r="78">
          <cell r="O78">
            <v>0.15458167330677292</v>
          </cell>
        </row>
        <row r="79">
          <cell r="O79">
            <v>-0.2441860465116279</v>
          </cell>
        </row>
        <row r="80">
          <cell r="O80">
            <v>-0.45520965692503179</v>
          </cell>
        </row>
        <row r="81">
          <cell r="O81">
            <v>-0.34624896949711459</v>
          </cell>
        </row>
        <row r="82">
          <cell r="O82">
            <v>4.5379537953795381E-2</v>
          </cell>
        </row>
        <row r="83">
          <cell r="O83">
            <v>-0.51012145748987858</v>
          </cell>
        </row>
        <row r="84">
          <cell r="O84">
            <v>-0.37604830593760485</v>
          </cell>
        </row>
        <row r="85">
          <cell r="O85">
            <v>-0.10932475884244373</v>
          </cell>
        </row>
        <row r="86">
          <cell r="O86">
            <v>-0.37210282343025708</v>
          </cell>
        </row>
        <row r="87">
          <cell r="O87">
            <v>-9.7374179431072211E-2</v>
          </cell>
        </row>
        <row r="88">
          <cell r="O88">
            <v>-0.15701668302257116</v>
          </cell>
        </row>
        <row r="89">
          <cell r="O89">
            <v>-0.12144455097475232</v>
          </cell>
        </row>
        <row r="90">
          <cell r="O90">
            <v>-8.7407407407407406E-2</v>
          </cell>
        </row>
        <row r="91">
          <cell r="O91">
            <v>-0.27069351230425054</v>
          </cell>
        </row>
        <row r="92">
          <cell r="O92">
            <v>0.28995215311004785</v>
          </cell>
        </row>
        <row r="93">
          <cell r="O93">
            <v>-0.43840271877655057</v>
          </cell>
        </row>
        <row r="94">
          <cell r="O94">
            <v>-0.10773680404916848</v>
          </cell>
        </row>
        <row r="95">
          <cell r="O95">
            <v>7.5596816976127315E-2</v>
          </cell>
        </row>
        <row r="96">
          <cell r="O96">
            <v>-0.18733421750663129</v>
          </cell>
        </row>
        <row r="97">
          <cell r="O97">
            <v>-0.13217905405405406</v>
          </cell>
        </row>
        <row r="98">
          <cell r="O98">
            <v>-0.27050610820244331</v>
          </cell>
        </row>
        <row r="99">
          <cell r="O99">
            <v>5.8666666666666666E-2</v>
          </cell>
        </row>
        <row r="100">
          <cell r="O100">
            <v>0.2684630738522954</v>
          </cell>
        </row>
        <row r="101">
          <cell r="O101">
            <v>-0.22044444444444444</v>
          </cell>
        </row>
        <row r="102">
          <cell r="O102">
            <v>-0.42315573770491804</v>
          </cell>
        </row>
        <row r="103">
          <cell r="O103">
            <v>-8.3838383838383837E-2</v>
          </cell>
        </row>
        <row r="104">
          <cell r="O104">
            <v>-0.49485783424077434</v>
          </cell>
        </row>
        <row r="105">
          <cell r="O105">
            <v>-0.20110361741263028</v>
          </cell>
        </row>
        <row r="106">
          <cell r="O106">
            <v>-0.36492537313432838</v>
          </cell>
        </row>
        <row r="107">
          <cell r="O107">
            <v>-0.143602085840353</v>
          </cell>
        </row>
        <row r="108">
          <cell r="O108">
            <v>-0.25247035573122528</v>
          </cell>
        </row>
        <row r="109">
          <cell r="O109">
            <v>-0.12648221343873517</v>
          </cell>
        </row>
        <row r="110">
          <cell r="O110">
            <v>-0.1388888888888889</v>
          </cell>
        </row>
        <row r="111">
          <cell r="O111">
            <v>-0.15860735009671179</v>
          </cell>
        </row>
        <row r="112">
          <cell r="O112">
            <v>2.3255813953488372E-2</v>
          </cell>
        </row>
        <row r="113">
          <cell r="O113">
            <v>0.2334429309534993</v>
          </cell>
        </row>
        <row r="114">
          <cell r="O114">
            <v>-0.11085180863477247</v>
          </cell>
        </row>
        <row r="115">
          <cell r="O115">
            <v>-0.32158836689038034</v>
          </cell>
        </row>
        <row r="116">
          <cell r="O116">
            <v>-4.7026279391424619E-2</v>
          </cell>
        </row>
        <row r="117">
          <cell r="O117">
            <v>-0.30513307984790877</v>
          </cell>
        </row>
        <row r="118">
          <cell r="O118">
            <v>-6.1312607944732297E-2</v>
          </cell>
        </row>
        <row r="119">
          <cell r="O119">
            <v>-0.31637353433835846</v>
          </cell>
        </row>
        <row r="120">
          <cell r="O120">
            <v>-0.45055499495459134</v>
          </cell>
        </row>
        <row r="121">
          <cell r="O121">
            <v>-6.8241469816272965E-2</v>
          </cell>
        </row>
        <row r="122">
          <cell r="O122">
            <v>3.2006920415224911E-2</v>
          </cell>
        </row>
        <row r="123">
          <cell r="O123">
            <v>-0.34012096774193551</v>
          </cell>
        </row>
        <row r="124">
          <cell r="O124">
            <v>-0.26506024096385544</v>
          </cell>
        </row>
        <row r="125">
          <cell r="O125">
            <v>-0.17604770161119804</v>
          </cell>
        </row>
        <row r="126">
          <cell r="O126">
            <v>-9.2817925508235644E-2</v>
          </cell>
        </row>
        <row r="127">
          <cell r="O127">
            <v>-0.52091756020390223</v>
          </cell>
        </row>
        <row r="128">
          <cell r="O128">
            <v>-0.29161554192229039</v>
          </cell>
        </row>
        <row r="129">
          <cell r="O129">
            <v>-2.3452157598499061E-2</v>
          </cell>
        </row>
        <row r="130">
          <cell r="O130">
            <v>-0.20357142857142857</v>
          </cell>
        </row>
        <row r="131">
          <cell r="O131">
            <v>-6.6508313539192399E-2</v>
          </cell>
        </row>
        <row r="132">
          <cell r="O132">
            <v>1.166429587482219E-2</v>
          </cell>
        </row>
        <row r="133">
          <cell r="O133">
            <v>-0.11894273127753303</v>
          </cell>
        </row>
        <row r="134">
          <cell r="O134">
            <v>-0.17438551099611901</v>
          </cell>
        </row>
        <row r="135">
          <cell r="O135">
            <v>-0.15469007131102577</v>
          </cell>
        </row>
        <row r="136">
          <cell r="O136">
            <v>-0.21070615034168566</v>
          </cell>
        </row>
        <row r="137">
          <cell r="O137">
            <v>-0.26405867970660146</v>
          </cell>
        </row>
        <row r="138">
          <cell r="O138">
            <v>6.8669527896995708E-2</v>
          </cell>
        </row>
        <row r="139">
          <cell r="O139">
            <v>-0.42828008157715841</v>
          </cell>
        </row>
        <row r="140">
          <cell r="O140">
            <v>-0.43325183374083132</v>
          </cell>
        </row>
        <row r="141">
          <cell r="O141">
            <v>-0.35218508997429304</v>
          </cell>
        </row>
        <row r="142">
          <cell r="O142">
            <v>-7.769085513892636E-2</v>
          </cell>
        </row>
        <row r="143">
          <cell r="O143">
            <v>-0.56577693040991417</v>
          </cell>
        </row>
        <row r="144">
          <cell r="O144">
            <v>-0.25105828720286549</v>
          </cell>
        </row>
        <row r="145">
          <cell r="O145">
            <v>-0.12552068869758401</v>
          </cell>
        </row>
        <row r="146">
          <cell r="O146">
            <v>9.4414893617021281E-2</v>
          </cell>
        </row>
        <row r="147">
          <cell r="O147">
            <v>-0.17502365184484389</v>
          </cell>
        </row>
        <row r="148">
          <cell r="O148">
            <v>-0.11829268292682926</v>
          </cell>
        </row>
        <row r="149">
          <cell r="O149">
            <v>-0.10218978102189781</v>
          </cell>
        </row>
        <row r="150">
          <cell r="O150">
            <v>-0.21175523349436393</v>
          </cell>
        </row>
        <row r="151">
          <cell r="O151">
            <v>-9.9108027750247768E-2</v>
          </cell>
        </row>
        <row r="152">
          <cell r="O152">
            <v>-0.15363800360793747</v>
          </cell>
        </row>
        <row r="153">
          <cell r="O153">
            <v>-0.23830734966592429</v>
          </cell>
        </row>
        <row r="154">
          <cell r="O154">
            <v>0.13133476088508209</v>
          </cell>
        </row>
        <row r="155">
          <cell r="O155">
            <v>-0.1496962332928311</v>
          </cell>
        </row>
        <row r="156">
          <cell r="O156">
            <v>-0.13701492537313434</v>
          </cell>
        </row>
        <row r="157">
          <cell r="O157">
            <v>-4.7589993898718728E-2</v>
          </cell>
        </row>
        <row r="158">
          <cell r="O158">
            <v>-2.1262458471760799E-2</v>
          </cell>
        </row>
        <row r="159">
          <cell r="O159">
            <v>7.9505300353356886E-2</v>
          </cell>
        </row>
        <row r="160">
          <cell r="O160">
            <v>-0.2390386489119844</v>
          </cell>
        </row>
        <row r="161">
          <cell r="O161">
            <v>-5.5400372439478582E-2</v>
          </cell>
        </row>
        <row r="162">
          <cell r="O162">
            <v>-0.32116589485153907</v>
          </cell>
        </row>
        <row r="163">
          <cell r="O163">
            <v>9.827517047733654E-2</v>
          </cell>
        </row>
        <row r="164">
          <cell r="O164">
            <v>1.0970756707868556</v>
          </cell>
        </row>
        <row r="165">
          <cell r="O165">
            <v>0.4707309006724727</v>
          </cell>
        </row>
        <row r="166">
          <cell r="O166">
            <v>-6.7073170731707321E-2</v>
          </cell>
        </row>
        <row r="167">
          <cell r="O167">
            <v>-0.1134453781512605</v>
          </cell>
        </row>
        <row r="168">
          <cell r="O168">
            <v>-0.19390185802763221</v>
          </cell>
        </row>
        <row r="169">
          <cell r="O169">
            <v>-6.7039106145251395E-2</v>
          </cell>
        </row>
        <row r="170">
          <cell r="O170">
            <v>-6.2883435582822084E-2</v>
          </cell>
        </row>
        <row r="171">
          <cell r="O171">
            <v>-0.17029862792574657</v>
          </cell>
        </row>
        <row r="172">
          <cell r="O172">
            <v>-0.11475409836065574</v>
          </cell>
        </row>
        <row r="173">
          <cell r="O173">
            <v>-0.1273006134969325</v>
          </cell>
        </row>
        <row r="174">
          <cell r="O174">
            <v>-0.26404084609773887</v>
          </cell>
        </row>
        <row r="175">
          <cell r="O175">
            <v>-0.2769863880974992</v>
          </cell>
        </row>
        <row r="176">
          <cell r="O176">
            <v>-0.28599221789883267</v>
          </cell>
        </row>
        <row r="177">
          <cell r="O177" t="str">
            <v>Not on Published Price list 13/14 (A)</v>
          </cell>
        </row>
        <row r="178">
          <cell r="O178" t="str">
            <v>Not on Published Price list 13/14 (A)</v>
          </cell>
        </row>
        <row r="179">
          <cell r="O179">
            <v>-0.12532637075718014</v>
          </cell>
        </row>
        <row r="180">
          <cell r="O180" t="str">
            <v>Not on Published Price list 13/14 (A)</v>
          </cell>
        </row>
        <row r="181">
          <cell r="O181">
            <v>-1.2004801920768306E-3</v>
          </cell>
        </row>
        <row r="182">
          <cell r="O182">
            <v>-8.680142687277051E-2</v>
          </cell>
        </row>
        <row r="183">
          <cell r="O183">
            <v>-7.2864321608040197E-2</v>
          </cell>
        </row>
        <row r="184">
          <cell r="O184">
            <v>0.86970684039087953</v>
          </cell>
        </row>
        <row r="185">
          <cell r="O185">
            <v>-0.44103072348860256</v>
          </cell>
        </row>
        <row r="186">
          <cell r="O186">
            <v>-0.16426512968299711</v>
          </cell>
        </row>
        <row r="187">
          <cell r="O187">
            <v>-3.3123028391167195E-2</v>
          </cell>
        </row>
        <row r="188">
          <cell r="O188">
            <v>0.13738019169329074</v>
          </cell>
        </row>
        <row r="189">
          <cell r="O189">
            <v>-4.4193216855087356E-2</v>
          </cell>
        </row>
        <row r="190">
          <cell r="O190">
            <v>-5.1818181818181819E-2</v>
          </cell>
        </row>
        <row r="191">
          <cell r="O191">
            <v>-0.18081180811808117</v>
          </cell>
        </row>
        <row r="192">
          <cell r="O192">
            <v>-1</v>
          </cell>
        </row>
        <row r="193">
          <cell r="O193">
            <v>8.723404255319149E-2</v>
          </cell>
        </row>
        <row r="194">
          <cell r="O194">
            <v>-0.19284940411700974</v>
          </cell>
        </row>
        <row r="195">
          <cell r="O195">
            <v>-0.10395584176632934</v>
          </cell>
        </row>
        <row r="196">
          <cell r="O196">
            <v>1.9342359767891683E-3</v>
          </cell>
        </row>
        <row r="197">
          <cell r="O197">
            <v>0.32341650671785027</v>
          </cell>
        </row>
        <row r="198">
          <cell r="O198">
            <v>2.0084269662921348</v>
          </cell>
        </row>
        <row r="199">
          <cell r="O199">
            <v>4.4193216855087356E-2</v>
          </cell>
        </row>
        <row r="200">
          <cell r="O200">
            <v>-0.17181818181818181</v>
          </cell>
        </row>
        <row r="201">
          <cell r="O201">
            <v>-0.10487580496780129</v>
          </cell>
        </row>
        <row r="202">
          <cell r="O202">
            <v>1.2458471760797342E-2</v>
          </cell>
        </row>
        <row r="203">
          <cell r="O203">
            <v>-0.1245136186770428</v>
          </cell>
        </row>
        <row r="204">
          <cell r="O204">
            <v>-2.9335634167385678E-2</v>
          </cell>
        </row>
        <row r="205">
          <cell r="O205">
            <v>-9.3023255813953487E-2</v>
          </cell>
        </row>
        <row r="206">
          <cell r="O206">
            <v>1.3043478260869565E-2</v>
          </cell>
        </row>
        <row r="207">
          <cell r="O207">
            <v>-9.8026095684175307E-2</v>
          </cell>
        </row>
        <row r="208">
          <cell r="O208">
            <v>-3.5768645357686452E-2</v>
          </cell>
        </row>
        <row r="209">
          <cell r="O209">
            <v>-8.6351471900089211E-2</v>
          </cell>
        </row>
        <row r="210">
          <cell r="O210">
            <v>-0.2038253759672945</v>
          </cell>
        </row>
        <row r="211">
          <cell r="O211">
            <v>-0.36793164111585824</v>
          </cell>
        </row>
        <row r="212">
          <cell r="O212">
            <v>-3.6321031048623317E-2</v>
          </cell>
        </row>
        <row r="213">
          <cell r="O213">
            <v>-6.2086353608572328E-2</v>
          </cell>
        </row>
        <row r="214">
          <cell r="O214">
            <v>0.55506607929515417</v>
          </cell>
        </row>
        <row r="215">
          <cell r="O215">
            <v>1.1039426523297491</v>
          </cell>
        </row>
        <row r="216">
          <cell r="O216">
            <v>0.60963455149501666</v>
          </cell>
        </row>
        <row r="217">
          <cell r="O217">
            <v>-0.14541547277936961</v>
          </cell>
        </row>
        <row r="218">
          <cell r="O218">
            <v>-1.083537224746592E-2</v>
          </cell>
        </row>
        <row r="219">
          <cell r="O219">
            <v>0.41833440929632021</v>
          </cell>
        </row>
        <row r="220">
          <cell r="O220">
            <v>-4.3899289864428662E-2</v>
          </cell>
        </row>
        <row r="221">
          <cell r="O221">
            <v>-0.20358814352574103</v>
          </cell>
        </row>
        <row r="222">
          <cell r="O222">
            <v>-3.1022390072835176E-2</v>
          </cell>
        </row>
        <row r="223">
          <cell r="O223">
            <v>-0.13977695167286244</v>
          </cell>
        </row>
        <row r="224">
          <cell r="O224">
            <v>-0.13783447417548225</v>
          </cell>
        </row>
        <row r="225">
          <cell r="O225">
            <v>-7.9265562024182709E-2</v>
          </cell>
        </row>
        <row r="226">
          <cell r="O226">
            <v>0.3611111111111111</v>
          </cell>
        </row>
        <row r="227">
          <cell r="O227">
            <v>-6.346541302887844E-2</v>
          </cell>
        </row>
        <row r="228">
          <cell r="O228">
            <v>-9.9418604651162784E-2</v>
          </cell>
        </row>
        <row r="229">
          <cell r="O229">
            <v>-7.4102175012645419E-2</v>
          </cell>
        </row>
        <row r="230">
          <cell r="O230">
            <v>-1.2190476190476191E-2</v>
          </cell>
        </row>
        <row r="231">
          <cell r="O231">
            <v>-0.1339754816112084</v>
          </cell>
        </row>
        <row r="232">
          <cell r="O232">
            <v>-0.22721518987341771</v>
          </cell>
        </row>
        <row r="233">
          <cell r="O233">
            <v>-0.16519174041297935</v>
          </cell>
        </row>
        <row r="234">
          <cell r="O234">
            <v>-9.0958019375672772E-2</v>
          </cell>
        </row>
        <row r="235">
          <cell r="O235">
            <v>0.31644260599793173</v>
          </cell>
        </row>
        <row r="236">
          <cell r="O236">
            <v>0.37296416938110749</v>
          </cell>
        </row>
        <row r="237">
          <cell r="O237">
            <v>-0.12332668755340359</v>
          </cell>
        </row>
        <row r="238">
          <cell r="O238">
            <v>0.50801393728222999</v>
          </cell>
        </row>
        <row r="239">
          <cell r="O239">
            <v>1.1366806136680614</v>
          </cell>
        </row>
        <row r="240">
          <cell r="O240">
            <v>-0.10854092526690391</v>
          </cell>
        </row>
        <row r="241">
          <cell r="O241">
            <v>-0.1397003745318352</v>
          </cell>
        </row>
        <row r="242">
          <cell r="O242">
            <v>-0.20666344760985031</v>
          </cell>
        </row>
        <row r="243">
          <cell r="O243">
            <v>-0.39459084604715672</v>
          </cell>
        </row>
        <row r="244">
          <cell r="O244">
            <v>-0.14088250930356194</v>
          </cell>
        </row>
        <row r="245">
          <cell r="O245">
            <v>-0.15119916579770595</v>
          </cell>
        </row>
        <row r="246">
          <cell r="O246">
            <v>-0.11042944785276074</v>
          </cell>
        </row>
        <row r="247">
          <cell r="O247">
            <v>-0.32077922077922078</v>
          </cell>
        </row>
        <row r="248">
          <cell r="O248">
            <v>1.7647058823529412E-2</v>
          </cell>
        </row>
        <row r="249">
          <cell r="O249">
            <v>-0.25746156165209527</v>
          </cell>
        </row>
        <row r="250">
          <cell r="O250">
            <v>0.20218153486560186</v>
          </cell>
        </row>
        <row r="251">
          <cell r="O251">
            <v>-0.17267080745341615</v>
          </cell>
        </row>
        <row r="252">
          <cell r="O252">
            <v>-8.5811648079306066E-2</v>
          </cell>
        </row>
        <row r="253">
          <cell r="O253">
            <v>-0.32154456874774451</v>
          </cell>
        </row>
        <row r="254">
          <cell r="O254">
            <v>-0.38212842388863943</v>
          </cell>
        </row>
        <row r="255">
          <cell r="O255">
            <v>-0.10287335934728627</v>
          </cell>
        </row>
        <row r="256">
          <cell r="O256">
            <v>-0.10257568910980569</v>
          </cell>
        </row>
        <row r="257">
          <cell r="O257">
            <v>-6.7559342665855143E-2</v>
          </cell>
        </row>
        <row r="258">
          <cell r="O258">
            <v>-0.16002870470039468</v>
          </cell>
        </row>
        <row r="259">
          <cell r="O259">
            <v>-3.3459255261737722E-2</v>
          </cell>
        </row>
        <row r="260">
          <cell r="O260">
            <v>0.55765199161425572</v>
          </cell>
        </row>
        <row r="261">
          <cell r="O261">
            <v>-0.29661538461538461</v>
          </cell>
        </row>
        <row r="262">
          <cell r="O262">
            <v>-0.33152852977925862</v>
          </cell>
        </row>
        <row r="263">
          <cell r="O263">
            <v>-0.41536458333333331</v>
          </cell>
        </row>
        <row r="264">
          <cell r="O264">
            <v>-0.27845330739299612</v>
          </cell>
        </row>
        <row r="265">
          <cell r="O265">
            <v>-0.33121019108280253</v>
          </cell>
        </row>
        <row r="266">
          <cell r="O266">
            <v>-0.3351703406813627</v>
          </cell>
        </row>
        <row r="267">
          <cell r="O267">
            <v>-5.949820788530466E-2</v>
          </cell>
        </row>
        <row r="268">
          <cell r="O268">
            <v>-0.15906886517943744</v>
          </cell>
        </row>
        <row r="269">
          <cell r="O269">
            <v>-9.3343534812547813E-2</v>
          </cell>
        </row>
        <row r="270">
          <cell r="O270">
            <v>-6.3157894736842104E-3</v>
          </cell>
        </row>
        <row r="271">
          <cell r="O271">
            <v>-0.4247498912570683</v>
          </cell>
        </row>
        <row r="272">
          <cell r="O272">
            <v>-0.32580525731210663</v>
          </cell>
        </row>
        <row r="273">
          <cell r="O273">
            <v>-0.72528693076638284</v>
          </cell>
        </row>
        <row r="274">
          <cell r="O274">
            <v>-0.13555691554467564</v>
          </cell>
        </row>
        <row r="275">
          <cell r="O275">
            <v>-0.14540922309929372</v>
          </cell>
        </row>
        <row r="276">
          <cell r="O276">
            <v>5.6969696969696969E-2</v>
          </cell>
        </row>
        <row r="277">
          <cell r="O277">
            <v>-3.5398230088495575E-2</v>
          </cell>
        </row>
        <row r="278">
          <cell r="O278">
            <v>-0.1934541203974284</v>
          </cell>
        </row>
        <row r="279">
          <cell r="O279">
            <v>-0.24898167006109981</v>
          </cell>
        </row>
        <row r="280">
          <cell r="O280">
            <v>1.0103092783505154</v>
          </cell>
        </row>
        <row r="281">
          <cell r="O281">
            <v>-1</v>
          </cell>
        </row>
        <row r="282">
          <cell r="O282">
            <v>5.7346938775510203</v>
          </cell>
        </row>
        <row r="283">
          <cell r="O283">
            <v>0.23809523809523808</v>
          </cell>
        </row>
        <row r="284">
          <cell r="O284">
            <v>0.1977818853974122</v>
          </cell>
        </row>
        <row r="285">
          <cell r="O285" t="str">
            <v>Not on Published Price list 13/14 (A)</v>
          </cell>
        </row>
        <row r="286">
          <cell r="O286" t="str">
            <v>Not on both list</v>
          </cell>
        </row>
        <row r="287">
          <cell r="O287" t="str">
            <v>Not on Published Price list 13/14 (A)</v>
          </cell>
        </row>
        <row r="288">
          <cell r="O288">
            <v>0.1134020618556701</v>
          </cell>
        </row>
        <row r="289">
          <cell r="O289" t="str">
            <v>Not on Published Price list 13/14 (A)</v>
          </cell>
        </row>
        <row r="290">
          <cell r="O290">
            <v>0.19135802469135801</v>
          </cell>
        </row>
        <row r="291">
          <cell r="O291">
            <v>-0.19901256080737675</v>
          </cell>
        </row>
        <row r="292">
          <cell r="O292">
            <v>8.8346337780015105E-2</v>
          </cell>
        </row>
        <row r="293">
          <cell r="O293">
            <v>-2.0872420262664164E-2</v>
          </cell>
        </row>
        <row r="294">
          <cell r="O294">
            <v>-0.33650893630422801</v>
          </cell>
        </row>
        <row r="295">
          <cell r="O295">
            <v>-0.48932676518883417</v>
          </cell>
        </row>
        <row r="296">
          <cell r="O296">
            <v>-7.2589937267955443E-2</v>
          </cell>
        </row>
        <row r="297">
          <cell r="O297">
            <v>-8.5877318116975743E-2</v>
          </cell>
        </row>
        <row r="298">
          <cell r="O298">
            <v>-2.9013539651837523E-2</v>
          </cell>
        </row>
        <row r="299">
          <cell r="O299">
            <v>0.10333484573502723</v>
          </cell>
        </row>
        <row r="300">
          <cell r="O300">
            <v>-4.0659023027266594E-2</v>
          </cell>
        </row>
        <row r="301">
          <cell r="O301">
            <v>-7.8247396057501931E-2</v>
          </cell>
        </row>
        <row r="302">
          <cell r="O302">
            <v>-6.7041226937969781E-2</v>
          </cell>
        </row>
        <row r="303">
          <cell r="O303">
            <v>-0.12795374560080441</v>
          </cell>
        </row>
        <row r="304">
          <cell r="O304">
            <v>-0.27498577659776219</v>
          </cell>
        </row>
        <row r="305">
          <cell r="O305">
            <v>-0.32600498868843902</v>
          </cell>
        </row>
        <row r="306">
          <cell r="O306">
            <v>-0.14989600516388152</v>
          </cell>
        </row>
        <row r="307">
          <cell r="O307">
            <v>-0.18515205724508049</v>
          </cell>
        </row>
        <row r="308">
          <cell r="O308">
            <v>-0.18647406434668418</v>
          </cell>
        </row>
        <row r="309">
          <cell r="O309" t="str">
            <v>Not on 15/16 prices Unadjusted</v>
          </cell>
        </row>
        <row r="310">
          <cell r="O310">
            <v>-0.29971569654346852</v>
          </cell>
        </row>
        <row r="311">
          <cell r="O311">
            <v>-0.20566037735849058</v>
          </cell>
        </row>
        <row r="312">
          <cell r="O312">
            <v>-7.9599056603773588E-2</v>
          </cell>
        </row>
        <row r="313">
          <cell r="O313">
            <v>-0.13431855500821019</v>
          </cell>
        </row>
        <row r="314">
          <cell r="O314">
            <v>6.6789781471221915E-2</v>
          </cell>
        </row>
        <row r="315">
          <cell r="O315">
            <v>-5.2476910159529808E-3</v>
          </cell>
        </row>
        <row r="316">
          <cell r="O316">
            <v>-0.21817709010531791</v>
          </cell>
        </row>
        <row r="317">
          <cell r="O317" t="str">
            <v>Not on Published Price list 13/14 (A)</v>
          </cell>
        </row>
        <row r="318">
          <cell r="O318">
            <v>0.19613095238095238</v>
          </cell>
        </row>
        <row r="319">
          <cell r="O319">
            <v>0.23972602739726026</v>
          </cell>
        </row>
        <row r="320">
          <cell r="O320">
            <v>-0.37632508833922262</v>
          </cell>
        </row>
        <row r="321">
          <cell r="O321">
            <v>-3.5836177474402729E-2</v>
          </cell>
        </row>
        <row r="322">
          <cell r="O322">
            <v>-0.17252252252252251</v>
          </cell>
        </row>
        <row r="323">
          <cell r="O323">
            <v>7.049864898059445E-2</v>
          </cell>
        </row>
        <row r="324">
          <cell r="O324">
            <v>0.11449468085106383</v>
          </cell>
        </row>
        <row r="325">
          <cell r="O325">
            <v>0.27350427350427353</v>
          </cell>
        </row>
        <row r="326">
          <cell r="O326">
            <v>0.13336360884044807</v>
          </cell>
        </row>
        <row r="327">
          <cell r="O327">
            <v>-0.13813490997043806</v>
          </cell>
        </row>
        <row r="328">
          <cell r="O328">
            <v>-3.7052994398965963E-2</v>
          </cell>
        </row>
        <row r="329">
          <cell r="O329">
            <v>-0.40828402366863903</v>
          </cell>
        </row>
        <row r="330">
          <cell r="O330">
            <v>-0.30538922155688625</v>
          </cell>
        </row>
        <row r="331">
          <cell r="O331">
            <v>-0.36624040920716111</v>
          </cell>
        </row>
        <row r="332">
          <cell r="O332">
            <v>9.081735620585267E-2</v>
          </cell>
        </row>
        <row r="333">
          <cell r="O333">
            <v>0.16793446459918079</v>
          </cell>
        </row>
        <row r="334">
          <cell r="O334">
            <v>0.38424437299035369</v>
          </cell>
        </row>
        <row r="335">
          <cell r="O335">
            <v>-0.24531835205992508</v>
          </cell>
        </row>
        <row r="336">
          <cell r="O336">
            <v>0.14990512333965844</v>
          </cell>
        </row>
        <row r="337">
          <cell r="O337">
            <v>0.18235294117647058</v>
          </cell>
        </row>
        <row r="338">
          <cell r="O338">
            <v>-0.39883040935672515</v>
          </cell>
        </row>
        <row r="339">
          <cell r="O339" t="str">
            <v>Not on 15/16 prices Unadjusted</v>
          </cell>
        </row>
        <row r="340">
          <cell r="O340" t="str">
            <v>Not on 15/16 prices Unadjusted</v>
          </cell>
        </row>
        <row r="341">
          <cell r="O341" t="str">
            <v>Not on 15/16 prices Unadjusted</v>
          </cell>
        </row>
        <row r="342">
          <cell r="O342" t="str">
            <v>Not on 15/16 prices Unadjusted</v>
          </cell>
        </row>
        <row r="343">
          <cell r="O343" t="str">
            <v>Not on 15/16 prices Unadjusted</v>
          </cell>
        </row>
        <row r="344">
          <cell r="O344" t="str">
            <v>Not on 15/16 prices Unadjusted</v>
          </cell>
        </row>
        <row r="345">
          <cell r="O345" t="str">
            <v>Not on 15/16 prices Unadjusted</v>
          </cell>
        </row>
        <row r="346">
          <cell r="O346" t="str">
            <v>Not on 15/16 prices Unadjusted</v>
          </cell>
        </row>
        <row r="347">
          <cell r="O347" t="str">
            <v>Not on 15/16 prices Unadjusted</v>
          </cell>
        </row>
        <row r="348">
          <cell r="O348" t="str">
            <v>Not on 15/16 prices Unadjusted</v>
          </cell>
        </row>
        <row r="349">
          <cell r="O349" t="str">
            <v>Not on 15/16 prices Unadjusted</v>
          </cell>
        </row>
        <row r="350">
          <cell r="O350" t="str">
            <v>Not on 15/16 prices Unadjusted</v>
          </cell>
        </row>
        <row r="351">
          <cell r="O351" t="str">
            <v>Not on 15/16 prices Unadjusted</v>
          </cell>
        </row>
        <row r="352">
          <cell r="O352" t="str">
            <v>Not on 15/16 prices Unadjusted</v>
          </cell>
        </row>
        <row r="353">
          <cell r="O353" t="str">
            <v>Not on 15/16 prices Unadjusted</v>
          </cell>
        </row>
        <row r="354">
          <cell r="O354" t="str">
            <v>Not on 15/16 prices Unadjusted</v>
          </cell>
        </row>
        <row r="355">
          <cell r="O355" t="str">
            <v>Not on 15/16 prices Unadjusted</v>
          </cell>
        </row>
        <row r="356">
          <cell r="O356">
            <v>-0.23297650906928338</v>
          </cell>
        </row>
        <row r="357">
          <cell r="O357">
            <v>-0.214190093708166</v>
          </cell>
        </row>
        <row r="358">
          <cell r="O358">
            <v>-0.1220159151193634</v>
          </cell>
        </row>
        <row r="359">
          <cell r="O359" t="str">
            <v>Not on 15/16 prices Unadjusted</v>
          </cell>
        </row>
        <row r="360">
          <cell r="O360" t="str">
            <v>Not on 15/16 prices Unadjusted</v>
          </cell>
        </row>
        <row r="361">
          <cell r="O361" t="str">
            <v>Not on 15/16 prices Unadjusted</v>
          </cell>
        </row>
        <row r="362">
          <cell r="O362" t="str">
            <v>Not on 15/16 prices Unadjusted</v>
          </cell>
        </row>
        <row r="363">
          <cell r="O363" t="str">
            <v>Not on 15/16 prices Unadjusted</v>
          </cell>
        </row>
        <row r="364">
          <cell r="O364">
            <v>-0.1873715673454138</v>
          </cell>
        </row>
        <row r="365">
          <cell r="O365">
            <v>-5.681818181818182E-3</v>
          </cell>
        </row>
        <row r="366">
          <cell r="O366">
            <v>-1.8495684340320593E-2</v>
          </cell>
        </row>
        <row r="367">
          <cell r="O367">
            <v>0.30369576861274772</v>
          </cell>
        </row>
        <row r="368">
          <cell r="O368">
            <v>-0.17078885706847174</v>
          </cell>
        </row>
        <row r="369">
          <cell r="O369">
            <v>-7.4977817213842057E-2</v>
          </cell>
        </row>
        <row r="370">
          <cell r="O370">
            <v>2.1141649048625794E-3</v>
          </cell>
        </row>
        <row r="371">
          <cell r="O371" t="str">
            <v>Not on 15/16 prices Unadjusted</v>
          </cell>
        </row>
        <row r="372">
          <cell r="O372" t="str">
            <v>Not on 15/16 prices Unadjusted</v>
          </cell>
        </row>
        <row r="373">
          <cell r="O373">
            <v>-3.1689088191330345E-2</v>
          </cell>
        </row>
        <row r="374">
          <cell r="O374">
            <v>4.8802129547471165E-3</v>
          </cell>
        </row>
        <row r="375">
          <cell r="O375" t="str">
            <v>Not on 15/16 prices Unadjusted</v>
          </cell>
        </row>
        <row r="376">
          <cell r="O376" t="str">
            <v>Not on 15/16 prices Unadjusted</v>
          </cell>
        </row>
        <row r="377">
          <cell r="O377">
            <v>-5.701754385964912E-2</v>
          </cell>
        </row>
        <row r="378">
          <cell r="O378">
            <v>-0.12946783161239078</v>
          </cell>
        </row>
        <row r="379">
          <cell r="O379" t="str">
            <v>Not on 15/16 prices Unadjusted</v>
          </cell>
        </row>
        <row r="380">
          <cell r="O380">
            <v>-0.57070707070707072</v>
          </cell>
        </row>
        <row r="381">
          <cell r="O381">
            <v>-0.44719535783365572</v>
          </cell>
        </row>
        <row r="382">
          <cell r="O382">
            <v>-0.16920943134535368</v>
          </cell>
        </row>
        <row r="383">
          <cell r="O383" t="str">
            <v>Not on 15/16 prices Unadjusted</v>
          </cell>
        </row>
        <row r="384">
          <cell r="O384" t="str">
            <v>Not on 15/16 prices Unadjusted</v>
          </cell>
        </row>
        <row r="385">
          <cell r="O385" t="str">
            <v>Not on 15/16 prices Unadjusted</v>
          </cell>
        </row>
        <row r="386">
          <cell r="O386">
            <v>-0.24247456923396304</v>
          </cell>
        </row>
        <row r="387">
          <cell r="O387">
            <v>-4.074585635359116E-2</v>
          </cell>
        </row>
        <row r="388">
          <cell r="O388">
            <v>0.30748225013653741</v>
          </cell>
        </row>
        <row r="389">
          <cell r="O389">
            <v>0.82683215130023646</v>
          </cell>
        </row>
        <row r="390">
          <cell r="O390" t="str">
            <v>Not on 15/16 prices Unadjusted</v>
          </cell>
        </row>
        <row r="391">
          <cell r="O391" t="str">
            <v>Not on 15/16 prices Unadjusted</v>
          </cell>
        </row>
        <row r="392">
          <cell r="O392" t="str">
            <v>Not on 15/16 prices Unadjusted</v>
          </cell>
        </row>
        <row r="393">
          <cell r="O393" t="str">
            <v>Not on 15/16 prices Unadjusted</v>
          </cell>
        </row>
        <row r="394">
          <cell r="O394" t="str">
            <v>Not on 15/16 prices Unadjusted</v>
          </cell>
        </row>
        <row r="395">
          <cell r="O395">
            <v>-0.25452664252457319</v>
          </cell>
        </row>
        <row r="396">
          <cell r="O396">
            <v>-0.20425138632162662</v>
          </cell>
        </row>
        <row r="397">
          <cell r="O397">
            <v>5.0377833753148613E-3</v>
          </cell>
        </row>
        <row r="398">
          <cell r="O398">
            <v>-0.2052505966587112</v>
          </cell>
        </row>
        <row r="399">
          <cell r="O399">
            <v>-0.31120331950207469</v>
          </cell>
        </row>
        <row r="400">
          <cell r="O400">
            <v>4.0567951318458417E-2</v>
          </cell>
        </row>
        <row r="401">
          <cell r="O401">
            <v>-0.35510718789407314</v>
          </cell>
        </row>
        <row r="402">
          <cell r="O402">
            <v>-0.21869782971619364</v>
          </cell>
        </row>
        <row r="403">
          <cell r="O403">
            <v>-2.4553571428571428E-2</v>
          </cell>
        </row>
        <row r="404">
          <cell r="O404">
            <v>4.4554455445544552E-2</v>
          </cell>
        </row>
        <row r="405">
          <cell r="O405">
            <v>-0.21668383110195674</v>
          </cell>
        </row>
        <row r="406">
          <cell r="O406">
            <v>-8.0674567000911579E-2</v>
          </cell>
        </row>
        <row r="407">
          <cell r="O407">
            <v>-8.5953878406708595E-2</v>
          </cell>
        </row>
        <row r="408">
          <cell r="O408">
            <v>-2.7166882276843468E-2</v>
          </cell>
        </row>
        <row r="409">
          <cell r="O409">
            <v>-0.27613338328962156</v>
          </cell>
        </row>
        <row r="410">
          <cell r="O410">
            <v>3.1914893617021274E-2</v>
          </cell>
        </row>
        <row r="411">
          <cell r="O411">
            <v>5.5023923444976079E-2</v>
          </cell>
        </row>
        <row r="412">
          <cell r="O412">
            <v>-0.36601307189542481</v>
          </cell>
        </row>
        <row r="413">
          <cell r="O413">
            <v>-0.15375918598078009</v>
          </cell>
        </row>
        <row r="414">
          <cell r="O414">
            <v>-3.8548752834467119E-2</v>
          </cell>
        </row>
        <row r="415">
          <cell r="O415">
            <v>-0.23731501057082452</v>
          </cell>
        </row>
        <row r="416">
          <cell r="O416">
            <v>2.9010238907849831E-2</v>
          </cell>
        </row>
        <row r="417">
          <cell r="O417">
            <v>-0.31913477537437607</v>
          </cell>
        </row>
        <row r="418">
          <cell r="O418">
            <v>-0.16962645437844459</v>
          </cell>
        </row>
        <row r="419">
          <cell r="O419">
            <v>-7.8758949880668255E-2</v>
          </cell>
        </row>
        <row r="420">
          <cell r="O420" t="str">
            <v>Not on 15/16 prices Unadjusted</v>
          </cell>
        </row>
        <row r="421">
          <cell r="O421">
            <v>-0.28505443747937975</v>
          </cell>
        </row>
        <row r="422">
          <cell r="O422">
            <v>-0.17185761957730811</v>
          </cell>
        </row>
        <row r="423">
          <cell r="O423">
            <v>2.8795811518324606E-2</v>
          </cell>
        </row>
        <row r="424">
          <cell r="O424">
            <v>-0.17582128777923783</v>
          </cell>
        </row>
        <row r="425">
          <cell r="O425">
            <v>-0.21495678316422398</v>
          </cell>
        </row>
        <row r="426">
          <cell r="O426">
            <v>4.7337278106508875E-2</v>
          </cell>
        </row>
        <row r="427">
          <cell r="O427">
            <v>-0.28312646762831267</v>
          </cell>
        </row>
        <row r="428">
          <cell r="O428">
            <v>-0.11709047900650503</v>
          </cell>
        </row>
        <row r="429">
          <cell r="O429">
            <v>4.6454767726161368E-2</v>
          </cell>
        </row>
        <row r="430">
          <cell r="O430">
            <v>-0.24256348246674728</v>
          </cell>
        </row>
        <row r="431">
          <cell r="O431">
            <v>-0.26193001060445387</v>
          </cell>
        </row>
        <row r="432">
          <cell r="O432">
            <v>-0.1233974358974359</v>
          </cell>
        </row>
        <row r="433">
          <cell r="O433">
            <v>-0.18290960451977401</v>
          </cell>
        </row>
        <row r="434">
          <cell r="O434">
            <v>0.87157287157287155</v>
          </cell>
        </row>
        <row r="435">
          <cell r="O435">
            <v>-0.37806637806637805</v>
          </cell>
        </row>
        <row r="436">
          <cell r="O436">
            <v>-0.1594966344746854</v>
          </cell>
        </row>
        <row r="437">
          <cell r="O437">
            <v>-0.19814385150812064</v>
          </cell>
        </row>
        <row r="438">
          <cell r="O438">
            <v>-7.9365079365079361E-3</v>
          </cell>
        </row>
        <row r="439">
          <cell r="O439">
            <v>-0.31114435302916976</v>
          </cell>
        </row>
        <row r="440">
          <cell r="O440">
            <v>-0.22072419106317412</v>
          </cell>
        </row>
        <row r="441">
          <cell r="O441">
            <v>0.13759213759213759</v>
          </cell>
        </row>
        <row r="442">
          <cell r="O442">
            <v>8.4985835694051E-3</v>
          </cell>
        </row>
        <row r="443">
          <cell r="O443">
            <v>-0.34992458521870284</v>
          </cell>
        </row>
        <row r="444">
          <cell r="O444">
            <v>-0.22060766182298547</v>
          </cell>
        </row>
        <row r="445">
          <cell r="O445">
            <v>-0.62453531598513012</v>
          </cell>
        </row>
        <row r="446">
          <cell r="O446">
            <v>-0.29968454258675081</v>
          </cell>
        </row>
        <row r="447">
          <cell r="O447">
            <v>-0.24736048265460031</v>
          </cell>
        </row>
        <row r="448">
          <cell r="O448">
            <v>-6.0648801128349791E-2</v>
          </cell>
        </row>
        <row r="449">
          <cell r="O449">
            <v>8.7108013937282226E-3</v>
          </cell>
        </row>
        <row r="450">
          <cell r="O450" t="str">
            <v>Not on 15/16 prices Unadjusted</v>
          </cell>
        </row>
        <row r="451">
          <cell r="O451">
            <v>-0.26323529411764707</v>
          </cell>
        </row>
        <row r="452">
          <cell r="O452">
            <v>3.6834924965893585E-2</v>
          </cell>
        </row>
        <row r="453">
          <cell r="O453">
            <v>-3.4165571616294348E-2</v>
          </cell>
        </row>
        <row r="454">
          <cell r="O454" t="str">
            <v>Not on 15/16 prices Unadjusted</v>
          </cell>
        </row>
        <row r="455">
          <cell r="O455">
            <v>-3.125E-2</v>
          </cell>
        </row>
        <row r="456">
          <cell r="O456" t="str">
            <v>Not on 15/16 prices Unadjusted</v>
          </cell>
        </row>
        <row r="457">
          <cell r="O457">
            <v>-0.36420395421436003</v>
          </cell>
        </row>
        <row r="458">
          <cell r="O458">
            <v>-0.17653061224489797</v>
          </cell>
        </row>
        <row r="459">
          <cell r="O459">
            <v>-8.5422864428389284E-2</v>
          </cell>
        </row>
        <row r="460">
          <cell r="O460">
            <v>-0.26155292853304674</v>
          </cell>
        </row>
        <row r="461">
          <cell r="O461">
            <v>-0.12012826837691169</v>
          </cell>
        </row>
        <row r="462">
          <cell r="O462" t="str">
            <v>Not on 15/16 prices Unadjusted</v>
          </cell>
        </row>
        <row r="463">
          <cell r="O463" t="str">
            <v>Not on 15/16 prices Unadjusted</v>
          </cell>
        </row>
        <row r="464">
          <cell r="O464">
            <v>-0.39668431669188098</v>
          </cell>
        </row>
        <row r="465">
          <cell r="O465">
            <v>-0.58944785276073619</v>
          </cell>
        </row>
        <row r="466">
          <cell r="O466">
            <v>-0.30684413641017561</v>
          </cell>
        </row>
        <row r="467">
          <cell r="O467">
            <v>5.0392893747864709E-2</v>
          </cell>
        </row>
        <row r="468">
          <cell r="O468">
            <v>-7.6331900481959092E-2</v>
          </cell>
        </row>
        <row r="469">
          <cell r="O469">
            <v>-0.14007516228220021</v>
          </cell>
        </row>
        <row r="470">
          <cell r="O470">
            <v>-0.22852233676975944</v>
          </cell>
        </row>
        <row r="471">
          <cell r="O471">
            <v>-0.21729908083902899</v>
          </cell>
        </row>
        <row r="472">
          <cell r="O472">
            <v>-0.34714003944773175</v>
          </cell>
        </row>
        <row r="473">
          <cell r="O473">
            <v>-0.14423756775866131</v>
          </cell>
        </row>
        <row r="474">
          <cell r="O474">
            <v>-7.6864535768645353E-2</v>
          </cell>
        </row>
        <row r="475">
          <cell r="O475">
            <v>-6.8086479509519196E-2</v>
          </cell>
        </row>
        <row r="476">
          <cell r="O476">
            <v>-0.24108527131782945</v>
          </cell>
        </row>
        <row r="477">
          <cell r="O477">
            <v>-0.15709903593339175</v>
          </cell>
        </row>
        <row r="478">
          <cell r="O478">
            <v>-3.0750036694554526E-2</v>
          </cell>
        </row>
        <row r="479">
          <cell r="O479">
            <v>-0.25593719332679099</v>
          </cell>
        </row>
        <row r="480">
          <cell r="O480">
            <v>-0.13780260707635009</v>
          </cell>
        </row>
        <row r="481">
          <cell r="O481" t="str">
            <v>Not on 15/16 prices Unadjusted</v>
          </cell>
        </row>
        <row r="482">
          <cell r="O482">
            <v>0.32401714179243524</v>
          </cell>
        </row>
        <row r="483">
          <cell r="O483">
            <v>0.17841163310961969</v>
          </cell>
        </row>
        <row r="484">
          <cell r="O484">
            <v>-0.21325966850828729</v>
          </cell>
        </row>
        <row r="485">
          <cell r="O485">
            <v>-0.39610274579273691</v>
          </cell>
        </row>
        <row r="486">
          <cell r="O486">
            <v>-0.23130755064456721</v>
          </cell>
        </row>
        <row r="487">
          <cell r="O487" t="str">
            <v>Not on 15/16 prices Unadjusted</v>
          </cell>
        </row>
        <row r="488">
          <cell r="O488" t="str">
            <v>Not on 15/16 prices Unadjusted</v>
          </cell>
        </row>
        <row r="489">
          <cell r="O489" t="str">
            <v>Not on 15/16 prices Unadjusted</v>
          </cell>
        </row>
        <row r="490">
          <cell r="O490">
            <v>-0.28820148749154834</v>
          </cell>
        </row>
        <row r="491">
          <cell r="O491">
            <v>-0.262380088151413</v>
          </cell>
        </row>
        <row r="492">
          <cell r="O492">
            <v>-0.11687436847423374</v>
          </cell>
        </row>
        <row r="493">
          <cell r="O493">
            <v>-0.15156794425087108</v>
          </cell>
        </row>
        <row r="494">
          <cell r="O494" t="str">
            <v>Not on 15/16 prices Unadjusted</v>
          </cell>
        </row>
        <row r="495">
          <cell r="O495" t="str">
            <v>Not on 15/16 prices Unadjusted</v>
          </cell>
        </row>
        <row r="496">
          <cell r="O496" t="str">
            <v>Not on 15/16 prices Unadjusted</v>
          </cell>
        </row>
        <row r="497">
          <cell r="O497">
            <v>-0.39159109645507006</v>
          </cell>
        </row>
        <row r="498">
          <cell r="O498">
            <v>-0.32423076923076921</v>
          </cell>
        </row>
        <row r="499">
          <cell r="O499">
            <v>-0.11822985468956407</v>
          </cell>
        </row>
        <row r="500">
          <cell r="O500">
            <v>0.10467289719626169</v>
          </cell>
        </row>
        <row r="501">
          <cell r="O501">
            <v>-0.31599291351264291</v>
          </cell>
        </row>
        <row r="502">
          <cell r="O502">
            <v>-0.32947719688542826</v>
          </cell>
        </row>
        <row r="503">
          <cell r="O503">
            <v>-0.11961141469338191</v>
          </cell>
        </row>
        <row r="504">
          <cell r="O504">
            <v>-9.9322799097065456E-2</v>
          </cell>
        </row>
        <row r="505">
          <cell r="O505">
            <v>-0.20461455911285995</v>
          </cell>
        </row>
        <row r="506">
          <cell r="O506">
            <v>-0.2626143405134258</v>
          </cell>
        </row>
        <row r="507">
          <cell r="O507">
            <v>-5.5178652193577565E-2</v>
          </cell>
        </row>
        <row r="508">
          <cell r="O508">
            <v>-3.7662337662337661E-2</v>
          </cell>
        </row>
        <row r="509">
          <cell r="O509">
            <v>0.26354285714285713</v>
          </cell>
        </row>
        <row r="510">
          <cell r="O510">
            <v>-0.16944655041698256</v>
          </cell>
        </row>
        <row r="511">
          <cell r="O511">
            <v>-7.6957695769576964E-2</v>
          </cell>
        </row>
        <row r="512">
          <cell r="O512">
            <v>-3.5726877423904103E-2</v>
          </cell>
        </row>
        <row r="513">
          <cell r="O513">
            <v>-5.5381727158948686E-2</v>
          </cell>
        </row>
        <row r="514">
          <cell r="O514">
            <v>-6.4120631341600898E-2</v>
          </cell>
        </row>
        <row r="515">
          <cell r="O515">
            <v>-0.16344803370786518</v>
          </cell>
        </row>
        <row r="516">
          <cell r="O516">
            <v>-5.741878841088674E-2</v>
          </cell>
        </row>
        <row r="517">
          <cell r="O517">
            <v>1.5804825351098308</v>
          </cell>
        </row>
        <row r="518">
          <cell r="O518">
            <v>0.8125</v>
          </cell>
        </row>
        <row r="519">
          <cell r="O519">
            <v>0.81895424836601305</v>
          </cell>
        </row>
        <row r="520">
          <cell r="O520">
            <v>1.6493672685909285E-2</v>
          </cell>
        </row>
        <row r="521">
          <cell r="O521">
            <v>-0.27167726816203547</v>
          </cell>
        </row>
        <row r="522">
          <cell r="O522">
            <v>0.18205128205128204</v>
          </cell>
        </row>
        <row r="523">
          <cell r="O523">
            <v>6.8777292576419208E-2</v>
          </cell>
        </row>
        <row r="524">
          <cell r="O524">
            <v>0.32433025911286784</v>
          </cell>
        </row>
        <row r="525">
          <cell r="O525">
            <v>-6.7348960052822718E-2</v>
          </cell>
        </row>
        <row r="526">
          <cell r="O526">
            <v>0.78644628099173552</v>
          </cell>
        </row>
        <row r="527">
          <cell r="O527">
            <v>0.29996346364632809</v>
          </cell>
        </row>
        <row r="528">
          <cell r="O528">
            <v>9.7834493426140756E-2</v>
          </cell>
        </row>
        <row r="529">
          <cell r="O529">
            <v>1.2483130904183535</v>
          </cell>
        </row>
        <row r="530">
          <cell r="O530">
            <v>0.35918937805730261</v>
          </cell>
        </row>
        <row r="531">
          <cell r="O531">
            <v>0.12440731542108828</v>
          </cell>
        </row>
        <row r="532">
          <cell r="O532">
            <v>3.653846153846154E-2</v>
          </cell>
        </row>
        <row r="533">
          <cell r="O533">
            <v>0.51171230616958097</v>
          </cell>
        </row>
        <row r="534">
          <cell r="O534">
            <v>0.6238894373149062</v>
          </cell>
        </row>
        <row r="535">
          <cell r="O535">
            <v>0.49244712990936557</v>
          </cell>
        </row>
        <row r="536">
          <cell r="O536">
            <v>-0.21378941742383753</v>
          </cell>
        </row>
        <row r="537">
          <cell r="O537">
            <v>-0.60411311053984573</v>
          </cell>
        </row>
        <row r="538">
          <cell r="O538">
            <v>-0.43232205367561261</v>
          </cell>
        </row>
        <row r="539">
          <cell r="O539">
            <v>-0.44927044451985071</v>
          </cell>
        </row>
        <row r="540">
          <cell r="O540">
            <v>3.8714390065741421E-2</v>
          </cell>
        </row>
        <row r="541">
          <cell r="O541">
            <v>4.2678440029433405E-2</v>
          </cell>
        </row>
        <row r="542">
          <cell r="O542">
            <v>0.15094339622641509</v>
          </cell>
        </row>
        <row r="543">
          <cell r="O543">
            <v>4.6012269938650305E-2</v>
          </cell>
        </row>
        <row r="544">
          <cell r="O544">
            <v>0.3034939483900434</v>
          </cell>
        </row>
        <row r="545">
          <cell r="O545">
            <v>-0.17038539553752535</v>
          </cell>
        </row>
        <row r="546">
          <cell r="O546">
            <v>-0.34367167919799496</v>
          </cell>
        </row>
        <row r="547">
          <cell r="O547">
            <v>-0.38306878306878306</v>
          </cell>
        </row>
        <row r="548">
          <cell r="O548">
            <v>-0.26095843742902569</v>
          </cell>
        </row>
        <row r="549">
          <cell r="O549">
            <v>-0.26140012845215155</v>
          </cell>
        </row>
        <row r="550">
          <cell r="O550">
            <v>-0.17716701902748413</v>
          </cell>
        </row>
        <row r="551">
          <cell r="O551">
            <v>-4.1564792176039117E-2</v>
          </cell>
        </row>
        <row r="552">
          <cell r="O552">
            <v>-0.15699100572363042</v>
          </cell>
        </row>
        <row r="553">
          <cell r="O553">
            <v>-0.44553644553644556</v>
          </cell>
        </row>
        <row r="554">
          <cell r="O554">
            <v>-0.4682230869001297</v>
          </cell>
        </row>
        <row r="555">
          <cell r="O555">
            <v>0.10172143974960876</v>
          </cell>
        </row>
        <row r="556">
          <cell r="O556" t="str">
            <v>Not on 15/16 prices Unadjusted</v>
          </cell>
        </row>
        <row r="557">
          <cell r="O557" t="str">
            <v>Not on 15/16 prices Unadjusted</v>
          </cell>
        </row>
        <row r="558">
          <cell r="O558" t="str">
            <v>Not on 15/16 prices Unadjusted</v>
          </cell>
        </row>
        <row r="559">
          <cell r="O559">
            <v>-0.63097576948264567</v>
          </cell>
        </row>
        <row r="560">
          <cell r="O560">
            <v>-9.5384615384615387E-2</v>
          </cell>
        </row>
        <row r="561">
          <cell r="O561">
            <v>0.12137203166226913</v>
          </cell>
        </row>
        <row r="562">
          <cell r="O562">
            <v>1.4684908789386402</v>
          </cell>
        </row>
        <row r="563">
          <cell r="O563">
            <v>1.2638623326959848</v>
          </cell>
        </row>
        <row r="564">
          <cell r="O564">
            <v>1.5217391304347827</v>
          </cell>
        </row>
        <row r="565">
          <cell r="O565">
            <v>2.8428874734607219</v>
          </cell>
        </row>
        <row r="566">
          <cell r="O566">
            <v>0.4684838160136286</v>
          </cell>
        </row>
        <row r="567">
          <cell r="O567">
            <v>0.37533512064343161</v>
          </cell>
        </row>
        <row r="568">
          <cell r="O568">
            <v>0.84411764705882353</v>
          </cell>
        </row>
        <row r="569">
          <cell r="O569">
            <v>6.945080091533181</v>
          </cell>
        </row>
        <row r="570">
          <cell r="O570">
            <v>0.50092208390963577</v>
          </cell>
        </row>
        <row r="571">
          <cell r="O571">
            <v>-4.3793270004830138E-2</v>
          </cell>
        </row>
        <row r="572">
          <cell r="O572">
            <v>0.34879783271249576</v>
          </cell>
        </row>
        <row r="573">
          <cell r="O573">
            <v>0.24512344836993588</v>
          </cell>
        </row>
        <row r="574">
          <cell r="O574">
            <v>7.4933687002652516E-2</v>
          </cell>
        </row>
        <row r="575">
          <cell r="O575">
            <v>8.4469696969696972E-2</v>
          </cell>
        </row>
        <row r="576">
          <cell r="O576">
            <v>0.26063249727371862</v>
          </cell>
        </row>
        <row r="577">
          <cell r="O577">
            <v>0.18953826283500161</v>
          </cell>
        </row>
        <row r="578">
          <cell r="O578">
            <v>8.5353003161222338E-2</v>
          </cell>
        </row>
        <row r="579">
          <cell r="O579">
            <v>2.3463060686015833</v>
          </cell>
        </row>
        <row r="580">
          <cell r="O580">
            <v>0.73353989155693256</v>
          </cell>
        </row>
        <row r="581">
          <cell r="O581">
            <v>4.8475689881734558</v>
          </cell>
        </row>
        <row r="582">
          <cell r="O582">
            <v>0.90415785764622969</v>
          </cell>
        </row>
        <row r="583">
          <cell r="O583">
            <v>6.5704761904761906</v>
          </cell>
        </row>
        <row r="584">
          <cell r="O584">
            <v>2.983810709838107</v>
          </cell>
        </row>
        <row r="585">
          <cell r="O585">
            <v>-2.3741567202906072E-2</v>
          </cell>
        </row>
        <row r="586">
          <cell r="O586">
            <v>-0.35441061670569868</v>
          </cell>
        </row>
        <row r="587">
          <cell r="O587">
            <v>-6.2905204135272466E-2</v>
          </cell>
        </row>
        <row r="588">
          <cell r="O588">
            <v>1.9661963550852439</v>
          </cell>
        </row>
        <row r="589">
          <cell r="O589">
            <v>-0.22483498349834982</v>
          </cell>
        </row>
        <row r="590">
          <cell r="O590">
            <v>1.112736660929432</v>
          </cell>
        </row>
        <row r="591">
          <cell r="O591">
            <v>0.28093245666467426</v>
          </cell>
        </row>
        <row r="592">
          <cell r="O592">
            <v>1.2210327455919396</v>
          </cell>
        </row>
        <row r="593">
          <cell r="O593">
            <v>0.18823529411764706</v>
          </cell>
        </row>
        <row r="594">
          <cell r="O594">
            <v>3.2120038722168442</v>
          </cell>
        </row>
        <row r="595">
          <cell r="O595">
            <v>1.9429175475687104</v>
          </cell>
        </row>
        <row r="596">
          <cell r="O596">
            <v>1.5</v>
          </cell>
        </row>
        <row r="597">
          <cell r="O597">
            <v>2.375</v>
          </cell>
        </row>
        <row r="598">
          <cell r="O598">
            <v>3.5748792270531404E-2</v>
          </cell>
        </row>
        <row r="599">
          <cell r="O599">
            <v>1.8269824922760041</v>
          </cell>
        </row>
        <row r="600">
          <cell r="O600">
            <v>-0.38228855721393035</v>
          </cell>
        </row>
        <row r="601">
          <cell r="O601">
            <v>0.12131367292225201</v>
          </cell>
        </row>
        <row r="602">
          <cell r="O602">
            <v>1.3136117556071152</v>
          </cell>
        </row>
        <row r="603">
          <cell r="O603">
            <v>1.234368855682265</v>
          </cell>
        </row>
        <row r="604">
          <cell r="O604">
            <v>-8.7873462214411252E-2</v>
          </cell>
        </row>
        <row r="605">
          <cell r="O605">
            <v>1.1004065040650406</v>
          </cell>
        </row>
        <row r="606">
          <cell r="O606">
            <v>0.76501305483028725</v>
          </cell>
        </row>
        <row r="607">
          <cell r="O607">
            <v>1.4651038891848696</v>
          </cell>
        </row>
        <row r="608">
          <cell r="O608">
            <v>0.37902559867877789</v>
          </cell>
        </row>
        <row r="609">
          <cell r="O609">
            <v>2.044162129461585</v>
          </cell>
        </row>
        <row r="610">
          <cell r="O610">
            <v>0.7330396475770925</v>
          </cell>
        </row>
        <row r="611">
          <cell r="O611">
            <v>2.1628849270664507</v>
          </cell>
        </row>
        <row r="612">
          <cell r="O612">
            <v>0.56850961538461542</v>
          </cell>
        </row>
        <row r="613">
          <cell r="O613">
            <v>-0.51244088011515521</v>
          </cell>
        </row>
        <row r="614">
          <cell r="O614">
            <v>-0.25452408930669801</v>
          </cell>
        </row>
        <row r="615">
          <cell r="O615">
            <v>-0.358162100456621</v>
          </cell>
        </row>
        <row r="616">
          <cell r="O616">
            <v>-0.22630092779346511</v>
          </cell>
        </row>
        <row r="617">
          <cell r="O617">
            <v>1.7417355371900827</v>
          </cell>
        </row>
        <row r="618">
          <cell r="O618">
            <v>0.50706713780918733</v>
          </cell>
        </row>
        <row r="619">
          <cell r="O619">
            <v>1.7069154774972557</v>
          </cell>
        </row>
        <row r="620">
          <cell r="O620">
            <v>0.70131421744324973</v>
          </cell>
        </row>
        <row r="621">
          <cell r="O621">
            <v>2.7728494623655915</v>
          </cell>
        </row>
        <row r="622">
          <cell r="O622">
            <v>0.97939560439560436</v>
          </cell>
        </row>
        <row r="623">
          <cell r="O623">
            <v>-0.36952998379254459</v>
          </cell>
        </row>
        <row r="624">
          <cell r="O624">
            <v>-0.51381642512077297</v>
          </cell>
        </row>
        <row r="625">
          <cell r="O625">
            <v>0.17843631778058008</v>
          </cell>
        </row>
        <row r="626">
          <cell r="O626">
            <v>-0.4277456647398844</v>
          </cell>
        </row>
        <row r="627">
          <cell r="O627">
            <v>1.6326923076923077</v>
          </cell>
        </row>
        <row r="628">
          <cell r="O628">
            <v>-0.18785753829119764</v>
          </cell>
        </row>
        <row r="629">
          <cell r="O629">
            <v>-0.57249508840864438</v>
          </cell>
        </row>
        <row r="630">
          <cell r="O630">
            <v>-9.3175316714344092E-2</v>
          </cell>
        </row>
        <row r="631">
          <cell r="O631">
            <v>0.78464254192409533</v>
          </cell>
        </row>
        <row r="632">
          <cell r="O632">
            <v>1.7442748091603053</v>
          </cell>
        </row>
        <row r="633">
          <cell r="O633">
            <v>12.770547945205479</v>
          </cell>
        </row>
        <row r="634">
          <cell r="O634">
            <v>1.0009310986964618E-2</v>
          </cell>
        </row>
        <row r="635">
          <cell r="O635">
            <v>4.3079015984582247E-2</v>
          </cell>
        </row>
        <row r="636">
          <cell r="O636">
            <v>8.1150051037767942E-2</v>
          </cell>
        </row>
        <row r="637">
          <cell r="O637">
            <v>0.3349206349206349</v>
          </cell>
        </row>
        <row r="638">
          <cell r="O638">
            <v>0.16670270270270271</v>
          </cell>
        </row>
        <row r="639">
          <cell r="O639">
            <v>5.0055005500550052E-2</v>
          </cell>
        </row>
        <row r="640">
          <cell r="O640">
            <v>0.27901383042693928</v>
          </cell>
        </row>
        <row r="641">
          <cell r="O641">
            <v>0.57127991675338186</v>
          </cell>
        </row>
        <row r="642">
          <cell r="O642">
            <v>0.84006734006734007</v>
          </cell>
        </row>
        <row r="643">
          <cell r="O643" t="str">
            <v>Not on 15/16 prices Unadjusted</v>
          </cell>
        </row>
        <row r="644">
          <cell r="O644" t="str">
            <v>Not on 15/16 prices Unadjusted</v>
          </cell>
        </row>
        <row r="645">
          <cell r="O645">
            <v>0.31146245059288535</v>
          </cell>
        </row>
        <row r="646">
          <cell r="O646" t="str">
            <v>Not on 15/16 prices Unadjusted</v>
          </cell>
        </row>
        <row r="647">
          <cell r="O647">
            <v>1.3837894736842105</v>
          </cell>
        </row>
        <row r="648">
          <cell r="O648">
            <v>0.49586349534643226</v>
          </cell>
        </row>
        <row r="649">
          <cell r="O649">
            <v>0.21145799806887672</v>
          </cell>
        </row>
        <row r="650">
          <cell r="O650">
            <v>0</v>
          </cell>
        </row>
        <row r="651">
          <cell r="O651">
            <v>-0.27313883299798791</v>
          </cell>
        </row>
        <row r="652">
          <cell r="O652">
            <v>-0.18248847926267281</v>
          </cell>
        </row>
        <row r="653">
          <cell r="O653">
            <v>-6.3877534663781363E-2</v>
          </cell>
        </row>
        <row r="654">
          <cell r="O654">
            <v>-0.70802276188186264</v>
          </cell>
        </row>
        <row r="655">
          <cell r="O655">
            <v>-0.38559015206372194</v>
          </cell>
        </row>
        <row r="656">
          <cell r="O656">
            <v>0.15361077111383109</v>
          </cell>
        </row>
        <row r="657">
          <cell r="O657">
            <v>6.0786106032906767E-2</v>
          </cell>
        </row>
        <row r="658">
          <cell r="O658">
            <v>4.0780141843971635E-2</v>
          </cell>
        </row>
        <row r="659">
          <cell r="O659">
            <v>-0.33671307506053266</v>
          </cell>
        </row>
        <row r="660">
          <cell r="O660">
            <v>-0.19822654462242562</v>
          </cell>
        </row>
        <row r="661">
          <cell r="O661" t="str">
            <v>Not on 15/16 prices Unadjusted</v>
          </cell>
        </row>
        <row r="662">
          <cell r="O662" t="str">
            <v>Not on 15/16 prices Unadjusted</v>
          </cell>
        </row>
        <row r="663">
          <cell r="O663">
            <v>-0.54603823143148988</v>
          </cell>
        </row>
        <row r="664">
          <cell r="O664">
            <v>-0.24108878807517822</v>
          </cell>
        </row>
        <row r="665">
          <cell r="O665">
            <v>-0.2029194970371441</v>
          </cell>
        </row>
        <row r="666">
          <cell r="O666">
            <v>-0.13118916631400762</v>
          </cell>
        </row>
        <row r="667">
          <cell r="O667">
            <v>-0.22319262493934983</v>
          </cell>
        </row>
        <row r="668">
          <cell r="O668">
            <v>-9.0909090909090912E-2</v>
          </cell>
        </row>
        <row r="669">
          <cell r="O669">
            <v>-0.13407821229050279</v>
          </cell>
        </row>
        <row r="670">
          <cell r="O670">
            <v>-0.19049016730261226</v>
          </cell>
        </row>
        <row r="671">
          <cell r="O671">
            <v>-0.14487179487179488</v>
          </cell>
        </row>
        <row r="672">
          <cell r="O672">
            <v>-0.1544461778471139</v>
          </cell>
        </row>
        <row r="673">
          <cell r="O673">
            <v>-0.15878194671016857</v>
          </cell>
        </row>
        <row r="674">
          <cell r="O674">
            <v>-0.29889879391714735</v>
          </cell>
        </row>
        <row r="675">
          <cell r="O675">
            <v>-0.13569321533923304</v>
          </cell>
        </row>
        <row r="676">
          <cell r="O676">
            <v>-0.20094562647754138</v>
          </cell>
        </row>
        <row r="677">
          <cell r="O677">
            <v>-0.16600000000000001</v>
          </cell>
        </row>
        <row r="678">
          <cell r="O678">
            <v>-0.1982793936911102</v>
          </cell>
        </row>
        <row r="679">
          <cell r="O679">
            <v>-0.4533106960950764</v>
          </cell>
        </row>
        <row r="680">
          <cell r="O680">
            <v>-0.22083333333333333</v>
          </cell>
        </row>
        <row r="681">
          <cell r="O681">
            <v>-7.407407407407407E-2</v>
          </cell>
        </row>
        <row r="682">
          <cell r="O682">
            <v>-0.34059609455292911</v>
          </cell>
        </row>
        <row r="683">
          <cell r="O683">
            <v>-0.28169913765570104</v>
          </cell>
        </row>
        <row r="684">
          <cell r="O684">
            <v>2.8502415458937197E-2</v>
          </cell>
        </row>
        <row r="685">
          <cell r="O685">
            <v>-0.10068302555021502</v>
          </cell>
        </row>
        <row r="686">
          <cell r="O686">
            <v>-0.21631736526946108</v>
          </cell>
        </row>
        <row r="687">
          <cell r="O687">
            <v>-0.12696276357110811</v>
          </cell>
        </row>
        <row r="688">
          <cell r="O688">
            <v>-0.44857943177270909</v>
          </cell>
        </row>
        <row r="689">
          <cell r="O689">
            <v>-0.2653537790923951</v>
          </cell>
        </row>
        <row r="690">
          <cell r="O690">
            <v>0.22228391634277253</v>
          </cell>
        </row>
        <row r="691">
          <cell r="O691">
            <v>-2.7741481555935268E-2</v>
          </cell>
        </row>
        <row r="692">
          <cell r="O692">
            <v>2.4066852367688022E-2</v>
          </cell>
        </row>
        <row r="693">
          <cell r="O693">
            <v>-0.36692506459948321</v>
          </cell>
        </row>
        <row r="694">
          <cell r="O694">
            <v>-0.32669809673476513</v>
          </cell>
        </row>
        <row r="695">
          <cell r="O695" t="str">
            <v>Not on 15/16 prices Unadjusted</v>
          </cell>
        </row>
        <row r="696">
          <cell r="O696" t="str">
            <v>Not on 15/16 prices Unadjusted</v>
          </cell>
        </row>
        <row r="697">
          <cell r="O697" t="str">
            <v>Not on 15/16 prices Unadjusted</v>
          </cell>
        </row>
        <row r="698">
          <cell r="O698" t="str">
            <v>Not on 15/16 prices Unadjusted</v>
          </cell>
        </row>
        <row r="699">
          <cell r="O699" t="str">
            <v>Not on 15/16 prices Unadjusted</v>
          </cell>
        </row>
        <row r="700">
          <cell r="O700" t="str">
            <v>Not on 15/16 prices Unadjusted</v>
          </cell>
        </row>
        <row r="701">
          <cell r="O701" t="str">
            <v>Not on 15/16 prices Unadjusted</v>
          </cell>
        </row>
        <row r="702">
          <cell r="O702" t="str">
            <v>Not on 15/16 prices Unadjusted</v>
          </cell>
        </row>
        <row r="703">
          <cell r="O703" t="str">
            <v>Not on 15/16 prices Unadjusted</v>
          </cell>
        </row>
        <row r="704">
          <cell r="O704" t="str">
            <v>Not on 15/16 prices Unadjusted</v>
          </cell>
        </row>
        <row r="705">
          <cell r="O705" t="str">
            <v>Not on 15/16 prices Unadjusted</v>
          </cell>
        </row>
        <row r="706">
          <cell r="O706" t="str">
            <v>Not on 15/16 prices Unadjusted</v>
          </cell>
        </row>
        <row r="707">
          <cell r="O707" t="str">
            <v>Not on 15/16 prices Unadjusted</v>
          </cell>
        </row>
        <row r="708">
          <cell r="O708" t="str">
            <v>Not on 15/16 prices Unadjusted</v>
          </cell>
        </row>
        <row r="709">
          <cell r="O709" t="str">
            <v>Not on 15/16 prices Unadjusted</v>
          </cell>
        </row>
        <row r="710">
          <cell r="O710">
            <v>-0.11481129083412622</v>
          </cell>
        </row>
        <row r="711">
          <cell r="O711">
            <v>-0.20555284948855335</v>
          </cell>
        </row>
        <row r="712">
          <cell r="O712">
            <v>-0.29979253112033194</v>
          </cell>
        </row>
        <row r="713">
          <cell r="O713">
            <v>-7.9497907949790794E-2</v>
          </cell>
        </row>
        <row r="714">
          <cell r="O714">
            <v>6.3371356147021544E-3</v>
          </cell>
        </row>
        <row r="715">
          <cell r="O715" t="str">
            <v>Not on 15/16 prices Unadjusted</v>
          </cell>
        </row>
        <row r="716">
          <cell r="O716" t="str">
            <v>Not on 15/16 prices Unadjusted</v>
          </cell>
        </row>
        <row r="717">
          <cell r="O717" t="str">
            <v>Not on 15/16 prices Unadjusted</v>
          </cell>
        </row>
        <row r="718">
          <cell r="O718" t="str">
            <v>Not on 15/16 prices Unadjusted</v>
          </cell>
        </row>
        <row r="719">
          <cell r="O719" t="str">
            <v>Not on 15/16 prices Unadjusted</v>
          </cell>
        </row>
        <row r="720">
          <cell r="O720">
            <v>-0.13883133029423952</v>
          </cell>
        </row>
        <row r="721">
          <cell r="O721">
            <v>-0.12853425845620123</v>
          </cell>
        </row>
        <row r="722">
          <cell r="O722">
            <v>-0.20402157920549288</v>
          </cell>
        </row>
        <row r="723">
          <cell r="O723">
            <v>-0.30039668229354488</v>
          </cell>
        </row>
        <row r="724">
          <cell r="O724">
            <v>-0.25155612792444731</v>
          </cell>
        </row>
        <row r="725">
          <cell r="O725">
            <v>-0.33693101830126704</v>
          </cell>
        </row>
        <row r="726">
          <cell r="O726">
            <v>-0.15138816134101624</v>
          </cell>
        </row>
        <row r="727">
          <cell r="O727">
            <v>-0.19372630127542226</v>
          </cell>
        </row>
        <row r="728">
          <cell r="O728">
            <v>-0.12346401404330018</v>
          </cell>
        </row>
        <row r="729">
          <cell r="O729">
            <v>-0.28492815652705594</v>
          </cell>
        </row>
        <row r="730">
          <cell r="O730">
            <v>-0.14203821656050955</v>
          </cell>
        </row>
        <row r="731">
          <cell r="O731">
            <v>-4.965089216446858E-2</v>
          </cell>
        </row>
        <row r="732">
          <cell r="O732">
            <v>4.5506257110352671E-3</v>
          </cell>
        </row>
        <row r="733">
          <cell r="O733">
            <v>-7.3081607795371494E-3</v>
          </cell>
        </row>
        <row r="734">
          <cell r="O734">
            <v>1.2180267965895249E-2</v>
          </cell>
        </row>
        <row r="735">
          <cell r="O735">
            <v>-7.2115384615384609E-2</v>
          </cell>
        </row>
        <row r="736">
          <cell r="O736">
            <v>-5.673076923076923E-2</v>
          </cell>
        </row>
        <row r="737">
          <cell r="O737">
            <v>5.3846153846153849E-2</v>
          </cell>
        </row>
        <row r="738">
          <cell r="O738">
            <v>0.10740203193033382</v>
          </cell>
        </row>
        <row r="739">
          <cell r="O739">
            <v>-0.51428571428571423</v>
          </cell>
        </row>
        <row r="740">
          <cell r="O740">
            <v>6.6202090592334492E-2</v>
          </cell>
        </row>
        <row r="741">
          <cell r="O741">
            <v>-4.4585987261146494E-2</v>
          </cell>
        </row>
        <row r="742">
          <cell r="O742">
            <v>0.3949579831932773</v>
          </cell>
        </row>
        <row r="743">
          <cell r="O743">
            <v>5.1229508196721313E-2</v>
          </cell>
        </row>
        <row r="744">
          <cell r="O744">
            <v>3.565891472868217E-2</v>
          </cell>
        </row>
        <row r="745">
          <cell r="O745">
            <v>-6.0728744939271252E-2</v>
          </cell>
        </row>
        <row r="746">
          <cell r="O746">
            <v>-8.2750582750582752E-2</v>
          </cell>
        </row>
        <row r="747">
          <cell r="O747">
            <v>-6.7829457364341081E-2</v>
          </cell>
        </row>
        <row r="748">
          <cell r="O748">
            <v>0.19668737060041408</v>
          </cell>
        </row>
        <row r="749">
          <cell r="O749">
            <v>9.7421203438395415E-2</v>
          </cell>
        </row>
        <row r="750">
          <cell r="O750">
            <v>-1</v>
          </cell>
        </row>
        <row r="751">
          <cell r="O751">
            <v>1.8530020703933747</v>
          </cell>
        </row>
        <row r="752">
          <cell r="O752">
            <v>-9.8790322580645157E-2</v>
          </cell>
        </row>
        <row r="753">
          <cell r="O753" t="str">
            <v>Not on 15/16 prices Unadjusted</v>
          </cell>
        </row>
        <row r="754">
          <cell r="O754" t="str">
            <v>Not on 15/16 prices Unadjusted</v>
          </cell>
        </row>
        <row r="755">
          <cell r="O755">
            <v>-0.15393283750281722</v>
          </cell>
        </row>
        <row r="756">
          <cell r="O756">
            <v>-0.10296352583586627</v>
          </cell>
        </row>
        <row r="757">
          <cell r="O757">
            <v>-0.32994493858534518</v>
          </cell>
        </row>
        <row r="758">
          <cell r="O758">
            <v>-5.4022988505747126E-2</v>
          </cell>
        </row>
        <row r="759">
          <cell r="O759">
            <v>0.18424396442185514</v>
          </cell>
        </row>
        <row r="760">
          <cell r="O760">
            <v>0.1592545531554426</v>
          </cell>
        </row>
        <row r="761">
          <cell r="O761">
            <v>-0.19974185221039045</v>
          </cell>
        </row>
        <row r="762">
          <cell r="O762">
            <v>0.12144504227517294</v>
          </cell>
        </row>
        <row r="763">
          <cell r="O763">
            <v>0.11305361305361306</v>
          </cell>
        </row>
        <row r="764">
          <cell r="O764">
            <v>-0.2528473804100228</v>
          </cell>
        </row>
        <row r="765">
          <cell r="O765">
            <v>5.8540497193263832E-2</v>
          </cell>
        </row>
        <row r="766">
          <cell r="O766">
            <v>0.10294117647058823</v>
          </cell>
        </row>
        <row r="767">
          <cell r="O767">
            <v>-0.23433242506811988</v>
          </cell>
        </row>
        <row r="768">
          <cell r="O768">
            <v>-0.10105757931844889</v>
          </cell>
        </row>
        <row r="769">
          <cell r="O769">
            <v>-0.16443594646271512</v>
          </cell>
        </row>
        <row r="770">
          <cell r="O770">
            <v>-0.15221987315010571</v>
          </cell>
        </row>
        <row r="771">
          <cell r="O771">
            <v>-0.17850953206239167</v>
          </cell>
        </row>
        <row r="772">
          <cell r="O772">
            <v>-0.47695605573419081</v>
          </cell>
        </row>
        <row r="773">
          <cell r="O773">
            <v>0.21672167216721672</v>
          </cell>
        </row>
        <row r="774">
          <cell r="O774">
            <v>-0.44954270655712292</v>
          </cell>
        </row>
        <row r="775">
          <cell r="O775">
            <v>-4.0887040887040885E-2</v>
          </cell>
        </row>
        <row r="776">
          <cell r="O776">
            <v>-0.40960912052117265</v>
          </cell>
        </row>
        <row r="777">
          <cell r="O777">
            <v>-0.21278538812785389</v>
          </cell>
        </row>
        <row r="778">
          <cell r="O778">
            <v>-0.25543478260869568</v>
          </cell>
        </row>
        <row r="779">
          <cell r="O779">
            <v>-1.8805829807240243E-3</v>
          </cell>
        </row>
        <row r="780">
          <cell r="O780">
            <v>-9.2238470191226093E-2</v>
          </cell>
        </row>
        <row r="781">
          <cell r="O781">
            <v>-7.9679044597872742E-2</v>
          </cell>
        </row>
        <row r="782">
          <cell r="O782">
            <v>-7.0256625999158606E-2</v>
          </cell>
        </row>
        <row r="783">
          <cell r="O783">
            <v>-0.37677183356195704</v>
          </cell>
        </row>
        <row r="784">
          <cell r="O784">
            <v>-0.15760441292356187</v>
          </cell>
        </row>
        <row r="785">
          <cell r="O785">
            <v>-0.28036790358388836</v>
          </cell>
        </row>
        <row r="786">
          <cell r="O786">
            <v>-0.30574826560951435</v>
          </cell>
        </row>
        <row r="787">
          <cell r="O787">
            <v>-0.24061433447098976</v>
          </cell>
        </row>
        <row r="788">
          <cell r="O788">
            <v>-0.25746102449888641</v>
          </cell>
        </row>
        <row r="789">
          <cell r="O789">
            <v>-0.10648518815052041</v>
          </cell>
        </row>
        <row r="790">
          <cell r="O790">
            <v>6.41025641025641E-3</v>
          </cell>
        </row>
        <row r="791">
          <cell r="O791">
            <v>-0.29077849860982391</v>
          </cell>
        </row>
        <row r="792">
          <cell r="O792">
            <v>-0.17694155324259409</v>
          </cell>
        </row>
        <row r="793">
          <cell r="O793">
            <v>-0.18113612004287247</v>
          </cell>
        </row>
        <row r="794">
          <cell r="O794">
            <v>-0.38892251815980627</v>
          </cell>
        </row>
        <row r="795">
          <cell r="O795">
            <v>-0.18910741301059</v>
          </cell>
        </row>
        <row r="796">
          <cell r="O796">
            <v>-0.22311111111111112</v>
          </cell>
        </row>
        <row r="797">
          <cell r="O797">
            <v>-7.5288855758479309E-2</v>
          </cell>
        </row>
        <row r="798">
          <cell r="O798">
            <v>-8.3391243919388458E-3</v>
          </cell>
        </row>
        <row r="799">
          <cell r="O799">
            <v>-0.13412228796844181</v>
          </cell>
        </row>
        <row r="800">
          <cell r="O800">
            <v>-0.21564307353346185</v>
          </cell>
        </row>
        <row r="801">
          <cell r="O801">
            <v>-0.19618781961878196</v>
          </cell>
        </row>
        <row r="802">
          <cell r="O802">
            <v>-0.11880466472303207</v>
          </cell>
        </row>
        <row r="803">
          <cell r="O803">
            <v>3.6585365853658534E-2</v>
          </cell>
        </row>
        <row r="804">
          <cell r="O804">
            <v>-8.4548104956268216E-2</v>
          </cell>
        </row>
        <row r="805">
          <cell r="O805">
            <v>-8.6507072905331883E-2</v>
          </cell>
        </row>
        <row r="806">
          <cell r="O806">
            <v>-0.30025104602510461</v>
          </cell>
        </row>
        <row r="807">
          <cell r="O807">
            <v>-0.35408103347034647</v>
          </cell>
        </row>
        <row r="808">
          <cell r="O808">
            <v>-0.26153011394465547</v>
          </cell>
        </row>
        <row r="809">
          <cell r="O809">
            <v>-0.17691622103386809</v>
          </cell>
        </row>
        <row r="810">
          <cell r="O810">
            <v>-0.29255189255189257</v>
          </cell>
        </row>
        <row r="811">
          <cell r="O811">
            <v>-0.12060889929742388</v>
          </cell>
        </row>
        <row r="812">
          <cell r="O812">
            <v>-0.28163580246913578</v>
          </cell>
        </row>
        <row r="813">
          <cell r="O813" t="e">
            <v>#DIV/0!</v>
          </cell>
        </row>
        <row r="814">
          <cell r="O814">
            <v>-5.6451612903225805E-2</v>
          </cell>
        </row>
        <row r="815">
          <cell r="O815">
            <v>-0.32743362831858408</v>
          </cell>
        </row>
        <row r="816">
          <cell r="O816">
            <v>-9.2142453363482188E-2</v>
          </cell>
        </row>
        <row r="817">
          <cell r="O817">
            <v>-6.616541353383458E-2</v>
          </cell>
        </row>
        <row r="818">
          <cell r="O818">
            <v>8.8105726872246704E-3</v>
          </cell>
        </row>
        <row r="819">
          <cell r="O819">
            <v>-0.24540930152737259</v>
          </cell>
        </row>
        <row r="820">
          <cell r="O820">
            <v>-0.15247595297470609</v>
          </cell>
        </row>
        <row r="821">
          <cell r="O821" t="str">
            <v>Not on 15/16 prices Unadjusted</v>
          </cell>
        </row>
        <row r="822">
          <cell r="O822" t="str">
            <v>Not on 15/16 prices Unadjusted</v>
          </cell>
        </row>
        <row r="823">
          <cell r="O823" t="str">
            <v>Not on 15/16 prices Unadjusted</v>
          </cell>
        </row>
        <row r="824">
          <cell r="O824" t="str">
            <v>Not on 15/16 prices Unadjusted</v>
          </cell>
        </row>
        <row r="825">
          <cell r="O825" t="str">
            <v>Not on 15/16 prices Unadjusted</v>
          </cell>
        </row>
        <row r="826">
          <cell r="O826" t="str">
            <v>Not on 15/16 prices Unadjusted</v>
          </cell>
        </row>
        <row r="827">
          <cell r="O827" t="str">
            <v>Not on 15/16 prices Unadjusted</v>
          </cell>
        </row>
        <row r="828">
          <cell r="O828">
            <v>-0.34095821325648418</v>
          </cell>
        </row>
        <row r="829">
          <cell r="O829">
            <v>-0.34357344632768361</v>
          </cell>
        </row>
        <row r="830">
          <cell r="O830">
            <v>-0.19717480871100648</v>
          </cell>
        </row>
        <row r="831">
          <cell r="O831">
            <v>-0.21150885296381833</v>
          </cell>
        </row>
        <row r="832">
          <cell r="O832">
            <v>-0.15188970763014023</v>
          </cell>
        </row>
        <row r="833">
          <cell r="O833">
            <v>-0.24325309992706054</v>
          </cell>
        </row>
        <row r="834">
          <cell r="O834">
            <v>-0.21357702349869451</v>
          </cell>
        </row>
        <row r="835">
          <cell r="O835">
            <v>-2.7303754266211604E-2</v>
          </cell>
        </row>
        <row r="836">
          <cell r="O836" t="str">
            <v>Not on 15/16 prices Unadjusted</v>
          </cell>
        </row>
        <row r="837">
          <cell r="O837" t="str">
            <v>Not on 15/16 prices Unadjusted</v>
          </cell>
        </row>
        <row r="838">
          <cell r="O838" t="str">
            <v>Not on 15/16 prices Unadjusted</v>
          </cell>
        </row>
        <row r="839">
          <cell r="O839" t="str">
            <v>Not on 15/16 prices Unadjusted</v>
          </cell>
        </row>
        <row r="840">
          <cell r="O840" t="str">
            <v>Not on 15/16 prices Unadjusted</v>
          </cell>
        </row>
        <row r="841">
          <cell r="O841" t="str">
            <v>Not on 15/16 prices Unadjusted</v>
          </cell>
        </row>
        <row r="842">
          <cell r="O842" t="str">
            <v>Not on 15/16 prices Unadjusted</v>
          </cell>
        </row>
        <row r="843">
          <cell r="O843">
            <v>-0.2080436941410129</v>
          </cell>
        </row>
        <row r="844">
          <cell r="O844">
            <v>-0.16992452099864525</v>
          </cell>
        </row>
        <row r="845">
          <cell r="O845">
            <v>-0.13667582417582416</v>
          </cell>
        </row>
        <row r="846">
          <cell r="O846" t="str">
            <v>Not on 15/16 prices Unadjusted</v>
          </cell>
        </row>
        <row r="847">
          <cell r="O847" t="str">
            <v>Not on 15/16 prices Unadjusted</v>
          </cell>
        </row>
        <row r="848">
          <cell r="O848">
            <v>0.38135593220338981</v>
          </cell>
        </row>
        <row r="849">
          <cell r="O849">
            <v>-2.8735632183908046E-2</v>
          </cell>
        </row>
        <row r="850">
          <cell r="O850">
            <v>-0.38408999598232224</v>
          </cell>
        </row>
        <row r="851">
          <cell r="O851">
            <v>0.1998069498069498</v>
          </cell>
        </row>
        <row r="852">
          <cell r="O852">
            <v>0.33388157894736842</v>
          </cell>
        </row>
        <row r="853">
          <cell r="O853">
            <v>-0.22298221614227087</v>
          </cell>
        </row>
        <row r="854">
          <cell r="O854">
            <v>-2.8985507246376812E-2</v>
          </cell>
        </row>
        <row r="855">
          <cell r="O855">
            <v>-0.29255319148936171</v>
          </cell>
        </row>
        <row r="856">
          <cell r="O856">
            <v>-0.14466019417475728</v>
          </cell>
        </row>
        <row r="857">
          <cell r="O857">
            <v>-0.1321996708721887</v>
          </cell>
        </row>
        <row r="858">
          <cell r="O858">
            <v>-6.1197916666666664E-2</v>
          </cell>
        </row>
        <row r="859">
          <cell r="O859">
            <v>-0.29365311494589064</v>
          </cell>
        </row>
        <row r="860">
          <cell r="O860">
            <v>-0.30903674280039722</v>
          </cell>
        </row>
        <row r="861">
          <cell r="O861">
            <v>-0.1367624810892587</v>
          </cell>
        </row>
        <row r="862">
          <cell r="O862">
            <v>-0.17472294270219288</v>
          </cell>
        </row>
        <row r="863">
          <cell r="O863">
            <v>3.0559646539027981E-2</v>
          </cell>
        </row>
        <row r="864">
          <cell r="O864">
            <v>-0.20488516223113379</v>
          </cell>
        </row>
        <row r="865">
          <cell r="O865">
            <v>0.12840466926070038</v>
          </cell>
        </row>
        <row r="866">
          <cell r="O866">
            <v>-0.16121883656509695</v>
          </cell>
        </row>
        <row r="867">
          <cell r="O867">
            <v>-5.5672268907563029E-2</v>
          </cell>
        </row>
        <row r="868">
          <cell r="O868">
            <v>-0.37991004497751124</v>
          </cell>
        </row>
        <row r="869">
          <cell r="O869" t="str">
            <v>Not on 15/16 prices Unadjusted</v>
          </cell>
        </row>
        <row r="870">
          <cell r="O870">
            <v>-0.44034978138663333</v>
          </cell>
        </row>
        <row r="871">
          <cell r="O871">
            <v>-4.0803515379786569E-2</v>
          </cell>
        </row>
        <row r="872">
          <cell r="O872">
            <v>-0.13874788494077833</v>
          </cell>
        </row>
        <row r="873">
          <cell r="O873">
            <v>-0.56263577118030417</v>
          </cell>
        </row>
        <row r="874">
          <cell r="O874">
            <v>-0.14754098360655737</v>
          </cell>
        </row>
        <row r="875">
          <cell r="O875">
            <v>-0.42995169082125606</v>
          </cell>
        </row>
        <row r="876">
          <cell r="O876">
            <v>-0.32989690721649484</v>
          </cell>
        </row>
        <row r="877">
          <cell r="O877">
            <v>-6.0178306092124816E-2</v>
          </cell>
        </row>
        <row r="878">
          <cell r="O878">
            <v>-0.51151442513483436</v>
          </cell>
        </row>
        <row r="879">
          <cell r="O879">
            <v>-0.1922056723117731</v>
          </cell>
        </row>
        <row r="880">
          <cell r="O880">
            <v>0.65164433617539586</v>
          </cell>
        </row>
        <row r="881">
          <cell r="O881">
            <v>0.18813905930470348</v>
          </cell>
        </row>
        <row r="882">
          <cell r="O882" t="str">
            <v>Not on 15/16 prices Unadjusted</v>
          </cell>
        </row>
        <row r="883">
          <cell r="O883">
            <v>9.3514328808446456E-2</v>
          </cell>
        </row>
        <row r="884">
          <cell r="O884">
            <v>-0.24652665589660744</v>
          </cell>
        </row>
        <row r="885">
          <cell r="O885">
            <v>-0.2902307935504268</v>
          </cell>
        </row>
        <row r="886">
          <cell r="O886">
            <v>0.57747223691168692</v>
          </cell>
        </row>
        <row r="887">
          <cell r="O887">
            <v>-6.4531899291126862E-2</v>
          </cell>
        </row>
        <row r="888">
          <cell r="O888">
            <v>-2.9900332225913623E-2</v>
          </cell>
        </row>
        <row r="889">
          <cell r="O889">
            <v>-0.35588592233009708</v>
          </cell>
        </row>
        <row r="890">
          <cell r="O890" t="str">
            <v>Not on 15/16 prices Unadjusted</v>
          </cell>
        </row>
        <row r="891">
          <cell r="O891">
            <v>0.1468459152016546</v>
          </cell>
        </row>
        <row r="892">
          <cell r="O892" t="str">
            <v>Not on 15/16 prices Unadjusted</v>
          </cell>
        </row>
        <row r="893">
          <cell r="O893">
            <v>0.21130952380952381</v>
          </cell>
        </row>
        <row r="894">
          <cell r="O894">
            <v>0.66704416761041907</v>
          </cell>
        </row>
        <row r="895">
          <cell r="O895">
            <v>3.7037037037037035E-2</v>
          </cell>
        </row>
        <row r="896">
          <cell r="O896" t="str">
            <v>Not on 15/16 prices Unadjusted</v>
          </cell>
        </row>
        <row r="897">
          <cell r="O897">
            <v>-0.3778644563627499</v>
          </cell>
        </row>
        <row r="898">
          <cell r="O898">
            <v>-4.5945945945945948E-2</v>
          </cell>
        </row>
        <row r="899">
          <cell r="O899">
            <v>-0.10288335517693316</v>
          </cell>
        </row>
        <row r="900">
          <cell r="O900">
            <v>-5.5944055944055944E-2</v>
          </cell>
        </row>
        <row r="901">
          <cell r="O901">
            <v>-0.35426377844803947</v>
          </cell>
        </row>
        <row r="902">
          <cell r="O902">
            <v>-0.23686016193220805</v>
          </cell>
        </row>
        <row r="903">
          <cell r="O903">
            <v>0.62745098039215685</v>
          </cell>
        </row>
        <row r="904">
          <cell r="O904">
            <v>-0.29038854805725972</v>
          </cell>
        </row>
        <row r="905">
          <cell r="O905">
            <v>-0.18771526980482203</v>
          </cell>
        </row>
        <row r="906">
          <cell r="O906">
            <v>-0.18515429524603835</v>
          </cell>
        </row>
        <row r="907">
          <cell r="O907">
            <v>-8.5046066619418846E-3</v>
          </cell>
        </row>
        <row r="908">
          <cell r="O908">
            <v>-0.5095099264195474</v>
          </cell>
        </row>
        <row r="909">
          <cell r="O909">
            <v>-0.45297029702970298</v>
          </cell>
        </row>
        <row r="910">
          <cell r="O910">
            <v>-0.32668566001899335</v>
          </cell>
        </row>
        <row r="911">
          <cell r="O911">
            <v>-0.31941747572815532</v>
          </cell>
        </row>
        <row r="912">
          <cell r="O912">
            <v>0.11545538178472861</v>
          </cell>
        </row>
        <row r="913">
          <cell r="O913">
            <v>-4.5984058859595341E-2</v>
          </cell>
        </row>
        <row r="914">
          <cell r="O914">
            <v>4.7184773988897699E-2</v>
          </cell>
        </row>
        <row r="915">
          <cell r="O915">
            <v>-8.6299892125134836E-3</v>
          </cell>
        </row>
        <row r="916">
          <cell r="O916">
            <v>-4.3726235741444866E-2</v>
          </cell>
        </row>
        <row r="917">
          <cell r="O917">
            <v>-1.5884476534296029E-2</v>
          </cell>
        </row>
        <row r="918">
          <cell r="O918">
            <v>1.3824884792626729E-2</v>
          </cell>
        </row>
        <row r="919">
          <cell r="O919">
            <v>5.2854122621564484E-2</v>
          </cell>
        </row>
        <row r="920">
          <cell r="O920">
            <v>3.1847133757961785E-3</v>
          </cell>
        </row>
        <row r="921">
          <cell r="O921">
            <v>2.1428571428571429E-2</v>
          </cell>
        </row>
        <row r="922">
          <cell r="O922">
            <v>2.8382213812677391E-2</v>
          </cell>
        </row>
        <row r="923">
          <cell r="O923">
            <v>-5.2287581699346407E-2</v>
          </cell>
        </row>
        <row r="924">
          <cell r="O924">
            <v>-4.1708043694141016E-2</v>
          </cell>
        </row>
        <row r="925">
          <cell r="O925">
            <v>-2.9213483146067417E-2</v>
          </cell>
        </row>
        <row r="926">
          <cell r="O926">
            <v>-0.23900573613766729</v>
          </cell>
        </row>
        <row r="927">
          <cell r="O927">
            <v>-0.11596385542168675</v>
          </cell>
        </row>
        <row r="928">
          <cell r="O928">
            <v>-0.26371826371826373</v>
          </cell>
        </row>
        <row r="929">
          <cell r="O929">
            <v>-8.5714285714285715E-2</v>
          </cell>
        </row>
        <row r="930">
          <cell r="O930">
            <v>-0.28652643547470152</v>
          </cell>
        </row>
        <row r="931">
          <cell r="O931">
            <v>-0.25359477124183005</v>
          </cell>
        </row>
        <row r="932">
          <cell r="O932">
            <v>-5.9948979591836732E-2</v>
          </cell>
        </row>
        <row r="933">
          <cell r="O933">
            <v>-0.21807747489239598</v>
          </cell>
        </row>
        <row r="934">
          <cell r="O934">
            <v>-9.8290598290598288E-2</v>
          </cell>
        </row>
        <row r="935">
          <cell r="O935">
            <v>-0.21583804703780887</v>
          </cell>
        </row>
        <row r="936">
          <cell r="O936">
            <v>0.53343701399688959</v>
          </cell>
        </row>
        <row r="937">
          <cell r="O937">
            <v>-0.13050993949870354</v>
          </cell>
        </row>
        <row r="938">
          <cell r="O938">
            <v>-0.3951048951048951</v>
          </cell>
        </row>
        <row r="939">
          <cell r="O939">
            <v>8.8967971530249119E-3</v>
          </cell>
        </row>
        <row r="940">
          <cell r="O940" t="str">
            <v>Not on both list</v>
          </cell>
        </row>
        <row r="941">
          <cell r="O941" t="str">
            <v>Not on both list</v>
          </cell>
        </row>
        <row r="942">
          <cell r="O942" t="str">
            <v>Not on both list</v>
          </cell>
        </row>
        <row r="943">
          <cell r="O943" t="str">
            <v>Not on both list</v>
          </cell>
        </row>
        <row r="944">
          <cell r="O944" t="str">
            <v>Not on both list</v>
          </cell>
        </row>
        <row r="945">
          <cell r="O945" t="str">
            <v>Not on both list</v>
          </cell>
        </row>
        <row r="946">
          <cell r="O946" t="str">
            <v>Not on both list</v>
          </cell>
        </row>
        <row r="947">
          <cell r="O947" t="str">
            <v>Not on both list</v>
          </cell>
        </row>
        <row r="948">
          <cell r="O948" t="str">
            <v>Not on both list</v>
          </cell>
        </row>
        <row r="949">
          <cell r="O949" t="str">
            <v>Not on both list</v>
          </cell>
        </row>
        <row r="950">
          <cell r="O950" t="str">
            <v>Not on Published Price list 13/14 (A)</v>
          </cell>
        </row>
        <row r="951">
          <cell r="O951">
            <v>-0.44099953725127256</v>
          </cell>
        </row>
        <row r="952">
          <cell r="O952">
            <v>-0.29045362220717669</v>
          </cell>
        </row>
        <row r="953">
          <cell r="O953">
            <v>-0.27024525682554373</v>
          </cell>
        </row>
        <row r="954">
          <cell r="O954">
            <v>-0.15233581584292485</v>
          </cell>
        </row>
        <row r="955">
          <cell r="O955">
            <v>-0.11892642295233688</v>
          </cell>
        </row>
        <row r="956">
          <cell r="O956">
            <v>-4.4685172647257958E-2</v>
          </cell>
        </row>
        <row r="957">
          <cell r="O957">
            <v>-0.2003701989819528</v>
          </cell>
        </row>
        <row r="958">
          <cell r="O958">
            <v>-0.24710782045349375</v>
          </cell>
        </row>
        <row r="959">
          <cell r="O959">
            <v>-9.1401489505754913E-2</v>
          </cell>
        </row>
        <row r="960">
          <cell r="O960">
            <v>-0.16196205460434984</v>
          </cell>
        </row>
        <row r="961">
          <cell r="O961">
            <v>3.7914691943127965E-2</v>
          </cell>
        </row>
        <row r="962">
          <cell r="O962">
            <v>0.1092086996760759</v>
          </cell>
        </row>
        <row r="963">
          <cell r="O963">
            <v>0.2992552471225457</v>
          </cell>
        </row>
        <row r="964">
          <cell r="O964">
            <v>-1.8509949097639981E-2</v>
          </cell>
        </row>
        <row r="965">
          <cell r="O965">
            <v>-1</v>
          </cell>
        </row>
        <row r="966">
          <cell r="O966">
            <v>-1</v>
          </cell>
        </row>
        <row r="967">
          <cell r="O967">
            <v>-0.99953725127255899</v>
          </cell>
        </row>
        <row r="968">
          <cell r="O968">
            <v>-1</v>
          </cell>
        </row>
        <row r="969">
          <cell r="O969">
            <v>0.90652475705691804</v>
          </cell>
        </row>
        <row r="970">
          <cell r="O970">
            <v>0.85651322233104799</v>
          </cell>
        </row>
        <row r="971">
          <cell r="O971">
            <v>3.4059945504087197E-2</v>
          </cell>
        </row>
        <row r="972">
          <cell r="O972">
            <v>-3.1368821292775663E-2</v>
          </cell>
        </row>
        <row r="973">
          <cell r="O973">
            <v>-1.1396011396011397E-2</v>
          </cell>
        </row>
        <row r="974">
          <cell r="O974">
            <v>0.17840375586854459</v>
          </cell>
        </row>
        <row r="975">
          <cell r="O975">
            <v>-5.565217391304348E-2</v>
          </cell>
        </row>
        <row r="976">
          <cell r="O976">
            <v>-0.12837837837837837</v>
          </cell>
        </row>
        <row r="977">
          <cell r="O977">
            <v>0</v>
          </cell>
        </row>
        <row r="978">
          <cell r="O978">
            <v>0.82461945731303776</v>
          </cell>
        </row>
        <row r="979">
          <cell r="O979">
            <v>9.4786729857819912E-3</v>
          </cell>
        </row>
        <row r="980">
          <cell r="O980">
            <v>-3.6290322580645164E-2</v>
          </cell>
        </row>
        <row r="981">
          <cell r="O981">
            <v>1.5131450827653359</v>
          </cell>
        </row>
        <row r="982">
          <cell r="O982">
            <v>-0.19708029197080293</v>
          </cell>
        </row>
        <row r="983">
          <cell r="O983">
            <v>-4.8625792811839326E-2</v>
          </cell>
        </row>
        <row r="984">
          <cell r="O984">
            <v>3.4795763993948563E-2</v>
          </cell>
        </row>
        <row r="985">
          <cell r="O985">
            <v>0.43707482993197277</v>
          </cell>
        </row>
        <row r="986">
          <cell r="O986">
            <v>9.5238095238095233E-2</v>
          </cell>
        </row>
        <row r="987">
          <cell r="O987">
            <v>-9.713024282560706E-2</v>
          </cell>
        </row>
        <row r="988">
          <cell r="O988">
            <v>-7.1266968325791852E-2</v>
          </cell>
        </row>
        <row r="989">
          <cell r="O989">
            <v>-0.13318284424379231</v>
          </cell>
        </row>
        <row r="990">
          <cell r="O990">
            <v>-0.2976154542710534</v>
          </cell>
        </row>
        <row r="991">
          <cell r="O991">
            <v>-0.6369213608477412</v>
          </cell>
        </row>
        <row r="992">
          <cell r="O992">
            <v>0.45633187772925765</v>
          </cell>
        </row>
        <row r="993">
          <cell r="O993">
            <v>-0.17797695262483995</v>
          </cell>
        </row>
        <row r="994">
          <cell r="O994">
            <v>0.10649627263045794</v>
          </cell>
        </row>
        <row r="995">
          <cell r="O995">
            <v>-4.2884990253411304E-2</v>
          </cell>
        </row>
        <row r="996">
          <cell r="O996">
            <v>0</v>
          </cell>
        </row>
        <row r="997">
          <cell r="O997">
            <v>-3.1125299281723862E-2</v>
          </cell>
        </row>
        <row r="998">
          <cell r="O998">
            <v>5.0847457627118647E-2</v>
          </cell>
        </row>
        <row r="999">
          <cell r="O999">
            <v>-5.3264604810996562E-2</v>
          </cell>
        </row>
        <row r="1000">
          <cell r="O1000">
            <v>0.54846625766871171</v>
          </cell>
        </row>
        <row r="1001">
          <cell r="O1001">
            <v>9.8425196850393699E-3</v>
          </cell>
        </row>
        <row r="1002">
          <cell r="O1002">
            <v>-6.7873303167420816E-3</v>
          </cell>
        </row>
        <row r="1003">
          <cell r="O1003">
            <v>0.27010125074449076</v>
          </cell>
        </row>
        <row r="1004">
          <cell r="O1004">
            <v>-5.5106539309331376E-2</v>
          </cell>
        </row>
        <row r="1005">
          <cell r="O1005">
            <v>0.63532763532763536</v>
          </cell>
        </row>
        <row r="1006">
          <cell r="O1006">
            <v>0.54437609841827772</v>
          </cell>
        </row>
        <row r="1007">
          <cell r="O1007">
            <v>0.25979557069846676</v>
          </cell>
        </row>
        <row r="1008">
          <cell r="O1008">
            <v>0.50358239508700098</v>
          </cell>
        </row>
        <row r="1009">
          <cell r="O1009">
            <v>-0.21160409556313994</v>
          </cell>
        </row>
        <row r="1010">
          <cell r="O1010">
            <v>6.2827225130890049E-2</v>
          </cell>
        </row>
        <row r="1011">
          <cell r="O1011">
            <v>3.3947623666343359E-2</v>
          </cell>
        </row>
        <row r="1012">
          <cell r="O1012">
            <v>-4.0076335877862593E-2</v>
          </cell>
        </row>
        <row r="1013">
          <cell r="O1013">
            <v>-2.072538860103627E-2</v>
          </cell>
        </row>
        <row r="1014">
          <cell r="O1014">
            <v>5.1504102096627168E-2</v>
          </cell>
        </row>
        <row r="1015">
          <cell r="O1015">
            <v>-0.43379978471474706</v>
          </cell>
        </row>
        <row r="1016">
          <cell r="O1016">
            <v>1.1593927893738141</v>
          </cell>
        </row>
        <row r="1017">
          <cell r="O1017">
            <v>0.30948678071539659</v>
          </cell>
        </row>
        <row r="1018">
          <cell r="O1018">
            <v>-0.20588235294117646</v>
          </cell>
        </row>
        <row r="1019">
          <cell r="O1019">
            <v>-8.9538171536286529E-2</v>
          </cell>
        </row>
        <row r="1020">
          <cell r="O1020">
            <v>-0.27733755942947702</v>
          </cell>
        </row>
        <row r="1021">
          <cell r="O1021">
            <v>0.48086522462562398</v>
          </cell>
        </row>
        <row r="1022">
          <cell r="O1022">
            <v>-0.21717171717171718</v>
          </cell>
        </row>
        <row r="1023">
          <cell r="O1023">
            <v>0.5409990574929312</v>
          </cell>
        </row>
        <row r="1024">
          <cell r="O1024">
            <v>-3.110419906687403E-2</v>
          </cell>
        </row>
        <row r="1025">
          <cell r="O1025">
            <v>0.28041594454072788</v>
          </cell>
        </row>
        <row r="1026">
          <cell r="O1026">
            <v>8.7539432176656148E-2</v>
          </cell>
        </row>
        <row r="1027">
          <cell r="O1027">
            <v>0.12436177972283005</v>
          </cell>
        </row>
        <row r="1028">
          <cell r="O1028">
            <v>0.35691260744985676</v>
          </cell>
        </row>
        <row r="1029">
          <cell r="O1029">
            <v>0.95712584358872566</v>
          </cell>
        </row>
        <row r="1030">
          <cell r="O1030">
            <v>0.35736378777064004</v>
          </cell>
        </row>
        <row r="1031">
          <cell r="O1031">
            <v>0.20401691331923891</v>
          </cell>
        </row>
        <row r="1032">
          <cell r="O1032">
            <v>-0.1111111111111111</v>
          </cell>
        </row>
        <row r="1033">
          <cell r="O1033">
            <v>0.22681564245810057</v>
          </cell>
        </row>
        <row r="1034">
          <cell r="O1034">
            <v>0.2586705202312139</v>
          </cell>
        </row>
        <row r="1035">
          <cell r="O1035">
            <v>-5.9087989723827873E-2</v>
          </cell>
        </row>
        <row r="1036">
          <cell r="O1036">
            <v>0.22483858716293201</v>
          </cell>
        </row>
        <row r="1037">
          <cell r="O1037">
            <v>-0.30260223048327139</v>
          </cell>
        </row>
        <row r="1038">
          <cell r="O1038">
            <v>-0.20822281167108753</v>
          </cell>
        </row>
        <row r="1039">
          <cell r="O1039">
            <v>-0.27196652719665271</v>
          </cell>
        </row>
        <row r="1040">
          <cell r="O1040">
            <v>-6.4476885644768861E-2</v>
          </cell>
        </row>
        <row r="1041">
          <cell r="O1041">
            <v>-0.18090452261306533</v>
          </cell>
        </row>
        <row r="1042">
          <cell r="O1042">
            <v>-0.44436468054558509</v>
          </cell>
        </row>
        <row r="1043">
          <cell r="O1043">
            <v>1.9530201342281879</v>
          </cell>
        </row>
        <row r="1044">
          <cell r="O1044">
            <v>-0.14716981132075471</v>
          </cell>
        </row>
        <row r="1045">
          <cell r="O1045">
            <v>-3.7439613526570048E-2</v>
          </cell>
        </row>
        <row r="1046">
          <cell r="O1046">
            <v>-9.0185676392572939E-2</v>
          </cell>
        </row>
        <row r="1047">
          <cell r="O1047">
            <v>-0.38011853448275862</v>
          </cell>
        </row>
        <row r="1048">
          <cell r="O1048">
            <v>-0.32765011119347665</v>
          </cell>
        </row>
        <row r="1049">
          <cell r="O1049">
            <v>-0.27967711301044634</v>
          </cell>
        </row>
        <row r="1050">
          <cell r="O1050">
            <v>-0.38407699037620296</v>
          </cell>
        </row>
        <row r="1051">
          <cell r="O1051">
            <v>0.1560344827586207</v>
          </cell>
        </row>
        <row r="1052">
          <cell r="O1052">
            <v>-7.9505300353356886E-2</v>
          </cell>
        </row>
        <row r="1053">
          <cell r="O1053">
            <v>-0.27121888959795787</v>
          </cell>
        </row>
        <row r="1054">
          <cell r="O1054">
            <v>-0.11280101394169835</v>
          </cell>
        </row>
        <row r="1055">
          <cell r="O1055">
            <v>8.7044534412955468E-2</v>
          </cell>
        </row>
        <row r="1056">
          <cell r="O1056">
            <v>-3.6211699164345405E-2</v>
          </cell>
        </row>
        <row r="1057">
          <cell r="O1057">
            <v>-0.10069790628115653</v>
          </cell>
        </row>
        <row r="1058">
          <cell r="O1058">
            <v>-2.8409090909090908E-2</v>
          </cell>
        </row>
        <row r="1059">
          <cell r="O1059">
            <v>-5.6179775280898875E-3</v>
          </cell>
        </row>
        <row r="1060">
          <cell r="O1060">
            <v>-0.16468114926419061</v>
          </cell>
        </row>
        <row r="1061">
          <cell r="O1061">
            <v>8.356545961002786E-3</v>
          </cell>
        </row>
        <row r="1062">
          <cell r="O1062">
            <v>-4.189944134078212E-2</v>
          </cell>
        </row>
        <row r="1063">
          <cell r="O1063">
            <v>0.15133276010318142</v>
          </cell>
        </row>
        <row r="1064">
          <cell r="O1064">
            <v>4.784688995215311E-2</v>
          </cell>
        </row>
        <row r="1065">
          <cell r="O1065">
            <v>-9.1097308488612833E-2</v>
          </cell>
        </row>
        <row r="1066">
          <cell r="O1066">
            <v>4.1540020263424522E-2</v>
          </cell>
        </row>
        <row r="1067">
          <cell r="O1067">
            <v>0.33006535947712418</v>
          </cell>
        </row>
        <row r="1068">
          <cell r="O1068">
            <v>5.2208835341365459E-2</v>
          </cell>
        </row>
        <row r="1069">
          <cell r="O1069">
            <v>0.28960817717206133</v>
          </cell>
        </row>
        <row r="1070">
          <cell r="O1070">
            <v>-0.24722991689750692</v>
          </cell>
        </row>
        <row r="1071">
          <cell r="O1071">
            <v>-0.3163596966413868</v>
          </cell>
        </row>
        <row r="1072">
          <cell r="O1072" t="e">
            <v>#DIV/0!</v>
          </cell>
        </row>
        <row r="1073">
          <cell r="O1073">
            <v>-0.4869967937299608</v>
          </cell>
        </row>
        <row r="1074">
          <cell r="O1074">
            <v>-0.50443081117927746</v>
          </cell>
        </row>
        <row r="1075">
          <cell r="O1075">
            <v>-0.21245027416406839</v>
          </cell>
        </row>
        <row r="1076">
          <cell r="O1076">
            <v>-8.3333333333333329E-2</v>
          </cell>
        </row>
        <row r="1077">
          <cell r="O1077">
            <v>-0.1259713701431493</v>
          </cell>
        </row>
        <row r="1078">
          <cell r="O1078">
            <v>-0.10014727540500737</v>
          </cell>
        </row>
        <row r="1079">
          <cell r="O1079">
            <v>-2.948920484465508E-2</v>
          </cell>
        </row>
        <row r="1080">
          <cell r="O1080">
            <v>-0.22727272727272727</v>
          </cell>
        </row>
        <row r="1081">
          <cell r="O1081" t="str">
            <v>Not on 15/16 prices Unadjusted</v>
          </cell>
        </row>
        <row r="1082">
          <cell r="O1082" t="str">
            <v>Not on 15/16 prices Unadjusted</v>
          </cell>
        </row>
        <row r="1083">
          <cell r="O1083" t="str">
            <v>Not on 15/16 prices Unadjusted</v>
          </cell>
        </row>
        <row r="1084">
          <cell r="O1084" t="str">
            <v>Not on 15/16 prices Unadjusted</v>
          </cell>
        </row>
        <row r="1085">
          <cell r="O1085" t="str">
            <v>Not on 15/16 prices Unadjusted</v>
          </cell>
        </row>
        <row r="1086">
          <cell r="O1086" t="str">
            <v>Not on 15/16 prices Unadjusted</v>
          </cell>
        </row>
        <row r="1087">
          <cell r="O1087" t="str">
            <v>Not on 15/16 prices Unadjusted</v>
          </cell>
        </row>
        <row r="1088">
          <cell r="O1088" t="str">
            <v>Not on 15/16 prices Unadjusted</v>
          </cell>
        </row>
        <row r="1089">
          <cell r="O1089">
            <v>-0.21556642216788915</v>
          </cell>
        </row>
        <row r="1090">
          <cell r="O1090">
            <v>-3.8121494438634849E-2</v>
          </cell>
        </row>
        <row r="1091">
          <cell r="O1091">
            <v>1.6753738065213474E-2</v>
          </cell>
        </row>
        <row r="1092">
          <cell r="O1092">
            <v>0.11515513126491647</v>
          </cell>
        </row>
        <row r="1093">
          <cell r="O1093">
            <v>0.20226730310262531</v>
          </cell>
        </row>
        <row r="1094">
          <cell r="O1094">
            <v>-2.7204502814258912E-2</v>
          </cell>
        </row>
        <row r="1095">
          <cell r="O1095">
            <v>0.43433395872420261</v>
          </cell>
        </row>
        <row r="1096">
          <cell r="O1096">
            <v>-0.60495540138751236</v>
          </cell>
        </row>
        <row r="1097">
          <cell r="O1097">
            <v>-0.52574985851726086</v>
          </cell>
        </row>
        <row r="1098">
          <cell r="O1098">
            <v>-0.51381578947368423</v>
          </cell>
        </row>
        <row r="1099">
          <cell r="O1099">
            <v>-0.38754780114722753</v>
          </cell>
        </row>
        <row r="1100">
          <cell r="O1100">
            <v>-0.16131441374159822</v>
          </cell>
        </row>
        <row r="1101">
          <cell r="O1101">
            <v>4.2074363992172209E-2</v>
          </cell>
        </row>
        <row r="1102">
          <cell r="O1102">
            <v>-0.3982209350434423</v>
          </cell>
        </row>
        <row r="1103">
          <cell r="O1103">
            <v>-0.11883956658511011</v>
          </cell>
        </row>
        <row r="1104">
          <cell r="O1104">
            <v>-0.1293800539083558</v>
          </cell>
        </row>
        <row r="1105">
          <cell r="O1105">
            <v>-0.3246822033898305</v>
          </cell>
        </row>
        <row r="1106">
          <cell r="O1106">
            <v>1.2129963898916967</v>
          </cell>
        </row>
        <row r="1107">
          <cell r="O1107">
            <v>-0.82995702885205647</v>
          </cell>
        </row>
        <row r="1108">
          <cell r="O1108">
            <v>-0.23809523809523808</v>
          </cell>
        </row>
        <row r="1109">
          <cell r="O1109" t="str">
            <v>Not on both list</v>
          </cell>
        </row>
        <row r="1110">
          <cell r="O1110">
            <v>0.22848475171642982</v>
          </cell>
        </row>
        <row r="1111">
          <cell r="O1111">
            <v>0.34360530097397413</v>
          </cell>
        </row>
        <row r="1112">
          <cell r="O1112">
            <v>0.24876257384639949</v>
          </cell>
        </row>
        <row r="1113">
          <cell r="O1113">
            <v>0.4713396136037043</v>
          </cell>
        </row>
        <row r="1114">
          <cell r="O1114">
            <v>0.4318219564856336</v>
          </cell>
        </row>
        <row r="1115">
          <cell r="O1115">
            <v>-1</v>
          </cell>
        </row>
        <row r="1116">
          <cell r="O1116">
            <v>0.84271715661850188</v>
          </cell>
        </row>
        <row r="1117">
          <cell r="O1117">
            <v>0.47550240823783424</v>
          </cell>
        </row>
        <row r="1118">
          <cell r="O1118">
            <v>0.59043348281016439</v>
          </cell>
        </row>
        <row r="1119">
          <cell r="O1119">
            <v>0.34097326025577146</v>
          </cell>
        </row>
        <row r="1120">
          <cell r="O1120">
            <v>1.3318385650224216</v>
          </cell>
        </row>
        <row r="1121">
          <cell r="O1121">
            <v>-1.7771134363062616E-2</v>
          </cell>
        </row>
        <row r="1122">
          <cell r="O1122">
            <v>2.504235176880917</v>
          </cell>
        </row>
        <row r="1123">
          <cell r="O1123">
            <v>0.74456070420195986</v>
          </cell>
        </row>
        <row r="1124">
          <cell r="O1124">
            <v>1.5516879849024954E-2</v>
          </cell>
        </row>
        <row r="1125">
          <cell r="O1125">
            <v>-0.3422101069406584</v>
          </cell>
        </row>
        <row r="1126">
          <cell r="O1126">
            <v>-0.128957852799329</v>
          </cell>
        </row>
        <row r="1127">
          <cell r="O1127">
            <v>0.17184131090987495</v>
          </cell>
        </row>
        <row r="1128">
          <cell r="O1128">
            <v>0.17399741267787838</v>
          </cell>
        </row>
        <row r="1129">
          <cell r="O1129">
            <v>-0.24105217766278569</v>
          </cell>
        </row>
        <row r="1130">
          <cell r="O1130">
            <v>-0.66587427363972529</v>
          </cell>
        </row>
        <row r="1131">
          <cell r="O1131">
            <v>-0.16250000000000001</v>
          </cell>
        </row>
        <row r="1132">
          <cell r="O1132">
            <v>0.5661045180095774</v>
          </cell>
        </row>
        <row r="1133">
          <cell r="O1133">
            <v>-0.11387329591018444</v>
          </cell>
        </row>
        <row r="1134">
          <cell r="O1134">
            <v>-1.6470588235294119E-2</v>
          </cell>
        </row>
        <row r="1135">
          <cell r="O1135">
            <v>-0.22134502923976609</v>
          </cell>
        </row>
        <row r="1136">
          <cell r="O1136">
            <v>-0.32152588555858308</v>
          </cell>
        </row>
        <row r="1137">
          <cell r="O1137">
            <v>-8.9074990483441183E-2</v>
          </cell>
        </row>
        <row r="1138">
          <cell r="O1138">
            <v>0.13671023965141613</v>
          </cell>
        </row>
        <row r="1139">
          <cell r="O1139">
            <v>-0.33792751403777438</v>
          </cell>
        </row>
        <row r="1140">
          <cell r="O1140">
            <v>0.84261501210653755</v>
          </cell>
        </row>
        <row r="1141">
          <cell r="O1141">
            <v>3.335126412049489E-2</v>
          </cell>
        </row>
        <row r="1142">
          <cell r="O1142">
            <v>0.82924693520140103</v>
          </cell>
        </row>
        <row r="1143">
          <cell r="O1143">
            <v>-8.2280431432973811E-2</v>
          </cell>
        </row>
        <row r="1144">
          <cell r="O1144">
            <v>-0.14430808294540837</v>
          </cell>
        </row>
        <row r="1145">
          <cell r="O1145">
            <v>-5.4853620955315874E-2</v>
          </cell>
        </row>
        <row r="1146">
          <cell r="O1146">
            <v>-0.41263940520446096</v>
          </cell>
        </row>
        <row r="1147">
          <cell r="O1147">
            <v>-0.16109313196691838</v>
          </cell>
        </row>
        <row r="1148">
          <cell r="O1148">
            <v>-0.13244353182751539</v>
          </cell>
        </row>
        <row r="1149">
          <cell r="O1149">
            <v>-0.18768833405079638</v>
          </cell>
        </row>
        <row r="1150">
          <cell r="O1150">
            <v>-5.4726368159203981E-2</v>
          </cell>
        </row>
        <row r="1151">
          <cell r="O1151">
            <v>-0.20272172688878462</v>
          </cell>
        </row>
        <row r="1152">
          <cell r="O1152">
            <v>-0.20535158680771623</v>
          </cell>
        </row>
        <row r="1153">
          <cell r="O1153">
            <v>-2.9208709506107277E-2</v>
          </cell>
        </row>
        <row r="1154">
          <cell r="O1154">
            <v>-7.1563801590306703E-2</v>
          </cell>
        </row>
        <row r="1155">
          <cell r="O1155">
            <v>0.11212121212121212</v>
          </cell>
        </row>
        <row r="1156">
          <cell r="O1156">
            <v>-0.1092814371257485</v>
          </cell>
        </row>
        <row r="1157">
          <cell r="O1157">
            <v>0.14791987673343607</v>
          </cell>
        </row>
        <row r="1158">
          <cell r="O1158">
            <v>-0.1239013671875</v>
          </cell>
        </row>
        <row r="1159">
          <cell r="O1159">
            <v>-0.26877645126650246</v>
          </cell>
        </row>
        <row r="1160">
          <cell r="O1160">
            <v>-7.5168972269597623E-2</v>
          </cell>
        </row>
        <row r="1161">
          <cell r="O1161">
            <v>-1.1620185922974768E-2</v>
          </cell>
        </row>
        <row r="1162">
          <cell r="O1162">
            <v>-0.41319181197877181</v>
          </cell>
        </row>
        <row r="1163">
          <cell r="O1163">
            <v>-0.44630130253133449</v>
          </cell>
        </row>
        <row r="1164">
          <cell r="O1164">
            <v>9.0498321714433255E-2</v>
          </cell>
        </row>
        <row r="1165">
          <cell r="O1165">
            <v>-0.47318854507015184</v>
          </cell>
        </row>
        <row r="1166">
          <cell r="O1166">
            <v>-8.2852648138437332E-2</v>
          </cell>
        </row>
        <row r="1167">
          <cell r="O1167">
            <v>-0.23524556335121749</v>
          </cell>
        </row>
        <row r="1168">
          <cell r="O1168">
            <v>-0.10940129838903583</v>
          </cell>
        </row>
        <row r="1169">
          <cell r="O1169">
            <v>-0.12148859543817526</v>
          </cell>
        </row>
        <row r="1170">
          <cell r="O1170">
            <v>-0.12712108139200459</v>
          </cell>
        </row>
        <row r="1171">
          <cell r="O1171">
            <v>0.5321100917431193</v>
          </cell>
        </row>
        <row r="1172">
          <cell r="O1172" t="e">
            <v>#DIV/0!</v>
          </cell>
        </row>
        <row r="1173">
          <cell r="O1173" t="e">
            <v>#DIV/0!</v>
          </cell>
        </row>
        <row r="1174">
          <cell r="O1174" t="e">
            <v>#DIV/0!</v>
          </cell>
        </row>
        <row r="1175">
          <cell r="O1175">
            <v>-0.51237458193979935</v>
          </cell>
        </row>
        <row r="1176">
          <cell r="O1176">
            <v>-0.29382303839732887</v>
          </cell>
        </row>
        <row r="1177">
          <cell r="O1177">
            <v>-0.27511835875854812</v>
          </cell>
        </row>
        <row r="1178">
          <cell r="O1178">
            <v>-0.24437910757523348</v>
          </cell>
        </row>
        <row r="1179">
          <cell r="O1179">
            <v>-0.16509136735979837</v>
          </cell>
        </row>
        <row r="1180">
          <cell r="O1180">
            <v>-0.27294025771183134</v>
          </cell>
        </row>
        <row r="1181">
          <cell r="O1181">
            <v>-0.32973986407311928</v>
          </cell>
        </row>
        <row r="1182">
          <cell r="O1182">
            <v>-0.35056151097498722</v>
          </cell>
        </row>
        <row r="1183">
          <cell r="O1183">
            <v>-6.7946824224519942E-3</v>
          </cell>
        </row>
        <row r="1184">
          <cell r="O1184">
            <v>-6.1332809121289564E-2</v>
          </cell>
        </row>
        <row r="1185">
          <cell r="O1185">
            <v>-0.25979724617945227</v>
          </cell>
        </row>
        <row r="1186">
          <cell r="O1186">
            <v>-0.27522285251215561</v>
          </cell>
        </row>
        <row r="1187">
          <cell r="O1187">
            <v>-5.5277704659120824E-2</v>
          </cell>
        </row>
        <row r="1188">
          <cell r="O1188">
            <v>-0.14395154106538394</v>
          </cell>
        </row>
        <row r="1189">
          <cell r="O1189">
            <v>-0.10785216361962384</v>
          </cell>
        </row>
        <row r="1190">
          <cell r="O1190">
            <v>-8.0677204802625899E-2</v>
          </cell>
        </row>
        <row r="1191">
          <cell r="O1191">
            <v>5.9001244002132573E-2</v>
          </cell>
        </row>
        <row r="1192">
          <cell r="O1192">
            <v>-6.6123557365919891E-2</v>
          </cell>
        </row>
        <row r="1193">
          <cell r="O1193">
            <v>0.12491774511954376</v>
          </cell>
        </row>
        <row r="1194">
          <cell r="O1194">
            <v>0.14365658426011191</v>
          </cell>
        </row>
        <row r="1195">
          <cell r="O1195" t="str">
            <v>Not on 15/16 prices Unadjusted</v>
          </cell>
        </row>
        <row r="1196">
          <cell r="O1196">
            <v>-3.374727462318703E-2</v>
          </cell>
        </row>
        <row r="1197">
          <cell r="O1197">
            <v>7.32484076433121E-2</v>
          </cell>
        </row>
        <row r="1198">
          <cell r="O1198">
            <v>-0.65356999509432279</v>
          </cell>
        </row>
        <row r="1199">
          <cell r="O1199">
            <v>-0.4119572332533275</v>
          </cell>
        </row>
        <row r="1200">
          <cell r="O1200">
            <v>-0.93772136953955132</v>
          </cell>
        </row>
        <row r="1201">
          <cell r="O1201">
            <v>-0.51684502576298053</v>
          </cell>
        </row>
        <row r="1202">
          <cell r="O1202">
            <v>-0.16435185185185186</v>
          </cell>
        </row>
        <row r="1203">
          <cell r="O1203">
            <v>-0.19830777366472765</v>
          </cell>
        </row>
        <row r="1204">
          <cell r="O1204">
            <v>-0.14448370632116214</v>
          </cell>
        </row>
        <row r="1205">
          <cell r="O1205">
            <v>-0.34045964724746125</v>
          </cell>
        </row>
        <row r="1206">
          <cell r="O1206">
            <v>-0.34704562453253551</v>
          </cell>
        </row>
        <row r="1207">
          <cell r="O1207">
            <v>-1.4064697609001406E-2</v>
          </cell>
        </row>
        <row r="1208">
          <cell r="O1208">
            <v>-0.17721518987341772</v>
          </cell>
        </row>
        <row r="1209">
          <cell r="O1209">
            <v>-0.27962764052989619</v>
          </cell>
        </row>
        <row r="1210">
          <cell r="O1210">
            <v>-0.2381870781099325</v>
          </cell>
        </row>
        <row r="1211">
          <cell r="O1211">
            <v>-0.30110262934690418</v>
          </cell>
        </row>
        <row r="1212">
          <cell r="O1212">
            <v>6.7005937234944871E-2</v>
          </cell>
        </row>
        <row r="1213">
          <cell r="O1213">
            <v>-0.46510810335735631</v>
          </cell>
        </row>
        <row r="1214">
          <cell r="O1214">
            <v>-0.30187265917602996</v>
          </cell>
        </row>
        <row r="1215">
          <cell r="O1215">
            <v>-0.14864864864864866</v>
          </cell>
        </row>
        <row r="1216">
          <cell r="O1216">
            <v>6.5552699228791769E-2</v>
          </cell>
        </row>
        <row r="1217">
          <cell r="O1217">
            <v>-3.1796502384737681E-3</v>
          </cell>
        </row>
        <row r="1218">
          <cell r="O1218">
            <v>-0.4070891514500537</v>
          </cell>
        </row>
        <row r="1219">
          <cell r="O1219">
            <v>-2.4390243902439025E-2</v>
          </cell>
        </row>
        <row r="1220">
          <cell r="O1220">
            <v>3.6540880503144653</v>
          </cell>
        </row>
        <row r="1221">
          <cell r="O1221">
            <v>-0.23247232472324722</v>
          </cell>
        </row>
        <row r="1222">
          <cell r="O1222">
            <v>-0.14827439284192587</v>
          </cell>
        </row>
        <row r="1223">
          <cell r="O1223">
            <v>-0.10191846522781775</v>
          </cell>
        </row>
        <row r="1224">
          <cell r="O1224">
            <v>-0.22273249138920781</v>
          </cell>
        </row>
        <row r="1225">
          <cell r="O1225">
            <v>-0.3442403367776502</v>
          </cell>
        </row>
        <row r="1226">
          <cell r="O1226">
            <v>2.310945273631841</v>
          </cell>
        </row>
        <row r="1227">
          <cell r="O1227">
            <v>0.13780025284450062</v>
          </cell>
        </row>
        <row r="1228">
          <cell r="O1228">
            <v>-0.21744627054361568</v>
          </cell>
        </row>
        <row r="1229">
          <cell r="O1229">
            <v>0.17948717948717949</v>
          </cell>
        </row>
        <row r="1230">
          <cell r="O1230" t="str">
            <v>Not on 15/16 prices Unadjusted</v>
          </cell>
        </row>
        <row r="1231">
          <cell r="O1231" t="str">
            <v>Not on 15/16 prices Unadjusted</v>
          </cell>
        </row>
        <row r="1232">
          <cell r="O1232" t="str">
            <v>Not on 15/16 prices Unadjusted</v>
          </cell>
        </row>
        <row r="1233">
          <cell r="O1233">
            <v>-8.4925690021231421E-3</v>
          </cell>
        </row>
        <row r="1234">
          <cell r="O1234">
            <v>3.1884057971014491E-2</v>
          </cell>
        </row>
        <row r="1235">
          <cell r="O1235">
            <v>-0.33997569866342647</v>
          </cell>
        </row>
        <row r="1236">
          <cell r="O1236">
            <v>-0.11203319502074689</v>
          </cell>
        </row>
        <row r="1237">
          <cell r="O1237">
            <v>-0.4191343963553531</v>
          </cell>
        </row>
        <row r="1238">
          <cell r="O1238">
            <v>-0.29202947086403214</v>
          </cell>
        </row>
        <row r="1239">
          <cell r="O1239">
            <v>-0.21457905544147843</v>
          </cell>
        </row>
        <row r="1240">
          <cell r="O1240">
            <v>-0.20431654676258992</v>
          </cell>
        </row>
        <row r="1241">
          <cell r="O1241">
            <v>-0.11595330739299611</v>
          </cell>
        </row>
        <row r="1242">
          <cell r="O1242">
            <v>-4.8672566371681415E-2</v>
          </cell>
        </row>
        <row r="1243">
          <cell r="O1243">
            <v>3.7184594953519258E-2</v>
          </cell>
        </row>
        <row r="1244">
          <cell r="O1244">
            <v>-7.3369565217391311E-2</v>
          </cell>
        </row>
        <row r="1245">
          <cell r="O1245">
            <v>-0.40349110439744879</v>
          </cell>
        </row>
        <row r="1246">
          <cell r="O1246">
            <v>-0.82275931520644507</v>
          </cell>
        </row>
        <row r="1247">
          <cell r="O1247">
            <v>-0.39962676619568116</v>
          </cell>
        </row>
        <row r="1248">
          <cell r="O1248">
            <v>-0.48439073514602216</v>
          </cell>
        </row>
        <row r="1249">
          <cell r="O1249">
            <v>-0.33366336633663368</v>
          </cell>
        </row>
        <row r="1250">
          <cell r="O1250">
            <v>-0.3842962962962963</v>
          </cell>
        </row>
        <row r="1251">
          <cell r="O1251">
            <v>-0.39512003148366787</v>
          </cell>
        </row>
        <row r="1252">
          <cell r="O1252">
            <v>-0.32</v>
          </cell>
        </row>
        <row r="1253">
          <cell r="O1253">
            <v>-0.12537940695773991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8:B23"/>
  <sheetViews>
    <sheetView showGridLines="0" tabSelected="1" zoomScale="115" zoomScaleNormal="115" workbookViewId="0">
      <selection activeCell="R23" sqref="R23"/>
    </sheetView>
  </sheetViews>
  <sheetFormatPr defaultColWidth="9.140625" defaultRowHeight="15" x14ac:dyDescent="0.25"/>
  <cols>
    <col min="1" max="1" width="4.7109375" style="405" customWidth="1"/>
    <col min="2" max="16384" width="9.140625" style="405"/>
  </cols>
  <sheetData>
    <row r="8" spans="2:2" s="404" customFormat="1" ht="23.25" x14ac:dyDescent="0.35">
      <c r="B8" s="403" t="s">
        <v>142</v>
      </c>
    </row>
    <row r="19" spans="2:2" x14ac:dyDescent="0.25">
      <c r="B19" s="484" t="s">
        <v>143</v>
      </c>
    </row>
    <row r="20" spans="2:2" x14ac:dyDescent="0.25">
      <c r="B20" s="484" t="s">
        <v>144</v>
      </c>
    </row>
    <row r="22" spans="2:2" x14ac:dyDescent="0.25">
      <c r="B22" s="405" t="s">
        <v>140</v>
      </c>
    </row>
    <row r="23" spans="2:2" x14ac:dyDescent="0.25">
      <c r="B23" s="405" t="s">
        <v>141</v>
      </c>
    </row>
  </sheetData>
  <pageMargins left="0.70866141732283472" right="0.70866141732283472" top="0.74803149606299213" bottom="0.74803149606299213" header="0.31496062992125984" footer="0.31496062992125984"/>
  <pageSetup paperSize="9" orientation="portrait" cellComments="atEnd"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C28" sqref="C28"/>
    </sheetView>
  </sheetViews>
  <sheetFormatPr defaultRowHeight="12.75" x14ac:dyDescent="0.2"/>
  <cols>
    <col min="2" max="2" width="16" bestFit="1" customWidth="1"/>
    <col min="3" max="3" width="17.42578125" customWidth="1"/>
  </cols>
  <sheetData>
    <row r="2" spans="2:2" x14ac:dyDescent="0.2">
      <c r="B2" s="57" t="s">
        <v>7</v>
      </c>
    </row>
    <row r="3" spans="2:2" x14ac:dyDescent="0.2">
      <c r="B3" s="58">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filterMode="1">
    <tabColor rgb="FF00B050"/>
    <pageSetUpPr fitToPage="1"/>
  </sheetPr>
  <dimension ref="B1:R1933"/>
  <sheetViews>
    <sheetView zoomScaleNormal="100" workbookViewId="0">
      <pane xSplit="2" ySplit="3" topLeftCell="C4" activePane="bottomRight" state="frozen"/>
      <selection pane="topRight"/>
      <selection pane="bottomLeft"/>
      <selection pane="bottomRight" activeCell="S100" sqref="S100"/>
    </sheetView>
  </sheetViews>
  <sheetFormatPr defaultColWidth="9.140625" defaultRowHeight="11.25" x14ac:dyDescent="0.2"/>
  <cols>
    <col min="1" max="1" width="1.7109375" style="4" customWidth="1"/>
    <col min="2" max="2" width="7.85546875" style="9" customWidth="1"/>
    <col min="3" max="3" width="66" style="4" customWidth="1"/>
    <col min="4" max="4" width="27.85546875" style="17" customWidth="1"/>
    <col min="5" max="5" width="14.5703125" style="17" customWidth="1"/>
    <col min="6" max="6" width="9.7109375" style="17" customWidth="1"/>
    <col min="7" max="7" width="10.5703125" style="17" customWidth="1"/>
    <col min="8" max="8" width="9.28515625" style="4" customWidth="1"/>
    <col min="9" max="9" width="14.5703125" style="4" bestFit="1" customWidth="1"/>
    <col min="10" max="10" width="9.28515625" style="4" customWidth="1"/>
    <col min="11" max="11" width="8.85546875" style="4" bestFit="1" customWidth="1"/>
    <col min="12" max="12" width="10.5703125" style="17" customWidth="1"/>
    <col min="13" max="13" width="9.42578125" style="41" customWidth="1"/>
    <col min="14" max="14" width="10.85546875" style="36" customWidth="1"/>
    <col min="15" max="15" width="12" style="16" bestFit="1" customWidth="1"/>
    <col min="16" max="16" width="24.85546875" style="16" customWidth="1"/>
    <col min="17" max="18" width="19.140625" style="16" customWidth="1"/>
    <col min="19" max="16384" width="9.140625" style="4"/>
  </cols>
  <sheetData>
    <row r="1" spans="2:18" s="3" customFormat="1" ht="12.75" customHeight="1" thickBot="1" x14ac:dyDescent="0.25">
      <c r="B1" s="2" t="s">
        <v>1</v>
      </c>
      <c r="D1" s="12"/>
      <c r="E1" s="12"/>
      <c r="F1" s="12"/>
      <c r="G1" s="12"/>
      <c r="H1" s="12"/>
      <c r="I1" s="12"/>
      <c r="J1" s="12"/>
      <c r="K1" s="12"/>
      <c r="L1" s="12"/>
      <c r="M1" s="37"/>
      <c r="N1" s="33"/>
      <c r="O1" s="13"/>
      <c r="P1" s="13"/>
      <c r="Q1" s="13"/>
      <c r="R1" s="13"/>
    </row>
    <row r="2" spans="2:18" s="25" customFormat="1" ht="12" customHeight="1" thickBot="1" x14ac:dyDescent="0.25">
      <c r="D2" s="65" t="s">
        <v>10</v>
      </c>
      <c r="E2" s="60" t="s">
        <v>8</v>
      </c>
      <c r="F2" s="60"/>
      <c r="G2" s="60"/>
      <c r="H2" s="60"/>
      <c r="I2" s="60" t="s">
        <v>9</v>
      </c>
      <c r="J2" s="60"/>
      <c r="K2" s="60"/>
      <c r="L2" s="60"/>
      <c r="M2" s="60"/>
      <c r="N2" s="61"/>
      <c r="O2" s="406" t="s">
        <v>0</v>
      </c>
      <c r="P2" s="407"/>
      <c r="Q2" s="407"/>
      <c r="R2" s="408"/>
    </row>
    <row r="3" spans="2:18" s="10" customFormat="1" ht="82.5" customHeight="1" thickBot="1" x14ac:dyDescent="0.25">
      <c r="B3" s="29" t="str">
        <f>'[10]Linked sheet'!A3</f>
        <v>HRG code</v>
      </c>
      <c r="C3" s="18" t="str">
        <f>'[10]Linked sheet'!B3</f>
        <v>HRG name</v>
      </c>
      <c r="D3" s="14" t="str">
        <f>'[10]Linked sheet'!C3</f>
        <v>Outpatient procedure tariff (£)</v>
      </c>
      <c r="E3" s="14" t="str">
        <f>'[10]Linked sheet'!D3</f>
        <v>Combined day case / ordinary elective spell tariff (£)</v>
      </c>
      <c r="F3" s="43" t="str">
        <f>'[10]Linked sheet'!E3</f>
        <v>Day case spell tariff (£)</v>
      </c>
      <c r="G3" s="43" t="str">
        <f>'[10]Linked sheet'!F3</f>
        <v>Ordinary elective spell tariff (£)</v>
      </c>
      <c r="H3" s="43" t="str">
        <f>'[10]Linked sheet'!G3</f>
        <v>Ordinary elective long stay trim point (days)</v>
      </c>
      <c r="I3" s="43" t="str">
        <f>'[10]Linked sheet'!H3</f>
        <v>Non-elective spell tariff (£)</v>
      </c>
      <c r="J3" s="43" t="str">
        <f>'[10]Linked sheet'!I3</f>
        <v>Non-elective long stay trim point (days)</v>
      </c>
      <c r="K3" s="43" t="str">
        <f>'[10]Linked sheet'!J3</f>
        <v>Per day long stay payment (for days exceeding trim point) (£)</v>
      </c>
      <c r="L3" s="43" t="str">
        <f>'[10]Linked sheet'!K3 &amp;"*"</f>
        <v>Reduced short stay emergency tariff 
applicable?*</v>
      </c>
      <c r="M3" s="44" t="str">
        <f>'[10]Linked sheet'!L3</f>
        <v xml:space="preserve">% applied in calculation of reduced short stay emergency tariff </v>
      </c>
      <c r="N3" s="30" t="str">
        <f>'[10]Linked sheet'!M3</f>
        <v>Reduced short stay emergency tariff (£)</v>
      </c>
      <c r="O3" s="29" t="s">
        <v>2</v>
      </c>
      <c r="P3" s="31" t="s">
        <v>3</v>
      </c>
      <c r="Q3" s="30" t="s">
        <v>4</v>
      </c>
      <c r="R3" s="32" t="s">
        <v>5</v>
      </c>
    </row>
    <row r="4" spans="2:18" hidden="1" x14ac:dyDescent="0.2">
      <c r="B4" s="24" t="str">
        <f>'[10]Linked sheet'!A4</f>
        <v>AA02C</v>
      </c>
      <c r="C4" s="19" t="str">
        <f>VLOOKUP($B4,'[10]Linked sheet'!$A$3:$O$1925,2,FALSE)</f>
        <v>Intracranial Procedures for Trauma with Diagnosis of Intracranial Injury, with CC Score 10+</v>
      </c>
      <c r="D4" s="26" t="str">
        <f>IF(AND($Q4=$D$2,$O4="HRG"),"See 07.BPT",IFERROR(ROUND('[10]Linked sheet'!C4,'Rounded options'!$B$3),"-"))</f>
        <v>-</v>
      </c>
      <c r="E4" s="67">
        <f>IF(AND($O4="HRG",OR($D$2,$Q4=$E$2)), "See 07.BPTs",IFERROR(ROUND('[10]Linked sheet'!D4,'Rounded options'!$B$3),"-"))</f>
        <v>11009</v>
      </c>
      <c r="F4" s="22" t="str">
        <f>IFERROR(ROUND(IF('[10]Linked sheet'!E4="","-",'[10]Linked sheet'!E4),'Rounded options'!$B$3),"-")</f>
        <v>-</v>
      </c>
      <c r="G4" s="22" t="str">
        <f>IFERROR(ROUND(IF('[10]Linked sheet'!F4="","-",'[10]Linked sheet'!F4),'Rounded options'!$B$3),"-")</f>
        <v>-</v>
      </c>
      <c r="H4" s="22">
        <f>IFERROR(ROUND(IF('[10]Linked sheet'!G4="","-",'[10]Linked sheet'!G4),'Rounded options'!$B$3),"-")</f>
        <v>85</v>
      </c>
      <c r="I4" s="22">
        <f>IF(AND(Q4=$I$2,$O4="HRG"),"See 07.BPTs",IFERROR(ROUND('[10]Linked sheet'!H4,'Rounded options'!$B$3),"-"))</f>
        <v>11009</v>
      </c>
      <c r="J4" s="22">
        <f>IFERROR(ROUND(IF('[10]Linked sheet'!I4="","-",'[10]Linked sheet'!I4),'Rounded options'!$B$3),"-")</f>
        <v>85</v>
      </c>
      <c r="K4" s="22">
        <f>IFERROR(ROUND(IF('[10]Linked sheet'!J4="","-",'[10]Linked sheet'!J4),'Rounded options'!$B$3),"-")</f>
        <v>206</v>
      </c>
      <c r="L4" s="22" t="str">
        <f>IF('[10]Linked sheet'!K4="","-",'[10]Linked sheet'!K4)</f>
        <v>No</v>
      </c>
      <c r="M4" s="38" t="str">
        <f>IFERROR(ROUND(IF('[10]Linked sheet'!L4="","-",'[10]Linked sheet'!L4),'Rounded options'!$B$3),"-")</f>
        <v>-</v>
      </c>
      <c r="N4" s="34">
        <f>IFERROR(ROUND('[10]Linked sheet'!M4,'Rounded options'!$B$3),"-")</f>
        <v>0</v>
      </c>
      <c r="O4" s="5" t="str">
        <f>IFERROR(VLOOKUP($B4,[11]BPT_System_Structure!$B:$F,2,FALSE),"-")</f>
        <v>-</v>
      </c>
      <c r="P4" s="45" t="str">
        <f>IFERROR(VLOOKUP($B4,[11]BPT_System_Structure!$B:$F,3,FALSE),"-")</f>
        <v>-</v>
      </c>
      <c r="Q4" s="6" t="str">
        <f>IFERROR(VLOOKUP($B4,[11]BPT_System_Structure!$B:$F,5,FALSE),"-")</f>
        <v>-</v>
      </c>
      <c r="R4" s="63">
        <v>0</v>
      </c>
    </row>
    <row r="5" spans="2:18" hidden="1" x14ac:dyDescent="0.2">
      <c r="B5" s="21" t="str">
        <f>'[10]Linked sheet'!A5</f>
        <v>AA02D</v>
      </c>
      <c r="C5" s="20" t="str">
        <f>VLOOKUP($B5,'[10]Linked sheet'!$A$3:$O$1925,2,FALSE)</f>
        <v>Intracranial Procedures for Trauma with Diagnosis of Intracranial Injury, with CC Score 6-9</v>
      </c>
      <c r="D5" s="68" t="str">
        <f>IF(AND($Q5=$D$2,$O5="HRG"),"See 07.BPT",IFERROR(ROUND('[10]Linked sheet'!C5,'Rounded options'!$B$3),"-"))</f>
        <v>-</v>
      </c>
      <c r="E5" s="66">
        <f>IF(AND($O5="HRG",OR($D$2,$Q5=$E$2)), "See 07.BPTs",IFERROR(ROUND('[10]Linked sheet'!D5,'Rounded options'!$B$3),"-"))</f>
        <v>6545</v>
      </c>
      <c r="F5" s="15" t="str">
        <f>IFERROR(ROUND(IF('[10]Linked sheet'!E5="","-",'[10]Linked sheet'!E5),'Rounded options'!$B$3),"-")</f>
        <v>-</v>
      </c>
      <c r="G5" s="15" t="str">
        <f>IFERROR(ROUND(IF('[10]Linked sheet'!F5="","-",'[10]Linked sheet'!F5),'Rounded options'!$B$3),"-")</f>
        <v>-</v>
      </c>
      <c r="H5" s="15">
        <f>IFERROR(ROUND(IF('[10]Linked sheet'!G5="","-",'[10]Linked sheet'!G5),'Rounded options'!$B$3),"-")</f>
        <v>37</v>
      </c>
      <c r="I5" s="66">
        <f>IF(AND(Q5=$I$2,$O5="HRG"),"See 07.BPTs",IFERROR(ROUND('[10]Linked sheet'!H5,'Rounded options'!$B$3),"-"))</f>
        <v>6545</v>
      </c>
      <c r="J5" s="15">
        <f>IFERROR(ROUND(IF('[10]Linked sheet'!I5="","-",'[10]Linked sheet'!I5),'Rounded options'!$B$3),"-")</f>
        <v>37</v>
      </c>
      <c r="K5" s="15">
        <f>IFERROR(ROUND(IF('[10]Linked sheet'!J5="","-",'[10]Linked sheet'!J5),'Rounded options'!$B$3),"-")</f>
        <v>206</v>
      </c>
      <c r="L5" s="15" t="str">
        <f>IF('[10]Linked sheet'!K5="","-",'[10]Linked sheet'!K5)</f>
        <v>No</v>
      </c>
      <c r="M5" s="39" t="str">
        <f>IFERROR(ROUND(IF('[10]Linked sheet'!L5="","-",'[10]Linked sheet'!L5),'Rounded options'!$B$3),"-")</f>
        <v>-</v>
      </c>
      <c r="N5" s="35">
        <f>IFERROR(ROUND('[10]Linked sheet'!M5,'Rounded options'!$B$3),"-")</f>
        <v>0</v>
      </c>
      <c r="O5" s="7" t="str">
        <f>IFERROR(VLOOKUP($B5,[11]BPT_System_Structure!$B:$F,2,FALSE),"-")</f>
        <v>-</v>
      </c>
      <c r="P5" s="23" t="str">
        <f>IFERROR(VLOOKUP($B5,[11]BPT_System_Structure!$B:$F,3,FALSE),"-")</f>
        <v>-</v>
      </c>
      <c r="Q5" s="8" t="str">
        <f>IFERROR(VLOOKUP($B5,[11]BPT_System_Structure!$B:$F,5,FALSE),"-")</f>
        <v>-</v>
      </c>
      <c r="R5" s="59">
        <v>0</v>
      </c>
    </row>
    <row r="6" spans="2:18" hidden="1" x14ac:dyDescent="0.2">
      <c r="B6" s="21" t="str">
        <f>'[10]Linked sheet'!A6</f>
        <v>AA02E</v>
      </c>
      <c r="C6" s="20" t="str">
        <f>VLOOKUP($B6,'[10]Linked sheet'!$A$3:$O$1925,2,FALSE)</f>
        <v>Intracranial Procedures for Trauma with Diagnosis of Intracranial Injury, with CC Score 3-5</v>
      </c>
      <c r="D6" s="68" t="str">
        <f>IF(AND($Q6=$D$2,$O6="HRG"),"See 07.BPT",IFERROR(ROUND('[10]Linked sheet'!C6,'Rounded options'!$B$3),"-"))</f>
        <v>-</v>
      </c>
      <c r="E6" s="66">
        <f>IF(AND($O6="HRG",OR($D$2,$Q6=$E$2)), "See 07.BPTs",IFERROR(ROUND('[10]Linked sheet'!D6,'Rounded options'!$B$3),"-"))</f>
        <v>5040</v>
      </c>
      <c r="F6" s="15" t="str">
        <f>IFERROR(ROUND(IF('[10]Linked sheet'!E6="","-",'[10]Linked sheet'!E6),'Rounded options'!$B$3),"-")</f>
        <v>-</v>
      </c>
      <c r="G6" s="15" t="str">
        <f>IFERROR(ROUND(IF('[10]Linked sheet'!F6="","-",'[10]Linked sheet'!F6),'Rounded options'!$B$3),"-")</f>
        <v>-</v>
      </c>
      <c r="H6" s="15">
        <f>IFERROR(ROUND(IF('[10]Linked sheet'!G6="","-",'[10]Linked sheet'!G6),'Rounded options'!$B$3),"-")</f>
        <v>24</v>
      </c>
      <c r="I6" s="66">
        <f>IF(AND(Q6=$I$2,$O6="HRG"),"See 07.BPTs",IFERROR(ROUND('[10]Linked sheet'!H6,'Rounded options'!$B$3),"-"))</f>
        <v>5040</v>
      </c>
      <c r="J6" s="15">
        <f>IFERROR(ROUND(IF('[10]Linked sheet'!I6="","-",'[10]Linked sheet'!I6),'Rounded options'!$B$3),"-")</f>
        <v>24</v>
      </c>
      <c r="K6" s="15">
        <f>IFERROR(ROUND(IF('[10]Linked sheet'!J6="","-",'[10]Linked sheet'!J6),'Rounded options'!$B$3),"-")</f>
        <v>206</v>
      </c>
      <c r="L6" s="15" t="str">
        <f>IF('[10]Linked sheet'!K6="","-",'[10]Linked sheet'!K6)</f>
        <v>No</v>
      </c>
      <c r="M6" s="39" t="str">
        <f>IFERROR(ROUND(IF('[10]Linked sheet'!L6="","-",'[10]Linked sheet'!L6),'Rounded options'!$B$3),"-")</f>
        <v>-</v>
      </c>
      <c r="N6" s="35">
        <f>IFERROR(ROUND('[10]Linked sheet'!M6,'Rounded options'!$B$3),"-")</f>
        <v>0</v>
      </c>
      <c r="O6" s="7" t="str">
        <f>IFERROR(VLOOKUP($B6,[11]BPT_System_Structure!$B:$F,2,FALSE),"-")</f>
        <v>-</v>
      </c>
      <c r="P6" s="23" t="str">
        <f>IFERROR(VLOOKUP($B6,[11]BPT_System_Structure!$B:$F,3,FALSE),"-")</f>
        <v>-</v>
      </c>
      <c r="Q6" s="8" t="str">
        <f>IFERROR(VLOOKUP($B6,[11]BPT_System_Structure!$B:$F,5,FALSE),"-")</f>
        <v>-</v>
      </c>
      <c r="R6" s="59">
        <v>0</v>
      </c>
    </row>
    <row r="7" spans="2:18" hidden="1" x14ac:dyDescent="0.2">
      <c r="B7" s="21" t="str">
        <f>'[10]Linked sheet'!A7</f>
        <v>AA02F</v>
      </c>
      <c r="C7" s="20" t="str">
        <f>VLOOKUP($B7,'[10]Linked sheet'!$A$3:$O$1925,2,FALSE)</f>
        <v>Intracranial Procedures for Trauma with Diagnosis of Intracranial Injury, with CC Score 0-2</v>
      </c>
      <c r="D7" s="68" t="str">
        <f>IF(AND($Q7=$D$2,$O7="HRG"),"See 07.BPT",IFERROR(ROUND('[10]Linked sheet'!C7,'Rounded options'!$B$3),"-"))</f>
        <v>-</v>
      </c>
      <c r="E7" s="66">
        <f>IF(AND($O7="HRG",OR($D$2,$Q7=$E$2)), "See 07.BPTs",IFERROR(ROUND('[10]Linked sheet'!D7,'Rounded options'!$B$3),"-"))</f>
        <v>4116</v>
      </c>
      <c r="F7" s="15" t="str">
        <f>IFERROR(ROUND(IF('[10]Linked sheet'!E7="","-",'[10]Linked sheet'!E7),'Rounded options'!$B$3),"-")</f>
        <v>-</v>
      </c>
      <c r="G7" s="15" t="str">
        <f>IFERROR(ROUND(IF('[10]Linked sheet'!F7="","-",'[10]Linked sheet'!F7),'Rounded options'!$B$3),"-")</f>
        <v>-</v>
      </c>
      <c r="H7" s="15">
        <f>IFERROR(ROUND(IF('[10]Linked sheet'!G7="","-",'[10]Linked sheet'!G7),'Rounded options'!$B$3),"-")</f>
        <v>16</v>
      </c>
      <c r="I7" s="66">
        <f>IF(AND(Q7=$I$2,$O7="HRG"),"See 07.BPTs",IFERROR(ROUND('[10]Linked sheet'!H7,'Rounded options'!$B$3),"-"))</f>
        <v>4116</v>
      </c>
      <c r="J7" s="15">
        <f>IFERROR(ROUND(IF('[10]Linked sheet'!I7="","-",'[10]Linked sheet'!I7),'Rounded options'!$B$3),"-")</f>
        <v>16</v>
      </c>
      <c r="K7" s="15">
        <f>IFERROR(ROUND(IF('[10]Linked sheet'!J7="","-",'[10]Linked sheet'!J7),'Rounded options'!$B$3),"-")</f>
        <v>206</v>
      </c>
      <c r="L7" s="15" t="str">
        <f>IF('[10]Linked sheet'!K7="","-",'[10]Linked sheet'!K7)</f>
        <v>No</v>
      </c>
      <c r="M7" s="39" t="str">
        <f>IFERROR(ROUND(IF('[10]Linked sheet'!L7="","-",'[10]Linked sheet'!L7),'Rounded options'!$B$3),"-")</f>
        <v>-</v>
      </c>
      <c r="N7" s="35">
        <f>IFERROR(ROUND('[10]Linked sheet'!M7,'Rounded options'!$B$3),"-")</f>
        <v>0</v>
      </c>
      <c r="O7" s="7" t="str">
        <f>IFERROR(VLOOKUP($B7,[11]BPT_System_Structure!$B:$F,2,FALSE),"-")</f>
        <v>-</v>
      </c>
      <c r="P7" s="23" t="str">
        <f>IFERROR(VLOOKUP($B7,[11]BPT_System_Structure!$B:$F,3,FALSE),"-")</f>
        <v>-</v>
      </c>
      <c r="Q7" s="8" t="str">
        <f>IFERROR(VLOOKUP($B7,[11]BPT_System_Structure!$B:$F,5,FALSE),"-")</f>
        <v>-</v>
      </c>
      <c r="R7" s="59">
        <v>0</v>
      </c>
    </row>
    <row r="8" spans="2:18" hidden="1" x14ac:dyDescent="0.2">
      <c r="B8" s="21" t="str">
        <f>'[10]Linked sheet'!A8</f>
        <v>AA03C</v>
      </c>
      <c r="C8" s="20" t="str">
        <f>VLOOKUP($B8,'[10]Linked sheet'!$A$3:$O$1925,2,FALSE)</f>
        <v>Intracranial Procedures for Trauma with Diagnosis of Head Injury or Skull Fracture, with CC Score 4+</v>
      </c>
      <c r="D8" s="68" t="str">
        <f>IF(AND($Q8=$D$2,$O8="HRG"),"See 07.BPT",IFERROR(ROUND('[10]Linked sheet'!C8,'Rounded options'!$B$3),"-"))</f>
        <v>-</v>
      </c>
      <c r="E8" s="66">
        <f>IF(AND($O8="HRG",OR($D$2,$Q8=$E$2)), "See 07.BPTs",IFERROR(ROUND('[10]Linked sheet'!D8,'Rounded options'!$B$3),"-"))</f>
        <v>6318</v>
      </c>
      <c r="F8" s="15" t="str">
        <f>IFERROR(ROUND(IF('[10]Linked sheet'!E8="","-",'[10]Linked sheet'!E8),'Rounded options'!$B$3),"-")</f>
        <v>-</v>
      </c>
      <c r="G8" s="15" t="str">
        <f>IFERROR(ROUND(IF('[10]Linked sheet'!F8="","-",'[10]Linked sheet'!F8),'Rounded options'!$B$3),"-")</f>
        <v>-</v>
      </c>
      <c r="H8" s="15">
        <f>IFERROR(ROUND(IF('[10]Linked sheet'!G8="","-",'[10]Linked sheet'!G8),'Rounded options'!$B$3),"-")</f>
        <v>35</v>
      </c>
      <c r="I8" s="66">
        <f>IF(AND(Q8=$I$2,$O8="HRG"),"See 07.BPTs",IFERROR(ROUND('[10]Linked sheet'!H8,'Rounded options'!$B$3),"-"))</f>
        <v>6318</v>
      </c>
      <c r="J8" s="15">
        <f>IFERROR(ROUND(IF('[10]Linked sheet'!I8="","-",'[10]Linked sheet'!I8),'Rounded options'!$B$3),"-")</f>
        <v>35</v>
      </c>
      <c r="K8" s="15">
        <f>IFERROR(ROUND(IF('[10]Linked sheet'!J8="","-",'[10]Linked sheet'!J8),'Rounded options'!$B$3),"-")</f>
        <v>206</v>
      </c>
      <c r="L8" s="15" t="str">
        <f>IF('[10]Linked sheet'!K8="","-",'[10]Linked sheet'!K8)</f>
        <v>No</v>
      </c>
      <c r="M8" s="39" t="str">
        <f>IFERROR(ROUND(IF('[10]Linked sheet'!L8="","-",'[10]Linked sheet'!L8),'Rounded options'!$B$3),"-")</f>
        <v>-</v>
      </c>
      <c r="N8" s="35">
        <f>IFERROR(ROUND('[10]Linked sheet'!M8,'Rounded options'!$B$3),"-")</f>
        <v>0</v>
      </c>
      <c r="O8" s="7" t="str">
        <f>IFERROR(VLOOKUP($B8,[11]BPT_System_Structure!$B:$F,2,FALSE),"-")</f>
        <v>-</v>
      </c>
      <c r="P8" s="23" t="str">
        <f>IFERROR(VLOOKUP($B8,[11]BPT_System_Structure!$B:$F,3,FALSE),"-")</f>
        <v>-</v>
      </c>
      <c r="Q8" s="8" t="str">
        <f>IFERROR(VLOOKUP($B8,[11]BPT_System_Structure!$B:$F,5,FALSE),"-")</f>
        <v>-</v>
      </c>
      <c r="R8" s="42"/>
    </row>
    <row r="9" spans="2:18" hidden="1" x14ac:dyDescent="0.2">
      <c r="B9" s="21" t="str">
        <f>'[10]Linked sheet'!A9</f>
        <v>AA03D</v>
      </c>
      <c r="C9" s="20" t="str">
        <f>VLOOKUP($B9,'[10]Linked sheet'!$A$3:$O$1925,2,FALSE)</f>
        <v>Intracranial Procedures for Trauma with Diagnosis of Head Injury or Skull Fracture, with CC Score 0-3</v>
      </c>
      <c r="D9" s="68" t="str">
        <f>IF(AND($Q9=$D$2,$O9="HRG"),"See 07.BPT",IFERROR(ROUND('[10]Linked sheet'!C9,'Rounded options'!$B$3),"-"))</f>
        <v>-</v>
      </c>
      <c r="E9" s="66">
        <f>IF(AND($O9="HRG",OR($D$2,$Q9=$E$2)), "See 07.BPTs",IFERROR(ROUND('[10]Linked sheet'!D9,'Rounded options'!$B$3),"-"))</f>
        <v>4269</v>
      </c>
      <c r="F9" s="15" t="str">
        <f>IFERROR(ROUND(IF('[10]Linked sheet'!E9="","-",'[10]Linked sheet'!E9),'Rounded options'!$B$3),"-")</f>
        <v>-</v>
      </c>
      <c r="G9" s="15" t="str">
        <f>IFERROR(ROUND(IF('[10]Linked sheet'!F9="","-",'[10]Linked sheet'!F9),'Rounded options'!$B$3),"-")</f>
        <v>-</v>
      </c>
      <c r="H9" s="15">
        <f>IFERROR(ROUND(IF('[10]Linked sheet'!G9="","-",'[10]Linked sheet'!G9),'Rounded options'!$B$3),"-")</f>
        <v>14</v>
      </c>
      <c r="I9" s="66">
        <f>IF(AND(Q9=$I$2,$O9="HRG"),"See 07.BPTs",IFERROR(ROUND('[10]Linked sheet'!H9,'Rounded options'!$B$3),"-"))</f>
        <v>4269</v>
      </c>
      <c r="J9" s="15">
        <f>IFERROR(ROUND(IF('[10]Linked sheet'!I9="","-",'[10]Linked sheet'!I9),'Rounded options'!$B$3),"-")</f>
        <v>14</v>
      </c>
      <c r="K9" s="15">
        <f>IFERROR(ROUND(IF('[10]Linked sheet'!J9="","-",'[10]Linked sheet'!J9),'Rounded options'!$B$3),"-")</f>
        <v>206</v>
      </c>
      <c r="L9" s="15" t="str">
        <f>IF('[10]Linked sheet'!K9="","-",'[10]Linked sheet'!K9)</f>
        <v>No</v>
      </c>
      <c r="M9" s="39" t="str">
        <f>IFERROR(ROUND(IF('[10]Linked sheet'!L9="","-",'[10]Linked sheet'!L9),'Rounded options'!$B$3),"-")</f>
        <v>-</v>
      </c>
      <c r="N9" s="35">
        <f>IFERROR(ROUND('[10]Linked sheet'!M9,'Rounded options'!$B$3),"-")</f>
        <v>0</v>
      </c>
      <c r="O9" s="7" t="str">
        <f>IFERROR(VLOOKUP($B9,[11]BPT_System_Structure!$B:$F,2,FALSE),"-")</f>
        <v>-</v>
      </c>
      <c r="P9" s="23" t="str">
        <f>IFERROR(VLOOKUP($B9,[11]BPT_System_Structure!$B:$F,3,FALSE),"-")</f>
        <v>-</v>
      </c>
      <c r="Q9" s="8" t="str">
        <f>IFERROR(VLOOKUP($B9,[11]BPT_System_Structure!$B:$F,5,FALSE),"-")</f>
        <v>-</v>
      </c>
      <c r="R9" s="42"/>
    </row>
    <row r="10" spans="2:18" hidden="1" x14ac:dyDescent="0.2">
      <c r="B10" s="21" t="str">
        <f>'[10]Linked sheet'!A10</f>
        <v>AA04C</v>
      </c>
      <c r="C10" s="20" t="str">
        <f>VLOOKUP($B10,'[10]Linked sheet'!$A$3:$O$1925,2,FALSE)</f>
        <v>Major Intracranial Procedures Except Trauma, with Cerebrovascular Accident, Nervous System Infections or Encephalopathy, with CC Score 6+</v>
      </c>
      <c r="D10" s="68" t="str">
        <f>IF(AND($Q10=$D$2,$O10="HRG"),"See 07.BPT",IFERROR(ROUND('[10]Linked sheet'!C10,'Rounded options'!$B$3),"-"))</f>
        <v>-</v>
      </c>
      <c r="E10" s="66">
        <f>IF(AND($O10="HRG",OR($D$2,$Q10=$E$2)), "See 07.BPTs",IFERROR(ROUND('[10]Linked sheet'!D10,'Rounded options'!$B$3),"-"))</f>
        <v>15371</v>
      </c>
      <c r="F10" s="15" t="str">
        <f>IFERROR(ROUND(IF('[10]Linked sheet'!E10="","-",'[10]Linked sheet'!E10),'Rounded options'!$B$3),"-")</f>
        <v>-</v>
      </c>
      <c r="G10" s="15" t="str">
        <f>IFERROR(ROUND(IF('[10]Linked sheet'!F10="","-",'[10]Linked sheet'!F10),'Rounded options'!$B$3),"-")</f>
        <v>-</v>
      </c>
      <c r="H10" s="15">
        <f>IFERROR(ROUND(IF('[10]Linked sheet'!G10="","-",'[10]Linked sheet'!G10),'Rounded options'!$B$3),"-")</f>
        <v>121</v>
      </c>
      <c r="I10" s="66">
        <f>IF(AND(Q10=$I$2,$O10="HRG"),"See 07.BPTs",IFERROR(ROUND('[10]Linked sheet'!H10,'Rounded options'!$B$3),"-"))</f>
        <v>17336</v>
      </c>
      <c r="J10" s="15">
        <f>IFERROR(ROUND(IF('[10]Linked sheet'!I10="","-",'[10]Linked sheet'!I10),'Rounded options'!$B$3),"-")</f>
        <v>105</v>
      </c>
      <c r="K10" s="15">
        <f>IFERROR(ROUND(IF('[10]Linked sheet'!J10="","-",'[10]Linked sheet'!J10),'Rounded options'!$B$3),"-")</f>
        <v>206</v>
      </c>
      <c r="L10" s="15" t="str">
        <f>IF('[10]Linked sheet'!K10="","-",'[10]Linked sheet'!K10)</f>
        <v>No</v>
      </c>
      <c r="M10" s="39" t="str">
        <f>IFERROR(ROUND(IF('[10]Linked sheet'!L10="","-",'[10]Linked sheet'!L10),'Rounded options'!$B$3),"-")</f>
        <v>-</v>
      </c>
      <c r="N10" s="35">
        <f>IFERROR(ROUND('[10]Linked sheet'!M10,'Rounded options'!$B$3),"-")</f>
        <v>0</v>
      </c>
      <c r="O10" s="7" t="str">
        <f>IFERROR(VLOOKUP($B10,[11]BPT_System_Structure!$B:$F,2,FALSE),"-")</f>
        <v>-</v>
      </c>
      <c r="P10" s="23" t="str">
        <f>IFERROR(VLOOKUP($B10,[11]BPT_System_Structure!$B:$F,3,FALSE),"-")</f>
        <v>-</v>
      </c>
      <c r="Q10" s="8" t="str">
        <f>IFERROR(VLOOKUP($B10,[11]BPT_System_Structure!$B:$F,5,FALSE),"-")</f>
        <v>-</v>
      </c>
      <c r="R10" s="42"/>
    </row>
    <row r="11" spans="2:18" hidden="1" x14ac:dyDescent="0.2">
      <c r="B11" s="21" t="str">
        <f>'[10]Linked sheet'!A11</f>
        <v>AA04D</v>
      </c>
      <c r="C11" s="20" t="str">
        <f>VLOOKUP($B11,'[10]Linked sheet'!$A$3:$O$1925,2,FALSE)</f>
        <v>Major Intracranial Procedures Except Trauma, with Cerebrovascular Accident, Nervous System Infections or Encephalopathy, with CC Score 0-5</v>
      </c>
      <c r="D11" s="68" t="str">
        <f>IF(AND($Q11=$D$2,$O11="HRG"),"See 07.BPT",IFERROR(ROUND('[10]Linked sheet'!C11,'Rounded options'!$B$3),"-"))</f>
        <v>-</v>
      </c>
      <c r="E11" s="66">
        <f>IF(AND($O11="HRG",OR($D$2,$Q11=$E$2)), "See 07.BPTs",IFERROR(ROUND('[10]Linked sheet'!D11,'Rounded options'!$B$3),"-"))</f>
        <v>7108</v>
      </c>
      <c r="F11" s="15" t="str">
        <f>IFERROR(ROUND(IF('[10]Linked sheet'!E11="","-",'[10]Linked sheet'!E11),'Rounded options'!$B$3),"-")</f>
        <v>-</v>
      </c>
      <c r="G11" s="15" t="str">
        <f>IFERROR(ROUND(IF('[10]Linked sheet'!F11="","-",'[10]Linked sheet'!F11),'Rounded options'!$B$3),"-")</f>
        <v>-</v>
      </c>
      <c r="H11" s="15">
        <f>IFERROR(ROUND(IF('[10]Linked sheet'!G11="","-",'[10]Linked sheet'!G11),'Rounded options'!$B$3),"-")</f>
        <v>18</v>
      </c>
      <c r="I11" s="66">
        <f>IF(AND(Q11=$I$2,$O11="HRG"),"See 07.BPTs",IFERROR(ROUND('[10]Linked sheet'!H11,'Rounded options'!$B$3),"-"))</f>
        <v>10247</v>
      </c>
      <c r="J11" s="15">
        <f>IFERROR(ROUND(IF('[10]Linked sheet'!I11="","-",'[10]Linked sheet'!I11),'Rounded options'!$B$3),"-")</f>
        <v>58</v>
      </c>
      <c r="K11" s="15">
        <f>IFERROR(ROUND(IF('[10]Linked sheet'!J11="","-",'[10]Linked sheet'!J11),'Rounded options'!$B$3),"-")</f>
        <v>206</v>
      </c>
      <c r="L11" s="15" t="str">
        <f>IF('[10]Linked sheet'!K11="","-",'[10]Linked sheet'!K11)</f>
        <v>No</v>
      </c>
      <c r="M11" s="39" t="str">
        <f>IFERROR(ROUND(IF('[10]Linked sheet'!L11="","-",'[10]Linked sheet'!L11),'Rounded options'!$B$3),"-")</f>
        <v>-</v>
      </c>
      <c r="N11" s="35">
        <f>IFERROR(ROUND('[10]Linked sheet'!M11,'Rounded options'!$B$3),"-")</f>
        <v>0</v>
      </c>
      <c r="O11" s="7" t="str">
        <f>IFERROR(VLOOKUP($B11,[11]BPT_System_Structure!$B:$F,2,FALSE),"-")</f>
        <v>-</v>
      </c>
      <c r="P11" s="23" t="str">
        <f>IFERROR(VLOOKUP($B11,[11]BPT_System_Structure!$B:$F,3,FALSE),"-")</f>
        <v>-</v>
      </c>
      <c r="Q11" s="8" t="str">
        <f>IFERROR(VLOOKUP($B11,[11]BPT_System_Structure!$B:$F,5,FALSE),"-")</f>
        <v>-</v>
      </c>
      <c r="R11" s="42"/>
    </row>
    <row r="12" spans="2:18" hidden="1" x14ac:dyDescent="0.2">
      <c r="B12" s="21" t="str">
        <f>'[10]Linked sheet'!A12</f>
        <v>AA05C</v>
      </c>
      <c r="C12" s="20" t="str">
        <f>VLOOKUP($B12,'[10]Linked sheet'!$A$3:$O$1925,2,FALSE)</f>
        <v>Major Intracranial Procedures Except Trauma, with Haemorrhagic Cerebrovascular Disorders, with CC Score 4+</v>
      </c>
      <c r="D12" s="68" t="str">
        <f>IF(AND($Q12=$D$2,$O12="HRG"),"See 07.BPT",IFERROR(ROUND('[10]Linked sheet'!C12,'Rounded options'!$B$3),"-"))</f>
        <v>-</v>
      </c>
      <c r="E12" s="66">
        <f>IF(AND($O12="HRG",OR($D$2,$Q12=$E$2)), "See 07.BPTs",IFERROR(ROUND('[10]Linked sheet'!D12,'Rounded options'!$B$3),"-"))</f>
        <v>7714</v>
      </c>
      <c r="F12" s="15" t="str">
        <f>IFERROR(ROUND(IF('[10]Linked sheet'!E12="","-",'[10]Linked sheet'!E12),'Rounded options'!$B$3),"-")</f>
        <v>-</v>
      </c>
      <c r="G12" s="15" t="str">
        <f>IFERROR(ROUND(IF('[10]Linked sheet'!F12="","-",'[10]Linked sheet'!F12),'Rounded options'!$B$3),"-")</f>
        <v>-</v>
      </c>
      <c r="H12" s="15">
        <f>IFERROR(ROUND(IF('[10]Linked sheet'!G12="","-",'[10]Linked sheet'!G12),'Rounded options'!$B$3),"-")</f>
        <v>32</v>
      </c>
      <c r="I12" s="66">
        <f>IF(AND(Q12=$I$2,$O12="HRG"),"See 07.BPTs",IFERROR(ROUND('[10]Linked sheet'!H12,'Rounded options'!$B$3),"-"))</f>
        <v>14698</v>
      </c>
      <c r="J12" s="15">
        <f>IFERROR(ROUND(IF('[10]Linked sheet'!I12="","-",'[10]Linked sheet'!I12),'Rounded options'!$B$3),"-")</f>
        <v>94</v>
      </c>
      <c r="K12" s="15">
        <f>IFERROR(ROUND(IF('[10]Linked sheet'!J12="","-",'[10]Linked sheet'!J12),'Rounded options'!$B$3),"-")</f>
        <v>206</v>
      </c>
      <c r="L12" s="15" t="str">
        <f>IF('[10]Linked sheet'!K12="","-",'[10]Linked sheet'!K12)</f>
        <v>No</v>
      </c>
      <c r="M12" s="39" t="str">
        <f>IFERROR(ROUND(IF('[10]Linked sheet'!L12="","-",'[10]Linked sheet'!L12),'Rounded options'!$B$3),"-")</f>
        <v>-</v>
      </c>
      <c r="N12" s="35">
        <f>IFERROR(ROUND('[10]Linked sheet'!M12,'Rounded options'!$B$3),"-")</f>
        <v>0</v>
      </c>
      <c r="O12" s="7" t="str">
        <f>IFERROR(VLOOKUP($B12,[11]BPT_System_Structure!$B:$F,2,FALSE),"-")</f>
        <v>-</v>
      </c>
      <c r="P12" s="23" t="str">
        <f>IFERROR(VLOOKUP($B12,[11]BPT_System_Structure!$B:$F,3,FALSE),"-")</f>
        <v>-</v>
      </c>
      <c r="Q12" s="8" t="str">
        <f>IFERROR(VLOOKUP($B12,[11]BPT_System_Structure!$B:$F,5,FALSE),"-")</f>
        <v>-</v>
      </c>
      <c r="R12" s="42"/>
    </row>
    <row r="13" spans="2:18" hidden="1" x14ac:dyDescent="0.2">
      <c r="B13" s="21" t="str">
        <f>'[10]Linked sheet'!A13</f>
        <v>AA05D</v>
      </c>
      <c r="C13" s="20" t="str">
        <f>VLOOKUP($B13,'[10]Linked sheet'!$A$3:$O$1925,2,FALSE)</f>
        <v>Major Intracranial Procedures Except Trauma, with Haemorrhagic Cerebrovascular Disorders, with CC Score 0-3</v>
      </c>
      <c r="D13" s="68" t="str">
        <f>IF(AND($Q13=$D$2,$O13="HRG"),"See 07.BPT",IFERROR(ROUND('[10]Linked sheet'!C13,'Rounded options'!$B$3),"-"))</f>
        <v>-</v>
      </c>
      <c r="E13" s="66">
        <f>IF(AND($O13="HRG",OR($D$2,$Q13=$E$2)), "See 07.BPTs",IFERROR(ROUND('[10]Linked sheet'!D13,'Rounded options'!$B$3),"-"))</f>
        <v>4200</v>
      </c>
      <c r="F13" s="15" t="str">
        <f>IFERROR(ROUND(IF('[10]Linked sheet'!E13="","-",'[10]Linked sheet'!E13),'Rounded options'!$B$3),"-")</f>
        <v>-</v>
      </c>
      <c r="G13" s="15" t="str">
        <f>IFERROR(ROUND(IF('[10]Linked sheet'!F13="","-",'[10]Linked sheet'!F13),'Rounded options'!$B$3),"-")</f>
        <v>-</v>
      </c>
      <c r="H13" s="15">
        <f>IFERROR(ROUND(IF('[10]Linked sheet'!G13="","-",'[10]Linked sheet'!G13),'Rounded options'!$B$3),"-")</f>
        <v>9</v>
      </c>
      <c r="I13" s="66">
        <f>IF(AND(Q13=$I$2,$O13="HRG"),"See 07.BPTs",IFERROR(ROUND('[10]Linked sheet'!H13,'Rounded options'!$B$3),"-"))</f>
        <v>8244</v>
      </c>
      <c r="J13" s="15">
        <f>IFERROR(ROUND(IF('[10]Linked sheet'!I13="","-",'[10]Linked sheet'!I13),'Rounded options'!$B$3),"-")</f>
        <v>31</v>
      </c>
      <c r="K13" s="15">
        <f>IFERROR(ROUND(IF('[10]Linked sheet'!J13="","-",'[10]Linked sheet'!J13),'Rounded options'!$B$3),"-")</f>
        <v>206</v>
      </c>
      <c r="L13" s="15" t="str">
        <f>IF('[10]Linked sheet'!K13="","-",'[10]Linked sheet'!K13)</f>
        <v>No</v>
      </c>
      <c r="M13" s="39" t="str">
        <f>IF('[10]Linked sheet'!L13="","-",'[10]Linked sheet'!L13)</f>
        <v>-</v>
      </c>
      <c r="N13" s="35">
        <f>IFERROR(ROUND('[10]Linked sheet'!M13,'Rounded options'!$B$3),"-")</f>
        <v>0</v>
      </c>
      <c r="O13" s="7" t="str">
        <f>IFERROR(VLOOKUP($B13,[11]BPT_System_Structure!$B:$F,2,FALSE),"-")</f>
        <v>-</v>
      </c>
      <c r="P13" s="23" t="str">
        <f>IFERROR(VLOOKUP($B13,[11]BPT_System_Structure!$B:$F,3,FALSE),"-")</f>
        <v>-</v>
      </c>
      <c r="Q13" s="8" t="str">
        <f>IFERROR(VLOOKUP($B13,[11]BPT_System_Structure!$B:$F,5,FALSE),"-")</f>
        <v>-</v>
      </c>
      <c r="R13" s="59">
        <v>0</v>
      </c>
    </row>
    <row r="14" spans="2:18" hidden="1" x14ac:dyDescent="0.2">
      <c r="B14" s="21" t="str">
        <f>'[10]Linked sheet'!A14</f>
        <v>AA06C</v>
      </c>
      <c r="C14" s="20" t="str">
        <f>VLOOKUP($B14,'[10]Linked sheet'!$A$3:$O$1925,2,FALSE)</f>
        <v>Major Intracranial Procedures Except Trauma, with Brain Tumours or Cerebral Cysts, with CC Score 9+</v>
      </c>
      <c r="D14" s="68" t="str">
        <f>IF(AND($Q14=$D$2,$O14="HRG"),"See 07.BPT",IFERROR(ROUND('[10]Linked sheet'!C14,'Rounded options'!$B$3),"-"))</f>
        <v>-</v>
      </c>
      <c r="E14" s="66">
        <f>IF(AND($O14="HRG",OR($D$2,$Q14=$E$2)), "See 07.BPTs",IFERROR(ROUND('[10]Linked sheet'!D14,'Rounded options'!$B$3),"-"))</f>
        <v>18263</v>
      </c>
      <c r="F14" s="15" t="str">
        <f>IFERROR(ROUND(IF('[10]Linked sheet'!E14="","-",'[10]Linked sheet'!E14),'Rounded options'!$B$3),"-")</f>
        <v>-</v>
      </c>
      <c r="G14" s="15" t="str">
        <f>IFERROR(ROUND(IF('[10]Linked sheet'!F14="","-",'[10]Linked sheet'!F14),'Rounded options'!$B$3),"-")</f>
        <v>-</v>
      </c>
      <c r="H14" s="15">
        <f>IFERROR(ROUND(IF('[10]Linked sheet'!G14="","-",'[10]Linked sheet'!G14),'Rounded options'!$B$3),"-")</f>
        <v>117</v>
      </c>
      <c r="I14" s="66">
        <f>IF(AND(Q14=$I$2,$O14="HRG"),"See 07.BPTs",IFERROR(ROUND('[10]Linked sheet'!H14,'Rounded options'!$B$3),"-"))</f>
        <v>20392</v>
      </c>
      <c r="J14" s="15">
        <f>IFERROR(ROUND(IF('[10]Linked sheet'!I14="","-",'[10]Linked sheet'!I14),'Rounded options'!$B$3),"-")</f>
        <v>119</v>
      </c>
      <c r="K14" s="15">
        <f>IFERROR(ROUND(IF('[10]Linked sheet'!J14="","-",'[10]Linked sheet'!J14),'Rounded options'!$B$3),"-")</f>
        <v>206</v>
      </c>
      <c r="L14" s="15" t="str">
        <f>IF('[10]Linked sheet'!K14="","-",'[10]Linked sheet'!K14)</f>
        <v>No</v>
      </c>
      <c r="M14" s="39" t="str">
        <f>IF('[10]Linked sheet'!L14="","-",'[10]Linked sheet'!L14)</f>
        <v>-</v>
      </c>
      <c r="N14" s="35">
        <f>IFERROR(ROUND('[10]Linked sheet'!M14,'Rounded options'!$B$3),"-")</f>
        <v>0</v>
      </c>
      <c r="O14" s="7" t="str">
        <f>IFERROR(VLOOKUP($B14,[11]BPT_System_Structure!$B:$F,2,FALSE),"-")</f>
        <v>-</v>
      </c>
      <c r="P14" s="23" t="str">
        <f>IFERROR(VLOOKUP($B14,[11]BPT_System_Structure!$B:$F,3,FALSE),"-")</f>
        <v>-</v>
      </c>
      <c r="Q14" s="8" t="str">
        <f>IFERROR(VLOOKUP($B14,[11]BPT_System_Structure!$B:$F,5,FALSE),"-")</f>
        <v>-</v>
      </c>
      <c r="R14" s="59">
        <v>0</v>
      </c>
    </row>
    <row r="15" spans="2:18" hidden="1" x14ac:dyDescent="0.2">
      <c r="B15" s="21" t="str">
        <f>'[10]Linked sheet'!A15</f>
        <v>AA06D</v>
      </c>
      <c r="C15" s="20" t="str">
        <f>VLOOKUP($B15,'[10]Linked sheet'!$A$3:$O$1925,2,FALSE)</f>
        <v>Major Intracranial Procedures Except Trauma, with Brain Tumours or Cerebral Cysts, with CC Score 6-8</v>
      </c>
      <c r="D15" s="68" t="str">
        <f>IF(AND($Q15=$D$2,$O15="HRG"),"See 07.BPT",IFERROR(ROUND('[10]Linked sheet'!C15,'Rounded options'!$B$3),"-"))</f>
        <v>-</v>
      </c>
      <c r="E15" s="66">
        <f>IF(AND($O15="HRG",OR($D$2,$Q15=$E$2)), "See 07.BPTs",IFERROR(ROUND('[10]Linked sheet'!D15,'Rounded options'!$B$3),"-"))</f>
        <v>8983</v>
      </c>
      <c r="F15" s="15" t="str">
        <f>IFERROR(ROUND(IF('[10]Linked sheet'!E15="","-",'[10]Linked sheet'!E15),'Rounded options'!$B$3),"-")</f>
        <v>-</v>
      </c>
      <c r="G15" s="15" t="str">
        <f>IFERROR(ROUND(IF('[10]Linked sheet'!F15="","-",'[10]Linked sheet'!F15),'Rounded options'!$B$3),"-")</f>
        <v>-</v>
      </c>
      <c r="H15" s="15">
        <f>IFERROR(ROUND(IF('[10]Linked sheet'!G15="","-",'[10]Linked sheet'!G15),'Rounded options'!$B$3),"-")</f>
        <v>37</v>
      </c>
      <c r="I15" s="66">
        <f>IF(AND(Q15=$I$2,$O15="HRG"),"See 07.BPTs",IFERROR(ROUND('[10]Linked sheet'!H15,'Rounded options'!$B$3),"-"))</f>
        <v>12741</v>
      </c>
      <c r="J15" s="15">
        <f>IFERROR(ROUND(IF('[10]Linked sheet'!I15="","-",'[10]Linked sheet'!I15),'Rounded options'!$B$3),"-")</f>
        <v>65</v>
      </c>
      <c r="K15" s="15">
        <f>IFERROR(ROUND(IF('[10]Linked sheet'!J15="","-",'[10]Linked sheet'!J15),'Rounded options'!$B$3),"-")</f>
        <v>206</v>
      </c>
      <c r="L15" s="15" t="str">
        <f>IF('[10]Linked sheet'!K15="","-",'[10]Linked sheet'!K15)</f>
        <v>No</v>
      </c>
      <c r="M15" s="39" t="str">
        <f>IF('[10]Linked sheet'!L15="","-",'[10]Linked sheet'!L15)</f>
        <v>-</v>
      </c>
      <c r="N15" s="35">
        <f>IFERROR(ROUND('[10]Linked sheet'!M15,'Rounded options'!$B$3),"-")</f>
        <v>0</v>
      </c>
      <c r="O15" s="7" t="str">
        <f>IFERROR(VLOOKUP($B15,[11]BPT_System_Structure!$B:$F,2,FALSE),"-")</f>
        <v>-</v>
      </c>
      <c r="P15" s="23" t="str">
        <f>IFERROR(VLOOKUP($B15,[11]BPT_System_Structure!$B:$F,3,FALSE),"-")</f>
        <v>-</v>
      </c>
      <c r="Q15" s="8" t="str">
        <f>IFERROR(VLOOKUP($B15,[11]BPT_System_Structure!$B:$F,5,FALSE),"-")</f>
        <v>-</v>
      </c>
      <c r="R15" s="59">
        <v>0</v>
      </c>
    </row>
    <row r="16" spans="2:18" hidden="1" x14ac:dyDescent="0.2">
      <c r="B16" s="21" t="str">
        <f>'[10]Linked sheet'!A16</f>
        <v>AA06E</v>
      </c>
      <c r="C16" s="20" t="str">
        <f>VLOOKUP($B16,'[10]Linked sheet'!$A$3:$O$1925,2,FALSE)</f>
        <v>Major Intracranial Procedures Except Trauma, with Brain Tumours or Cerebral Cysts, with CC Score 3-5</v>
      </c>
      <c r="D16" s="68" t="str">
        <f>IF(AND($Q16=$D$2,$O16="HRG"),"See 07.BPT",IFERROR(ROUND('[10]Linked sheet'!C16,'Rounded options'!$B$3),"-"))</f>
        <v>-</v>
      </c>
      <c r="E16" s="66">
        <f>IF(AND($O16="HRG",OR($D$2,$Q16=$E$2)), "See 07.BPTs",IFERROR(ROUND('[10]Linked sheet'!D16,'Rounded options'!$B$3),"-"))</f>
        <v>6481</v>
      </c>
      <c r="F16" s="15" t="str">
        <f>IFERROR(ROUND(IF('[10]Linked sheet'!E16="","-",'[10]Linked sheet'!E16),'Rounded options'!$B$3),"-")</f>
        <v>-</v>
      </c>
      <c r="G16" s="15" t="str">
        <f>IFERROR(ROUND(IF('[10]Linked sheet'!F16="","-",'[10]Linked sheet'!F16),'Rounded options'!$B$3),"-")</f>
        <v>-</v>
      </c>
      <c r="H16" s="15">
        <f>IFERROR(ROUND(IF('[10]Linked sheet'!G16="","-",'[10]Linked sheet'!G16),'Rounded options'!$B$3),"-")</f>
        <v>20</v>
      </c>
      <c r="I16" s="66">
        <f>IF(AND(Q16=$I$2,$O16="HRG"),"See 07.BPTs",IFERROR(ROUND('[10]Linked sheet'!H16,'Rounded options'!$B$3),"-"))</f>
        <v>10917</v>
      </c>
      <c r="J16" s="15">
        <f>IFERROR(ROUND(IF('[10]Linked sheet'!I16="","-",'[10]Linked sheet'!I16),'Rounded options'!$B$3),"-")</f>
        <v>38</v>
      </c>
      <c r="K16" s="15">
        <f>IFERROR(ROUND(IF('[10]Linked sheet'!J16="","-",'[10]Linked sheet'!J16),'Rounded options'!$B$3),"-")</f>
        <v>206</v>
      </c>
      <c r="L16" s="15" t="str">
        <f>IF('[10]Linked sheet'!K16="","-",'[10]Linked sheet'!K16)</f>
        <v>No</v>
      </c>
      <c r="M16" s="39" t="str">
        <f>IF('[10]Linked sheet'!L16="","-",'[10]Linked sheet'!L16)</f>
        <v>-</v>
      </c>
      <c r="N16" s="35">
        <f>IFERROR(ROUND('[10]Linked sheet'!M16,'Rounded options'!$B$3),"-")</f>
        <v>0</v>
      </c>
      <c r="O16" s="7" t="str">
        <f>IFERROR(VLOOKUP($B16,[11]BPT_System_Structure!$B:$F,2,FALSE),"-")</f>
        <v>-</v>
      </c>
      <c r="P16" s="23" t="str">
        <f>IFERROR(VLOOKUP($B16,[11]BPT_System_Structure!$B:$F,3,FALSE),"-")</f>
        <v>-</v>
      </c>
      <c r="Q16" s="8" t="str">
        <f>IFERROR(VLOOKUP($B16,[11]BPT_System_Structure!$B:$F,5,FALSE),"-")</f>
        <v>-</v>
      </c>
      <c r="R16" s="59">
        <v>0</v>
      </c>
    </row>
    <row r="17" spans="2:18" hidden="1" x14ac:dyDescent="0.2">
      <c r="B17" s="21" t="str">
        <f>'[10]Linked sheet'!A17</f>
        <v>AA06F</v>
      </c>
      <c r="C17" s="20" t="str">
        <f>VLOOKUP($B17,'[10]Linked sheet'!$A$3:$O$1925,2,FALSE)</f>
        <v>Major Intracranial Procedures Except Trauma, with Brain Tumours or Cerebral Cysts, with CC Score 0-2</v>
      </c>
      <c r="D17" s="68" t="str">
        <f>IF(AND($Q17=$D$2,$O17="HRG"),"See 07.BPT",IFERROR(ROUND('[10]Linked sheet'!C17,'Rounded options'!$B$3),"-"))</f>
        <v>-</v>
      </c>
      <c r="E17" s="66">
        <f>IF(AND($O17="HRG",OR($D$2,$Q17=$E$2)), "See 07.BPTs",IFERROR(ROUND('[10]Linked sheet'!D17,'Rounded options'!$B$3),"-"))</f>
        <v>5938</v>
      </c>
      <c r="F17" s="15" t="str">
        <f>IFERROR(ROUND(IF('[10]Linked sheet'!E17="","-",'[10]Linked sheet'!E17),'Rounded options'!$B$3),"-")</f>
        <v>-</v>
      </c>
      <c r="G17" s="15" t="str">
        <f>IFERROR(ROUND(IF('[10]Linked sheet'!F17="","-",'[10]Linked sheet'!F17),'Rounded options'!$B$3),"-")</f>
        <v>-</v>
      </c>
      <c r="H17" s="15">
        <f>IFERROR(ROUND(IF('[10]Linked sheet'!G17="","-",'[10]Linked sheet'!G17),'Rounded options'!$B$3),"-")</f>
        <v>12</v>
      </c>
      <c r="I17" s="66">
        <f>IF(AND(Q17=$I$2,$O17="HRG"),"See 07.BPTs",IFERROR(ROUND('[10]Linked sheet'!H17,'Rounded options'!$B$3),"-"))</f>
        <v>8533</v>
      </c>
      <c r="J17" s="15">
        <f>IFERROR(ROUND(IF('[10]Linked sheet'!I17="","-",'[10]Linked sheet'!I17),'Rounded options'!$B$3),"-")</f>
        <v>24</v>
      </c>
      <c r="K17" s="15">
        <f>IFERROR(ROUND(IF('[10]Linked sheet'!J17="","-",'[10]Linked sheet'!J17),'Rounded options'!$B$3),"-")</f>
        <v>206</v>
      </c>
      <c r="L17" s="15" t="str">
        <f>IF('[10]Linked sheet'!K17="","-",'[10]Linked sheet'!K17)</f>
        <v>No</v>
      </c>
      <c r="M17" s="39" t="str">
        <f>IF('[10]Linked sheet'!L17="","-",'[10]Linked sheet'!L17)</f>
        <v>-</v>
      </c>
      <c r="N17" s="35">
        <f>IFERROR(ROUND('[10]Linked sheet'!M17,'Rounded options'!$B$3),"-")</f>
        <v>0</v>
      </c>
      <c r="O17" s="7" t="str">
        <f>IFERROR(VLOOKUP($B17,[11]BPT_System_Structure!$B:$F,2,FALSE),"-")</f>
        <v>-</v>
      </c>
      <c r="P17" s="23" t="str">
        <f>IFERROR(VLOOKUP($B17,[11]BPT_System_Structure!$B:$F,3,FALSE),"-")</f>
        <v>-</v>
      </c>
      <c r="Q17" s="8" t="str">
        <f>IFERROR(VLOOKUP($B17,[11]BPT_System_Structure!$B:$F,5,FALSE),"-")</f>
        <v>-</v>
      </c>
      <c r="R17" s="59">
        <v>0</v>
      </c>
    </row>
    <row r="18" spans="2:18" hidden="1" x14ac:dyDescent="0.2">
      <c r="B18" s="21" t="str">
        <f>'[10]Linked sheet'!A18</f>
        <v>AA07C</v>
      </c>
      <c r="C18" s="20" t="str">
        <f>VLOOKUP($B18,'[10]Linked sheet'!$A$3:$O$1925,2,FALSE)</f>
        <v>Major Intracranial Procedures Except Trauma, with Cerebral Degenerations or Miscellaneous Disorders of Nervous System, with CC Score 2+</v>
      </c>
      <c r="D18" s="68" t="str">
        <f>IF(AND($Q18=$D$2,$O18="HRG"),"See 07.BPT",IFERROR(ROUND('[10]Linked sheet'!C18,'Rounded options'!$B$3),"-"))</f>
        <v>-</v>
      </c>
      <c r="E18" s="66">
        <f>IF(AND($O18="HRG",OR($D$2,$Q18=$E$2)), "See 07.BPTs",IFERROR(ROUND('[10]Linked sheet'!D18,'Rounded options'!$B$3),"-"))</f>
        <v>5788</v>
      </c>
      <c r="F18" s="15" t="str">
        <f>IFERROR(ROUND(IF('[10]Linked sheet'!E18="","-",'[10]Linked sheet'!E18),'Rounded options'!$B$3),"-")</f>
        <v>-</v>
      </c>
      <c r="G18" s="15" t="str">
        <f>IFERROR(ROUND(IF('[10]Linked sheet'!F18="","-",'[10]Linked sheet'!F18),'Rounded options'!$B$3),"-")</f>
        <v>-</v>
      </c>
      <c r="H18" s="15">
        <f>IFERROR(ROUND(IF('[10]Linked sheet'!G18="","-",'[10]Linked sheet'!G18),'Rounded options'!$B$3),"-")</f>
        <v>19</v>
      </c>
      <c r="I18" s="66">
        <f>IF(AND(Q18=$I$2,$O18="HRG"),"See 07.BPTs",IFERROR(ROUND('[10]Linked sheet'!H18,'Rounded options'!$B$3),"-"))</f>
        <v>10090</v>
      </c>
      <c r="J18" s="15">
        <f>IFERROR(ROUND(IF('[10]Linked sheet'!I18="","-",'[10]Linked sheet'!I18),'Rounded options'!$B$3),"-")</f>
        <v>48</v>
      </c>
      <c r="K18" s="15">
        <f>IFERROR(ROUND(IF('[10]Linked sheet'!J18="","-",'[10]Linked sheet'!J18),'Rounded options'!$B$3),"-")</f>
        <v>206</v>
      </c>
      <c r="L18" s="15" t="str">
        <f>IF('[10]Linked sheet'!K18="","-",'[10]Linked sheet'!K18)</f>
        <v>No</v>
      </c>
      <c r="M18" s="39" t="str">
        <f>IF('[10]Linked sheet'!L18="","-",'[10]Linked sheet'!L18)</f>
        <v>-</v>
      </c>
      <c r="N18" s="35">
        <f>IFERROR(ROUND('[10]Linked sheet'!M18,'Rounded options'!$B$3),"-")</f>
        <v>0</v>
      </c>
      <c r="O18" s="7" t="str">
        <f>IFERROR(VLOOKUP($B18,[11]BPT_System_Structure!$B:$F,2,FALSE),"-")</f>
        <v>-</v>
      </c>
      <c r="P18" s="23" t="str">
        <f>IFERROR(VLOOKUP($B18,[11]BPT_System_Structure!$B:$F,3,FALSE),"-")</f>
        <v>-</v>
      </c>
      <c r="Q18" s="8" t="str">
        <f>IFERROR(VLOOKUP($B18,[11]BPT_System_Structure!$B:$F,5,FALSE),"-")</f>
        <v>-</v>
      </c>
      <c r="R18" s="59">
        <v>0</v>
      </c>
    </row>
    <row r="19" spans="2:18" hidden="1" x14ac:dyDescent="0.2">
      <c r="B19" s="21" t="str">
        <f>'[10]Linked sheet'!A19</f>
        <v>AA07D</v>
      </c>
      <c r="C19" s="20" t="str">
        <f>VLOOKUP($B19,'[10]Linked sheet'!$A$3:$O$1925,2,FALSE)</f>
        <v>Major Intracranial Procedures Except Trauma, with Cerebral Degenerations or Miscellaneous Disorders of Nervous System, with CC Score 0-1</v>
      </c>
      <c r="D19" s="68" t="str">
        <f>IF(AND($Q19=$D$2,$O19="HRG"),"See 07.BPT",IFERROR(ROUND('[10]Linked sheet'!C19,'Rounded options'!$B$3),"-"))</f>
        <v>-</v>
      </c>
      <c r="E19" s="66">
        <f>IF(AND($O19="HRG",OR($D$2,$Q19=$E$2)), "See 07.BPTs",IFERROR(ROUND('[10]Linked sheet'!D19,'Rounded options'!$B$3),"-"))</f>
        <v>5223</v>
      </c>
      <c r="F19" s="15" t="str">
        <f>IFERROR(ROUND(IF('[10]Linked sheet'!E19="","-",'[10]Linked sheet'!E19),'Rounded options'!$B$3),"-")</f>
        <v>-</v>
      </c>
      <c r="G19" s="15" t="str">
        <f>IFERROR(ROUND(IF('[10]Linked sheet'!F19="","-",'[10]Linked sheet'!F19),'Rounded options'!$B$3),"-")</f>
        <v>-</v>
      </c>
      <c r="H19" s="15">
        <f>IFERROR(ROUND(IF('[10]Linked sheet'!G19="","-",'[10]Linked sheet'!G19),'Rounded options'!$B$3),"-")</f>
        <v>15</v>
      </c>
      <c r="I19" s="66">
        <f>IF(AND(Q19=$I$2,$O19="HRG"),"See 07.BPTs",IFERROR(ROUND('[10]Linked sheet'!H19,'Rounded options'!$B$3),"-"))</f>
        <v>5223</v>
      </c>
      <c r="J19" s="15">
        <f>IFERROR(ROUND(IF('[10]Linked sheet'!I19="","-",'[10]Linked sheet'!I19),'Rounded options'!$B$3),"-")</f>
        <v>15</v>
      </c>
      <c r="K19" s="15">
        <f>IFERROR(ROUND(IF('[10]Linked sheet'!J19="","-",'[10]Linked sheet'!J19),'Rounded options'!$B$3),"-")</f>
        <v>206</v>
      </c>
      <c r="L19" s="15" t="str">
        <f>IF('[10]Linked sheet'!K19="","-",'[10]Linked sheet'!K19)</f>
        <v>No</v>
      </c>
      <c r="M19" s="39" t="str">
        <f>IF('[10]Linked sheet'!L19="","-",'[10]Linked sheet'!L19)</f>
        <v>-</v>
      </c>
      <c r="N19" s="35">
        <f>IFERROR(ROUND('[10]Linked sheet'!M19,'Rounded options'!$B$3),"-")</f>
        <v>0</v>
      </c>
      <c r="O19" s="7" t="str">
        <f>IFERROR(VLOOKUP($B19,[11]BPT_System_Structure!$B:$F,2,FALSE),"-")</f>
        <v>-</v>
      </c>
      <c r="P19" s="23" t="str">
        <f>IFERROR(VLOOKUP($B19,[11]BPT_System_Structure!$B:$F,3,FALSE),"-")</f>
        <v>-</v>
      </c>
      <c r="Q19" s="8" t="str">
        <f>IFERROR(VLOOKUP($B19,[11]BPT_System_Structure!$B:$F,5,FALSE),"-")</f>
        <v>-</v>
      </c>
      <c r="R19" s="59">
        <v>0</v>
      </c>
    </row>
    <row r="20" spans="2:18" hidden="1" x14ac:dyDescent="0.2">
      <c r="B20" s="21" t="str">
        <f>'[10]Linked sheet'!A20</f>
        <v>AA08C</v>
      </c>
      <c r="C20" s="20" t="str">
        <f>VLOOKUP($B20,'[10]Linked sheet'!$A$3:$O$1925,2,FALSE)</f>
        <v>Major Intracranial Procedures Except Trauma, with Muscular, Balance, Cranial or Peripheral Nerve Disorders, or Epilepsy, with CC Score 2+</v>
      </c>
      <c r="D20" s="68" t="str">
        <f>IF(AND($Q20=$D$2,$O20="HRG"),"See 07.BPT",IFERROR(ROUND('[10]Linked sheet'!C20,'Rounded options'!$B$3),"-"))</f>
        <v>-</v>
      </c>
      <c r="E20" s="66">
        <f>IF(AND($O20="HRG",OR($D$2,$Q20=$E$2)), "See 07.BPTs",IFERROR(ROUND('[10]Linked sheet'!D20,'Rounded options'!$B$3),"-"))</f>
        <v>6008</v>
      </c>
      <c r="F20" s="15" t="str">
        <f>IFERROR(ROUND(IF('[10]Linked sheet'!E20="","-",'[10]Linked sheet'!E20),'Rounded options'!$B$3),"-")</f>
        <v>-</v>
      </c>
      <c r="G20" s="15" t="str">
        <f>IFERROR(ROUND(IF('[10]Linked sheet'!F20="","-",'[10]Linked sheet'!F20),'Rounded options'!$B$3),"-")</f>
        <v>-</v>
      </c>
      <c r="H20" s="15">
        <f>IFERROR(ROUND(IF('[10]Linked sheet'!G20="","-",'[10]Linked sheet'!G20),'Rounded options'!$B$3),"-")</f>
        <v>15</v>
      </c>
      <c r="I20" s="66">
        <f>IF(AND(Q20=$I$2,$O20="HRG"),"See 07.BPTs",IFERROR(ROUND('[10]Linked sheet'!H20,'Rounded options'!$B$3),"-"))</f>
        <v>10540</v>
      </c>
      <c r="J20" s="15">
        <f>IFERROR(ROUND(IF('[10]Linked sheet'!I20="","-",'[10]Linked sheet'!I20),'Rounded options'!$B$3),"-")</f>
        <v>56</v>
      </c>
      <c r="K20" s="15">
        <f>IFERROR(ROUND(IF('[10]Linked sheet'!J20="","-",'[10]Linked sheet'!J20),'Rounded options'!$B$3),"-")</f>
        <v>206</v>
      </c>
      <c r="L20" s="15" t="str">
        <f>IF('[10]Linked sheet'!K20="","-",'[10]Linked sheet'!K20)</f>
        <v>No</v>
      </c>
      <c r="M20" s="39" t="str">
        <f>IF('[10]Linked sheet'!L20="","-",'[10]Linked sheet'!L20)</f>
        <v>-</v>
      </c>
      <c r="N20" s="35">
        <f>IFERROR(ROUND('[10]Linked sheet'!M20,'Rounded options'!$B$3),"-")</f>
        <v>0</v>
      </c>
      <c r="O20" s="7" t="str">
        <f>IFERROR(VLOOKUP($B20,[11]BPT_System_Structure!$B:$F,2,FALSE),"-")</f>
        <v>-</v>
      </c>
      <c r="P20" s="23" t="str">
        <f>IFERROR(VLOOKUP($B20,[11]BPT_System_Structure!$B:$F,3,FALSE),"-")</f>
        <v>-</v>
      </c>
      <c r="Q20" s="8" t="str">
        <f>IFERROR(VLOOKUP($B20,[11]BPT_System_Structure!$B:$F,5,FALSE),"-")</f>
        <v>-</v>
      </c>
      <c r="R20" s="59">
        <v>0</v>
      </c>
    </row>
    <row r="21" spans="2:18" hidden="1" x14ac:dyDescent="0.2">
      <c r="B21" s="21" t="str">
        <f>'[10]Linked sheet'!A21</f>
        <v>AA08D</v>
      </c>
      <c r="C21" s="20" t="str">
        <f>VLOOKUP($B21,'[10]Linked sheet'!$A$3:$O$1925,2,FALSE)</f>
        <v>Major Intracranial Procedures Except Trauma, with Muscular, Balance, Cranial or Peripheral Nerve Disorders, or Epilepsy, with CC Score 0-1</v>
      </c>
      <c r="D21" s="68" t="str">
        <f>IF(AND($Q21=$D$2,$O21="HRG"),"See 07.BPT",IFERROR(ROUND('[10]Linked sheet'!C21,'Rounded options'!$B$3),"-"))</f>
        <v>-</v>
      </c>
      <c r="E21" s="66">
        <f>IF(AND($O21="HRG",OR($D$2,$Q21=$E$2)), "See 07.BPTs",IFERROR(ROUND('[10]Linked sheet'!D21,'Rounded options'!$B$3),"-"))</f>
        <v>5413</v>
      </c>
      <c r="F21" s="15" t="str">
        <f>IFERROR(ROUND(IF('[10]Linked sheet'!E21="","-",'[10]Linked sheet'!E21),'Rounded options'!$B$3),"-")</f>
        <v>-</v>
      </c>
      <c r="G21" s="15" t="str">
        <f>IFERROR(ROUND(IF('[10]Linked sheet'!F21="","-",'[10]Linked sheet'!F21),'Rounded options'!$B$3),"-")</f>
        <v>-</v>
      </c>
      <c r="H21" s="15">
        <f>IFERROR(ROUND(IF('[10]Linked sheet'!G21="","-",'[10]Linked sheet'!G21),'Rounded options'!$B$3),"-")</f>
        <v>10</v>
      </c>
      <c r="I21" s="66">
        <f>IF(AND(Q21=$I$2,$O21="HRG"),"See 07.BPTs",IFERROR(ROUND('[10]Linked sheet'!H21,'Rounded options'!$B$3),"-"))</f>
        <v>6618</v>
      </c>
      <c r="J21" s="15">
        <f>IFERROR(ROUND(IF('[10]Linked sheet'!I21="","-",'[10]Linked sheet'!I21),'Rounded options'!$B$3),"-")</f>
        <v>34</v>
      </c>
      <c r="K21" s="15">
        <f>IFERROR(ROUND(IF('[10]Linked sheet'!J21="","-",'[10]Linked sheet'!J21),'Rounded options'!$B$3),"-")</f>
        <v>206</v>
      </c>
      <c r="L21" s="15" t="str">
        <f>IF('[10]Linked sheet'!K21="","-",'[10]Linked sheet'!K21)</f>
        <v>No</v>
      </c>
      <c r="M21" s="39" t="str">
        <f>IF('[10]Linked sheet'!L21="","-",'[10]Linked sheet'!L21)</f>
        <v>-</v>
      </c>
      <c r="N21" s="35">
        <f>IFERROR(ROUND('[10]Linked sheet'!M21,'Rounded options'!$B$3),"-")</f>
        <v>0</v>
      </c>
      <c r="O21" s="7" t="str">
        <f>IFERROR(VLOOKUP($B21,[11]BPT_System_Structure!$B:$F,2,FALSE),"-")</f>
        <v>-</v>
      </c>
      <c r="P21" s="23" t="str">
        <f>IFERROR(VLOOKUP($B21,[11]BPT_System_Structure!$B:$F,3,FALSE),"-")</f>
        <v>-</v>
      </c>
      <c r="Q21" s="8" t="str">
        <f>IFERROR(VLOOKUP($B21,[11]BPT_System_Structure!$B:$F,5,FALSE),"-")</f>
        <v>-</v>
      </c>
      <c r="R21" s="59">
        <v>0</v>
      </c>
    </row>
    <row r="22" spans="2:18" hidden="1" x14ac:dyDescent="0.2">
      <c r="B22" s="21" t="str">
        <f>'[10]Linked sheet'!A22</f>
        <v>AA09C</v>
      </c>
      <c r="C22" s="20" t="str">
        <f>VLOOKUP($B22,'[10]Linked sheet'!$A$3:$O$1925,2,FALSE)</f>
        <v>Major Intracranial Procedures Except Trauma, with Other Diagnoses, with CC Score 6+</v>
      </c>
      <c r="D22" s="68" t="str">
        <f>IF(AND($Q22=$D$2,$O22="HRG"),"See 07.BPT",IFERROR(ROUND('[10]Linked sheet'!C22,'Rounded options'!$B$3),"-"))</f>
        <v>-</v>
      </c>
      <c r="E22" s="66">
        <f>IF(AND($O22="HRG",OR($D$2,$Q22=$E$2)), "See 07.BPTs",IFERROR(ROUND('[10]Linked sheet'!D22,'Rounded options'!$B$3),"-"))</f>
        <v>9842</v>
      </c>
      <c r="F22" s="15" t="str">
        <f>IFERROR(ROUND(IF('[10]Linked sheet'!E22="","-",'[10]Linked sheet'!E22),'Rounded options'!$B$3),"-")</f>
        <v>-</v>
      </c>
      <c r="G22" s="15" t="str">
        <f>IFERROR(ROUND(IF('[10]Linked sheet'!F22="","-",'[10]Linked sheet'!F22),'Rounded options'!$B$3),"-")</f>
        <v>-</v>
      </c>
      <c r="H22" s="15">
        <f>IFERROR(ROUND(IF('[10]Linked sheet'!G22="","-",'[10]Linked sheet'!G22),'Rounded options'!$B$3),"-")</f>
        <v>71</v>
      </c>
      <c r="I22" s="66">
        <f>IF(AND(Q22=$I$2,$O22="HRG"),"See 07.BPTs",IFERROR(ROUND('[10]Linked sheet'!H22,'Rounded options'!$B$3),"-"))</f>
        <v>14919</v>
      </c>
      <c r="J22" s="15">
        <f>IFERROR(ROUND(IF('[10]Linked sheet'!I22="","-",'[10]Linked sheet'!I22),'Rounded options'!$B$3),"-")</f>
        <v>85</v>
      </c>
      <c r="K22" s="15">
        <f>IFERROR(ROUND(IF('[10]Linked sheet'!J22="","-",'[10]Linked sheet'!J22),'Rounded options'!$B$3),"-")</f>
        <v>206</v>
      </c>
      <c r="L22" s="15" t="str">
        <f>IF('[10]Linked sheet'!K22="","-",'[10]Linked sheet'!K22)</f>
        <v>No</v>
      </c>
      <c r="M22" s="39" t="str">
        <f>IF('[10]Linked sheet'!L22="","-",'[10]Linked sheet'!L22)</f>
        <v>-</v>
      </c>
      <c r="N22" s="35">
        <f>IFERROR(ROUND('[10]Linked sheet'!M22,'Rounded options'!$B$3),"-")</f>
        <v>0</v>
      </c>
      <c r="O22" s="7" t="str">
        <f>IFERROR(VLOOKUP($B22,[11]BPT_System_Structure!$B:$F,2,FALSE),"-")</f>
        <v>-</v>
      </c>
      <c r="P22" s="23" t="str">
        <f>IFERROR(VLOOKUP($B22,[11]BPT_System_Structure!$B:$F,3,FALSE),"-")</f>
        <v>-</v>
      </c>
      <c r="Q22" s="8" t="str">
        <f>IFERROR(VLOOKUP($B22,[11]BPT_System_Structure!$B:$F,5,FALSE),"-")</f>
        <v>-</v>
      </c>
      <c r="R22" s="59">
        <v>0</v>
      </c>
    </row>
    <row r="23" spans="2:18" hidden="1" x14ac:dyDescent="0.2">
      <c r="B23" s="21" t="str">
        <f>'[10]Linked sheet'!A23</f>
        <v>AA09D</v>
      </c>
      <c r="C23" s="20" t="str">
        <f>VLOOKUP($B23,'[10]Linked sheet'!$A$3:$O$1925,2,FALSE)</f>
        <v>Major Intracranial Procedures Except Trauma, with Other Diagnoses, with CC Score 3-5</v>
      </c>
      <c r="D23" s="68" t="str">
        <f>IF(AND($Q23=$D$2,$O23="HRG"),"See 07.BPT",IFERROR(ROUND('[10]Linked sheet'!C23,'Rounded options'!$B$3),"-"))</f>
        <v>-</v>
      </c>
      <c r="E23" s="66">
        <f>IF(AND($O23="HRG",OR($D$2,$Q23=$E$2)), "See 07.BPTs",IFERROR(ROUND('[10]Linked sheet'!D23,'Rounded options'!$B$3),"-"))</f>
        <v>4901</v>
      </c>
      <c r="F23" s="15" t="str">
        <f>IFERROR(ROUND(IF('[10]Linked sheet'!E23="","-",'[10]Linked sheet'!E23),'Rounded options'!$B$3),"-")</f>
        <v>-</v>
      </c>
      <c r="G23" s="15" t="str">
        <f>IFERROR(ROUND(IF('[10]Linked sheet'!F23="","-",'[10]Linked sheet'!F23),'Rounded options'!$B$3),"-")</f>
        <v>-</v>
      </c>
      <c r="H23" s="15">
        <f>IFERROR(ROUND(IF('[10]Linked sheet'!G23="","-",'[10]Linked sheet'!G23),'Rounded options'!$B$3),"-")</f>
        <v>16</v>
      </c>
      <c r="I23" s="66">
        <f>IF(AND(Q23=$I$2,$O23="HRG"),"See 07.BPTs",IFERROR(ROUND('[10]Linked sheet'!H23,'Rounded options'!$B$3),"-"))</f>
        <v>8992</v>
      </c>
      <c r="J23" s="15">
        <f>IFERROR(ROUND(IF('[10]Linked sheet'!I23="","-",'[10]Linked sheet'!I23),'Rounded options'!$B$3),"-")</f>
        <v>51</v>
      </c>
      <c r="K23" s="15">
        <f>IFERROR(ROUND(IF('[10]Linked sheet'!J23="","-",'[10]Linked sheet'!J23),'Rounded options'!$B$3),"-")</f>
        <v>206</v>
      </c>
      <c r="L23" s="15" t="str">
        <f>IF('[10]Linked sheet'!K23="","-",'[10]Linked sheet'!K23)</f>
        <v>No</v>
      </c>
      <c r="M23" s="39" t="str">
        <f>IF('[10]Linked sheet'!L23="","-",'[10]Linked sheet'!L23)</f>
        <v>-</v>
      </c>
      <c r="N23" s="35">
        <f>IFERROR(ROUND('[10]Linked sheet'!M23,'Rounded options'!$B$3),"-")</f>
        <v>0</v>
      </c>
      <c r="O23" s="7" t="str">
        <f>IFERROR(VLOOKUP($B23,[11]BPT_System_Structure!$B:$F,2,FALSE),"-")</f>
        <v>-</v>
      </c>
      <c r="P23" s="23" t="str">
        <f>IFERROR(VLOOKUP($B23,[11]BPT_System_Structure!$B:$F,3,FALSE),"-")</f>
        <v>-</v>
      </c>
      <c r="Q23" s="8" t="str">
        <f>IFERROR(VLOOKUP($B23,[11]BPT_System_Structure!$B:$F,5,FALSE),"-")</f>
        <v>-</v>
      </c>
      <c r="R23" s="59">
        <v>0</v>
      </c>
    </row>
    <row r="24" spans="2:18" hidden="1" x14ac:dyDescent="0.2">
      <c r="B24" s="21" t="str">
        <f>'[10]Linked sheet'!A24</f>
        <v>AA09E</v>
      </c>
      <c r="C24" s="20" t="str">
        <f>VLOOKUP($B24,'[10]Linked sheet'!$A$3:$O$1925,2,FALSE)</f>
        <v>Major Intracranial Procedures Except Trauma, with Other Diagnoses, with CC Score 0-2</v>
      </c>
      <c r="D24" s="68" t="str">
        <f>IF(AND($Q24=$D$2,$O24="HRG"),"See 07.BPT",IFERROR(ROUND('[10]Linked sheet'!C24,'Rounded options'!$B$3),"-"))</f>
        <v>-</v>
      </c>
      <c r="E24" s="66">
        <f>IF(AND($O24="HRG",OR($D$2,$Q24=$E$2)), "See 07.BPTs",IFERROR(ROUND('[10]Linked sheet'!D24,'Rounded options'!$B$3),"-"))</f>
        <v>3018</v>
      </c>
      <c r="F24" s="15" t="str">
        <f>IFERROR(ROUND(IF('[10]Linked sheet'!E24="","-",'[10]Linked sheet'!E24),'Rounded options'!$B$3),"-")</f>
        <v>-</v>
      </c>
      <c r="G24" s="15" t="str">
        <f>IFERROR(ROUND(IF('[10]Linked sheet'!F24="","-",'[10]Linked sheet'!F24),'Rounded options'!$B$3),"-")</f>
        <v>-</v>
      </c>
      <c r="H24" s="15">
        <f>IFERROR(ROUND(IF('[10]Linked sheet'!G24="","-",'[10]Linked sheet'!G24),'Rounded options'!$B$3),"-")</f>
        <v>10</v>
      </c>
      <c r="I24" s="66">
        <f>IF(AND(Q24=$I$2,$O24="HRG"),"See 07.BPTs",IFERROR(ROUND('[10]Linked sheet'!H24,'Rounded options'!$B$3),"-"))</f>
        <v>7183</v>
      </c>
      <c r="J24" s="15">
        <f>IFERROR(ROUND(IF('[10]Linked sheet'!I24="","-",'[10]Linked sheet'!I24),'Rounded options'!$B$3),"-")</f>
        <v>41</v>
      </c>
      <c r="K24" s="15">
        <f>IFERROR(ROUND(IF('[10]Linked sheet'!J24="","-",'[10]Linked sheet'!J24),'Rounded options'!$B$3),"-")</f>
        <v>206</v>
      </c>
      <c r="L24" s="15" t="str">
        <f>IF('[10]Linked sheet'!K24="","-",'[10]Linked sheet'!K24)</f>
        <v>No</v>
      </c>
      <c r="M24" s="39" t="str">
        <f>IF('[10]Linked sheet'!L24="","-",'[10]Linked sheet'!L24)</f>
        <v>-</v>
      </c>
      <c r="N24" s="35">
        <f>IFERROR(ROUND('[10]Linked sheet'!M24,'Rounded options'!$B$3),"-")</f>
        <v>0</v>
      </c>
      <c r="O24" s="7" t="str">
        <f>IFERROR(VLOOKUP($B24,[11]BPT_System_Structure!$B:$F,2,FALSE),"-")</f>
        <v>-</v>
      </c>
      <c r="P24" s="23" t="str">
        <f>IFERROR(VLOOKUP($B24,[11]BPT_System_Structure!$B:$F,3,FALSE),"-")</f>
        <v>-</v>
      </c>
      <c r="Q24" s="8" t="str">
        <f>IFERROR(VLOOKUP($B24,[11]BPT_System_Structure!$B:$F,5,FALSE),"-")</f>
        <v>-</v>
      </c>
      <c r="R24" s="59">
        <v>0</v>
      </c>
    </row>
    <row r="25" spans="2:18" hidden="1" x14ac:dyDescent="0.2">
      <c r="B25" s="21" t="str">
        <f>'[10]Linked sheet'!A25</f>
        <v>AA10Z</v>
      </c>
      <c r="C25" s="20" t="str">
        <f>VLOOKUP($B25,'[10]Linked sheet'!$A$3:$O$1925,2,FALSE)</f>
        <v>Intermediate Intracranial Procedures Except Trauma, with Cerebrovascular Accident, Nervous System Infections or Encephalopathy</v>
      </c>
      <c r="D25" s="68" t="str">
        <f>IF(AND($Q25=$D$2,$O25="HRG"),"See 07.BPT",IFERROR(ROUND('[10]Linked sheet'!C25,'Rounded options'!$B$3),"-"))</f>
        <v>-</v>
      </c>
      <c r="E25" s="66">
        <f>IF(AND($O25="HRG",OR($D$2,$Q25=$E$2)), "See 07.BPTs",IFERROR(ROUND('[10]Linked sheet'!D25,'Rounded options'!$B$3),"-"))</f>
        <v>10109</v>
      </c>
      <c r="F25" s="15" t="str">
        <f>IFERROR(ROUND(IF('[10]Linked sheet'!E25="","-",'[10]Linked sheet'!E25),'Rounded options'!$B$3),"-")</f>
        <v>-</v>
      </c>
      <c r="G25" s="15" t="str">
        <f>IFERROR(ROUND(IF('[10]Linked sheet'!F25="","-",'[10]Linked sheet'!F25),'Rounded options'!$B$3),"-")</f>
        <v>-</v>
      </c>
      <c r="H25" s="15">
        <f>IFERROR(ROUND(IF('[10]Linked sheet'!G25="","-",'[10]Linked sheet'!G25),'Rounded options'!$B$3),"-")</f>
        <v>29</v>
      </c>
      <c r="I25" s="66">
        <f>IF(AND(Q25=$I$2,$O25="HRG"),"See 07.BPTs",IFERROR(ROUND('[10]Linked sheet'!H25,'Rounded options'!$B$3),"-"))</f>
        <v>15104</v>
      </c>
      <c r="J25" s="15">
        <f>IFERROR(ROUND(IF('[10]Linked sheet'!I25="","-",'[10]Linked sheet'!I25),'Rounded options'!$B$3),"-")</f>
        <v>98</v>
      </c>
      <c r="K25" s="15">
        <f>IFERROR(ROUND(IF('[10]Linked sheet'!J25="","-",'[10]Linked sheet'!J25),'Rounded options'!$B$3),"-")</f>
        <v>206</v>
      </c>
      <c r="L25" s="15" t="str">
        <f>IF('[10]Linked sheet'!K25="","-",'[10]Linked sheet'!K25)</f>
        <v>No</v>
      </c>
      <c r="M25" s="39" t="str">
        <f>IF('[10]Linked sheet'!L25="","-",'[10]Linked sheet'!L25)</f>
        <v>-</v>
      </c>
      <c r="N25" s="35">
        <f>IFERROR(ROUND('[10]Linked sheet'!M25,'Rounded options'!$B$3),"-")</f>
        <v>0</v>
      </c>
      <c r="O25" s="7" t="str">
        <f>IFERROR(VLOOKUP($B25,[11]BPT_System_Structure!$B:$F,2,FALSE),"-")</f>
        <v>-</v>
      </c>
      <c r="P25" s="23" t="str">
        <f>IFERROR(VLOOKUP($B25,[11]BPT_System_Structure!$B:$F,3,FALSE),"-")</f>
        <v>-</v>
      </c>
      <c r="Q25" s="8" t="str">
        <f>IFERROR(VLOOKUP($B25,[11]BPT_System_Structure!$B:$F,5,FALSE),"-")</f>
        <v>-</v>
      </c>
      <c r="R25" s="59">
        <v>0</v>
      </c>
    </row>
    <row r="26" spans="2:18" hidden="1" x14ac:dyDescent="0.2">
      <c r="B26" s="21" t="str">
        <f>'[10]Linked sheet'!A26</f>
        <v>AA11Z</v>
      </c>
      <c r="C26" s="20" t="str">
        <f>VLOOKUP($B26,'[10]Linked sheet'!$A$3:$O$1925,2,FALSE)</f>
        <v>Intermediate Intracranial Procedures Except Trauma, with Haemorrhagic Cerebrovascular Disorders</v>
      </c>
      <c r="D26" s="68" t="str">
        <f>IF(AND($Q26=$D$2,$O26="HRG"),"See 07.BPT",IFERROR(ROUND('[10]Linked sheet'!C26,'Rounded options'!$B$3),"-"))</f>
        <v>-</v>
      </c>
      <c r="E26" s="66">
        <f>IF(AND($O26="HRG",OR($D$2,$Q26=$E$2)), "See 07.BPTs",IFERROR(ROUND('[10]Linked sheet'!D26,'Rounded options'!$B$3),"-"))</f>
        <v>8712</v>
      </c>
      <c r="F26" s="15" t="str">
        <f>IFERROR(ROUND(IF('[10]Linked sheet'!E26="","-",'[10]Linked sheet'!E26),'Rounded options'!$B$3),"-")</f>
        <v>-</v>
      </c>
      <c r="G26" s="15" t="str">
        <f>IFERROR(ROUND(IF('[10]Linked sheet'!F26="","-",'[10]Linked sheet'!F26),'Rounded options'!$B$3),"-")</f>
        <v>-</v>
      </c>
      <c r="H26" s="15">
        <f>IFERROR(ROUND(IF('[10]Linked sheet'!G26="","-",'[10]Linked sheet'!G26),'Rounded options'!$B$3),"-")</f>
        <v>16</v>
      </c>
      <c r="I26" s="66">
        <f>IF(AND(Q26=$I$2,$O26="HRG"),"See 07.BPTs",IFERROR(ROUND('[10]Linked sheet'!H26,'Rounded options'!$B$3),"-"))</f>
        <v>13464</v>
      </c>
      <c r="J26" s="15">
        <f>IFERROR(ROUND(IF('[10]Linked sheet'!I26="","-",'[10]Linked sheet'!I26),'Rounded options'!$B$3),"-")</f>
        <v>106</v>
      </c>
      <c r="K26" s="15">
        <f>IFERROR(ROUND(IF('[10]Linked sheet'!J26="","-",'[10]Linked sheet'!J26),'Rounded options'!$B$3),"-")</f>
        <v>206</v>
      </c>
      <c r="L26" s="15" t="str">
        <f>IF('[10]Linked sheet'!K26="","-",'[10]Linked sheet'!K26)</f>
        <v>No</v>
      </c>
      <c r="M26" s="39" t="str">
        <f>IF('[10]Linked sheet'!L26="","-",'[10]Linked sheet'!L26)</f>
        <v>-</v>
      </c>
      <c r="N26" s="35">
        <f>IFERROR(ROUND('[10]Linked sheet'!M26,'Rounded options'!$B$3),"-")</f>
        <v>0</v>
      </c>
      <c r="O26" s="7" t="str">
        <f>IFERROR(VLOOKUP($B26,[11]BPT_System_Structure!$B:$F,2,FALSE),"-")</f>
        <v>-</v>
      </c>
      <c r="P26" s="23" t="str">
        <f>IFERROR(VLOOKUP($B26,[11]BPT_System_Structure!$B:$F,3,FALSE),"-")</f>
        <v>-</v>
      </c>
      <c r="Q26" s="8" t="str">
        <f>IFERROR(VLOOKUP($B26,[11]BPT_System_Structure!$B:$F,5,FALSE),"-")</f>
        <v>-</v>
      </c>
      <c r="R26" s="59">
        <v>0</v>
      </c>
    </row>
    <row r="27" spans="2:18" hidden="1" x14ac:dyDescent="0.2">
      <c r="B27" s="21" t="str">
        <f>'[10]Linked sheet'!A27</f>
        <v>AA12C</v>
      </c>
      <c r="C27" s="20" t="str">
        <f>VLOOKUP($B27,'[10]Linked sheet'!$A$3:$O$1925,2,FALSE)</f>
        <v>Intermediate Intracranial Procedures Except Trauma, with Brain Tumours or Cerebral Cysts, with CC Score 6+</v>
      </c>
      <c r="D27" s="68" t="str">
        <f>IF(AND($Q27=$D$2,$O27="HRG"),"See 07.BPT",IFERROR(ROUND('[10]Linked sheet'!C27,'Rounded options'!$B$3),"-"))</f>
        <v>-</v>
      </c>
      <c r="E27" s="66">
        <f>IF(AND($O27="HRG",OR($D$2,$Q27=$E$2)), "See 07.BPTs",IFERROR(ROUND('[10]Linked sheet'!D27,'Rounded options'!$B$3),"-"))</f>
        <v>9521</v>
      </c>
      <c r="F27" s="15" t="str">
        <f>IFERROR(ROUND(IF('[10]Linked sheet'!E27="","-",'[10]Linked sheet'!E27),'Rounded options'!$B$3),"-")</f>
        <v>-</v>
      </c>
      <c r="G27" s="15" t="str">
        <f>IFERROR(ROUND(IF('[10]Linked sheet'!F27="","-",'[10]Linked sheet'!F27),'Rounded options'!$B$3),"-")</f>
        <v>-</v>
      </c>
      <c r="H27" s="15">
        <f>IFERROR(ROUND(IF('[10]Linked sheet'!G27="","-",'[10]Linked sheet'!G27),'Rounded options'!$B$3),"-")</f>
        <v>42</v>
      </c>
      <c r="I27" s="66">
        <f>IF(AND(Q27=$I$2,$O27="HRG"),"See 07.BPTs",IFERROR(ROUND('[10]Linked sheet'!H27,'Rounded options'!$B$3),"-"))</f>
        <v>11956</v>
      </c>
      <c r="J27" s="15">
        <f>IFERROR(ROUND(IF('[10]Linked sheet'!I27="","-",'[10]Linked sheet'!I27),'Rounded options'!$B$3),"-")</f>
        <v>62</v>
      </c>
      <c r="K27" s="15">
        <f>IFERROR(ROUND(IF('[10]Linked sheet'!J27="","-",'[10]Linked sheet'!J27),'Rounded options'!$B$3),"-")</f>
        <v>206</v>
      </c>
      <c r="L27" s="15" t="str">
        <f>IF('[10]Linked sheet'!K27="","-",'[10]Linked sheet'!K27)</f>
        <v>No</v>
      </c>
      <c r="M27" s="39" t="str">
        <f>IF('[10]Linked sheet'!L27="","-",'[10]Linked sheet'!L27)</f>
        <v>-</v>
      </c>
      <c r="N27" s="35">
        <f>IFERROR(ROUND('[10]Linked sheet'!M27,'Rounded options'!$B$3),"-")</f>
        <v>0</v>
      </c>
      <c r="O27" s="7" t="str">
        <f>IFERROR(VLOOKUP($B27,[11]BPT_System_Structure!$B:$F,2,FALSE),"-")</f>
        <v>-</v>
      </c>
      <c r="P27" s="23" t="str">
        <f>IFERROR(VLOOKUP($B27,[11]BPT_System_Structure!$B:$F,3,FALSE),"-")</f>
        <v>-</v>
      </c>
      <c r="Q27" s="8" t="str">
        <f>IFERROR(VLOOKUP($B27,[11]BPT_System_Structure!$B:$F,5,FALSE),"-")</f>
        <v>-</v>
      </c>
      <c r="R27" s="59">
        <v>0</v>
      </c>
    </row>
    <row r="28" spans="2:18" hidden="1" x14ac:dyDescent="0.2">
      <c r="B28" s="21" t="str">
        <f>'[10]Linked sheet'!A28</f>
        <v>AA12D</v>
      </c>
      <c r="C28" s="20" t="str">
        <f>VLOOKUP($B28,'[10]Linked sheet'!$A$3:$O$1925,2,FALSE)</f>
        <v>Intermediate Intracranial Procedures Except Trauma, with Brain Tumours or Cerebral Cysts, with CC Score 3-5</v>
      </c>
      <c r="D28" s="68" t="str">
        <f>IF(AND($Q28=$D$2,$O28="HRG"),"See 07.BPT",IFERROR(ROUND('[10]Linked sheet'!C28,'Rounded options'!$B$3),"-"))</f>
        <v>-</v>
      </c>
      <c r="E28" s="66">
        <f>IF(AND($O28="HRG",OR($D$2,$Q28=$E$2)), "See 07.BPTs",IFERROR(ROUND('[10]Linked sheet'!D28,'Rounded options'!$B$3),"-"))</f>
        <v>6450</v>
      </c>
      <c r="F28" s="15" t="str">
        <f>IFERROR(ROUND(IF('[10]Linked sheet'!E28="","-",'[10]Linked sheet'!E28),'Rounded options'!$B$3),"-")</f>
        <v>-</v>
      </c>
      <c r="G28" s="15" t="str">
        <f>IFERROR(ROUND(IF('[10]Linked sheet'!F28="","-",'[10]Linked sheet'!F28),'Rounded options'!$B$3),"-")</f>
        <v>-</v>
      </c>
      <c r="H28" s="15">
        <f>IFERROR(ROUND(IF('[10]Linked sheet'!G28="","-",'[10]Linked sheet'!G28),'Rounded options'!$B$3),"-")</f>
        <v>16</v>
      </c>
      <c r="I28" s="66">
        <f>IF(AND(Q28=$I$2,$O28="HRG"),"See 07.BPTs",IFERROR(ROUND('[10]Linked sheet'!H28,'Rounded options'!$B$3),"-"))</f>
        <v>8400</v>
      </c>
      <c r="J28" s="15">
        <f>IFERROR(ROUND(IF('[10]Linked sheet'!I28="","-",'[10]Linked sheet'!I28),'Rounded options'!$B$3),"-")</f>
        <v>34</v>
      </c>
      <c r="K28" s="15">
        <f>IFERROR(ROUND(IF('[10]Linked sheet'!J28="","-",'[10]Linked sheet'!J28),'Rounded options'!$B$3),"-")</f>
        <v>206</v>
      </c>
      <c r="L28" s="15" t="str">
        <f>IF('[10]Linked sheet'!K28="","-",'[10]Linked sheet'!K28)</f>
        <v>No</v>
      </c>
      <c r="M28" s="39" t="str">
        <f>IF('[10]Linked sheet'!L28="","-",'[10]Linked sheet'!L28)</f>
        <v>-</v>
      </c>
      <c r="N28" s="35">
        <f>IFERROR(ROUND('[10]Linked sheet'!M28,'Rounded options'!$B$3),"-")</f>
        <v>0</v>
      </c>
      <c r="O28" s="7" t="str">
        <f>IFERROR(VLOOKUP($B28,[11]BPT_System_Structure!$B:$F,2,FALSE),"-")</f>
        <v>-</v>
      </c>
      <c r="P28" s="23" t="str">
        <f>IFERROR(VLOOKUP($B28,[11]BPT_System_Structure!$B:$F,3,FALSE),"-")</f>
        <v>-</v>
      </c>
      <c r="Q28" s="8" t="str">
        <f>IFERROR(VLOOKUP($B28,[11]BPT_System_Structure!$B:$F,5,FALSE),"-")</f>
        <v>-</v>
      </c>
      <c r="R28" s="59">
        <v>0</v>
      </c>
    </row>
    <row r="29" spans="2:18" hidden="1" x14ac:dyDescent="0.2">
      <c r="B29" s="21" t="str">
        <f>'[10]Linked sheet'!A29</f>
        <v>AA12E</v>
      </c>
      <c r="C29" s="20" t="str">
        <f>VLOOKUP($B29,'[10]Linked sheet'!$A$3:$O$1925,2,FALSE)</f>
        <v>Intermediate Intracranial Procedures Except Trauma, with Brain Tumours or Cerebral Cysts, with CC Score 0-2</v>
      </c>
      <c r="D29" s="68" t="str">
        <f>IF(AND($Q29=$D$2,$O29="HRG"),"See 07.BPT",IFERROR(ROUND('[10]Linked sheet'!C29,'Rounded options'!$B$3),"-"))</f>
        <v>-</v>
      </c>
      <c r="E29" s="66">
        <f>IF(AND($O29="HRG",OR($D$2,$Q29=$E$2)), "See 07.BPTs",IFERROR(ROUND('[10]Linked sheet'!D29,'Rounded options'!$B$3),"-"))</f>
        <v>5623</v>
      </c>
      <c r="F29" s="15" t="str">
        <f>IFERROR(ROUND(IF('[10]Linked sheet'!E29="","-",'[10]Linked sheet'!E29),'Rounded options'!$B$3),"-")</f>
        <v>-</v>
      </c>
      <c r="G29" s="15" t="str">
        <f>IFERROR(ROUND(IF('[10]Linked sheet'!F29="","-",'[10]Linked sheet'!F29),'Rounded options'!$B$3),"-")</f>
        <v>-</v>
      </c>
      <c r="H29" s="15">
        <f>IFERROR(ROUND(IF('[10]Linked sheet'!G29="","-",'[10]Linked sheet'!G29),'Rounded options'!$B$3),"-")</f>
        <v>11</v>
      </c>
      <c r="I29" s="66">
        <f>IF(AND(Q29=$I$2,$O29="HRG"),"See 07.BPTs",IFERROR(ROUND('[10]Linked sheet'!H29,'Rounded options'!$B$3),"-"))</f>
        <v>7262</v>
      </c>
      <c r="J29" s="15">
        <f>IFERROR(ROUND(IF('[10]Linked sheet'!I29="","-",'[10]Linked sheet'!I29),'Rounded options'!$B$3),"-")</f>
        <v>20</v>
      </c>
      <c r="K29" s="15">
        <f>IFERROR(ROUND(IF('[10]Linked sheet'!J29="","-",'[10]Linked sheet'!J29),'Rounded options'!$B$3),"-")</f>
        <v>206</v>
      </c>
      <c r="L29" s="15" t="str">
        <f>IF('[10]Linked sheet'!K29="","-",'[10]Linked sheet'!K29)</f>
        <v>No</v>
      </c>
      <c r="M29" s="39" t="str">
        <f>IF('[10]Linked sheet'!L29="","-",'[10]Linked sheet'!L29)</f>
        <v>-</v>
      </c>
      <c r="N29" s="35">
        <f>IFERROR(ROUND('[10]Linked sheet'!M29,'Rounded options'!$B$3),"-")</f>
        <v>0</v>
      </c>
      <c r="O29" s="7" t="str">
        <f>IFERROR(VLOOKUP($B29,[11]BPT_System_Structure!$B:$F,2,FALSE),"-")</f>
        <v>-</v>
      </c>
      <c r="P29" s="23" t="str">
        <f>IFERROR(VLOOKUP($B29,[11]BPT_System_Structure!$B:$F,3,FALSE),"-")</f>
        <v>-</v>
      </c>
      <c r="Q29" s="8" t="str">
        <f>IFERROR(VLOOKUP($B29,[11]BPT_System_Structure!$B:$F,5,FALSE),"-")</f>
        <v>-</v>
      </c>
      <c r="R29" s="59">
        <v>0</v>
      </c>
    </row>
    <row r="30" spans="2:18" hidden="1" x14ac:dyDescent="0.2">
      <c r="B30" s="21" t="str">
        <f>'[10]Linked sheet'!A30</f>
        <v>AA13C</v>
      </c>
      <c r="C30" s="20" t="str">
        <f>VLOOKUP($B30,'[10]Linked sheet'!$A$3:$O$1925,2,FALSE)</f>
        <v>Intermediate Intracranial Procedures Except Trauma, with Cerebral Degenerations or Miscellaneous Disorders of Nervous System with CC Score 3+</v>
      </c>
      <c r="D30" s="68" t="str">
        <f>IF(AND($Q30=$D$2,$O30="HRG"),"See 07.BPT",IFERROR(ROUND('[10]Linked sheet'!C30,'Rounded options'!$B$3),"-"))</f>
        <v>-</v>
      </c>
      <c r="E30" s="66">
        <f>IF(AND($O30="HRG",OR($D$2,$Q30=$E$2)), "See 07.BPTs",IFERROR(ROUND('[10]Linked sheet'!D30,'Rounded options'!$B$3),"-"))</f>
        <v>4456</v>
      </c>
      <c r="F30" s="15" t="str">
        <f>IFERROR(ROUND(IF('[10]Linked sheet'!E30="","-",'[10]Linked sheet'!E30),'Rounded options'!$B$3),"-")</f>
        <v>-</v>
      </c>
      <c r="G30" s="15" t="str">
        <f>IFERROR(ROUND(IF('[10]Linked sheet'!F30="","-",'[10]Linked sheet'!F30),'Rounded options'!$B$3),"-")</f>
        <v>-</v>
      </c>
      <c r="H30" s="15">
        <f>IFERROR(ROUND(IF('[10]Linked sheet'!G30="","-",'[10]Linked sheet'!G30),'Rounded options'!$B$3),"-")</f>
        <v>17</v>
      </c>
      <c r="I30" s="66">
        <f>IF(AND(Q30=$I$2,$O30="HRG"),"See 07.BPTs",IFERROR(ROUND('[10]Linked sheet'!H30,'Rounded options'!$B$3),"-"))</f>
        <v>8191</v>
      </c>
      <c r="J30" s="15">
        <f>IFERROR(ROUND(IF('[10]Linked sheet'!I30="","-",'[10]Linked sheet'!I30),'Rounded options'!$B$3),"-")</f>
        <v>47</v>
      </c>
      <c r="K30" s="15">
        <f>IFERROR(ROUND(IF('[10]Linked sheet'!J30="","-",'[10]Linked sheet'!J30),'Rounded options'!$B$3),"-")</f>
        <v>206</v>
      </c>
      <c r="L30" s="15" t="str">
        <f>IF('[10]Linked sheet'!K30="","-",'[10]Linked sheet'!K30)</f>
        <v>No</v>
      </c>
      <c r="M30" s="39" t="str">
        <f>IF('[10]Linked sheet'!L30="","-",'[10]Linked sheet'!L30)</f>
        <v>-</v>
      </c>
      <c r="N30" s="35">
        <f>IFERROR(ROUND('[10]Linked sheet'!M30,'Rounded options'!$B$3),"-")</f>
        <v>0</v>
      </c>
      <c r="O30" s="7" t="str">
        <f>IFERROR(VLOOKUP($B30,[11]BPT_System_Structure!$B:$F,2,FALSE),"-")</f>
        <v>-</v>
      </c>
      <c r="P30" s="23" t="str">
        <f>IFERROR(VLOOKUP($B30,[11]BPT_System_Structure!$B:$F,3,FALSE),"-")</f>
        <v>-</v>
      </c>
      <c r="Q30" s="8" t="str">
        <f>IFERROR(VLOOKUP($B30,[11]BPT_System_Structure!$B:$F,5,FALSE),"-")</f>
        <v>-</v>
      </c>
      <c r="R30" s="59">
        <v>0</v>
      </c>
    </row>
    <row r="31" spans="2:18" hidden="1" x14ac:dyDescent="0.2">
      <c r="B31" s="21" t="str">
        <f>'[10]Linked sheet'!A31</f>
        <v>AA13D</v>
      </c>
      <c r="C31" s="20" t="str">
        <f>VLOOKUP($B31,'[10]Linked sheet'!$A$3:$O$1925,2,FALSE)</f>
        <v>Intermediate Intracranial Procedures Except Trauma, with Cerebral Degenerations or Miscellaneous Disorders of Nervous System with CC Score 0-2</v>
      </c>
      <c r="D31" s="68" t="str">
        <f>IF(AND($Q31=$D$2,$O31="HRG"),"See 07.BPT",IFERROR(ROUND('[10]Linked sheet'!C31,'Rounded options'!$B$3),"-"))</f>
        <v>-</v>
      </c>
      <c r="E31" s="66">
        <f>IF(AND($O31="HRG",OR($D$2,$Q31=$E$2)), "See 07.BPTs",IFERROR(ROUND('[10]Linked sheet'!D31,'Rounded options'!$B$3),"-"))</f>
        <v>2603</v>
      </c>
      <c r="F31" s="15" t="str">
        <f>IFERROR(ROUND(IF('[10]Linked sheet'!E31="","-",'[10]Linked sheet'!E31),'Rounded options'!$B$3),"-")</f>
        <v>-</v>
      </c>
      <c r="G31" s="15" t="str">
        <f>IFERROR(ROUND(IF('[10]Linked sheet'!F31="","-",'[10]Linked sheet'!F31),'Rounded options'!$B$3),"-")</f>
        <v>-</v>
      </c>
      <c r="H31" s="15">
        <f>IFERROR(ROUND(IF('[10]Linked sheet'!G31="","-",'[10]Linked sheet'!G31),'Rounded options'!$B$3),"-")</f>
        <v>9</v>
      </c>
      <c r="I31" s="66">
        <f>IF(AND(Q31=$I$2,$O31="HRG"),"See 07.BPTs",IFERROR(ROUND('[10]Linked sheet'!H31,'Rounded options'!$B$3),"-"))</f>
        <v>4820</v>
      </c>
      <c r="J31" s="15">
        <f>IFERROR(ROUND(IF('[10]Linked sheet'!I31="","-",'[10]Linked sheet'!I31),'Rounded options'!$B$3),"-")</f>
        <v>21</v>
      </c>
      <c r="K31" s="15">
        <f>IFERROR(ROUND(IF('[10]Linked sheet'!J31="","-",'[10]Linked sheet'!J31),'Rounded options'!$B$3),"-")</f>
        <v>206</v>
      </c>
      <c r="L31" s="15" t="str">
        <f>IF('[10]Linked sheet'!K31="","-",'[10]Linked sheet'!K31)</f>
        <v>No</v>
      </c>
      <c r="M31" s="39" t="str">
        <f>IF('[10]Linked sheet'!L31="","-",'[10]Linked sheet'!L31)</f>
        <v>-</v>
      </c>
      <c r="N31" s="35">
        <f>IFERROR(ROUND('[10]Linked sheet'!M31,'Rounded options'!$B$3),"-")</f>
        <v>0</v>
      </c>
      <c r="O31" s="7" t="str">
        <f>IFERROR(VLOOKUP($B31,[11]BPT_System_Structure!$B:$F,2,FALSE),"-")</f>
        <v>-</v>
      </c>
      <c r="P31" s="23" t="str">
        <f>IFERROR(VLOOKUP($B31,[11]BPT_System_Structure!$B:$F,3,FALSE),"-")</f>
        <v>-</v>
      </c>
      <c r="Q31" s="8" t="str">
        <f>IFERROR(VLOOKUP($B31,[11]BPT_System_Structure!$B:$F,5,FALSE),"-")</f>
        <v>-</v>
      </c>
      <c r="R31" s="59">
        <v>0</v>
      </c>
    </row>
    <row r="32" spans="2:18" hidden="1" x14ac:dyDescent="0.2">
      <c r="B32" s="21" t="str">
        <f>'[10]Linked sheet'!A32</f>
        <v>AA14Z</v>
      </c>
      <c r="C32" s="20" t="str">
        <f>VLOOKUP($B32,'[10]Linked sheet'!$A$3:$O$1925,2,FALSE)</f>
        <v>Intermediate Intracranial Procedures Except Trauma, with Muscular, Balance, Cranial or Peripheral Nerve Disorders, or Epilepsy</v>
      </c>
      <c r="D32" s="68" t="str">
        <f>IF(AND($Q32=$D$2,$O32="HRG"),"See 07.BPT",IFERROR(ROUND('[10]Linked sheet'!C32,'Rounded options'!$B$3),"-"))</f>
        <v>-</v>
      </c>
      <c r="E32" s="66">
        <f>IF(AND($O32="HRG",OR($D$2,$Q32=$E$2)), "See 07.BPTs",IFERROR(ROUND('[10]Linked sheet'!D32,'Rounded options'!$B$3),"-"))</f>
        <v>2604</v>
      </c>
      <c r="F32" s="15" t="str">
        <f>IFERROR(ROUND(IF('[10]Linked sheet'!E32="","-",'[10]Linked sheet'!E32),'Rounded options'!$B$3),"-")</f>
        <v>-</v>
      </c>
      <c r="G32" s="15" t="str">
        <f>IFERROR(ROUND(IF('[10]Linked sheet'!F32="","-",'[10]Linked sheet'!F32),'Rounded options'!$B$3),"-")</f>
        <v>-</v>
      </c>
      <c r="H32" s="15">
        <f>IFERROR(ROUND(IF('[10]Linked sheet'!G32="","-",'[10]Linked sheet'!G32),'Rounded options'!$B$3),"-")</f>
        <v>5</v>
      </c>
      <c r="I32" s="66">
        <f>IF(AND(Q32=$I$2,$O32="HRG"),"See 07.BPTs",IFERROR(ROUND('[10]Linked sheet'!H32,'Rounded options'!$B$3),"-"))</f>
        <v>4368</v>
      </c>
      <c r="J32" s="15">
        <f>IFERROR(ROUND(IF('[10]Linked sheet'!I32="","-",'[10]Linked sheet'!I32),'Rounded options'!$B$3),"-")</f>
        <v>31</v>
      </c>
      <c r="K32" s="15">
        <f>IFERROR(ROUND(IF('[10]Linked sheet'!J32="","-",'[10]Linked sheet'!J32),'Rounded options'!$B$3),"-")</f>
        <v>206</v>
      </c>
      <c r="L32" s="15" t="str">
        <f>IF('[10]Linked sheet'!K32="","-",'[10]Linked sheet'!K32)</f>
        <v>No</v>
      </c>
      <c r="M32" s="39" t="str">
        <f>IF('[10]Linked sheet'!L32="","-",'[10]Linked sheet'!L32)</f>
        <v>-</v>
      </c>
      <c r="N32" s="35">
        <f>IFERROR(ROUND('[10]Linked sheet'!M32,'Rounded options'!$B$3),"-")</f>
        <v>0</v>
      </c>
      <c r="O32" s="7" t="str">
        <f>IFERROR(VLOOKUP($B32,[11]BPT_System_Structure!$B:$F,2,FALSE),"-")</f>
        <v>-</v>
      </c>
      <c r="P32" s="23" t="str">
        <f>IFERROR(VLOOKUP($B32,[11]BPT_System_Structure!$B:$F,3,FALSE),"-")</f>
        <v>-</v>
      </c>
      <c r="Q32" s="8" t="str">
        <f>IFERROR(VLOOKUP($B32,[11]BPT_System_Structure!$B:$F,5,FALSE),"-")</f>
        <v>-</v>
      </c>
      <c r="R32" s="59">
        <v>0</v>
      </c>
    </row>
    <row r="33" spans="2:18" hidden="1" x14ac:dyDescent="0.2">
      <c r="B33" s="21" t="str">
        <f>'[10]Linked sheet'!A33</f>
        <v>AA15C</v>
      </c>
      <c r="C33" s="20" t="str">
        <f>VLOOKUP($B33,'[10]Linked sheet'!$A$3:$O$1925,2,FALSE)</f>
        <v>Intermediate Intracranial Procedures Except Trauma, with Other Diagnoses, with CC Score 4+</v>
      </c>
      <c r="D33" s="68" t="str">
        <f>IF(AND($Q33=$D$2,$O33="HRG"),"See 07.BPT",IFERROR(ROUND('[10]Linked sheet'!C33,'Rounded options'!$B$3),"-"))</f>
        <v>-</v>
      </c>
      <c r="E33" s="66">
        <f>IF(AND($O33="HRG",OR($D$2,$Q33=$E$2)), "See 07.BPTs",IFERROR(ROUND('[10]Linked sheet'!D33,'Rounded options'!$B$3),"-"))</f>
        <v>3701</v>
      </c>
      <c r="F33" s="15" t="str">
        <f>IFERROR(ROUND(IF('[10]Linked sheet'!E33="","-",'[10]Linked sheet'!E33),'Rounded options'!$B$3),"-")</f>
        <v>-</v>
      </c>
      <c r="G33" s="15" t="str">
        <f>IFERROR(ROUND(IF('[10]Linked sheet'!F33="","-",'[10]Linked sheet'!F33),'Rounded options'!$B$3),"-")</f>
        <v>-</v>
      </c>
      <c r="H33" s="15">
        <f>IFERROR(ROUND(IF('[10]Linked sheet'!G33="","-",'[10]Linked sheet'!G33),'Rounded options'!$B$3),"-")</f>
        <v>19</v>
      </c>
      <c r="I33" s="66">
        <f>IF(AND(Q33=$I$2,$O33="HRG"),"See 07.BPTs",IFERROR(ROUND('[10]Linked sheet'!H33,'Rounded options'!$B$3),"-"))</f>
        <v>8992</v>
      </c>
      <c r="J33" s="15">
        <f>IFERROR(ROUND(IF('[10]Linked sheet'!I33="","-",'[10]Linked sheet'!I33),'Rounded options'!$B$3),"-")</f>
        <v>51</v>
      </c>
      <c r="K33" s="15">
        <f>IFERROR(ROUND(IF('[10]Linked sheet'!J33="","-",'[10]Linked sheet'!J33),'Rounded options'!$B$3),"-")</f>
        <v>206</v>
      </c>
      <c r="L33" s="15" t="str">
        <f>IF('[10]Linked sheet'!K33="","-",'[10]Linked sheet'!K33)</f>
        <v>No</v>
      </c>
      <c r="M33" s="39" t="str">
        <f>IF('[10]Linked sheet'!L33="","-",'[10]Linked sheet'!L33)</f>
        <v>-</v>
      </c>
      <c r="N33" s="35">
        <f>IFERROR(ROUND('[10]Linked sheet'!M33,'Rounded options'!$B$3),"-")</f>
        <v>0</v>
      </c>
      <c r="O33" s="7" t="str">
        <f>IFERROR(VLOOKUP($B33,[11]BPT_System_Structure!$B:$F,2,FALSE),"-")</f>
        <v>-</v>
      </c>
      <c r="P33" s="23" t="str">
        <f>IFERROR(VLOOKUP($B33,[11]BPT_System_Structure!$B:$F,3,FALSE),"-")</f>
        <v>-</v>
      </c>
      <c r="Q33" s="8" t="str">
        <f>IFERROR(VLOOKUP($B33,[11]BPT_System_Structure!$B:$F,5,FALSE),"-")</f>
        <v>-</v>
      </c>
      <c r="R33" s="59">
        <v>0</v>
      </c>
    </row>
    <row r="34" spans="2:18" hidden="1" x14ac:dyDescent="0.2">
      <c r="B34" s="21" t="str">
        <f>'[10]Linked sheet'!A34</f>
        <v>AA15D</v>
      </c>
      <c r="C34" s="20" t="str">
        <f>VLOOKUP($B34,'[10]Linked sheet'!$A$3:$O$1925,2,FALSE)</f>
        <v>Intermediate Intracranial Procedures Except Trauma, with Other Diagnoses, with CC Score 2-3</v>
      </c>
      <c r="D34" s="68" t="str">
        <f>IF(AND($Q34=$D$2,$O34="HRG"),"See 07.BPT",IFERROR(ROUND('[10]Linked sheet'!C34,'Rounded options'!$B$3),"-"))</f>
        <v>-</v>
      </c>
      <c r="E34" s="66">
        <f>IF(AND($O34="HRG",OR($D$2,$Q34=$E$2)), "See 07.BPTs",IFERROR(ROUND('[10]Linked sheet'!D34,'Rounded options'!$B$3),"-"))</f>
        <v>2442</v>
      </c>
      <c r="F34" s="15" t="str">
        <f>IFERROR(ROUND(IF('[10]Linked sheet'!E34="","-",'[10]Linked sheet'!E34),'Rounded options'!$B$3),"-")</f>
        <v>-</v>
      </c>
      <c r="G34" s="15" t="str">
        <f>IFERROR(ROUND(IF('[10]Linked sheet'!F34="","-",'[10]Linked sheet'!F34),'Rounded options'!$B$3),"-")</f>
        <v>-</v>
      </c>
      <c r="H34" s="15">
        <f>IFERROR(ROUND(IF('[10]Linked sheet'!G34="","-",'[10]Linked sheet'!G34),'Rounded options'!$B$3),"-")</f>
        <v>10</v>
      </c>
      <c r="I34" s="66">
        <f>IF(AND(Q34=$I$2,$O34="HRG"),"See 07.BPTs",IFERROR(ROUND('[10]Linked sheet'!H34,'Rounded options'!$B$3),"-"))</f>
        <v>5094</v>
      </c>
      <c r="J34" s="15">
        <f>IFERROR(ROUND(IF('[10]Linked sheet'!I34="","-",'[10]Linked sheet'!I34),'Rounded options'!$B$3),"-")</f>
        <v>30</v>
      </c>
      <c r="K34" s="15">
        <f>IFERROR(ROUND(IF('[10]Linked sheet'!J34="","-",'[10]Linked sheet'!J34),'Rounded options'!$B$3),"-")</f>
        <v>206</v>
      </c>
      <c r="L34" s="15" t="str">
        <f>IF('[10]Linked sheet'!K34="","-",'[10]Linked sheet'!K34)</f>
        <v>No</v>
      </c>
      <c r="M34" s="39" t="str">
        <f>IF('[10]Linked sheet'!L34="","-",'[10]Linked sheet'!L34)</f>
        <v>-</v>
      </c>
      <c r="N34" s="35">
        <f>IFERROR(ROUND('[10]Linked sheet'!M34,'Rounded options'!$B$3),"-")</f>
        <v>0</v>
      </c>
      <c r="O34" s="7" t="str">
        <f>IFERROR(VLOOKUP($B34,[11]BPT_System_Structure!$B:$F,2,FALSE),"-")</f>
        <v>-</v>
      </c>
      <c r="P34" s="23" t="str">
        <f>IFERROR(VLOOKUP($B34,[11]BPT_System_Structure!$B:$F,3,FALSE),"-")</f>
        <v>-</v>
      </c>
      <c r="Q34" s="8" t="str">
        <f>IFERROR(VLOOKUP($B34,[11]BPT_System_Structure!$B:$F,5,FALSE),"-")</f>
        <v>-</v>
      </c>
      <c r="R34" s="59">
        <v>0</v>
      </c>
    </row>
    <row r="35" spans="2:18" hidden="1" x14ac:dyDescent="0.2">
      <c r="B35" s="21" t="str">
        <f>'[10]Linked sheet'!A35</f>
        <v>AA15E</v>
      </c>
      <c r="C35" s="20" t="str">
        <f>VLOOKUP($B35,'[10]Linked sheet'!$A$3:$O$1925,2,FALSE)</f>
        <v>Intermediate Intracranial Procedures Except Trauma, with Other Diagnoses, with CC Score 0-1</v>
      </c>
      <c r="D35" s="68" t="str">
        <f>IF(AND($Q35=$D$2,$O35="HRG"),"See 07.BPT",IFERROR(ROUND('[10]Linked sheet'!C35,'Rounded options'!$B$3),"-"))</f>
        <v>-</v>
      </c>
      <c r="E35" s="66">
        <f>IF(AND($O35="HRG",OR($D$2,$Q35=$E$2)), "See 07.BPTs",IFERROR(ROUND('[10]Linked sheet'!D35,'Rounded options'!$B$3),"-"))</f>
        <v>2810</v>
      </c>
      <c r="F35" s="15" t="str">
        <f>IFERROR(ROUND(IF('[10]Linked sheet'!E35="","-",'[10]Linked sheet'!E35),'Rounded options'!$B$3),"-")</f>
        <v>-</v>
      </c>
      <c r="G35" s="15" t="str">
        <f>IFERROR(ROUND(IF('[10]Linked sheet'!F35="","-",'[10]Linked sheet'!F35),'Rounded options'!$B$3),"-")</f>
        <v>-</v>
      </c>
      <c r="H35" s="15">
        <f>IFERROR(ROUND(IF('[10]Linked sheet'!G35="","-",'[10]Linked sheet'!G35),'Rounded options'!$B$3),"-")</f>
        <v>10</v>
      </c>
      <c r="I35" s="66">
        <f>IF(AND(Q35=$I$2,$O35="HRG"),"See 07.BPTs",IFERROR(ROUND('[10]Linked sheet'!H35,'Rounded options'!$B$3),"-"))</f>
        <v>5309</v>
      </c>
      <c r="J35" s="15">
        <f>IFERROR(ROUND(IF('[10]Linked sheet'!I35="","-",'[10]Linked sheet'!I35),'Rounded options'!$B$3),"-")</f>
        <v>31</v>
      </c>
      <c r="K35" s="15">
        <f>IFERROR(ROUND(IF('[10]Linked sheet'!J35="","-",'[10]Linked sheet'!J35),'Rounded options'!$B$3),"-")</f>
        <v>206</v>
      </c>
      <c r="L35" s="15" t="str">
        <f>IF('[10]Linked sheet'!K35="","-",'[10]Linked sheet'!K35)</f>
        <v>No</v>
      </c>
      <c r="M35" s="39" t="str">
        <f>IF('[10]Linked sheet'!L35="","-",'[10]Linked sheet'!L35)</f>
        <v>-</v>
      </c>
      <c r="N35" s="35">
        <f>IFERROR(ROUND('[10]Linked sheet'!M35,'Rounded options'!$B$3),"-")</f>
        <v>0</v>
      </c>
      <c r="O35" s="7" t="str">
        <f>IFERROR(VLOOKUP($B35,[11]BPT_System_Structure!$B:$F,2,FALSE),"-")</f>
        <v>-</v>
      </c>
      <c r="P35" s="23" t="str">
        <f>IFERROR(VLOOKUP($B35,[11]BPT_System_Structure!$B:$F,3,FALSE),"-")</f>
        <v>-</v>
      </c>
      <c r="Q35" s="8" t="str">
        <f>IFERROR(VLOOKUP($B35,[11]BPT_System_Structure!$B:$F,5,FALSE),"-")</f>
        <v>-</v>
      </c>
      <c r="R35" s="59">
        <v>0</v>
      </c>
    </row>
    <row r="36" spans="2:18" hidden="1" x14ac:dyDescent="0.2">
      <c r="B36" s="21" t="str">
        <f>'[10]Linked sheet'!A36</f>
        <v>AA16Z</v>
      </c>
      <c r="C36" s="20" t="str">
        <f>VLOOKUP($B36,'[10]Linked sheet'!$A$3:$O$1925,2,FALSE)</f>
        <v>Minor Intracranial Procedures Except Trauma, with Cerebrovascular Accident, Nervous System Infections or Encephalopathy</v>
      </c>
      <c r="D36" s="68" t="str">
        <f>IF(AND($Q36=$D$2,$O36="HRG"),"See 07.BPT",IFERROR(ROUND('[10]Linked sheet'!C36,'Rounded options'!$B$3),"-"))</f>
        <v>-</v>
      </c>
      <c r="E36" s="66">
        <f>IF(AND($O36="HRG",OR($D$2,$Q36=$E$2)), "See 07.BPTs",IFERROR(ROUND('[10]Linked sheet'!D36,'Rounded options'!$B$3),"-"))</f>
        <v>7097</v>
      </c>
      <c r="F36" s="15" t="str">
        <f>IFERROR(ROUND(IF('[10]Linked sheet'!E36="","-",'[10]Linked sheet'!E36),'Rounded options'!$B$3),"-")</f>
        <v>-</v>
      </c>
      <c r="G36" s="15" t="str">
        <f>IFERROR(ROUND(IF('[10]Linked sheet'!F36="","-",'[10]Linked sheet'!F36),'Rounded options'!$B$3),"-")</f>
        <v>-</v>
      </c>
      <c r="H36" s="15">
        <f>IFERROR(ROUND(IF('[10]Linked sheet'!G36="","-",'[10]Linked sheet'!G36),'Rounded options'!$B$3),"-")</f>
        <v>21</v>
      </c>
      <c r="I36" s="66">
        <f>IF(AND(Q36=$I$2,$O36="HRG"),"See 07.BPTs",IFERROR(ROUND('[10]Linked sheet'!H36,'Rounded options'!$B$3),"-"))</f>
        <v>12148</v>
      </c>
      <c r="J36" s="15">
        <f>IFERROR(ROUND(IF('[10]Linked sheet'!I36="","-",'[10]Linked sheet'!I36),'Rounded options'!$B$3),"-")</f>
        <v>95</v>
      </c>
      <c r="K36" s="15">
        <f>IFERROR(ROUND(IF('[10]Linked sheet'!J36="","-",'[10]Linked sheet'!J36),'Rounded options'!$B$3),"-")</f>
        <v>206</v>
      </c>
      <c r="L36" s="15" t="str">
        <f>IF('[10]Linked sheet'!K36="","-",'[10]Linked sheet'!K36)</f>
        <v>No</v>
      </c>
      <c r="M36" s="39" t="str">
        <f>IF('[10]Linked sheet'!L36="","-",'[10]Linked sheet'!L36)</f>
        <v>-</v>
      </c>
      <c r="N36" s="35">
        <f>IFERROR(ROUND('[10]Linked sheet'!M36,'Rounded options'!$B$3),"-")</f>
        <v>0</v>
      </c>
      <c r="O36" s="7" t="str">
        <f>IFERROR(VLOOKUP($B36,[11]BPT_System_Structure!$B:$F,2,FALSE),"-")</f>
        <v>-</v>
      </c>
      <c r="P36" s="23" t="str">
        <f>IFERROR(VLOOKUP($B36,[11]BPT_System_Structure!$B:$F,3,FALSE),"-")</f>
        <v>-</v>
      </c>
      <c r="Q36" s="8" t="str">
        <f>IFERROR(VLOOKUP($B36,[11]BPT_System_Structure!$B:$F,5,FALSE),"-")</f>
        <v>-</v>
      </c>
      <c r="R36" s="59">
        <v>0</v>
      </c>
    </row>
    <row r="37" spans="2:18" hidden="1" x14ac:dyDescent="0.2">
      <c r="B37" s="21" t="str">
        <f>'[10]Linked sheet'!A37</f>
        <v>AA17C</v>
      </c>
      <c r="C37" s="20" t="str">
        <f>VLOOKUP($B37,'[10]Linked sheet'!$A$3:$O$1925,2,FALSE)</f>
        <v>Minor Intracranial Procedures Except Trauma, with Haemorrhagic Cerebrovascular Disorders, with CC Score 5+</v>
      </c>
      <c r="D37" s="68" t="str">
        <f>IF(AND($Q37=$D$2,$O37="HRG"),"See 07.BPT",IFERROR(ROUND('[10]Linked sheet'!C37,'Rounded options'!$B$3),"-"))</f>
        <v>-</v>
      </c>
      <c r="E37" s="66">
        <f>IF(AND($O37="HRG",OR($D$2,$Q37=$E$2)), "See 07.BPTs",IFERROR(ROUND('[10]Linked sheet'!D37,'Rounded options'!$B$3),"-"))</f>
        <v>8591</v>
      </c>
      <c r="F37" s="15" t="str">
        <f>IFERROR(ROUND(IF('[10]Linked sheet'!E37="","-",'[10]Linked sheet'!E37),'Rounded options'!$B$3),"-")</f>
        <v>-</v>
      </c>
      <c r="G37" s="15" t="str">
        <f>IFERROR(ROUND(IF('[10]Linked sheet'!F37="","-",'[10]Linked sheet'!F37),'Rounded options'!$B$3),"-")</f>
        <v>-</v>
      </c>
      <c r="H37" s="15">
        <f>IFERROR(ROUND(IF('[10]Linked sheet'!G37="","-",'[10]Linked sheet'!G37),'Rounded options'!$B$3),"-")</f>
        <v>81</v>
      </c>
      <c r="I37" s="66">
        <f>IF(AND(Q37=$I$2,$O37="HRG"),"See 07.BPTs",IFERROR(ROUND('[10]Linked sheet'!H37,'Rounded options'!$B$3),"-"))</f>
        <v>8591</v>
      </c>
      <c r="J37" s="15">
        <f>IFERROR(ROUND(IF('[10]Linked sheet'!I37="","-",'[10]Linked sheet'!I37),'Rounded options'!$B$3),"-")</f>
        <v>81</v>
      </c>
      <c r="K37" s="15">
        <f>IFERROR(ROUND(IF('[10]Linked sheet'!J37="","-",'[10]Linked sheet'!J37),'Rounded options'!$B$3),"-")</f>
        <v>206</v>
      </c>
      <c r="L37" s="15" t="str">
        <f>IF('[10]Linked sheet'!K37="","-",'[10]Linked sheet'!K37)</f>
        <v>No</v>
      </c>
      <c r="M37" s="39" t="str">
        <f>IF('[10]Linked sheet'!L37="","-",'[10]Linked sheet'!L37)</f>
        <v>-</v>
      </c>
      <c r="N37" s="35">
        <f>IFERROR(ROUND('[10]Linked sheet'!M37,'Rounded options'!$B$3),"-")</f>
        <v>0</v>
      </c>
      <c r="O37" s="7" t="str">
        <f>IFERROR(VLOOKUP($B37,[11]BPT_System_Structure!$B:$F,2,FALSE),"-")</f>
        <v>-</v>
      </c>
      <c r="P37" s="23" t="str">
        <f>IFERROR(VLOOKUP($B37,[11]BPT_System_Structure!$B:$F,3,FALSE),"-")</f>
        <v>-</v>
      </c>
      <c r="Q37" s="8" t="str">
        <f>IFERROR(VLOOKUP($B37,[11]BPT_System_Structure!$B:$F,5,FALSE),"-")</f>
        <v>-</v>
      </c>
      <c r="R37" s="59">
        <v>0</v>
      </c>
    </row>
    <row r="38" spans="2:18" hidden="1" x14ac:dyDescent="0.2">
      <c r="B38" s="21" t="str">
        <f>'[10]Linked sheet'!A38</f>
        <v>AA17D</v>
      </c>
      <c r="C38" s="20" t="str">
        <f>VLOOKUP($B38,'[10]Linked sheet'!$A$3:$O$1925,2,FALSE)</f>
        <v>Minor Intracranial Procedures Except Trauma, with Haemorrhagic Cerebrovascular Disorders, with CC Score 0-4</v>
      </c>
      <c r="D38" s="68" t="str">
        <f>IF(AND($Q38=$D$2,$O38="HRG"),"See 07.BPT",IFERROR(ROUND('[10]Linked sheet'!C38,'Rounded options'!$B$3),"-"))</f>
        <v>-</v>
      </c>
      <c r="E38" s="66">
        <f>IF(AND($O38="HRG",OR($D$2,$Q38=$E$2)), "See 07.BPTs",IFERROR(ROUND('[10]Linked sheet'!D38,'Rounded options'!$B$3),"-"))</f>
        <v>5157</v>
      </c>
      <c r="F38" s="15" t="str">
        <f>IFERROR(ROUND(IF('[10]Linked sheet'!E38="","-",'[10]Linked sheet'!E38),'Rounded options'!$B$3),"-")</f>
        <v>-</v>
      </c>
      <c r="G38" s="15" t="str">
        <f>IFERROR(ROUND(IF('[10]Linked sheet'!F38="","-",'[10]Linked sheet'!F38),'Rounded options'!$B$3),"-")</f>
        <v>-</v>
      </c>
      <c r="H38" s="15">
        <f>IFERROR(ROUND(IF('[10]Linked sheet'!G38="","-",'[10]Linked sheet'!G38),'Rounded options'!$B$3),"-")</f>
        <v>9</v>
      </c>
      <c r="I38" s="66">
        <f>IF(AND(Q38=$I$2,$O38="HRG"),"See 07.BPTs",IFERROR(ROUND('[10]Linked sheet'!H38,'Rounded options'!$B$3),"-"))</f>
        <v>5260</v>
      </c>
      <c r="J38" s="15">
        <f>IFERROR(ROUND(IF('[10]Linked sheet'!I38="","-",'[10]Linked sheet'!I38),'Rounded options'!$B$3),"-")</f>
        <v>51</v>
      </c>
      <c r="K38" s="15">
        <f>IFERROR(ROUND(IF('[10]Linked sheet'!J38="","-",'[10]Linked sheet'!J38),'Rounded options'!$B$3),"-")</f>
        <v>206</v>
      </c>
      <c r="L38" s="15" t="str">
        <f>IF('[10]Linked sheet'!K38="","-",'[10]Linked sheet'!K38)</f>
        <v>No</v>
      </c>
      <c r="M38" s="39" t="str">
        <f>IF('[10]Linked sheet'!L38="","-",'[10]Linked sheet'!L38)</f>
        <v>-</v>
      </c>
      <c r="N38" s="35">
        <f>IFERROR(ROUND('[10]Linked sheet'!M38,'Rounded options'!$B$3),"-")</f>
        <v>0</v>
      </c>
      <c r="O38" s="7" t="str">
        <f>IFERROR(VLOOKUP($B38,[11]BPT_System_Structure!$B:$F,2,FALSE),"-")</f>
        <v>-</v>
      </c>
      <c r="P38" s="23" t="str">
        <f>IFERROR(VLOOKUP($B38,[11]BPT_System_Structure!$B:$F,3,FALSE),"-")</f>
        <v>-</v>
      </c>
      <c r="Q38" s="8" t="str">
        <f>IFERROR(VLOOKUP($B38,[11]BPT_System_Structure!$B:$F,5,FALSE),"-")</f>
        <v>-</v>
      </c>
      <c r="R38" s="59">
        <v>0</v>
      </c>
    </row>
    <row r="39" spans="2:18" hidden="1" x14ac:dyDescent="0.2">
      <c r="B39" s="21" t="str">
        <f>'[10]Linked sheet'!A39</f>
        <v>AA18C</v>
      </c>
      <c r="C39" s="20" t="str">
        <f>VLOOKUP($B39,'[10]Linked sheet'!$A$3:$O$1925,2,FALSE)</f>
        <v>Minor Intracranial Procedures Except Trauma, with Brain Tumours or Cerebral Cysts, with CC Score 3+</v>
      </c>
      <c r="D39" s="68" t="str">
        <f>IF(AND($Q39=$D$2,$O39="HRG"),"See 07.BPT",IFERROR(ROUND('[10]Linked sheet'!C39,'Rounded options'!$B$3),"-"))</f>
        <v>-</v>
      </c>
      <c r="E39" s="66">
        <f>IF(AND($O39="HRG",OR($D$2,$Q39=$E$2)), "See 07.BPTs",IFERROR(ROUND('[10]Linked sheet'!D39,'Rounded options'!$B$3),"-"))</f>
        <v>5418</v>
      </c>
      <c r="F39" s="15" t="str">
        <f>IFERROR(ROUND(IF('[10]Linked sheet'!E39="","-",'[10]Linked sheet'!E39),'Rounded options'!$B$3),"-")</f>
        <v>-</v>
      </c>
      <c r="G39" s="15" t="str">
        <f>IFERROR(ROUND(IF('[10]Linked sheet'!F39="","-",'[10]Linked sheet'!F39),'Rounded options'!$B$3),"-")</f>
        <v>-</v>
      </c>
      <c r="H39" s="15">
        <f>IFERROR(ROUND(IF('[10]Linked sheet'!G39="","-",'[10]Linked sheet'!G39),'Rounded options'!$B$3),"-")</f>
        <v>15</v>
      </c>
      <c r="I39" s="66">
        <f>IF(AND(Q39=$I$2,$O39="HRG"),"See 07.BPTs",IFERROR(ROUND('[10]Linked sheet'!H39,'Rounded options'!$B$3),"-"))</f>
        <v>7691</v>
      </c>
      <c r="J39" s="15">
        <f>IFERROR(ROUND(IF('[10]Linked sheet'!I39="","-",'[10]Linked sheet'!I39),'Rounded options'!$B$3),"-")</f>
        <v>46</v>
      </c>
      <c r="K39" s="15">
        <f>IFERROR(ROUND(IF('[10]Linked sheet'!J39="","-",'[10]Linked sheet'!J39),'Rounded options'!$B$3),"-")</f>
        <v>206</v>
      </c>
      <c r="L39" s="15" t="str">
        <f>IF('[10]Linked sheet'!K39="","-",'[10]Linked sheet'!K39)</f>
        <v>No</v>
      </c>
      <c r="M39" s="39" t="str">
        <f>IF('[10]Linked sheet'!L39="","-",'[10]Linked sheet'!L39)</f>
        <v>-</v>
      </c>
      <c r="N39" s="35">
        <f>IFERROR(ROUND('[10]Linked sheet'!M39,'Rounded options'!$B$3),"-")</f>
        <v>0</v>
      </c>
      <c r="O39" s="7" t="str">
        <f>IFERROR(VLOOKUP($B39,[11]BPT_System_Structure!$B:$F,2,FALSE),"-")</f>
        <v>-</v>
      </c>
      <c r="P39" s="23" t="str">
        <f>IFERROR(VLOOKUP($B39,[11]BPT_System_Structure!$B:$F,3,FALSE),"-")</f>
        <v>-</v>
      </c>
      <c r="Q39" s="8" t="str">
        <f>IFERROR(VLOOKUP($B39,[11]BPT_System_Structure!$B:$F,5,FALSE),"-")</f>
        <v>-</v>
      </c>
      <c r="R39" s="59">
        <v>0</v>
      </c>
    </row>
    <row r="40" spans="2:18" hidden="1" x14ac:dyDescent="0.2">
      <c r="B40" s="21" t="str">
        <f>'[10]Linked sheet'!A40</f>
        <v>AA18D</v>
      </c>
      <c r="C40" s="20" t="str">
        <f>VLOOKUP($B40,'[10]Linked sheet'!$A$3:$O$1925,2,FALSE)</f>
        <v>Minor Intracranial Procedures Except Trauma, with Brain Tumours or Cerebral Cysts, with CC Score 0-2</v>
      </c>
      <c r="D40" s="68" t="str">
        <f>IF(AND($Q40=$D$2,$O40="HRG"),"See 07.BPT",IFERROR(ROUND('[10]Linked sheet'!C40,'Rounded options'!$B$3),"-"))</f>
        <v>-</v>
      </c>
      <c r="E40" s="66">
        <f>IF(AND($O40="HRG",OR($D$2,$Q40=$E$2)), "See 07.BPTs",IFERROR(ROUND('[10]Linked sheet'!D40,'Rounded options'!$B$3),"-"))</f>
        <v>3530</v>
      </c>
      <c r="F40" s="15" t="str">
        <f>IFERROR(ROUND(IF('[10]Linked sheet'!E40="","-",'[10]Linked sheet'!E40),'Rounded options'!$B$3),"-")</f>
        <v>-</v>
      </c>
      <c r="G40" s="15" t="str">
        <f>IFERROR(ROUND(IF('[10]Linked sheet'!F40="","-",'[10]Linked sheet'!F40),'Rounded options'!$B$3),"-")</f>
        <v>-</v>
      </c>
      <c r="H40" s="15">
        <f>IFERROR(ROUND(IF('[10]Linked sheet'!G40="","-",'[10]Linked sheet'!G40),'Rounded options'!$B$3),"-")</f>
        <v>6</v>
      </c>
      <c r="I40" s="66">
        <f>IF(AND(Q40=$I$2,$O40="HRG"),"See 07.BPTs",IFERROR(ROUND('[10]Linked sheet'!H40,'Rounded options'!$B$3),"-"))</f>
        <v>5477</v>
      </c>
      <c r="J40" s="15">
        <f>IFERROR(ROUND(IF('[10]Linked sheet'!I40="","-",'[10]Linked sheet'!I40),'Rounded options'!$B$3),"-")</f>
        <v>23</v>
      </c>
      <c r="K40" s="15">
        <f>IFERROR(ROUND(IF('[10]Linked sheet'!J40="","-",'[10]Linked sheet'!J40),'Rounded options'!$B$3),"-")</f>
        <v>206</v>
      </c>
      <c r="L40" s="15" t="str">
        <f>IF('[10]Linked sheet'!K40="","-",'[10]Linked sheet'!K40)</f>
        <v>No</v>
      </c>
      <c r="M40" s="39" t="str">
        <f>IF('[10]Linked sheet'!L40="","-",'[10]Linked sheet'!L40)</f>
        <v>-</v>
      </c>
      <c r="N40" s="35">
        <f>IFERROR(ROUND('[10]Linked sheet'!M40,'Rounded options'!$B$3),"-")</f>
        <v>0</v>
      </c>
      <c r="O40" s="7" t="str">
        <f>IFERROR(VLOOKUP($B40,[11]BPT_System_Structure!$B:$F,2,FALSE),"-")</f>
        <v>-</v>
      </c>
      <c r="P40" s="23" t="str">
        <f>IFERROR(VLOOKUP($B40,[11]BPT_System_Structure!$B:$F,3,FALSE),"-")</f>
        <v>-</v>
      </c>
      <c r="Q40" s="8" t="str">
        <f>IFERROR(VLOOKUP($B40,[11]BPT_System_Structure!$B:$F,5,FALSE),"-")</f>
        <v>-</v>
      </c>
      <c r="R40" s="59">
        <v>0</v>
      </c>
    </row>
    <row r="41" spans="2:18" hidden="1" x14ac:dyDescent="0.2">
      <c r="B41" s="21" t="str">
        <f>'[10]Linked sheet'!A41</f>
        <v>AA19C</v>
      </c>
      <c r="C41" s="20" t="str">
        <f>VLOOKUP($B41,'[10]Linked sheet'!$A$3:$O$1925,2,FALSE)</f>
        <v>Minor Intracranial Procedures Except Trauma, with Cerebral Degenerations or Miscellaneous Disorders of Nervous System, with CC Score 5+</v>
      </c>
      <c r="D41" s="68" t="str">
        <f>IF(AND($Q41=$D$2,$O41="HRG"),"See 07.BPT",IFERROR(ROUND('[10]Linked sheet'!C41,'Rounded options'!$B$3),"-"))</f>
        <v>-</v>
      </c>
      <c r="E41" s="66">
        <f>IF(AND($O41="HRG",OR($D$2,$Q41=$E$2)), "See 07.BPTs",IFERROR(ROUND('[10]Linked sheet'!D41,'Rounded options'!$B$3),"-"))</f>
        <v>2524</v>
      </c>
      <c r="F41" s="15" t="str">
        <f>IFERROR(ROUND(IF('[10]Linked sheet'!E41="","-",'[10]Linked sheet'!E41),'Rounded options'!$B$3),"-")</f>
        <v>-</v>
      </c>
      <c r="G41" s="15" t="str">
        <f>IFERROR(ROUND(IF('[10]Linked sheet'!F41="","-",'[10]Linked sheet'!F41),'Rounded options'!$B$3),"-")</f>
        <v>-</v>
      </c>
      <c r="H41" s="15">
        <f>IFERROR(ROUND(IF('[10]Linked sheet'!G41="","-",'[10]Linked sheet'!G41),'Rounded options'!$B$3),"-")</f>
        <v>13</v>
      </c>
      <c r="I41" s="66">
        <f>IF(AND(Q41=$I$2,$O41="HRG"),"See 07.BPTs",IFERROR(ROUND('[10]Linked sheet'!H41,'Rounded options'!$B$3),"-"))</f>
        <v>6327</v>
      </c>
      <c r="J41" s="15">
        <f>IFERROR(ROUND(IF('[10]Linked sheet'!I41="","-",'[10]Linked sheet'!I41),'Rounded options'!$B$3),"-")</f>
        <v>33</v>
      </c>
      <c r="K41" s="15">
        <f>IFERROR(ROUND(IF('[10]Linked sheet'!J41="","-",'[10]Linked sheet'!J41),'Rounded options'!$B$3),"-")</f>
        <v>206</v>
      </c>
      <c r="L41" s="15" t="str">
        <f>IF('[10]Linked sheet'!K41="","-",'[10]Linked sheet'!K41)</f>
        <v>No</v>
      </c>
      <c r="M41" s="39" t="str">
        <f>IF('[10]Linked sheet'!L41="","-",'[10]Linked sheet'!L41)</f>
        <v>-</v>
      </c>
      <c r="N41" s="35">
        <f>IFERROR(ROUND('[10]Linked sheet'!M41,'Rounded options'!$B$3),"-")</f>
        <v>0</v>
      </c>
      <c r="O41" s="7" t="str">
        <f>IFERROR(VLOOKUP($B41,[11]BPT_System_Structure!$B:$F,2,FALSE),"-")</f>
        <v>-</v>
      </c>
      <c r="P41" s="23" t="str">
        <f>IFERROR(VLOOKUP($B41,[11]BPT_System_Structure!$B:$F,3,FALSE),"-")</f>
        <v>-</v>
      </c>
      <c r="Q41" s="8" t="str">
        <f>IFERROR(VLOOKUP($B41,[11]BPT_System_Structure!$B:$F,5,FALSE),"-")</f>
        <v>-</v>
      </c>
      <c r="R41" s="59">
        <v>0</v>
      </c>
    </row>
    <row r="42" spans="2:18" hidden="1" x14ac:dyDescent="0.2">
      <c r="B42" s="21" t="str">
        <f>'[10]Linked sheet'!A42</f>
        <v>AA19D</v>
      </c>
      <c r="C42" s="20" t="str">
        <f>VLOOKUP($B42,'[10]Linked sheet'!$A$3:$O$1925,2,FALSE)</f>
        <v>Minor Intracranial Procedures Except Trauma, with Cerebral Degenerations or Miscellaneous Disorders of Nervous System, with CC Score 3-4</v>
      </c>
      <c r="D42" s="68" t="str">
        <f>IF(AND($Q42=$D$2,$O42="HRG"),"See 07.BPT",IFERROR(ROUND('[10]Linked sheet'!C42,'Rounded options'!$B$3),"-"))</f>
        <v>-</v>
      </c>
      <c r="E42" s="66">
        <f>IF(AND($O42="HRG",OR($D$2,$Q42=$E$2)), "See 07.BPTs",IFERROR(ROUND('[10]Linked sheet'!D42,'Rounded options'!$B$3),"-"))</f>
        <v>2468</v>
      </c>
      <c r="F42" s="15" t="str">
        <f>IFERROR(ROUND(IF('[10]Linked sheet'!E42="","-",'[10]Linked sheet'!E42),'Rounded options'!$B$3),"-")</f>
        <v>-</v>
      </c>
      <c r="G42" s="15" t="str">
        <f>IFERROR(ROUND(IF('[10]Linked sheet'!F42="","-",'[10]Linked sheet'!F42),'Rounded options'!$B$3),"-")</f>
        <v>-</v>
      </c>
      <c r="H42" s="15">
        <f>IFERROR(ROUND(IF('[10]Linked sheet'!G42="","-",'[10]Linked sheet'!G42),'Rounded options'!$B$3),"-")</f>
        <v>10</v>
      </c>
      <c r="I42" s="66">
        <f>IF(AND(Q42=$I$2,$O42="HRG"),"See 07.BPTs",IFERROR(ROUND('[10]Linked sheet'!H42,'Rounded options'!$B$3),"-"))</f>
        <v>4125</v>
      </c>
      <c r="J42" s="15">
        <f>IFERROR(ROUND(IF('[10]Linked sheet'!I42="","-",'[10]Linked sheet'!I42),'Rounded options'!$B$3),"-")</f>
        <v>17</v>
      </c>
      <c r="K42" s="15">
        <f>IFERROR(ROUND(IF('[10]Linked sheet'!J42="","-",'[10]Linked sheet'!J42),'Rounded options'!$B$3),"-")</f>
        <v>206</v>
      </c>
      <c r="L42" s="15" t="str">
        <f>IF('[10]Linked sheet'!K42="","-",'[10]Linked sheet'!K42)</f>
        <v>No</v>
      </c>
      <c r="M42" s="39" t="str">
        <f>IF('[10]Linked sheet'!L42="","-",'[10]Linked sheet'!L42)</f>
        <v>-</v>
      </c>
      <c r="N42" s="35">
        <f>IFERROR(ROUND('[10]Linked sheet'!M42,'Rounded options'!$B$3),"-")</f>
        <v>0</v>
      </c>
      <c r="O42" s="7" t="str">
        <f>IFERROR(VLOOKUP($B42,[11]BPT_System_Structure!$B:$F,2,FALSE),"-")</f>
        <v>-</v>
      </c>
      <c r="P42" s="23" t="str">
        <f>IFERROR(VLOOKUP($B42,[11]BPT_System_Structure!$B:$F,3,FALSE),"-")</f>
        <v>-</v>
      </c>
      <c r="Q42" s="8" t="str">
        <f>IFERROR(VLOOKUP($B42,[11]BPT_System_Structure!$B:$F,5,FALSE),"-")</f>
        <v>-</v>
      </c>
      <c r="R42" s="59">
        <v>0</v>
      </c>
    </row>
    <row r="43" spans="2:18" hidden="1" x14ac:dyDescent="0.2">
      <c r="B43" s="21" t="str">
        <f>'[10]Linked sheet'!A43</f>
        <v>AA19E</v>
      </c>
      <c r="C43" s="20" t="str">
        <f>VLOOKUP($B43,'[10]Linked sheet'!$A$3:$O$1925,2,FALSE)</f>
        <v>Minor Intracranial Procedures Except Trauma, with Cerebral Degenerations or Miscellaneous Disorders of Nervous System, with CC Score 0-2</v>
      </c>
      <c r="D43" s="68" t="str">
        <f>IF(AND($Q43=$D$2,$O43="HRG"),"See 07.BPT",IFERROR(ROUND('[10]Linked sheet'!C43,'Rounded options'!$B$3),"-"))</f>
        <v>-</v>
      </c>
      <c r="E43" s="66">
        <f>IF(AND($O43="HRG",OR($D$2,$Q43=$E$2)), "See 07.BPTs",IFERROR(ROUND('[10]Linked sheet'!D43,'Rounded options'!$B$3),"-"))</f>
        <v>1669</v>
      </c>
      <c r="F43" s="15" t="str">
        <f>IFERROR(ROUND(IF('[10]Linked sheet'!E43="","-",'[10]Linked sheet'!E43),'Rounded options'!$B$3),"-")</f>
        <v>-</v>
      </c>
      <c r="G43" s="15" t="str">
        <f>IFERROR(ROUND(IF('[10]Linked sheet'!F43="","-",'[10]Linked sheet'!F43),'Rounded options'!$B$3),"-")</f>
        <v>-</v>
      </c>
      <c r="H43" s="15">
        <f>IFERROR(ROUND(IF('[10]Linked sheet'!G43="","-",'[10]Linked sheet'!G43),'Rounded options'!$B$3),"-")</f>
        <v>8</v>
      </c>
      <c r="I43" s="66">
        <f>IF(AND(Q43=$I$2,$O43="HRG"),"See 07.BPTs",IFERROR(ROUND('[10]Linked sheet'!H43,'Rounded options'!$B$3),"-"))</f>
        <v>3387</v>
      </c>
      <c r="J43" s="15">
        <f>IFERROR(ROUND(IF('[10]Linked sheet'!I43="","-",'[10]Linked sheet'!I43),'Rounded options'!$B$3),"-")</f>
        <v>10</v>
      </c>
      <c r="K43" s="15">
        <f>IFERROR(ROUND(IF('[10]Linked sheet'!J43="","-",'[10]Linked sheet'!J43),'Rounded options'!$B$3),"-")</f>
        <v>206</v>
      </c>
      <c r="L43" s="15" t="str">
        <f>IF('[10]Linked sheet'!K43="","-",'[10]Linked sheet'!K43)</f>
        <v>No</v>
      </c>
      <c r="M43" s="39" t="str">
        <f>IF('[10]Linked sheet'!L43="","-",'[10]Linked sheet'!L43)</f>
        <v>-</v>
      </c>
      <c r="N43" s="35">
        <f>IFERROR(ROUND('[10]Linked sheet'!M43,'Rounded options'!$B$3),"-")</f>
        <v>0</v>
      </c>
      <c r="O43" s="7" t="str">
        <f>IFERROR(VLOOKUP($B43,[11]BPT_System_Structure!$B:$F,2,FALSE),"-")</f>
        <v>-</v>
      </c>
      <c r="P43" s="23" t="str">
        <f>IFERROR(VLOOKUP($B43,[11]BPT_System_Structure!$B:$F,3,FALSE),"-")</f>
        <v>-</v>
      </c>
      <c r="Q43" s="8" t="str">
        <f>IFERROR(VLOOKUP($B43,[11]BPT_System_Structure!$B:$F,5,FALSE),"-")</f>
        <v>-</v>
      </c>
      <c r="R43" s="59">
        <v>0</v>
      </c>
    </row>
    <row r="44" spans="2:18" hidden="1" x14ac:dyDescent="0.2">
      <c r="B44" s="21" t="str">
        <f>'[10]Linked sheet'!A44</f>
        <v>AA20C</v>
      </c>
      <c r="C44" s="20" t="str">
        <f>VLOOKUP($B44,'[10]Linked sheet'!$A$3:$O$1925,2,FALSE)</f>
        <v>Minor Intracranial Procedures Except Trauma, with Muscular, Balance, Cranial or Peripheral Nerve Disorders, or Epilepsy, with CC Score 2+</v>
      </c>
      <c r="D44" s="68" t="str">
        <f>IF(AND($Q44=$D$2,$O44="HRG"),"See 07.BPT",IFERROR(ROUND('[10]Linked sheet'!C44,'Rounded options'!$B$3),"-"))</f>
        <v>-</v>
      </c>
      <c r="E44" s="66">
        <f>IF(AND($O44="HRG",OR($D$2,$Q44=$E$2)), "See 07.BPTs",IFERROR(ROUND('[10]Linked sheet'!D44,'Rounded options'!$B$3),"-"))</f>
        <v>1540</v>
      </c>
      <c r="F44" s="15" t="str">
        <f>IFERROR(ROUND(IF('[10]Linked sheet'!E44="","-",'[10]Linked sheet'!E44),'Rounded options'!$B$3),"-")</f>
        <v>-</v>
      </c>
      <c r="G44" s="15" t="str">
        <f>IFERROR(ROUND(IF('[10]Linked sheet'!F44="","-",'[10]Linked sheet'!F44),'Rounded options'!$B$3),"-")</f>
        <v>-</v>
      </c>
      <c r="H44" s="15">
        <f>IFERROR(ROUND(IF('[10]Linked sheet'!G44="","-",'[10]Linked sheet'!G44),'Rounded options'!$B$3),"-")</f>
        <v>5</v>
      </c>
      <c r="I44" s="66">
        <f>IF(AND(Q44=$I$2,$O44="HRG"),"See 07.BPTs",IFERROR(ROUND('[10]Linked sheet'!H44,'Rounded options'!$B$3),"-"))</f>
        <v>4372</v>
      </c>
      <c r="J44" s="15">
        <f>IFERROR(ROUND(IF('[10]Linked sheet'!I44="","-",'[10]Linked sheet'!I44),'Rounded options'!$B$3),"-")</f>
        <v>29</v>
      </c>
      <c r="K44" s="15">
        <f>IFERROR(ROUND(IF('[10]Linked sheet'!J44="","-",'[10]Linked sheet'!J44),'Rounded options'!$B$3),"-")</f>
        <v>206</v>
      </c>
      <c r="L44" s="15" t="str">
        <f>IF('[10]Linked sheet'!K44="","-",'[10]Linked sheet'!K44)</f>
        <v>No</v>
      </c>
      <c r="M44" s="39" t="str">
        <f>IF('[10]Linked sheet'!L44="","-",'[10]Linked sheet'!L44)</f>
        <v>-</v>
      </c>
      <c r="N44" s="35">
        <f>IFERROR(ROUND('[10]Linked sheet'!M44,'Rounded options'!$B$3),"-")</f>
        <v>0</v>
      </c>
      <c r="O44" s="7" t="str">
        <f>IFERROR(VLOOKUP($B44,[11]BPT_System_Structure!$B:$F,2,FALSE),"-")</f>
        <v>-</v>
      </c>
      <c r="P44" s="23" t="str">
        <f>IFERROR(VLOOKUP($B44,[11]BPT_System_Structure!$B:$F,3,FALSE),"-")</f>
        <v>-</v>
      </c>
      <c r="Q44" s="8" t="str">
        <f>IFERROR(VLOOKUP($B44,[11]BPT_System_Structure!$B:$F,5,FALSE),"-")</f>
        <v>-</v>
      </c>
      <c r="R44" s="59">
        <v>0</v>
      </c>
    </row>
    <row r="45" spans="2:18" hidden="1" x14ac:dyDescent="0.2">
      <c r="B45" s="21" t="str">
        <f>'[10]Linked sheet'!A45</f>
        <v>AA20D</v>
      </c>
      <c r="C45" s="20" t="str">
        <f>VLOOKUP($B45,'[10]Linked sheet'!$A$3:$O$1925,2,FALSE)</f>
        <v>Minor Intracranial Procedures Except Trauma, with Muscular, Balance, Cranial or Peripheral Nerve Disorders, or Epilepsy, with CC Score 0-1</v>
      </c>
      <c r="D45" s="68" t="str">
        <f>IF(AND($Q45=$D$2,$O45="HRG"),"See 07.BPT",IFERROR(ROUND('[10]Linked sheet'!C45,'Rounded options'!$B$3),"-"))</f>
        <v>-</v>
      </c>
      <c r="E45" s="66">
        <f>IF(AND($O45="HRG",OR($D$2,$Q45=$E$2)), "See 07.BPTs",IFERROR(ROUND('[10]Linked sheet'!D45,'Rounded options'!$B$3),"-"))</f>
        <v>1540</v>
      </c>
      <c r="F45" s="15" t="str">
        <f>IFERROR(ROUND(IF('[10]Linked sheet'!E45="","-",'[10]Linked sheet'!E45),'Rounded options'!$B$3),"-")</f>
        <v>-</v>
      </c>
      <c r="G45" s="15" t="str">
        <f>IFERROR(ROUND(IF('[10]Linked sheet'!F45="","-",'[10]Linked sheet'!F45),'Rounded options'!$B$3),"-")</f>
        <v>-</v>
      </c>
      <c r="H45" s="15">
        <f>IFERROR(ROUND(IF('[10]Linked sheet'!G45="","-",'[10]Linked sheet'!G45),'Rounded options'!$B$3),"-")</f>
        <v>5</v>
      </c>
      <c r="I45" s="66">
        <f>IF(AND(Q45=$I$2,$O45="HRG"),"See 07.BPTs",IFERROR(ROUND('[10]Linked sheet'!H45,'Rounded options'!$B$3),"-"))</f>
        <v>1660</v>
      </c>
      <c r="J45" s="15">
        <f>IFERROR(ROUND(IF('[10]Linked sheet'!I45="","-",'[10]Linked sheet'!I45),'Rounded options'!$B$3),"-")</f>
        <v>9</v>
      </c>
      <c r="K45" s="15">
        <f>IFERROR(ROUND(IF('[10]Linked sheet'!J45="","-",'[10]Linked sheet'!J45),'Rounded options'!$B$3),"-")</f>
        <v>206</v>
      </c>
      <c r="L45" s="15" t="str">
        <f>IF('[10]Linked sheet'!K45="","-",'[10]Linked sheet'!K45)</f>
        <v>No</v>
      </c>
      <c r="M45" s="39" t="str">
        <f>IF('[10]Linked sheet'!L45="","-",'[10]Linked sheet'!L45)</f>
        <v>-</v>
      </c>
      <c r="N45" s="35">
        <f>IFERROR(ROUND('[10]Linked sheet'!M45,'Rounded options'!$B$3),"-")</f>
        <v>0</v>
      </c>
      <c r="O45" s="7" t="str">
        <f>IFERROR(VLOOKUP($B45,[11]BPT_System_Structure!$B:$F,2,FALSE),"-")</f>
        <v>-</v>
      </c>
      <c r="P45" s="23" t="str">
        <f>IFERROR(VLOOKUP($B45,[11]BPT_System_Structure!$B:$F,3,FALSE),"-")</f>
        <v>-</v>
      </c>
      <c r="Q45" s="8" t="str">
        <f>IFERROR(VLOOKUP($B45,[11]BPT_System_Structure!$B:$F,5,FALSE),"-")</f>
        <v>-</v>
      </c>
      <c r="R45" s="59">
        <v>0</v>
      </c>
    </row>
    <row r="46" spans="2:18" hidden="1" x14ac:dyDescent="0.2">
      <c r="B46" s="21" t="str">
        <f>'[10]Linked sheet'!A46</f>
        <v>AA21C</v>
      </c>
      <c r="C46" s="20" t="str">
        <f>VLOOKUP($B46,'[10]Linked sheet'!$A$3:$O$1925,2,FALSE)</f>
        <v>Minor Intracranial Procedures Except Trauma, with Other Diagnoses, with CC Score 8+</v>
      </c>
      <c r="D46" s="68" t="str">
        <f>IF(AND($Q46=$D$2,$O46="HRG"),"See 07.BPT",IFERROR(ROUND('[10]Linked sheet'!C46,'Rounded options'!$B$3),"-"))</f>
        <v>-</v>
      </c>
      <c r="E46" s="66">
        <f>IF(AND($O46="HRG",OR($D$2,$Q46=$E$2)), "See 07.BPTs",IFERROR(ROUND('[10]Linked sheet'!D46,'Rounded options'!$B$3),"-"))</f>
        <v>3823</v>
      </c>
      <c r="F46" s="15" t="str">
        <f>IFERROR(ROUND(IF('[10]Linked sheet'!E46="","-",'[10]Linked sheet'!E46),'Rounded options'!$B$3),"-")</f>
        <v>-</v>
      </c>
      <c r="G46" s="15" t="str">
        <f>IFERROR(ROUND(IF('[10]Linked sheet'!F46="","-",'[10]Linked sheet'!F46),'Rounded options'!$B$3),"-")</f>
        <v>-</v>
      </c>
      <c r="H46" s="15">
        <f>IFERROR(ROUND(IF('[10]Linked sheet'!G46="","-",'[10]Linked sheet'!G46),'Rounded options'!$B$3),"-")</f>
        <v>18</v>
      </c>
      <c r="I46" s="66">
        <f>IF(AND(Q46=$I$2,$O46="HRG"),"See 07.BPTs",IFERROR(ROUND('[10]Linked sheet'!H46,'Rounded options'!$B$3),"-"))</f>
        <v>10953</v>
      </c>
      <c r="J46" s="15">
        <f>IFERROR(ROUND(IF('[10]Linked sheet'!I46="","-",'[10]Linked sheet'!I46),'Rounded options'!$B$3),"-")</f>
        <v>93</v>
      </c>
      <c r="K46" s="15">
        <f>IFERROR(ROUND(IF('[10]Linked sheet'!J46="","-",'[10]Linked sheet'!J46),'Rounded options'!$B$3),"-")</f>
        <v>206</v>
      </c>
      <c r="L46" s="15" t="str">
        <f>IF('[10]Linked sheet'!K46="","-",'[10]Linked sheet'!K46)</f>
        <v>No</v>
      </c>
      <c r="M46" s="39" t="str">
        <f>IF('[10]Linked sheet'!L46="","-",'[10]Linked sheet'!L46)</f>
        <v>-</v>
      </c>
      <c r="N46" s="35">
        <f>IFERROR(ROUND('[10]Linked sheet'!M46,'Rounded options'!$B$3),"-")</f>
        <v>0</v>
      </c>
      <c r="O46" s="7" t="str">
        <f>IFERROR(VLOOKUP($B46,[11]BPT_System_Structure!$B:$F,2,FALSE),"-")</f>
        <v>-</v>
      </c>
      <c r="P46" s="23" t="str">
        <f>IFERROR(VLOOKUP($B46,[11]BPT_System_Structure!$B:$F,3,FALSE),"-")</f>
        <v>-</v>
      </c>
      <c r="Q46" s="8" t="str">
        <f>IFERROR(VLOOKUP($B46,[11]BPT_System_Structure!$B:$F,5,FALSE),"-")</f>
        <v>-</v>
      </c>
      <c r="R46" s="59">
        <v>0</v>
      </c>
    </row>
    <row r="47" spans="2:18" hidden="1" x14ac:dyDescent="0.2">
      <c r="B47" s="21" t="str">
        <f>'[10]Linked sheet'!A47</f>
        <v>AA21D</v>
      </c>
      <c r="C47" s="20" t="str">
        <f>VLOOKUP($B47,'[10]Linked sheet'!$A$3:$O$1925,2,FALSE)</f>
        <v>Minor Intracranial Procedures Except Trauma, with Other Diagnoses, with CC Score 5-7</v>
      </c>
      <c r="D47" s="68" t="str">
        <f>IF(AND($Q47=$D$2,$O47="HRG"),"See 07.BPT",IFERROR(ROUND('[10]Linked sheet'!C47,'Rounded options'!$B$3),"-"))</f>
        <v>-</v>
      </c>
      <c r="E47" s="66">
        <f>IF(AND($O47="HRG",OR($D$2,$Q47=$E$2)), "See 07.BPTs",IFERROR(ROUND('[10]Linked sheet'!D47,'Rounded options'!$B$3),"-"))</f>
        <v>1573</v>
      </c>
      <c r="F47" s="15" t="str">
        <f>IFERROR(ROUND(IF('[10]Linked sheet'!E47="","-",'[10]Linked sheet'!E47),'Rounded options'!$B$3),"-")</f>
        <v>-</v>
      </c>
      <c r="G47" s="15" t="str">
        <f>IFERROR(ROUND(IF('[10]Linked sheet'!F47="","-",'[10]Linked sheet'!F47),'Rounded options'!$B$3),"-")</f>
        <v>-</v>
      </c>
      <c r="H47" s="15">
        <f>IFERROR(ROUND(IF('[10]Linked sheet'!G47="","-",'[10]Linked sheet'!G47),'Rounded options'!$B$3),"-")</f>
        <v>5</v>
      </c>
      <c r="I47" s="66">
        <f>IF(AND(Q47=$I$2,$O47="HRG"),"See 07.BPTs",IFERROR(ROUND('[10]Linked sheet'!H47,'Rounded options'!$B$3),"-"))</f>
        <v>6657</v>
      </c>
      <c r="J47" s="15">
        <f>IFERROR(ROUND(IF('[10]Linked sheet'!I47="","-",'[10]Linked sheet'!I47),'Rounded options'!$B$3),"-")</f>
        <v>49</v>
      </c>
      <c r="K47" s="15">
        <f>IFERROR(ROUND(IF('[10]Linked sheet'!J47="","-",'[10]Linked sheet'!J47),'Rounded options'!$B$3),"-")</f>
        <v>206</v>
      </c>
      <c r="L47" s="15" t="str">
        <f>IF('[10]Linked sheet'!K47="","-",'[10]Linked sheet'!K47)</f>
        <v>No</v>
      </c>
      <c r="M47" s="39" t="str">
        <f>IF('[10]Linked sheet'!L47="","-",'[10]Linked sheet'!L47)</f>
        <v>-</v>
      </c>
      <c r="N47" s="35">
        <f>IFERROR(ROUND('[10]Linked sheet'!M47,'Rounded options'!$B$3),"-")</f>
        <v>0</v>
      </c>
      <c r="O47" s="7" t="str">
        <f>IFERROR(VLOOKUP($B47,[11]BPT_System_Structure!$B:$F,2,FALSE),"-")</f>
        <v>-</v>
      </c>
      <c r="P47" s="23" t="str">
        <f>IFERROR(VLOOKUP($B47,[11]BPT_System_Structure!$B:$F,3,FALSE),"-")</f>
        <v>-</v>
      </c>
      <c r="Q47" s="8" t="str">
        <f>IFERROR(VLOOKUP($B47,[11]BPT_System_Structure!$B:$F,5,FALSE),"-")</f>
        <v>-</v>
      </c>
      <c r="R47" s="59">
        <v>0</v>
      </c>
    </row>
    <row r="48" spans="2:18" hidden="1" x14ac:dyDescent="0.2">
      <c r="B48" s="21" t="str">
        <f>'[10]Linked sheet'!A48</f>
        <v>AA21E</v>
      </c>
      <c r="C48" s="20" t="str">
        <f>VLOOKUP($B48,'[10]Linked sheet'!$A$3:$O$1925,2,FALSE)</f>
        <v>Minor Intracranial Procedures Except Trauma, with Other Diagnoses, with CC Score 3-4</v>
      </c>
      <c r="D48" s="68" t="str">
        <f>IF(AND($Q48=$D$2,$O48="HRG"),"See 07.BPT",IFERROR(ROUND('[10]Linked sheet'!C48,'Rounded options'!$B$3),"-"))</f>
        <v>-</v>
      </c>
      <c r="E48" s="66">
        <f>IF(AND($O48="HRG",OR($D$2,$Q48=$E$2)), "See 07.BPTs",IFERROR(ROUND('[10]Linked sheet'!D48,'Rounded options'!$B$3),"-"))</f>
        <v>1403</v>
      </c>
      <c r="F48" s="15" t="str">
        <f>IFERROR(ROUND(IF('[10]Linked sheet'!E48="","-",'[10]Linked sheet'!E48),'Rounded options'!$B$3),"-")</f>
        <v>-</v>
      </c>
      <c r="G48" s="15" t="str">
        <f>IFERROR(ROUND(IF('[10]Linked sheet'!F48="","-",'[10]Linked sheet'!F48),'Rounded options'!$B$3),"-")</f>
        <v>-</v>
      </c>
      <c r="H48" s="15">
        <f>IFERROR(ROUND(IF('[10]Linked sheet'!G48="","-",'[10]Linked sheet'!G48),'Rounded options'!$B$3),"-")</f>
        <v>5</v>
      </c>
      <c r="I48" s="66">
        <f>IF(AND(Q48=$I$2,$O48="HRG"),"See 07.BPTs",IFERROR(ROUND('[10]Linked sheet'!H48,'Rounded options'!$B$3),"-"))</f>
        <v>4825</v>
      </c>
      <c r="J48" s="15">
        <f>IFERROR(ROUND(IF('[10]Linked sheet'!I48="","-",'[10]Linked sheet'!I48),'Rounded options'!$B$3),"-")</f>
        <v>26</v>
      </c>
      <c r="K48" s="15">
        <f>IFERROR(ROUND(IF('[10]Linked sheet'!J48="","-",'[10]Linked sheet'!J48),'Rounded options'!$B$3),"-")</f>
        <v>206</v>
      </c>
      <c r="L48" s="15" t="str">
        <f>IF('[10]Linked sheet'!K48="","-",'[10]Linked sheet'!K48)</f>
        <v>No</v>
      </c>
      <c r="M48" s="39" t="str">
        <f>IF('[10]Linked sheet'!L48="","-",'[10]Linked sheet'!L48)</f>
        <v>-</v>
      </c>
      <c r="N48" s="35">
        <f>IFERROR(ROUND('[10]Linked sheet'!M48,'Rounded options'!$B$3),"-")</f>
        <v>0</v>
      </c>
      <c r="O48" s="7" t="str">
        <f>IFERROR(VLOOKUP($B48,[11]BPT_System_Structure!$B:$F,2,FALSE),"-")</f>
        <v>-</v>
      </c>
      <c r="P48" s="23" t="str">
        <f>IFERROR(VLOOKUP($B48,[11]BPT_System_Structure!$B:$F,3,FALSE),"-")</f>
        <v>-</v>
      </c>
      <c r="Q48" s="8" t="str">
        <f>IFERROR(VLOOKUP($B48,[11]BPT_System_Structure!$B:$F,5,FALSE),"-")</f>
        <v>-</v>
      </c>
      <c r="R48" s="59">
        <v>0</v>
      </c>
    </row>
    <row r="49" spans="2:18" hidden="1" x14ac:dyDescent="0.2">
      <c r="B49" s="21" t="str">
        <f>'[10]Linked sheet'!A49</f>
        <v>AA21F</v>
      </c>
      <c r="C49" s="20" t="str">
        <f>VLOOKUP($B49,'[10]Linked sheet'!$A$3:$O$1925,2,FALSE)</f>
        <v>Minor Intracranial Procedures Except Trauma, with Other Diagnoses, with CC Score 1-2</v>
      </c>
      <c r="D49" s="68" t="str">
        <f>IF(AND($Q49=$D$2,$O49="HRG"),"See 07.BPT",IFERROR(ROUND('[10]Linked sheet'!C49,'Rounded options'!$B$3),"-"))</f>
        <v>-</v>
      </c>
      <c r="E49" s="66">
        <f>IF(AND($O49="HRG",OR($D$2,$Q49=$E$2)), "See 07.BPTs",IFERROR(ROUND('[10]Linked sheet'!D49,'Rounded options'!$B$3),"-"))</f>
        <v>1009</v>
      </c>
      <c r="F49" s="15" t="str">
        <f>IFERROR(ROUND(IF('[10]Linked sheet'!E49="","-",'[10]Linked sheet'!E49),'Rounded options'!$B$3),"-")</f>
        <v>-</v>
      </c>
      <c r="G49" s="15" t="str">
        <f>IFERROR(ROUND(IF('[10]Linked sheet'!F49="","-",'[10]Linked sheet'!F49),'Rounded options'!$B$3),"-")</f>
        <v>-</v>
      </c>
      <c r="H49" s="15">
        <f>IFERROR(ROUND(IF('[10]Linked sheet'!G49="","-",'[10]Linked sheet'!G49),'Rounded options'!$B$3),"-")</f>
        <v>5</v>
      </c>
      <c r="I49" s="66">
        <f>IF(AND(Q49=$I$2,$O49="HRG"),"See 07.BPTs",IFERROR(ROUND('[10]Linked sheet'!H49,'Rounded options'!$B$3),"-"))</f>
        <v>3846</v>
      </c>
      <c r="J49" s="15">
        <f>IFERROR(ROUND(IF('[10]Linked sheet'!I49="","-",'[10]Linked sheet'!I49),'Rounded options'!$B$3),"-")</f>
        <v>20</v>
      </c>
      <c r="K49" s="15">
        <f>IFERROR(ROUND(IF('[10]Linked sheet'!J49="","-",'[10]Linked sheet'!J49),'Rounded options'!$B$3),"-")</f>
        <v>206</v>
      </c>
      <c r="L49" s="15" t="str">
        <f>IF('[10]Linked sheet'!K49="","-",'[10]Linked sheet'!K49)</f>
        <v>No</v>
      </c>
      <c r="M49" s="39" t="str">
        <f>IF('[10]Linked sheet'!L49="","-",'[10]Linked sheet'!L49)</f>
        <v>-</v>
      </c>
      <c r="N49" s="35">
        <f>IFERROR(ROUND('[10]Linked sheet'!M49,'Rounded options'!$B$3),"-")</f>
        <v>0</v>
      </c>
      <c r="O49" s="7" t="str">
        <f>IFERROR(VLOOKUP($B49,[11]BPT_System_Structure!$B:$F,2,FALSE),"-")</f>
        <v>-</v>
      </c>
      <c r="P49" s="23" t="str">
        <f>IFERROR(VLOOKUP($B49,[11]BPT_System_Structure!$B:$F,3,FALSE),"-")</f>
        <v>-</v>
      </c>
      <c r="Q49" s="8" t="str">
        <f>IFERROR(VLOOKUP($B49,[11]BPT_System_Structure!$B:$F,5,FALSE),"-")</f>
        <v>-</v>
      </c>
      <c r="R49" s="59">
        <v>0</v>
      </c>
    </row>
    <row r="50" spans="2:18" hidden="1" x14ac:dyDescent="0.2">
      <c r="B50" s="21" t="str">
        <f>'[10]Linked sheet'!A50</f>
        <v>AA21G</v>
      </c>
      <c r="C50" s="20" t="str">
        <f>VLOOKUP($B50,'[10]Linked sheet'!$A$3:$O$1925,2,FALSE)</f>
        <v>Minor Intracranial Procedures Except Trauma, with Other Diagnoses, with CC Score 0</v>
      </c>
      <c r="D50" s="68">
        <f>IF(AND($Q50=$D$2,$O50="HRG"),"See 07.BPT",IFERROR(ROUND('[10]Linked sheet'!C50,'Rounded options'!$B$3),"-"))</f>
        <v>147</v>
      </c>
      <c r="E50" s="66">
        <f>IF(AND($O50="HRG",OR($D$2,$Q50=$E$2)), "See 07.BPTs",IFERROR(ROUND('[10]Linked sheet'!D50,'Rounded options'!$B$3),"-"))</f>
        <v>682</v>
      </c>
      <c r="F50" s="15" t="str">
        <f>IFERROR(ROUND(IF('[10]Linked sheet'!E50="","-",'[10]Linked sheet'!E50),'Rounded options'!$B$3),"-")</f>
        <v>-</v>
      </c>
      <c r="G50" s="15" t="str">
        <f>IFERROR(ROUND(IF('[10]Linked sheet'!F50="","-",'[10]Linked sheet'!F50),'Rounded options'!$B$3),"-")</f>
        <v>-</v>
      </c>
      <c r="H50" s="15">
        <f>IFERROR(ROUND(IF('[10]Linked sheet'!G50="","-",'[10]Linked sheet'!G50),'Rounded options'!$B$3),"-")</f>
        <v>5</v>
      </c>
      <c r="I50" s="66">
        <f>IF(AND(Q50=$I$2,$O50="HRG"),"See 07.BPTs",IFERROR(ROUND('[10]Linked sheet'!H50,'Rounded options'!$B$3),"-"))</f>
        <v>2952</v>
      </c>
      <c r="J50" s="15">
        <f>IFERROR(ROUND(IF('[10]Linked sheet'!I50="","-",'[10]Linked sheet'!I50),'Rounded options'!$B$3),"-")</f>
        <v>15</v>
      </c>
      <c r="K50" s="15">
        <f>IFERROR(ROUND(IF('[10]Linked sheet'!J50="","-",'[10]Linked sheet'!J50),'Rounded options'!$B$3),"-")</f>
        <v>206</v>
      </c>
      <c r="L50" s="15" t="str">
        <f>IF('[10]Linked sheet'!K50="","-",'[10]Linked sheet'!K50)</f>
        <v>No</v>
      </c>
      <c r="M50" s="39" t="str">
        <f>IF('[10]Linked sheet'!L50="","-",'[10]Linked sheet'!L50)</f>
        <v>-</v>
      </c>
      <c r="N50" s="35">
        <f>IFERROR(ROUND('[10]Linked sheet'!M50,'Rounded options'!$B$3),"-")</f>
        <v>0</v>
      </c>
      <c r="O50" s="7" t="str">
        <f>IFERROR(VLOOKUP($B50,[11]BPT_System_Structure!$B:$F,2,FALSE),"-")</f>
        <v>-</v>
      </c>
      <c r="P50" s="23" t="str">
        <f>IFERROR(VLOOKUP($B50,[11]BPT_System_Structure!$B:$F,3,FALSE),"-")</f>
        <v>-</v>
      </c>
      <c r="Q50" s="8" t="str">
        <f>IFERROR(VLOOKUP($B50,[11]BPT_System_Structure!$B:$F,5,FALSE),"-")</f>
        <v>-</v>
      </c>
      <c r="R50" s="59">
        <v>0</v>
      </c>
    </row>
    <row r="51" spans="2:18" hidden="1" x14ac:dyDescent="0.2">
      <c r="B51" s="21" t="str">
        <f>'[10]Linked sheet'!A51</f>
        <v>AA22C</v>
      </c>
      <c r="C51" s="20" t="str">
        <f>VLOOKUP($B51,'[10]Linked sheet'!$A$3:$O$1925,2,FALSE)</f>
        <v>Cerebrovascular Accident, Nervous System Infections or Encephalopathy, with CC Score 14+</v>
      </c>
      <c r="D51" s="68" t="str">
        <f>IF(AND($Q51=$D$2,$O51="HRG"),"See 07.BPT",IFERROR(ROUND('[10]Linked sheet'!C51,'Rounded options'!$B$3),"-"))</f>
        <v>-</v>
      </c>
      <c r="E51" s="66">
        <f>IF(AND($O51="HRG",OR($D$2,$Q51=$E$2)), "See 07.BPTs",IFERROR(ROUND('[10]Linked sheet'!D51,'Rounded options'!$B$3),"-"))</f>
        <v>9783</v>
      </c>
      <c r="F51" s="15" t="str">
        <f>IFERROR(ROUND(IF('[10]Linked sheet'!E51="","-",'[10]Linked sheet'!E51),'Rounded options'!$B$3),"-")</f>
        <v>-</v>
      </c>
      <c r="G51" s="15" t="str">
        <f>IFERROR(ROUND(IF('[10]Linked sheet'!F51="","-",'[10]Linked sheet'!F51),'Rounded options'!$B$3),"-")</f>
        <v>-</v>
      </c>
      <c r="H51" s="15">
        <f>IFERROR(ROUND(IF('[10]Linked sheet'!G51="","-",'[10]Linked sheet'!G51),'Rounded options'!$B$3),"-")</f>
        <v>100</v>
      </c>
      <c r="I51" s="66">
        <f>IF(AND(Q51=$I$2,$O51="HRG"),"See 07.BPTs",IFERROR(ROUND('[10]Linked sheet'!H51,'Rounded options'!$B$3),"-"))</f>
        <v>9783</v>
      </c>
      <c r="J51" s="15">
        <f>IFERROR(ROUND(IF('[10]Linked sheet'!I51="","-",'[10]Linked sheet'!I51),'Rounded options'!$B$3),"-")</f>
        <v>100</v>
      </c>
      <c r="K51" s="15">
        <f>IFERROR(ROUND(IF('[10]Linked sheet'!J51="","-",'[10]Linked sheet'!J51),'Rounded options'!$B$3),"-")</f>
        <v>206</v>
      </c>
      <c r="L51" s="15" t="str">
        <f>IF('[10]Linked sheet'!K51="","-",'[10]Linked sheet'!K51)</f>
        <v>Yes</v>
      </c>
      <c r="M51" s="39">
        <f>IF('[10]Linked sheet'!L51="","-",'[10]Linked sheet'!L51)</f>
        <v>0.30000000000000004</v>
      </c>
      <c r="N51" s="35">
        <f>IFERROR(ROUND('[10]Linked sheet'!M51,'Rounded options'!$B$3),"-")</f>
        <v>2935</v>
      </c>
      <c r="O51" s="7" t="str">
        <f>IFERROR(VLOOKUP($B51,[11]BPT_System_Structure!$B:$F,2,FALSE),"-")</f>
        <v>-</v>
      </c>
      <c r="P51" s="23" t="str">
        <f>IFERROR(VLOOKUP($B51,[11]BPT_System_Structure!$B:$F,3,FALSE),"-")</f>
        <v>-</v>
      </c>
      <c r="Q51" s="8" t="str">
        <f>IFERROR(VLOOKUP($B51,[11]BPT_System_Structure!$B:$F,5,FALSE),"-")</f>
        <v>-</v>
      </c>
      <c r="R51" s="59">
        <v>0</v>
      </c>
    </row>
    <row r="52" spans="2:18" hidden="1" x14ac:dyDescent="0.2">
      <c r="B52" s="21" t="str">
        <f>'[10]Linked sheet'!A52</f>
        <v>AA22D</v>
      </c>
      <c r="C52" s="20" t="str">
        <f>VLOOKUP($B52,'[10]Linked sheet'!$A$3:$O$1925,2,FALSE)</f>
        <v>Cerebrovascular Accident, Nervous System Infections or Encephalopathy, with CC Score 11-13</v>
      </c>
      <c r="D52" s="68" t="str">
        <f>IF(AND($Q52=$D$2,$O52="HRG"),"See 07.BPT",IFERROR(ROUND('[10]Linked sheet'!C52,'Rounded options'!$B$3),"-"))</f>
        <v>-</v>
      </c>
      <c r="E52" s="66">
        <f>IF(AND($O52="HRG",OR($D$2,$Q52=$E$2)), "See 07.BPTs",IFERROR(ROUND('[10]Linked sheet'!D52,'Rounded options'!$B$3),"-"))</f>
        <v>6145</v>
      </c>
      <c r="F52" s="15" t="str">
        <f>IFERROR(ROUND(IF('[10]Linked sheet'!E52="","-",'[10]Linked sheet'!E52),'Rounded options'!$B$3),"-")</f>
        <v>-</v>
      </c>
      <c r="G52" s="15" t="str">
        <f>IFERROR(ROUND(IF('[10]Linked sheet'!F52="","-",'[10]Linked sheet'!F52),'Rounded options'!$B$3),"-")</f>
        <v>-</v>
      </c>
      <c r="H52" s="15">
        <f>IFERROR(ROUND(IF('[10]Linked sheet'!G52="","-",'[10]Linked sheet'!G52),'Rounded options'!$B$3),"-")</f>
        <v>128</v>
      </c>
      <c r="I52" s="66">
        <f>IF(AND(Q52=$I$2,$O52="HRG"),"See 07.BPTs",IFERROR(ROUND('[10]Linked sheet'!H52,'Rounded options'!$B$3),"-"))</f>
        <v>6005</v>
      </c>
      <c r="J52" s="15">
        <f>IFERROR(ROUND(IF('[10]Linked sheet'!I52="","-",'[10]Linked sheet'!I52),'Rounded options'!$B$3),"-")</f>
        <v>65</v>
      </c>
      <c r="K52" s="15">
        <f>IFERROR(ROUND(IF('[10]Linked sheet'!J52="","-",'[10]Linked sheet'!J52),'Rounded options'!$B$3),"-")</f>
        <v>206</v>
      </c>
      <c r="L52" s="15" t="str">
        <f>IF('[10]Linked sheet'!K52="","-",'[10]Linked sheet'!K52)</f>
        <v>Yes</v>
      </c>
      <c r="M52" s="39">
        <f>IF('[10]Linked sheet'!L52="","-",'[10]Linked sheet'!L52)</f>
        <v>0.30000000000000004</v>
      </c>
      <c r="N52" s="35">
        <f>IFERROR(ROUND('[10]Linked sheet'!M52,'Rounded options'!$B$3),"-")</f>
        <v>1801</v>
      </c>
      <c r="O52" s="7" t="str">
        <f>IFERROR(VLOOKUP($B52,[11]BPT_System_Structure!$B:$F,2,FALSE),"-")</f>
        <v>-</v>
      </c>
      <c r="P52" s="23" t="str">
        <f>IFERROR(VLOOKUP($B52,[11]BPT_System_Structure!$B:$F,3,FALSE),"-")</f>
        <v>-</v>
      </c>
      <c r="Q52" s="8" t="str">
        <f>IFERROR(VLOOKUP($B52,[11]BPT_System_Structure!$B:$F,5,FALSE),"-")</f>
        <v>-</v>
      </c>
      <c r="R52" s="59">
        <v>0</v>
      </c>
    </row>
    <row r="53" spans="2:18" hidden="1" x14ac:dyDescent="0.2">
      <c r="B53" s="21" t="str">
        <f>'[10]Linked sheet'!A53</f>
        <v>AA22E</v>
      </c>
      <c r="C53" s="20" t="str">
        <f>VLOOKUP($B53,'[10]Linked sheet'!$A$3:$O$1925,2,FALSE)</f>
        <v>Cerebrovascular Accident, Nervous System Infections or Encephalopathy, with CC Score 8-10</v>
      </c>
      <c r="D53" s="68" t="str">
        <f>IF(AND($Q53=$D$2,$O53="HRG"),"See 07.BPT",IFERROR(ROUND('[10]Linked sheet'!C53,'Rounded options'!$B$3),"-"))</f>
        <v>-</v>
      </c>
      <c r="E53" s="66">
        <f>IF(AND($O53="HRG",OR($D$2,$Q53=$E$2)), "See 07.BPTs",IFERROR(ROUND('[10]Linked sheet'!D53,'Rounded options'!$B$3),"-"))</f>
        <v>2230</v>
      </c>
      <c r="F53" s="15" t="str">
        <f>IFERROR(ROUND(IF('[10]Linked sheet'!E53="","-",'[10]Linked sheet'!E53),'Rounded options'!$B$3),"-")</f>
        <v>-</v>
      </c>
      <c r="G53" s="15" t="str">
        <f>IFERROR(ROUND(IF('[10]Linked sheet'!F53="","-",'[10]Linked sheet'!F53),'Rounded options'!$B$3),"-")</f>
        <v>-</v>
      </c>
      <c r="H53" s="15">
        <f>IFERROR(ROUND(IF('[10]Linked sheet'!G53="","-",'[10]Linked sheet'!G53),'Rounded options'!$B$3),"-")</f>
        <v>20</v>
      </c>
      <c r="I53" s="66">
        <f>IF(AND(Q53=$I$2,$O53="HRG"),"See 07.BPTs",IFERROR(ROUND('[10]Linked sheet'!H53,'Rounded options'!$B$3),"-"))</f>
        <v>4571</v>
      </c>
      <c r="J53" s="15">
        <f>IFERROR(ROUND(IF('[10]Linked sheet'!I53="","-",'[10]Linked sheet'!I53),'Rounded options'!$B$3),"-")</f>
        <v>46</v>
      </c>
      <c r="K53" s="15">
        <f>IFERROR(ROUND(IF('[10]Linked sheet'!J53="","-",'[10]Linked sheet'!J53),'Rounded options'!$B$3),"-")</f>
        <v>206</v>
      </c>
      <c r="L53" s="15" t="str">
        <f>IF('[10]Linked sheet'!K53="","-",'[10]Linked sheet'!K53)</f>
        <v>Yes</v>
      </c>
      <c r="M53" s="39">
        <f>IF('[10]Linked sheet'!L53="","-",'[10]Linked sheet'!L53)</f>
        <v>0.30000000000000004</v>
      </c>
      <c r="N53" s="35">
        <f>IFERROR(ROUND('[10]Linked sheet'!M53,'Rounded options'!$B$3),"-")</f>
        <v>1371</v>
      </c>
      <c r="O53" s="7" t="str">
        <f>IFERROR(VLOOKUP($B53,[11]BPT_System_Structure!$B:$F,2,FALSE),"-")</f>
        <v>-</v>
      </c>
      <c r="P53" s="23" t="str">
        <f>IFERROR(VLOOKUP($B53,[11]BPT_System_Structure!$B:$F,3,FALSE),"-")</f>
        <v>-</v>
      </c>
      <c r="Q53" s="8" t="str">
        <f>IFERROR(VLOOKUP($B53,[11]BPT_System_Structure!$B:$F,5,FALSE),"-")</f>
        <v>-</v>
      </c>
      <c r="R53" s="59">
        <v>0</v>
      </c>
    </row>
    <row r="54" spans="2:18" hidden="1" x14ac:dyDescent="0.2">
      <c r="B54" s="21" t="str">
        <f>'[10]Linked sheet'!A54</f>
        <v>AA22F</v>
      </c>
      <c r="C54" s="20" t="str">
        <f>VLOOKUP($B54,'[10]Linked sheet'!$A$3:$O$1925,2,FALSE)</f>
        <v>Cerebrovascular Accident, Nervous System Infections or Encephalopathy, with CC Score 5-7</v>
      </c>
      <c r="D54" s="68" t="str">
        <f>IF(AND($Q54=$D$2,$O54="HRG"),"See 07.BPT",IFERROR(ROUND('[10]Linked sheet'!C54,'Rounded options'!$B$3),"-"))</f>
        <v>-</v>
      </c>
      <c r="E54" s="66">
        <f>IF(AND($O54="HRG",OR($D$2,$Q54=$E$2)), "See 07.BPTs",IFERROR(ROUND('[10]Linked sheet'!D54,'Rounded options'!$B$3),"-"))</f>
        <v>1794</v>
      </c>
      <c r="F54" s="15" t="str">
        <f>IFERROR(ROUND(IF('[10]Linked sheet'!E54="","-",'[10]Linked sheet'!E54),'Rounded options'!$B$3),"-")</f>
        <v>-</v>
      </c>
      <c r="G54" s="15" t="str">
        <f>IFERROR(ROUND(IF('[10]Linked sheet'!F54="","-",'[10]Linked sheet'!F54),'Rounded options'!$B$3),"-")</f>
        <v>-</v>
      </c>
      <c r="H54" s="15">
        <f>IFERROR(ROUND(IF('[10]Linked sheet'!G54="","-",'[10]Linked sheet'!G54),'Rounded options'!$B$3),"-")</f>
        <v>17</v>
      </c>
      <c r="I54" s="66">
        <f>IF(AND(Q54=$I$2,$O54="HRG"),"See 07.BPTs",IFERROR(ROUND('[10]Linked sheet'!H54,'Rounded options'!$B$3),"-"))</f>
        <v>3320</v>
      </c>
      <c r="J54" s="15">
        <f>IFERROR(ROUND(IF('[10]Linked sheet'!I54="","-",'[10]Linked sheet'!I54),'Rounded options'!$B$3),"-")</f>
        <v>27</v>
      </c>
      <c r="K54" s="15">
        <f>IFERROR(ROUND(IF('[10]Linked sheet'!J54="","-",'[10]Linked sheet'!J54),'Rounded options'!$B$3),"-")</f>
        <v>206</v>
      </c>
      <c r="L54" s="15" t="str">
        <f>IF('[10]Linked sheet'!K54="","-",'[10]Linked sheet'!K54)</f>
        <v>Yes</v>
      </c>
      <c r="M54" s="39">
        <f>IF('[10]Linked sheet'!L54="","-",'[10]Linked sheet'!L54)</f>
        <v>0.30000000000000004</v>
      </c>
      <c r="N54" s="35">
        <f>IFERROR(ROUND('[10]Linked sheet'!M54,'Rounded options'!$B$3),"-")</f>
        <v>996</v>
      </c>
      <c r="O54" s="7" t="str">
        <f>IFERROR(VLOOKUP($B54,[11]BPT_System_Structure!$B:$F,2,FALSE),"-")</f>
        <v>-</v>
      </c>
      <c r="P54" s="23" t="str">
        <f>IFERROR(VLOOKUP($B54,[11]BPT_System_Structure!$B:$F,3,FALSE),"-")</f>
        <v>-</v>
      </c>
      <c r="Q54" s="8" t="str">
        <f>IFERROR(VLOOKUP($B54,[11]BPT_System_Structure!$B:$F,5,FALSE),"-")</f>
        <v>-</v>
      </c>
      <c r="R54" s="59">
        <v>0</v>
      </c>
    </row>
    <row r="55" spans="2:18" hidden="1" x14ac:dyDescent="0.2">
      <c r="B55" s="21" t="str">
        <f>'[10]Linked sheet'!A55</f>
        <v>AA22G</v>
      </c>
      <c r="C55" s="20" t="str">
        <f>VLOOKUP($B55,'[10]Linked sheet'!$A$3:$O$1925,2,FALSE)</f>
        <v>Cerebrovascular Accident, Nervous System Infections or Encephalopathy, with CC Score 0-4</v>
      </c>
      <c r="D55" s="68" t="str">
        <f>IF(AND($Q55=$D$2,$O55="HRG"),"See 07.BPT",IFERROR(ROUND('[10]Linked sheet'!C55,'Rounded options'!$B$3),"-"))</f>
        <v>-</v>
      </c>
      <c r="E55" s="66">
        <f>IF(AND($O55="HRG",OR($D$2,$Q55=$E$2)), "See 07.BPTs",IFERROR(ROUND('[10]Linked sheet'!D55,'Rounded options'!$B$3),"-"))</f>
        <v>514</v>
      </c>
      <c r="F55" s="15" t="str">
        <f>IFERROR(ROUND(IF('[10]Linked sheet'!E55="","-",'[10]Linked sheet'!E55),'Rounded options'!$B$3),"-")</f>
        <v>-</v>
      </c>
      <c r="G55" s="15" t="str">
        <f>IFERROR(ROUND(IF('[10]Linked sheet'!F55="","-",'[10]Linked sheet'!F55),'Rounded options'!$B$3),"-")</f>
        <v>-</v>
      </c>
      <c r="H55" s="15">
        <f>IFERROR(ROUND(IF('[10]Linked sheet'!G55="","-",'[10]Linked sheet'!G55),'Rounded options'!$B$3),"-")</f>
        <v>5</v>
      </c>
      <c r="I55" s="66">
        <f>IF(AND(Q55=$I$2,$O55="HRG"),"See 07.BPTs",IFERROR(ROUND('[10]Linked sheet'!H55,'Rounded options'!$B$3),"-"))</f>
        <v>2491</v>
      </c>
      <c r="J55" s="15">
        <f>IFERROR(ROUND(IF('[10]Linked sheet'!I55="","-",'[10]Linked sheet'!I55),'Rounded options'!$B$3),"-")</f>
        <v>16</v>
      </c>
      <c r="K55" s="15">
        <f>IFERROR(ROUND(IF('[10]Linked sheet'!J55="","-",'[10]Linked sheet'!J55),'Rounded options'!$B$3),"-")</f>
        <v>206</v>
      </c>
      <c r="L55" s="15" t="str">
        <f>IF('[10]Linked sheet'!K55="","-",'[10]Linked sheet'!K55)</f>
        <v>Yes</v>
      </c>
      <c r="M55" s="39">
        <f>IF('[10]Linked sheet'!L55="","-",'[10]Linked sheet'!L55)</f>
        <v>0.30000000000000004</v>
      </c>
      <c r="N55" s="35">
        <f>IFERROR(ROUND('[10]Linked sheet'!M55,'Rounded options'!$B$3),"-")</f>
        <v>747</v>
      </c>
      <c r="O55" s="7" t="str">
        <f>IFERROR(VLOOKUP($B55,[11]BPT_System_Structure!$B:$F,2,FALSE),"-")</f>
        <v>-</v>
      </c>
      <c r="P55" s="23" t="str">
        <f>IFERROR(VLOOKUP($B55,[11]BPT_System_Structure!$B:$F,3,FALSE),"-")</f>
        <v>-</v>
      </c>
      <c r="Q55" s="8" t="str">
        <f>IFERROR(VLOOKUP($B55,[11]BPT_System_Structure!$B:$F,5,FALSE),"-")</f>
        <v>-</v>
      </c>
      <c r="R55" s="59">
        <v>0</v>
      </c>
    </row>
    <row r="56" spans="2:18" hidden="1" x14ac:dyDescent="0.2">
      <c r="B56" s="21" t="str">
        <f>'[10]Linked sheet'!A56</f>
        <v>AA23C</v>
      </c>
      <c r="C56" s="20" t="str">
        <f>VLOOKUP($B56,'[10]Linked sheet'!$A$3:$O$1925,2,FALSE)</f>
        <v>Haemorrhagic Cerebrovascular Disorders with CC Score 14+</v>
      </c>
      <c r="D56" s="68" t="str">
        <f>IF(AND($Q56=$D$2,$O56="HRG"),"See 07.BPT",IFERROR(ROUND('[10]Linked sheet'!C56,'Rounded options'!$B$3),"-"))</f>
        <v>-</v>
      </c>
      <c r="E56" s="66">
        <f>IF(AND($O56="HRG",OR($D$2,$Q56=$E$2)), "See 07.BPTs",IFERROR(ROUND('[10]Linked sheet'!D56,'Rounded options'!$B$3),"-"))</f>
        <v>10524</v>
      </c>
      <c r="F56" s="15" t="str">
        <f>IFERROR(ROUND(IF('[10]Linked sheet'!E56="","-",'[10]Linked sheet'!E56),'Rounded options'!$B$3),"-")</f>
        <v>-</v>
      </c>
      <c r="G56" s="15" t="str">
        <f>IFERROR(ROUND(IF('[10]Linked sheet'!F56="","-",'[10]Linked sheet'!F56),'Rounded options'!$B$3),"-")</f>
        <v>-</v>
      </c>
      <c r="H56" s="15">
        <f>IFERROR(ROUND(IF('[10]Linked sheet'!G56="","-",'[10]Linked sheet'!G56),'Rounded options'!$B$3),"-")</f>
        <v>121</v>
      </c>
      <c r="I56" s="66">
        <f>IF(AND(Q56=$I$2,$O56="HRG"),"See 07.BPTs",IFERROR(ROUND('[10]Linked sheet'!H56,'Rounded options'!$B$3),"-"))</f>
        <v>10524</v>
      </c>
      <c r="J56" s="15">
        <f>IFERROR(ROUND(IF('[10]Linked sheet'!I56="","-",'[10]Linked sheet'!I56),'Rounded options'!$B$3),"-")</f>
        <v>121</v>
      </c>
      <c r="K56" s="15">
        <f>IFERROR(ROUND(IF('[10]Linked sheet'!J56="","-",'[10]Linked sheet'!J56),'Rounded options'!$B$3),"-")</f>
        <v>206</v>
      </c>
      <c r="L56" s="15" t="str">
        <f>IF('[10]Linked sheet'!K56="","-",'[10]Linked sheet'!K56)</f>
        <v>Yes</v>
      </c>
      <c r="M56" s="39">
        <f>IF('[10]Linked sheet'!L56="","-",'[10]Linked sheet'!L56)</f>
        <v>0.30000000000000004</v>
      </c>
      <c r="N56" s="35">
        <f>IFERROR(ROUND('[10]Linked sheet'!M56,'Rounded options'!$B$3),"-")</f>
        <v>3157</v>
      </c>
      <c r="O56" s="7" t="str">
        <f>IFERROR(VLOOKUP($B56,[11]BPT_System_Structure!$B:$F,2,FALSE),"-")</f>
        <v>-</v>
      </c>
      <c r="P56" s="23" t="str">
        <f>IFERROR(VLOOKUP($B56,[11]BPT_System_Structure!$B:$F,3,FALSE),"-")</f>
        <v>-</v>
      </c>
      <c r="Q56" s="8" t="str">
        <f>IFERROR(VLOOKUP($B56,[11]BPT_System_Structure!$B:$F,5,FALSE),"-")</f>
        <v>-</v>
      </c>
      <c r="R56" s="59">
        <v>0</v>
      </c>
    </row>
    <row r="57" spans="2:18" hidden="1" x14ac:dyDescent="0.2">
      <c r="B57" s="21" t="str">
        <f>'[10]Linked sheet'!A57</f>
        <v>AA23D</v>
      </c>
      <c r="C57" s="20" t="str">
        <f>VLOOKUP($B57,'[10]Linked sheet'!$A$3:$O$1925,2,FALSE)</f>
        <v>Haemorrhagic Cerebrovascular Disorders with CC Score 10-13</v>
      </c>
      <c r="D57" s="68" t="str">
        <f>IF(AND($Q57=$D$2,$O57="HRG"),"See 07.BPT",IFERROR(ROUND('[10]Linked sheet'!C57,'Rounded options'!$B$3),"-"))</f>
        <v>-</v>
      </c>
      <c r="E57" s="66">
        <f>IF(AND($O57="HRG",OR($D$2,$Q57=$E$2)), "See 07.BPTs",IFERROR(ROUND('[10]Linked sheet'!D57,'Rounded options'!$B$3),"-"))</f>
        <v>6029</v>
      </c>
      <c r="F57" s="15" t="str">
        <f>IFERROR(ROUND(IF('[10]Linked sheet'!E57="","-",'[10]Linked sheet'!E57),'Rounded options'!$B$3),"-")</f>
        <v>-</v>
      </c>
      <c r="G57" s="15" t="str">
        <f>IFERROR(ROUND(IF('[10]Linked sheet'!F57="","-",'[10]Linked sheet'!F57),'Rounded options'!$B$3),"-")</f>
        <v>-</v>
      </c>
      <c r="H57" s="15">
        <f>IFERROR(ROUND(IF('[10]Linked sheet'!G57="","-",'[10]Linked sheet'!G57),'Rounded options'!$B$3),"-")</f>
        <v>67</v>
      </c>
      <c r="I57" s="66">
        <f>IF(AND(Q57=$I$2,$O57="HRG"),"See 07.BPTs",IFERROR(ROUND('[10]Linked sheet'!H57,'Rounded options'!$B$3),"-"))</f>
        <v>6029</v>
      </c>
      <c r="J57" s="15">
        <f>IFERROR(ROUND(IF('[10]Linked sheet'!I57="","-",'[10]Linked sheet'!I57),'Rounded options'!$B$3),"-")</f>
        <v>67</v>
      </c>
      <c r="K57" s="15">
        <f>IFERROR(ROUND(IF('[10]Linked sheet'!J57="","-",'[10]Linked sheet'!J57),'Rounded options'!$B$3),"-")</f>
        <v>206</v>
      </c>
      <c r="L57" s="15" t="str">
        <f>IF('[10]Linked sheet'!K57="","-",'[10]Linked sheet'!K57)</f>
        <v>Yes</v>
      </c>
      <c r="M57" s="39">
        <f>IF('[10]Linked sheet'!L57="","-",'[10]Linked sheet'!L57)</f>
        <v>0.30000000000000004</v>
      </c>
      <c r="N57" s="35">
        <f>IFERROR(ROUND('[10]Linked sheet'!M57,'Rounded options'!$B$3),"-")</f>
        <v>1809</v>
      </c>
      <c r="O57" s="7" t="str">
        <f>IFERROR(VLOOKUP($B57,[11]BPT_System_Structure!$B:$F,2,FALSE),"-")</f>
        <v>-</v>
      </c>
      <c r="P57" s="23" t="str">
        <f>IFERROR(VLOOKUP($B57,[11]BPT_System_Structure!$B:$F,3,FALSE),"-")</f>
        <v>-</v>
      </c>
      <c r="Q57" s="8" t="str">
        <f>IFERROR(VLOOKUP($B57,[11]BPT_System_Structure!$B:$F,5,FALSE),"-")</f>
        <v>-</v>
      </c>
      <c r="R57" s="59">
        <v>0</v>
      </c>
    </row>
    <row r="58" spans="2:18" hidden="1" x14ac:dyDescent="0.2">
      <c r="B58" s="21" t="str">
        <f>'[10]Linked sheet'!A58</f>
        <v>AA23E</v>
      </c>
      <c r="C58" s="20" t="str">
        <f>VLOOKUP($B58,'[10]Linked sheet'!$A$3:$O$1925,2,FALSE)</f>
        <v>Haemorrhagic Cerebrovascular Disorders with CC Score 6-9</v>
      </c>
      <c r="D58" s="68" t="str">
        <f>IF(AND($Q58=$D$2,$O58="HRG"),"See 07.BPT",IFERROR(ROUND('[10]Linked sheet'!C58,'Rounded options'!$B$3),"-"))</f>
        <v>-</v>
      </c>
      <c r="E58" s="66">
        <f>IF(AND($O58="HRG",OR($D$2,$Q58=$E$2)), "See 07.BPTs",IFERROR(ROUND('[10]Linked sheet'!D58,'Rounded options'!$B$3),"-"))</f>
        <v>3861</v>
      </c>
      <c r="F58" s="15" t="str">
        <f>IFERROR(ROUND(IF('[10]Linked sheet'!E58="","-",'[10]Linked sheet'!E58),'Rounded options'!$B$3),"-")</f>
        <v>-</v>
      </c>
      <c r="G58" s="15" t="str">
        <f>IFERROR(ROUND(IF('[10]Linked sheet'!F58="","-",'[10]Linked sheet'!F58),'Rounded options'!$B$3),"-")</f>
        <v>-</v>
      </c>
      <c r="H58" s="15">
        <f>IFERROR(ROUND(IF('[10]Linked sheet'!G58="","-",'[10]Linked sheet'!G58),'Rounded options'!$B$3),"-")</f>
        <v>37</v>
      </c>
      <c r="I58" s="66">
        <f>IF(AND(Q58=$I$2,$O58="HRG"),"See 07.BPTs",IFERROR(ROUND('[10]Linked sheet'!H58,'Rounded options'!$B$3),"-"))</f>
        <v>3861</v>
      </c>
      <c r="J58" s="15">
        <f>IFERROR(ROUND(IF('[10]Linked sheet'!I58="","-",'[10]Linked sheet'!I58),'Rounded options'!$B$3),"-")</f>
        <v>37</v>
      </c>
      <c r="K58" s="15">
        <f>IFERROR(ROUND(IF('[10]Linked sheet'!J58="","-",'[10]Linked sheet'!J58),'Rounded options'!$B$3),"-")</f>
        <v>206</v>
      </c>
      <c r="L58" s="15" t="str">
        <f>IF('[10]Linked sheet'!K58="","-",'[10]Linked sheet'!K58)</f>
        <v>Yes</v>
      </c>
      <c r="M58" s="39">
        <f>IF('[10]Linked sheet'!L58="","-",'[10]Linked sheet'!L58)</f>
        <v>0.30000000000000004</v>
      </c>
      <c r="N58" s="35">
        <f>IFERROR(ROUND('[10]Linked sheet'!M58,'Rounded options'!$B$3),"-")</f>
        <v>1158</v>
      </c>
      <c r="O58" s="7" t="str">
        <f>IFERROR(VLOOKUP($B58,[11]BPT_System_Structure!$B:$F,2,FALSE),"-")</f>
        <v>-</v>
      </c>
      <c r="P58" s="23" t="str">
        <f>IFERROR(VLOOKUP($B58,[11]BPT_System_Structure!$B:$F,3,FALSE),"-")</f>
        <v>-</v>
      </c>
      <c r="Q58" s="8" t="str">
        <f>IFERROR(VLOOKUP($B58,[11]BPT_System_Structure!$B:$F,5,FALSE),"-")</f>
        <v>-</v>
      </c>
      <c r="R58" s="59">
        <v>0</v>
      </c>
    </row>
    <row r="59" spans="2:18" hidden="1" x14ac:dyDescent="0.2">
      <c r="B59" s="21" t="str">
        <f>'[10]Linked sheet'!A59</f>
        <v>AA23F</v>
      </c>
      <c r="C59" s="20" t="str">
        <f>VLOOKUP($B59,'[10]Linked sheet'!$A$3:$O$1925,2,FALSE)</f>
        <v>Haemorrhagic Cerebrovascular Disorders with CC Score 3-5</v>
      </c>
      <c r="D59" s="68" t="str">
        <f>IF(AND($Q59=$D$2,$O59="HRG"),"See 07.BPT",IFERROR(ROUND('[10]Linked sheet'!C59,'Rounded options'!$B$3),"-"))</f>
        <v>-</v>
      </c>
      <c r="E59" s="66">
        <f>IF(AND($O59="HRG",OR($D$2,$Q59=$E$2)), "See 07.BPTs",IFERROR(ROUND('[10]Linked sheet'!D59,'Rounded options'!$B$3),"-"))</f>
        <v>2834</v>
      </c>
      <c r="F59" s="15" t="str">
        <f>IFERROR(ROUND(IF('[10]Linked sheet'!E59="","-",'[10]Linked sheet'!E59),'Rounded options'!$B$3),"-")</f>
        <v>-</v>
      </c>
      <c r="G59" s="15" t="str">
        <f>IFERROR(ROUND(IF('[10]Linked sheet'!F59="","-",'[10]Linked sheet'!F59),'Rounded options'!$B$3),"-")</f>
        <v>-</v>
      </c>
      <c r="H59" s="15">
        <f>IFERROR(ROUND(IF('[10]Linked sheet'!G59="","-",'[10]Linked sheet'!G59),'Rounded options'!$B$3),"-")</f>
        <v>19</v>
      </c>
      <c r="I59" s="66">
        <f>IF(AND(Q59=$I$2,$O59="HRG"),"See 07.BPTs",IFERROR(ROUND('[10]Linked sheet'!H59,'Rounded options'!$B$3),"-"))</f>
        <v>2834</v>
      </c>
      <c r="J59" s="15">
        <f>IFERROR(ROUND(IF('[10]Linked sheet'!I59="","-",'[10]Linked sheet'!I59),'Rounded options'!$B$3),"-")</f>
        <v>19</v>
      </c>
      <c r="K59" s="15">
        <f>IFERROR(ROUND(IF('[10]Linked sheet'!J59="","-",'[10]Linked sheet'!J59),'Rounded options'!$B$3),"-")</f>
        <v>206</v>
      </c>
      <c r="L59" s="15" t="str">
        <f>IF('[10]Linked sheet'!K59="","-",'[10]Linked sheet'!K59)</f>
        <v>Yes</v>
      </c>
      <c r="M59" s="39">
        <f>IF('[10]Linked sheet'!L59="","-",'[10]Linked sheet'!L59)</f>
        <v>0.30000000000000004</v>
      </c>
      <c r="N59" s="35">
        <f>IFERROR(ROUND('[10]Linked sheet'!M59,'Rounded options'!$B$3),"-")</f>
        <v>850</v>
      </c>
      <c r="O59" s="7" t="str">
        <f>IFERROR(VLOOKUP($B59,[11]BPT_System_Structure!$B:$F,2,FALSE),"-")</f>
        <v>-</v>
      </c>
      <c r="P59" s="23" t="str">
        <f>IFERROR(VLOOKUP($B59,[11]BPT_System_Structure!$B:$F,3,FALSE),"-")</f>
        <v>-</v>
      </c>
      <c r="Q59" s="8" t="str">
        <f>IFERROR(VLOOKUP($B59,[11]BPT_System_Structure!$B:$F,5,FALSE),"-")</f>
        <v>-</v>
      </c>
      <c r="R59" s="59">
        <v>0</v>
      </c>
    </row>
    <row r="60" spans="2:18" hidden="1" x14ac:dyDescent="0.2">
      <c r="B60" s="21" t="str">
        <f>'[10]Linked sheet'!A60</f>
        <v>AA23G</v>
      </c>
      <c r="C60" s="20" t="str">
        <f>VLOOKUP($B60,'[10]Linked sheet'!$A$3:$O$1925,2,FALSE)</f>
        <v>Haemorrhagic Cerebrovascular Disorders with CC Score 0-2</v>
      </c>
      <c r="D60" s="68" t="str">
        <f>IF(AND($Q60=$D$2,$O60="HRG"),"See 07.BPT",IFERROR(ROUND('[10]Linked sheet'!C60,'Rounded options'!$B$3),"-"))</f>
        <v>-</v>
      </c>
      <c r="E60" s="66">
        <f>IF(AND($O60="HRG",OR($D$2,$Q60=$E$2)), "See 07.BPTs",IFERROR(ROUND('[10]Linked sheet'!D60,'Rounded options'!$B$3),"-"))</f>
        <v>2001</v>
      </c>
      <c r="F60" s="15" t="str">
        <f>IFERROR(ROUND(IF('[10]Linked sheet'!E60="","-",'[10]Linked sheet'!E60),'Rounded options'!$B$3),"-")</f>
        <v>-</v>
      </c>
      <c r="G60" s="15" t="str">
        <f>IFERROR(ROUND(IF('[10]Linked sheet'!F60="","-",'[10]Linked sheet'!F60),'Rounded options'!$B$3),"-")</f>
        <v>-</v>
      </c>
      <c r="H60" s="15">
        <f>IFERROR(ROUND(IF('[10]Linked sheet'!G60="","-",'[10]Linked sheet'!G60),'Rounded options'!$B$3),"-")</f>
        <v>10</v>
      </c>
      <c r="I60" s="66">
        <f>IF(AND(Q60=$I$2,$O60="HRG"),"See 07.BPTs",IFERROR(ROUND('[10]Linked sheet'!H60,'Rounded options'!$B$3),"-"))</f>
        <v>2001</v>
      </c>
      <c r="J60" s="15">
        <f>IFERROR(ROUND(IF('[10]Linked sheet'!I60="","-",'[10]Linked sheet'!I60),'Rounded options'!$B$3),"-")</f>
        <v>10</v>
      </c>
      <c r="K60" s="15">
        <f>IFERROR(ROUND(IF('[10]Linked sheet'!J60="","-",'[10]Linked sheet'!J60),'Rounded options'!$B$3),"-")</f>
        <v>206</v>
      </c>
      <c r="L60" s="15" t="str">
        <f>IF('[10]Linked sheet'!K60="","-",'[10]Linked sheet'!K60)</f>
        <v>Yes</v>
      </c>
      <c r="M60" s="39">
        <f>IF('[10]Linked sheet'!L60="","-",'[10]Linked sheet'!L60)</f>
        <v>0.4</v>
      </c>
      <c r="N60" s="35">
        <f>IFERROR(ROUND('[10]Linked sheet'!M60,'Rounded options'!$B$3),"-")</f>
        <v>801</v>
      </c>
      <c r="O60" s="7" t="str">
        <f>IFERROR(VLOOKUP($B60,[11]BPT_System_Structure!$B:$F,2,FALSE),"-")</f>
        <v>-</v>
      </c>
      <c r="P60" s="23" t="str">
        <f>IFERROR(VLOOKUP($B60,[11]BPT_System_Structure!$B:$F,3,FALSE),"-")</f>
        <v>-</v>
      </c>
      <c r="Q60" s="8" t="str">
        <f>IFERROR(VLOOKUP($B60,[11]BPT_System_Structure!$B:$F,5,FALSE),"-")</f>
        <v>-</v>
      </c>
      <c r="R60" s="59">
        <v>0</v>
      </c>
    </row>
    <row r="61" spans="2:18" hidden="1" x14ac:dyDescent="0.2">
      <c r="B61" s="21" t="str">
        <f>'[10]Linked sheet'!A61</f>
        <v>AA24C</v>
      </c>
      <c r="C61" s="20" t="str">
        <f>VLOOKUP($B61,'[10]Linked sheet'!$A$3:$O$1925,2,FALSE)</f>
        <v>Brain Tumours or Cerebral Cysts, with CC Score 11+</v>
      </c>
      <c r="D61" s="68" t="str">
        <f>IF(AND($Q61=$D$2,$O61="HRG"),"See 07.BPT",IFERROR(ROUND('[10]Linked sheet'!C61,'Rounded options'!$B$3),"-"))</f>
        <v>-</v>
      </c>
      <c r="E61" s="66">
        <f>IF(AND($O61="HRG",OR($D$2,$Q61=$E$2)), "See 07.BPTs",IFERROR(ROUND('[10]Linked sheet'!D61,'Rounded options'!$B$3),"-"))</f>
        <v>6745</v>
      </c>
      <c r="F61" s="15" t="str">
        <f>IFERROR(ROUND(IF('[10]Linked sheet'!E61="","-",'[10]Linked sheet'!E61),'Rounded options'!$B$3),"-")</f>
        <v>-</v>
      </c>
      <c r="G61" s="15" t="str">
        <f>IFERROR(ROUND(IF('[10]Linked sheet'!F61="","-",'[10]Linked sheet'!F61),'Rounded options'!$B$3),"-")</f>
        <v>-</v>
      </c>
      <c r="H61" s="15">
        <f>IFERROR(ROUND(IF('[10]Linked sheet'!G61="","-",'[10]Linked sheet'!G61),'Rounded options'!$B$3),"-")</f>
        <v>69</v>
      </c>
      <c r="I61" s="66">
        <f>IF(AND(Q61=$I$2,$O61="HRG"),"See 07.BPTs",IFERROR(ROUND('[10]Linked sheet'!H61,'Rounded options'!$B$3),"-"))</f>
        <v>6745</v>
      </c>
      <c r="J61" s="15">
        <f>IFERROR(ROUND(IF('[10]Linked sheet'!I61="","-",'[10]Linked sheet'!I61),'Rounded options'!$B$3),"-")</f>
        <v>69</v>
      </c>
      <c r="K61" s="15">
        <f>IFERROR(ROUND(IF('[10]Linked sheet'!J61="","-",'[10]Linked sheet'!J61),'Rounded options'!$B$3),"-")</f>
        <v>206</v>
      </c>
      <c r="L61" s="15" t="str">
        <f>IF('[10]Linked sheet'!K61="","-",'[10]Linked sheet'!K61)</f>
        <v>Yes</v>
      </c>
      <c r="M61" s="39">
        <f>IF('[10]Linked sheet'!L61="","-",'[10]Linked sheet'!L61)</f>
        <v>0.30000000000000004</v>
      </c>
      <c r="N61" s="35">
        <f>IFERROR(ROUND('[10]Linked sheet'!M61,'Rounded options'!$B$3),"-")</f>
        <v>2023</v>
      </c>
      <c r="O61" s="7" t="str">
        <f>IFERROR(VLOOKUP($B61,[11]BPT_System_Structure!$B:$F,2,FALSE),"-")</f>
        <v>-</v>
      </c>
      <c r="P61" s="23" t="str">
        <f>IFERROR(VLOOKUP($B61,[11]BPT_System_Structure!$B:$F,3,FALSE),"-")</f>
        <v>-</v>
      </c>
      <c r="Q61" s="8" t="str">
        <f>IFERROR(VLOOKUP($B61,[11]BPT_System_Structure!$B:$F,5,FALSE),"-")</f>
        <v>-</v>
      </c>
      <c r="R61" s="59">
        <v>0</v>
      </c>
    </row>
    <row r="62" spans="2:18" hidden="1" x14ac:dyDescent="0.2">
      <c r="B62" s="21" t="str">
        <f>'[10]Linked sheet'!A62</f>
        <v>AA24D</v>
      </c>
      <c r="C62" s="20" t="str">
        <f>VLOOKUP($B62,'[10]Linked sheet'!$A$3:$O$1925,2,FALSE)</f>
        <v>Brain Tumours or Cerebral Cysts, with CC Score 8-10</v>
      </c>
      <c r="D62" s="68" t="str">
        <f>IF(AND($Q62=$D$2,$O62="HRG"),"See 07.BPT",IFERROR(ROUND('[10]Linked sheet'!C62,'Rounded options'!$B$3),"-"))</f>
        <v>-</v>
      </c>
      <c r="E62" s="66">
        <f>IF(AND($O62="HRG",OR($D$2,$Q62=$E$2)), "See 07.BPTs",IFERROR(ROUND('[10]Linked sheet'!D62,'Rounded options'!$B$3),"-"))</f>
        <v>4572</v>
      </c>
      <c r="F62" s="15" t="str">
        <f>IFERROR(ROUND(IF('[10]Linked sheet'!E62="","-",'[10]Linked sheet'!E62),'Rounded options'!$B$3),"-")</f>
        <v>-</v>
      </c>
      <c r="G62" s="15" t="str">
        <f>IFERROR(ROUND(IF('[10]Linked sheet'!F62="","-",'[10]Linked sheet'!F62),'Rounded options'!$B$3),"-")</f>
        <v>-</v>
      </c>
      <c r="H62" s="15">
        <f>IFERROR(ROUND(IF('[10]Linked sheet'!G62="","-",'[10]Linked sheet'!G62),'Rounded options'!$B$3),"-")</f>
        <v>44</v>
      </c>
      <c r="I62" s="66">
        <f>IF(AND(Q62=$I$2,$O62="HRG"),"See 07.BPTs",IFERROR(ROUND('[10]Linked sheet'!H62,'Rounded options'!$B$3),"-"))</f>
        <v>4572</v>
      </c>
      <c r="J62" s="15">
        <f>IFERROR(ROUND(IF('[10]Linked sheet'!I62="","-",'[10]Linked sheet'!I62),'Rounded options'!$B$3),"-")</f>
        <v>44</v>
      </c>
      <c r="K62" s="15">
        <f>IFERROR(ROUND(IF('[10]Linked sheet'!J62="","-",'[10]Linked sheet'!J62),'Rounded options'!$B$3),"-")</f>
        <v>206</v>
      </c>
      <c r="L62" s="15" t="str">
        <f>IF('[10]Linked sheet'!K62="","-",'[10]Linked sheet'!K62)</f>
        <v>Yes</v>
      </c>
      <c r="M62" s="39">
        <f>IF('[10]Linked sheet'!L62="","-",'[10]Linked sheet'!L62)</f>
        <v>0.30000000000000004</v>
      </c>
      <c r="N62" s="35">
        <f>IFERROR(ROUND('[10]Linked sheet'!M62,'Rounded options'!$B$3),"-")</f>
        <v>1372</v>
      </c>
      <c r="O62" s="7" t="str">
        <f>IFERROR(VLOOKUP($B62,[11]BPT_System_Structure!$B:$F,2,FALSE),"-")</f>
        <v>-</v>
      </c>
      <c r="P62" s="23" t="str">
        <f>IFERROR(VLOOKUP($B62,[11]BPT_System_Structure!$B:$F,3,FALSE),"-")</f>
        <v>-</v>
      </c>
      <c r="Q62" s="8" t="str">
        <f>IFERROR(VLOOKUP($B62,[11]BPT_System_Structure!$B:$F,5,FALSE),"-")</f>
        <v>-</v>
      </c>
      <c r="R62" s="59">
        <v>0</v>
      </c>
    </row>
    <row r="63" spans="2:18" hidden="1" x14ac:dyDescent="0.2">
      <c r="B63" s="21" t="str">
        <f>'[10]Linked sheet'!A63</f>
        <v>AA24E</v>
      </c>
      <c r="C63" s="20" t="str">
        <f>VLOOKUP($B63,'[10]Linked sheet'!$A$3:$O$1925,2,FALSE)</f>
        <v>Brain Tumours or Cerebral Cysts, with CC Score 6-7</v>
      </c>
      <c r="D63" s="68" t="str">
        <f>IF(AND($Q63=$D$2,$O63="HRG"),"See 07.BPT",IFERROR(ROUND('[10]Linked sheet'!C63,'Rounded options'!$B$3),"-"))</f>
        <v>-</v>
      </c>
      <c r="E63" s="66">
        <f>IF(AND($O63="HRG",OR($D$2,$Q63=$E$2)), "See 07.BPTs",IFERROR(ROUND('[10]Linked sheet'!D63,'Rounded options'!$B$3),"-"))</f>
        <v>2648</v>
      </c>
      <c r="F63" s="15" t="str">
        <f>IFERROR(ROUND(IF('[10]Linked sheet'!E63="","-",'[10]Linked sheet'!E63),'Rounded options'!$B$3),"-")</f>
        <v>-</v>
      </c>
      <c r="G63" s="15" t="str">
        <f>IFERROR(ROUND(IF('[10]Linked sheet'!F63="","-",'[10]Linked sheet'!F63),'Rounded options'!$B$3),"-")</f>
        <v>-</v>
      </c>
      <c r="H63" s="15">
        <f>IFERROR(ROUND(IF('[10]Linked sheet'!G63="","-",'[10]Linked sheet'!G63),'Rounded options'!$B$3),"-")</f>
        <v>28</v>
      </c>
      <c r="I63" s="66">
        <f>IF(AND(Q63=$I$2,$O63="HRG"),"See 07.BPTs",IFERROR(ROUND('[10]Linked sheet'!H63,'Rounded options'!$B$3),"-"))</f>
        <v>3608</v>
      </c>
      <c r="J63" s="15">
        <f>IFERROR(ROUND(IF('[10]Linked sheet'!I63="","-",'[10]Linked sheet'!I63),'Rounded options'!$B$3),"-")</f>
        <v>34</v>
      </c>
      <c r="K63" s="15">
        <f>IFERROR(ROUND(IF('[10]Linked sheet'!J63="","-",'[10]Linked sheet'!J63),'Rounded options'!$B$3),"-")</f>
        <v>206</v>
      </c>
      <c r="L63" s="15" t="str">
        <f>IF('[10]Linked sheet'!K63="","-",'[10]Linked sheet'!K63)</f>
        <v>Yes</v>
      </c>
      <c r="M63" s="39">
        <f>IF('[10]Linked sheet'!L63="","-",'[10]Linked sheet'!L63)</f>
        <v>0.30000000000000004</v>
      </c>
      <c r="N63" s="35">
        <f>IFERROR(ROUND('[10]Linked sheet'!M63,'Rounded options'!$B$3),"-")</f>
        <v>1082</v>
      </c>
      <c r="O63" s="7" t="str">
        <f>IFERROR(VLOOKUP($B63,[11]BPT_System_Structure!$B:$F,2,FALSE),"-")</f>
        <v>-</v>
      </c>
      <c r="P63" s="23" t="str">
        <f>IFERROR(VLOOKUP($B63,[11]BPT_System_Structure!$B:$F,3,FALSE),"-")</f>
        <v>-</v>
      </c>
      <c r="Q63" s="8" t="str">
        <f>IFERROR(VLOOKUP($B63,[11]BPT_System_Structure!$B:$F,5,FALSE),"-")</f>
        <v>-</v>
      </c>
      <c r="R63" s="59">
        <v>0</v>
      </c>
    </row>
    <row r="64" spans="2:18" hidden="1" x14ac:dyDescent="0.2">
      <c r="B64" s="21" t="str">
        <f>'[10]Linked sheet'!A64</f>
        <v>AA24F</v>
      </c>
      <c r="C64" s="20" t="str">
        <f>VLOOKUP($B64,'[10]Linked sheet'!$A$3:$O$1925,2,FALSE)</f>
        <v>Brain Tumours or Cerebral Cysts, with CC Score 4-5</v>
      </c>
      <c r="D64" s="68" t="str">
        <f>IF(AND($Q64=$D$2,$O64="HRG"),"See 07.BPT",IFERROR(ROUND('[10]Linked sheet'!C64,'Rounded options'!$B$3),"-"))</f>
        <v>-</v>
      </c>
      <c r="E64" s="66">
        <f>IF(AND($O64="HRG",OR($D$2,$Q64=$E$2)), "See 07.BPTs",IFERROR(ROUND('[10]Linked sheet'!D64,'Rounded options'!$B$3),"-"))</f>
        <v>1331</v>
      </c>
      <c r="F64" s="15" t="str">
        <f>IFERROR(ROUND(IF('[10]Linked sheet'!E64="","-",'[10]Linked sheet'!E64),'Rounded options'!$B$3),"-")</f>
        <v>-</v>
      </c>
      <c r="G64" s="15" t="str">
        <f>IFERROR(ROUND(IF('[10]Linked sheet'!F64="","-",'[10]Linked sheet'!F64),'Rounded options'!$B$3),"-")</f>
        <v>-</v>
      </c>
      <c r="H64" s="15">
        <f>IFERROR(ROUND(IF('[10]Linked sheet'!G64="","-",'[10]Linked sheet'!G64),'Rounded options'!$B$3),"-")</f>
        <v>10</v>
      </c>
      <c r="I64" s="66">
        <f>IF(AND(Q64=$I$2,$O64="HRG"),"See 07.BPTs",IFERROR(ROUND('[10]Linked sheet'!H64,'Rounded options'!$B$3),"-"))</f>
        <v>2983</v>
      </c>
      <c r="J64" s="15">
        <f>IFERROR(ROUND(IF('[10]Linked sheet'!I64="","-",'[10]Linked sheet'!I64),'Rounded options'!$B$3),"-")</f>
        <v>27</v>
      </c>
      <c r="K64" s="15">
        <f>IFERROR(ROUND(IF('[10]Linked sheet'!J64="","-",'[10]Linked sheet'!J64),'Rounded options'!$B$3),"-")</f>
        <v>206</v>
      </c>
      <c r="L64" s="15" t="str">
        <f>IF('[10]Linked sheet'!K64="","-",'[10]Linked sheet'!K64)</f>
        <v>Yes</v>
      </c>
      <c r="M64" s="39">
        <f>IF('[10]Linked sheet'!L64="","-",'[10]Linked sheet'!L64)</f>
        <v>0.30000000000000004</v>
      </c>
      <c r="N64" s="35">
        <f>IFERROR(ROUND('[10]Linked sheet'!M64,'Rounded options'!$B$3),"-")</f>
        <v>895</v>
      </c>
      <c r="O64" s="7" t="str">
        <f>IFERROR(VLOOKUP($B64,[11]BPT_System_Structure!$B:$F,2,FALSE),"-")</f>
        <v>-</v>
      </c>
      <c r="P64" s="23" t="str">
        <f>IFERROR(VLOOKUP($B64,[11]BPT_System_Structure!$B:$F,3,FALSE),"-")</f>
        <v>-</v>
      </c>
      <c r="Q64" s="8" t="str">
        <f>IFERROR(VLOOKUP($B64,[11]BPT_System_Structure!$B:$F,5,FALSE),"-")</f>
        <v>-</v>
      </c>
      <c r="R64" s="59">
        <v>0</v>
      </c>
    </row>
    <row r="65" spans="2:18" hidden="1" x14ac:dyDescent="0.2">
      <c r="B65" s="21" t="str">
        <f>'[10]Linked sheet'!A65</f>
        <v>AA24G</v>
      </c>
      <c r="C65" s="20" t="str">
        <f>VLOOKUP($B65,'[10]Linked sheet'!$A$3:$O$1925,2,FALSE)</f>
        <v>Brain Tumours or Cerebral Cysts, with CC Score 2-3</v>
      </c>
      <c r="D65" s="68" t="str">
        <f>IF(AND($Q65=$D$2,$O65="HRG"),"See 07.BPT",IFERROR(ROUND('[10]Linked sheet'!C65,'Rounded options'!$B$3),"-"))</f>
        <v>-</v>
      </c>
      <c r="E65" s="66">
        <f>IF(AND($O65="HRG",OR($D$2,$Q65=$E$2)), "See 07.BPTs",IFERROR(ROUND('[10]Linked sheet'!D65,'Rounded options'!$B$3),"-"))</f>
        <v>728</v>
      </c>
      <c r="F65" s="15" t="str">
        <f>IFERROR(ROUND(IF('[10]Linked sheet'!E65="","-",'[10]Linked sheet'!E65),'Rounded options'!$B$3),"-")</f>
        <v>-</v>
      </c>
      <c r="G65" s="15" t="str">
        <f>IFERROR(ROUND(IF('[10]Linked sheet'!F65="","-",'[10]Linked sheet'!F65),'Rounded options'!$B$3),"-")</f>
        <v>-</v>
      </c>
      <c r="H65" s="15">
        <f>IFERROR(ROUND(IF('[10]Linked sheet'!G65="","-",'[10]Linked sheet'!G65),'Rounded options'!$B$3),"-")</f>
        <v>5</v>
      </c>
      <c r="I65" s="66">
        <f>IF(AND(Q65=$I$2,$O65="HRG"),"See 07.BPTs",IFERROR(ROUND('[10]Linked sheet'!H65,'Rounded options'!$B$3),"-"))</f>
        <v>2469</v>
      </c>
      <c r="J65" s="15">
        <f>IFERROR(ROUND(IF('[10]Linked sheet'!I65="","-",'[10]Linked sheet'!I65),'Rounded options'!$B$3),"-")</f>
        <v>19</v>
      </c>
      <c r="K65" s="15">
        <f>IFERROR(ROUND(IF('[10]Linked sheet'!J65="","-",'[10]Linked sheet'!J65),'Rounded options'!$B$3),"-")</f>
        <v>206</v>
      </c>
      <c r="L65" s="15" t="str">
        <f>IF('[10]Linked sheet'!K65="","-",'[10]Linked sheet'!K65)</f>
        <v>Yes</v>
      </c>
      <c r="M65" s="39">
        <f>IF('[10]Linked sheet'!L65="","-",'[10]Linked sheet'!L65)</f>
        <v>0.30000000000000004</v>
      </c>
      <c r="N65" s="35">
        <f>IFERROR(ROUND('[10]Linked sheet'!M65,'Rounded options'!$B$3),"-")</f>
        <v>741</v>
      </c>
      <c r="O65" s="7" t="str">
        <f>IFERROR(VLOOKUP($B65,[11]BPT_System_Structure!$B:$F,2,FALSE),"-")</f>
        <v>-</v>
      </c>
      <c r="P65" s="23" t="str">
        <f>IFERROR(VLOOKUP($B65,[11]BPT_System_Structure!$B:$F,3,FALSE),"-")</f>
        <v>-</v>
      </c>
      <c r="Q65" s="8" t="str">
        <f>IFERROR(VLOOKUP($B65,[11]BPT_System_Structure!$B:$F,5,FALSE),"-")</f>
        <v>-</v>
      </c>
      <c r="R65" s="59">
        <v>0</v>
      </c>
    </row>
    <row r="66" spans="2:18" hidden="1" x14ac:dyDescent="0.2">
      <c r="B66" s="21" t="str">
        <f>'[10]Linked sheet'!A66</f>
        <v>AA24H</v>
      </c>
      <c r="C66" s="20" t="str">
        <f>VLOOKUP($B66,'[10]Linked sheet'!$A$3:$O$1925,2,FALSE)</f>
        <v>Brain Tumours or Cerebral Cysts, with CC Score 0-1</v>
      </c>
      <c r="D66" s="68" t="str">
        <f>IF(AND($Q66=$D$2,$O66="HRG"),"See 07.BPT",IFERROR(ROUND('[10]Linked sheet'!C66,'Rounded options'!$B$3),"-"))</f>
        <v>-</v>
      </c>
      <c r="E66" s="66">
        <f>IF(AND($O66="HRG",OR($D$2,$Q66=$E$2)), "See 07.BPTs",IFERROR(ROUND('[10]Linked sheet'!D66,'Rounded options'!$B$3),"-"))</f>
        <v>512</v>
      </c>
      <c r="F66" s="15" t="str">
        <f>IFERROR(ROUND(IF('[10]Linked sheet'!E66="","-",'[10]Linked sheet'!E66),'Rounded options'!$B$3),"-")</f>
        <v>-</v>
      </c>
      <c r="G66" s="15" t="str">
        <f>IFERROR(ROUND(IF('[10]Linked sheet'!F66="","-",'[10]Linked sheet'!F66),'Rounded options'!$B$3),"-")</f>
        <v>-</v>
      </c>
      <c r="H66" s="15">
        <f>IFERROR(ROUND(IF('[10]Linked sheet'!G66="","-",'[10]Linked sheet'!G66),'Rounded options'!$B$3),"-")</f>
        <v>5</v>
      </c>
      <c r="I66" s="66">
        <f>IF(AND(Q66=$I$2,$O66="HRG"),"See 07.BPTs",IFERROR(ROUND('[10]Linked sheet'!H66,'Rounded options'!$B$3),"-"))</f>
        <v>1825</v>
      </c>
      <c r="J66" s="15">
        <f>IFERROR(ROUND(IF('[10]Linked sheet'!I66="","-",'[10]Linked sheet'!I66),'Rounded options'!$B$3),"-")</f>
        <v>11</v>
      </c>
      <c r="K66" s="15">
        <f>IFERROR(ROUND(IF('[10]Linked sheet'!J66="","-",'[10]Linked sheet'!J66),'Rounded options'!$B$3),"-")</f>
        <v>206</v>
      </c>
      <c r="L66" s="15" t="str">
        <f>IF('[10]Linked sheet'!K66="","-",'[10]Linked sheet'!K66)</f>
        <v>Yes</v>
      </c>
      <c r="M66" s="39">
        <f>IF('[10]Linked sheet'!L66="","-",'[10]Linked sheet'!L66)</f>
        <v>0.4</v>
      </c>
      <c r="N66" s="35">
        <f>IFERROR(ROUND('[10]Linked sheet'!M66,'Rounded options'!$B$3),"-")</f>
        <v>730</v>
      </c>
      <c r="O66" s="7" t="str">
        <f>IFERROR(VLOOKUP($B66,[11]BPT_System_Structure!$B:$F,2,FALSE),"-")</f>
        <v>-</v>
      </c>
      <c r="P66" s="23" t="str">
        <f>IFERROR(VLOOKUP($B66,[11]BPT_System_Structure!$B:$F,3,FALSE),"-")</f>
        <v>-</v>
      </c>
      <c r="Q66" s="8" t="str">
        <f>IFERROR(VLOOKUP($B66,[11]BPT_System_Structure!$B:$F,5,FALSE),"-")</f>
        <v>-</v>
      </c>
      <c r="R66" s="59">
        <v>0</v>
      </c>
    </row>
    <row r="67" spans="2:18" hidden="1" x14ac:dyDescent="0.2">
      <c r="B67" s="21" t="str">
        <f>'[10]Linked sheet'!A67</f>
        <v>AA25C</v>
      </c>
      <c r="C67" s="20" t="str">
        <f>VLOOKUP($B67,'[10]Linked sheet'!$A$3:$O$1925,2,FALSE)</f>
        <v>Cerebral Degenerations or Miscellaneous Disorders of Nervous System, with CC Score 14+</v>
      </c>
      <c r="D67" s="68" t="str">
        <f>IF(AND($Q67=$D$2,$O67="HRG"),"See 07.BPT",IFERROR(ROUND('[10]Linked sheet'!C67,'Rounded options'!$B$3),"-"))</f>
        <v>-</v>
      </c>
      <c r="E67" s="66">
        <f>IF(AND($O67="HRG",OR($D$2,$Q67=$E$2)), "See 07.BPTs",IFERROR(ROUND('[10]Linked sheet'!D67,'Rounded options'!$B$3),"-"))</f>
        <v>5997</v>
      </c>
      <c r="F67" s="15" t="str">
        <f>IFERROR(ROUND(IF('[10]Linked sheet'!E67="","-",'[10]Linked sheet'!E67),'Rounded options'!$B$3),"-")</f>
        <v>-</v>
      </c>
      <c r="G67" s="15" t="str">
        <f>IFERROR(ROUND(IF('[10]Linked sheet'!F67="","-",'[10]Linked sheet'!F67),'Rounded options'!$B$3),"-")</f>
        <v>-</v>
      </c>
      <c r="H67" s="15">
        <f>IFERROR(ROUND(IF('[10]Linked sheet'!G67="","-",'[10]Linked sheet'!G67),'Rounded options'!$B$3),"-")</f>
        <v>80</v>
      </c>
      <c r="I67" s="66">
        <f>IF(AND(Q67=$I$2,$O67="HRG"),"See 07.BPTs",IFERROR(ROUND('[10]Linked sheet'!H67,'Rounded options'!$B$3),"-"))</f>
        <v>7893</v>
      </c>
      <c r="J67" s="15">
        <f>IFERROR(ROUND(IF('[10]Linked sheet'!I67="","-",'[10]Linked sheet'!I67),'Rounded options'!$B$3),"-")</f>
        <v>107</v>
      </c>
      <c r="K67" s="15">
        <f>IFERROR(ROUND(IF('[10]Linked sheet'!J67="","-",'[10]Linked sheet'!J67),'Rounded options'!$B$3),"-")</f>
        <v>206</v>
      </c>
      <c r="L67" s="15" t="str">
        <f>IF('[10]Linked sheet'!K67="","-",'[10]Linked sheet'!K67)</f>
        <v>Yes</v>
      </c>
      <c r="M67" s="39">
        <f>IF('[10]Linked sheet'!L67="","-",'[10]Linked sheet'!L67)</f>
        <v>0.30000000000000004</v>
      </c>
      <c r="N67" s="35">
        <f>IFERROR(ROUND('[10]Linked sheet'!M67,'Rounded options'!$B$3),"-")</f>
        <v>2368</v>
      </c>
      <c r="O67" s="7" t="str">
        <f>IFERROR(VLOOKUP($B67,[11]BPT_System_Structure!$B:$F,2,FALSE),"-")</f>
        <v>-</v>
      </c>
      <c r="P67" s="23" t="str">
        <f>IFERROR(VLOOKUP($B67,[11]BPT_System_Structure!$B:$F,3,FALSE),"-")</f>
        <v>-</v>
      </c>
      <c r="Q67" s="8" t="str">
        <f>IFERROR(VLOOKUP($B67,[11]BPT_System_Structure!$B:$F,5,FALSE),"-")</f>
        <v>-</v>
      </c>
      <c r="R67" s="59">
        <v>0</v>
      </c>
    </row>
    <row r="68" spans="2:18" hidden="1" x14ac:dyDescent="0.2">
      <c r="B68" s="21" t="str">
        <f>'[10]Linked sheet'!A68</f>
        <v>AA25D</v>
      </c>
      <c r="C68" s="20" t="str">
        <f>VLOOKUP($B68,'[10]Linked sheet'!$A$3:$O$1925,2,FALSE)</f>
        <v>Cerebral Degenerations or Miscellaneous Disorders of Nervous System, with CC Score 11-13</v>
      </c>
      <c r="D68" s="68" t="str">
        <f>IF(AND($Q68=$D$2,$O68="HRG"),"See 07.BPT",IFERROR(ROUND('[10]Linked sheet'!C68,'Rounded options'!$B$3),"-"))</f>
        <v>-</v>
      </c>
      <c r="E68" s="66">
        <f>IF(AND($O68="HRG",OR($D$2,$Q68=$E$2)), "See 07.BPTs",IFERROR(ROUND('[10]Linked sheet'!D68,'Rounded options'!$B$3),"-"))</f>
        <v>4909</v>
      </c>
      <c r="F68" s="15" t="str">
        <f>IFERROR(ROUND(IF('[10]Linked sheet'!E68="","-",'[10]Linked sheet'!E68),'Rounded options'!$B$3),"-")</f>
        <v>-</v>
      </c>
      <c r="G68" s="15" t="str">
        <f>IFERROR(ROUND(IF('[10]Linked sheet'!F68="","-",'[10]Linked sheet'!F68),'Rounded options'!$B$3),"-")</f>
        <v>-</v>
      </c>
      <c r="H68" s="15">
        <f>IFERROR(ROUND(IF('[10]Linked sheet'!G68="","-",'[10]Linked sheet'!G68),'Rounded options'!$B$3),"-")</f>
        <v>59</v>
      </c>
      <c r="I68" s="66">
        <f>IF(AND(Q68=$I$2,$O68="HRG"),"See 07.BPTs",IFERROR(ROUND('[10]Linked sheet'!H68,'Rounded options'!$B$3),"-"))</f>
        <v>4909</v>
      </c>
      <c r="J68" s="15">
        <f>IFERROR(ROUND(IF('[10]Linked sheet'!I68="","-",'[10]Linked sheet'!I68),'Rounded options'!$B$3),"-")</f>
        <v>59</v>
      </c>
      <c r="K68" s="15">
        <f>IFERROR(ROUND(IF('[10]Linked sheet'!J68="","-",'[10]Linked sheet'!J68),'Rounded options'!$B$3),"-")</f>
        <v>206</v>
      </c>
      <c r="L68" s="15" t="str">
        <f>IF('[10]Linked sheet'!K68="","-",'[10]Linked sheet'!K68)</f>
        <v>Yes</v>
      </c>
      <c r="M68" s="39">
        <f>IF('[10]Linked sheet'!L68="","-",'[10]Linked sheet'!L68)</f>
        <v>0.30000000000000004</v>
      </c>
      <c r="N68" s="35">
        <f>IFERROR(ROUND('[10]Linked sheet'!M68,'Rounded options'!$B$3),"-")</f>
        <v>1473</v>
      </c>
      <c r="O68" s="7" t="str">
        <f>IFERROR(VLOOKUP($B68,[11]BPT_System_Structure!$B:$F,2,FALSE),"-")</f>
        <v>-</v>
      </c>
      <c r="P68" s="23" t="str">
        <f>IFERROR(VLOOKUP($B68,[11]BPT_System_Structure!$B:$F,3,FALSE),"-")</f>
        <v>-</v>
      </c>
      <c r="Q68" s="8" t="str">
        <f>IFERROR(VLOOKUP($B68,[11]BPT_System_Structure!$B:$F,5,FALSE),"-")</f>
        <v>-</v>
      </c>
      <c r="R68" s="59">
        <v>0</v>
      </c>
    </row>
    <row r="69" spans="2:18" hidden="1" x14ac:dyDescent="0.2">
      <c r="B69" s="21" t="str">
        <f>'[10]Linked sheet'!A69</f>
        <v>AA25E</v>
      </c>
      <c r="C69" s="20" t="str">
        <f>VLOOKUP($B69,'[10]Linked sheet'!$A$3:$O$1925,2,FALSE)</f>
        <v>Cerebral Degenerations or Miscellaneous Disorders of Nervous System, with CC Score 8-10</v>
      </c>
      <c r="D69" s="68" t="str">
        <f>IF(AND($Q69=$D$2,$O69="HRG"),"See 07.BPT",IFERROR(ROUND('[10]Linked sheet'!C69,'Rounded options'!$B$3),"-"))</f>
        <v>-</v>
      </c>
      <c r="E69" s="66">
        <f>IF(AND($O69="HRG",OR($D$2,$Q69=$E$2)), "See 07.BPTs",IFERROR(ROUND('[10]Linked sheet'!D69,'Rounded options'!$B$3),"-"))</f>
        <v>3135</v>
      </c>
      <c r="F69" s="15" t="str">
        <f>IFERROR(ROUND(IF('[10]Linked sheet'!E69="","-",'[10]Linked sheet'!E69),'Rounded options'!$B$3),"-")</f>
        <v>-</v>
      </c>
      <c r="G69" s="15" t="str">
        <f>IFERROR(ROUND(IF('[10]Linked sheet'!F69="","-",'[10]Linked sheet'!F69),'Rounded options'!$B$3),"-")</f>
        <v>-</v>
      </c>
      <c r="H69" s="15">
        <f>IFERROR(ROUND(IF('[10]Linked sheet'!G69="","-",'[10]Linked sheet'!G69),'Rounded options'!$B$3),"-")</f>
        <v>28</v>
      </c>
      <c r="I69" s="66">
        <f>IF(AND(Q69=$I$2,$O69="HRG"),"See 07.BPTs",IFERROR(ROUND('[10]Linked sheet'!H69,'Rounded options'!$B$3),"-"))</f>
        <v>3546</v>
      </c>
      <c r="J69" s="15">
        <f>IFERROR(ROUND(IF('[10]Linked sheet'!I69="","-",'[10]Linked sheet'!I69),'Rounded options'!$B$3),"-")</f>
        <v>37</v>
      </c>
      <c r="K69" s="15">
        <f>IFERROR(ROUND(IF('[10]Linked sheet'!J69="","-",'[10]Linked sheet'!J69),'Rounded options'!$B$3),"-")</f>
        <v>206</v>
      </c>
      <c r="L69" s="15" t="str">
        <f>IF('[10]Linked sheet'!K69="","-",'[10]Linked sheet'!K69)</f>
        <v>Yes</v>
      </c>
      <c r="M69" s="39">
        <f>IF('[10]Linked sheet'!L69="","-",'[10]Linked sheet'!L69)</f>
        <v>0.30000000000000004</v>
      </c>
      <c r="N69" s="35">
        <f>IFERROR(ROUND('[10]Linked sheet'!M69,'Rounded options'!$B$3),"-")</f>
        <v>1064</v>
      </c>
      <c r="O69" s="7" t="str">
        <f>IFERROR(VLOOKUP($B69,[11]BPT_System_Structure!$B:$F,2,FALSE),"-")</f>
        <v>-</v>
      </c>
      <c r="P69" s="23" t="str">
        <f>IFERROR(VLOOKUP($B69,[11]BPT_System_Structure!$B:$F,3,FALSE),"-")</f>
        <v>-</v>
      </c>
      <c r="Q69" s="8" t="str">
        <f>IFERROR(VLOOKUP($B69,[11]BPT_System_Structure!$B:$F,5,FALSE),"-")</f>
        <v>-</v>
      </c>
      <c r="R69" s="59">
        <v>0</v>
      </c>
    </row>
    <row r="70" spans="2:18" hidden="1" x14ac:dyDescent="0.2">
      <c r="B70" s="21" t="str">
        <f>'[10]Linked sheet'!A70</f>
        <v>AA25F</v>
      </c>
      <c r="C70" s="20" t="str">
        <f>VLOOKUP($B70,'[10]Linked sheet'!$A$3:$O$1925,2,FALSE)</f>
        <v>Cerebral Degenerations or Miscellaneous Disorders of Nervous System, with CC Score 5-7</v>
      </c>
      <c r="D70" s="68" t="str">
        <f>IF(AND($Q70=$D$2,$O70="HRG"),"See 07.BPT",IFERROR(ROUND('[10]Linked sheet'!C70,'Rounded options'!$B$3),"-"))</f>
        <v>-</v>
      </c>
      <c r="E70" s="66">
        <f>IF(AND($O70="HRG",OR($D$2,$Q70=$E$2)), "See 07.BPTs",IFERROR(ROUND('[10]Linked sheet'!D70,'Rounded options'!$B$3),"-"))</f>
        <v>1849</v>
      </c>
      <c r="F70" s="15" t="str">
        <f>IFERROR(ROUND(IF('[10]Linked sheet'!E70="","-",'[10]Linked sheet'!E70),'Rounded options'!$B$3),"-")</f>
        <v>-</v>
      </c>
      <c r="G70" s="15" t="str">
        <f>IFERROR(ROUND(IF('[10]Linked sheet'!F70="","-",'[10]Linked sheet'!F70),'Rounded options'!$B$3),"-")</f>
        <v>-</v>
      </c>
      <c r="H70" s="15">
        <f>IFERROR(ROUND(IF('[10]Linked sheet'!G70="","-",'[10]Linked sheet'!G70),'Rounded options'!$B$3),"-")</f>
        <v>10</v>
      </c>
      <c r="I70" s="66">
        <f>IF(AND(Q70=$I$2,$O70="HRG"),"See 07.BPTs",IFERROR(ROUND('[10]Linked sheet'!H70,'Rounded options'!$B$3),"-"))</f>
        <v>2457</v>
      </c>
      <c r="J70" s="15">
        <f>IFERROR(ROUND(IF('[10]Linked sheet'!I70="","-",'[10]Linked sheet'!I70),'Rounded options'!$B$3),"-")</f>
        <v>19</v>
      </c>
      <c r="K70" s="15">
        <f>IFERROR(ROUND(IF('[10]Linked sheet'!J70="","-",'[10]Linked sheet'!J70),'Rounded options'!$B$3),"-")</f>
        <v>206</v>
      </c>
      <c r="L70" s="15" t="str">
        <f>IF('[10]Linked sheet'!K70="","-",'[10]Linked sheet'!K70)</f>
        <v>Yes</v>
      </c>
      <c r="M70" s="39">
        <f>IF('[10]Linked sheet'!L70="","-",'[10]Linked sheet'!L70)</f>
        <v>0.30000000000000004</v>
      </c>
      <c r="N70" s="35">
        <f>IFERROR(ROUND('[10]Linked sheet'!M70,'Rounded options'!$B$3),"-")</f>
        <v>737</v>
      </c>
      <c r="O70" s="7" t="str">
        <f>IFERROR(VLOOKUP($B70,[11]BPT_System_Structure!$B:$F,2,FALSE),"-")</f>
        <v>-</v>
      </c>
      <c r="P70" s="23" t="str">
        <f>IFERROR(VLOOKUP($B70,[11]BPT_System_Structure!$B:$F,3,FALSE),"-")</f>
        <v>-</v>
      </c>
      <c r="Q70" s="8" t="str">
        <f>IFERROR(VLOOKUP($B70,[11]BPT_System_Structure!$B:$F,5,FALSE),"-")</f>
        <v>-</v>
      </c>
      <c r="R70" s="59">
        <v>0</v>
      </c>
    </row>
    <row r="71" spans="2:18" hidden="1" x14ac:dyDescent="0.2">
      <c r="B71" s="21" t="str">
        <f>'[10]Linked sheet'!A71</f>
        <v>AA25G</v>
      </c>
      <c r="C71" s="20" t="str">
        <f>VLOOKUP($B71,'[10]Linked sheet'!$A$3:$O$1925,2,FALSE)</f>
        <v>Cerebral Degenerations or Miscellaneous Disorders of Nervous System, with CC Score 0-4</v>
      </c>
      <c r="D71" s="68" t="str">
        <f>IF(AND($Q71=$D$2,$O71="HRG"),"See 07.BPT",IFERROR(ROUND('[10]Linked sheet'!C71,'Rounded options'!$B$3),"-"))</f>
        <v>-</v>
      </c>
      <c r="E71" s="66">
        <f>IF(AND($O71="HRG",OR($D$2,$Q71=$E$2)), "See 07.BPTs",IFERROR(ROUND('[10]Linked sheet'!D71,'Rounded options'!$B$3),"-"))</f>
        <v>583</v>
      </c>
      <c r="F71" s="15" t="str">
        <f>IFERROR(ROUND(IF('[10]Linked sheet'!E71="","-",'[10]Linked sheet'!E71),'Rounded options'!$B$3),"-")</f>
        <v>-</v>
      </c>
      <c r="G71" s="15" t="str">
        <f>IFERROR(ROUND(IF('[10]Linked sheet'!F71="","-",'[10]Linked sheet'!F71),'Rounded options'!$B$3),"-")</f>
        <v>-</v>
      </c>
      <c r="H71" s="15">
        <f>IFERROR(ROUND(IF('[10]Linked sheet'!G71="","-",'[10]Linked sheet'!G71),'Rounded options'!$B$3),"-")</f>
        <v>5</v>
      </c>
      <c r="I71" s="66">
        <f>IF(AND(Q71=$I$2,$O71="HRG"),"See 07.BPTs",IFERROR(ROUND('[10]Linked sheet'!H71,'Rounded options'!$B$3),"-"))</f>
        <v>1496</v>
      </c>
      <c r="J71" s="15">
        <f>IFERROR(ROUND(IF('[10]Linked sheet'!I71="","-",'[10]Linked sheet'!I71),'Rounded options'!$B$3),"-")</f>
        <v>8</v>
      </c>
      <c r="K71" s="15">
        <f>IFERROR(ROUND(IF('[10]Linked sheet'!J71="","-",'[10]Linked sheet'!J71),'Rounded options'!$B$3),"-")</f>
        <v>206</v>
      </c>
      <c r="L71" s="15" t="str">
        <f>IF('[10]Linked sheet'!K71="","-",'[10]Linked sheet'!K71)</f>
        <v>Yes</v>
      </c>
      <c r="M71" s="39">
        <f>IF('[10]Linked sheet'!L71="","-",'[10]Linked sheet'!L71)</f>
        <v>0.4</v>
      </c>
      <c r="N71" s="35">
        <f>IFERROR(ROUND('[10]Linked sheet'!M71,'Rounded options'!$B$3),"-")</f>
        <v>598</v>
      </c>
      <c r="O71" s="7" t="str">
        <f>IFERROR(VLOOKUP($B71,[11]BPT_System_Structure!$B:$F,2,FALSE),"-")</f>
        <v>-</v>
      </c>
      <c r="P71" s="23" t="str">
        <f>IFERROR(VLOOKUP($B71,[11]BPT_System_Structure!$B:$F,3,FALSE),"-")</f>
        <v>-</v>
      </c>
      <c r="Q71" s="8" t="str">
        <f>IFERROR(VLOOKUP($B71,[11]BPT_System_Structure!$B:$F,5,FALSE),"-")</f>
        <v>-</v>
      </c>
      <c r="R71" s="59">
        <v>0</v>
      </c>
    </row>
    <row r="72" spans="2:18" hidden="1" x14ac:dyDescent="0.2">
      <c r="B72" s="21" t="str">
        <f>'[10]Linked sheet'!A72</f>
        <v>AA26C</v>
      </c>
      <c r="C72" s="20" t="str">
        <f>VLOOKUP($B72,'[10]Linked sheet'!$A$3:$O$1925,2,FALSE)</f>
        <v>Muscular, Balance, Cranial or Peripheral Nerve Disorders, Epilepsy or Head Injury, with CC Score 15+</v>
      </c>
      <c r="D72" s="68" t="str">
        <f>IF(AND($Q72=$D$2,$O72="HRG"),"See 07.BPT",IFERROR(ROUND('[10]Linked sheet'!C72,'Rounded options'!$B$3),"-"))</f>
        <v>-</v>
      </c>
      <c r="E72" s="66">
        <f>IF(AND($O72="HRG",OR($D$2,$Q72=$E$2)), "See 07.BPTs",IFERROR(ROUND('[10]Linked sheet'!D72,'Rounded options'!$B$3),"-"))</f>
        <v>8083</v>
      </c>
      <c r="F72" s="15" t="str">
        <f>IFERROR(ROUND(IF('[10]Linked sheet'!E72="","-",'[10]Linked sheet'!E72),'Rounded options'!$B$3),"-")</f>
        <v>-</v>
      </c>
      <c r="G72" s="15" t="str">
        <f>IFERROR(ROUND(IF('[10]Linked sheet'!F72="","-",'[10]Linked sheet'!F72),'Rounded options'!$B$3),"-")</f>
        <v>-</v>
      </c>
      <c r="H72" s="15">
        <f>IFERROR(ROUND(IF('[10]Linked sheet'!G72="","-",'[10]Linked sheet'!G72),'Rounded options'!$B$3),"-")</f>
        <v>102</v>
      </c>
      <c r="I72" s="66">
        <f>IF(AND(Q72=$I$2,$O72="HRG"),"See 07.BPTs",IFERROR(ROUND('[10]Linked sheet'!H72,'Rounded options'!$B$3),"-"))</f>
        <v>8083</v>
      </c>
      <c r="J72" s="15">
        <f>IFERROR(ROUND(IF('[10]Linked sheet'!I72="","-",'[10]Linked sheet'!I72),'Rounded options'!$B$3),"-")</f>
        <v>102</v>
      </c>
      <c r="K72" s="15">
        <f>IFERROR(ROUND(IF('[10]Linked sheet'!J72="","-",'[10]Linked sheet'!J72),'Rounded options'!$B$3),"-")</f>
        <v>206</v>
      </c>
      <c r="L72" s="15" t="str">
        <f>IF('[10]Linked sheet'!K72="","-",'[10]Linked sheet'!K72)</f>
        <v>No</v>
      </c>
      <c r="M72" s="39" t="str">
        <f>IF('[10]Linked sheet'!L72="","-",'[10]Linked sheet'!L72)</f>
        <v>-</v>
      </c>
      <c r="N72" s="35">
        <f>IFERROR(ROUND('[10]Linked sheet'!M72,'Rounded options'!$B$3),"-")</f>
        <v>0</v>
      </c>
      <c r="O72" s="7" t="str">
        <f>IFERROR(VLOOKUP($B72,[11]BPT_System_Structure!$B:$F,2,FALSE),"-")</f>
        <v>-</v>
      </c>
      <c r="P72" s="23" t="str">
        <f>IFERROR(VLOOKUP($B72,[11]BPT_System_Structure!$B:$F,3,FALSE),"-")</f>
        <v>-</v>
      </c>
      <c r="Q72" s="8" t="str">
        <f>IFERROR(VLOOKUP($B72,[11]BPT_System_Structure!$B:$F,5,FALSE),"-")</f>
        <v>-</v>
      </c>
      <c r="R72" s="59">
        <v>0</v>
      </c>
    </row>
    <row r="73" spans="2:18" hidden="1" x14ac:dyDescent="0.2">
      <c r="B73" s="21" t="str">
        <f>'[10]Linked sheet'!A73</f>
        <v>AA26D</v>
      </c>
      <c r="C73" s="20" t="str">
        <f>VLOOKUP($B73,'[10]Linked sheet'!$A$3:$O$1925,2,FALSE)</f>
        <v>Muscular, Balance, Cranial or Peripheral Nerve Disorders, Epilepsy or Head Injury, with CC Score 12-14</v>
      </c>
      <c r="D73" s="68" t="str">
        <f>IF(AND($Q73=$D$2,$O73="HRG"),"See 07.BPT",IFERROR(ROUND('[10]Linked sheet'!C73,'Rounded options'!$B$3),"-"))</f>
        <v>-</v>
      </c>
      <c r="E73" s="66">
        <f>IF(AND($O73="HRG",OR($D$2,$Q73=$E$2)), "See 07.BPTs",IFERROR(ROUND('[10]Linked sheet'!D73,'Rounded options'!$B$3),"-"))</f>
        <v>4508</v>
      </c>
      <c r="F73" s="15" t="str">
        <f>IFERROR(ROUND(IF('[10]Linked sheet'!E73="","-",'[10]Linked sheet'!E73),'Rounded options'!$B$3),"-")</f>
        <v>-</v>
      </c>
      <c r="G73" s="15" t="str">
        <f>IFERROR(ROUND(IF('[10]Linked sheet'!F73="","-",'[10]Linked sheet'!F73),'Rounded options'!$B$3),"-")</f>
        <v>-</v>
      </c>
      <c r="H73" s="15">
        <f>IFERROR(ROUND(IF('[10]Linked sheet'!G73="","-",'[10]Linked sheet'!G73),'Rounded options'!$B$3),"-")</f>
        <v>60</v>
      </c>
      <c r="I73" s="66">
        <f>IF(AND(Q73=$I$2,$O73="HRG"),"See 07.BPTs",IFERROR(ROUND('[10]Linked sheet'!H73,'Rounded options'!$B$3),"-"))</f>
        <v>4508</v>
      </c>
      <c r="J73" s="15">
        <f>IFERROR(ROUND(IF('[10]Linked sheet'!I73="","-",'[10]Linked sheet'!I73),'Rounded options'!$B$3),"-")</f>
        <v>60</v>
      </c>
      <c r="K73" s="15">
        <f>IFERROR(ROUND(IF('[10]Linked sheet'!J73="","-",'[10]Linked sheet'!J73),'Rounded options'!$B$3),"-")</f>
        <v>206</v>
      </c>
      <c r="L73" s="15" t="str">
        <f>IF('[10]Linked sheet'!K73="","-",'[10]Linked sheet'!K73)</f>
        <v>No</v>
      </c>
      <c r="M73" s="39" t="str">
        <f>IF('[10]Linked sheet'!L73="","-",'[10]Linked sheet'!L73)</f>
        <v>-</v>
      </c>
      <c r="N73" s="35">
        <f>IFERROR(ROUND('[10]Linked sheet'!M73,'Rounded options'!$B$3),"-")</f>
        <v>0</v>
      </c>
      <c r="O73" s="7" t="str">
        <f>IFERROR(VLOOKUP($B73,[11]BPT_System_Structure!$B:$F,2,FALSE),"-")</f>
        <v>-</v>
      </c>
      <c r="P73" s="23" t="str">
        <f>IFERROR(VLOOKUP($B73,[11]BPT_System_Structure!$B:$F,3,FALSE),"-")</f>
        <v>-</v>
      </c>
      <c r="Q73" s="8" t="str">
        <f>IFERROR(VLOOKUP($B73,[11]BPT_System_Structure!$B:$F,5,FALSE),"-")</f>
        <v>-</v>
      </c>
      <c r="R73" s="59">
        <v>0</v>
      </c>
    </row>
    <row r="74" spans="2:18" hidden="1" x14ac:dyDescent="0.2">
      <c r="B74" s="21" t="str">
        <f>'[10]Linked sheet'!A74</f>
        <v>AA26E</v>
      </c>
      <c r="C74" s="20" t="str">
        <f>VLOOKUP($B74,'[10]Linked sheet'!$A$3:$O$1925,2,FALSE)</f>
        <v>Muscular, Balance, Cranial or Peripheral Nerve Disorders, Epilepsy or Head Injury, with CC Score 9-11</v>
      </c>
      <c r="D74" s="68" t="str">
        <f>IF(AND($Q74=$D$2,$O74="HRG"),"See 07.BPT",IFERROR(ROUND('[10]Linked sheet'!C74,'Rounded options'!$B$3),"-"))</f>
        <v>-</v>
      </c>
      <c r="E74" s="66">
        <f>IF(AND($O74="HRG",OR($D$2,$Q74=$E$2)), "See 07.BPTs",IFERROR(ROUND('[10]Linked sheet'!D74,'Rounded options'!$B$3),"-"))</f>
        <v>2149</v>
      </c>
      <c r="F74" s="15" t="str">
        <f>IFERROR(ROUND(IF('[10]Linked sheet'!E74="","-",'[10]Linked sheet'!E74),'Rounded options'!$B$3),"-")</f>
        <v>-</v>
      </c>
      <c r="G74" s="15" t="str">
        <f>IFERROR(ROUND(IF('[10]Linked sheet'!F74="","-",'[10]Linked sheet'!F74),'Rounded options'!$B$3),"-")</f>
        <v>-</v>
      </c>
      <c r="H74" s="15">
        <f>IFERROR(ROUND(IF('[10]Linked sheet'!G74="","-",'[10]Linked sheet'!G74),'Rounded options'!$B$3),"-")</f>
        <v>25</v>
      </c>
      <c r="I74" s="66">
        <f>IF(AND(Q74=$I$2,$O74="HRG"),"See 07.BPTs",IFERROR(ROUND('[10]Linked sheet'!H74,'Rounded options'!$B$3),"-"))</f>
        <v>2732</v>
      </c>
      <c r="J74" s="15">
        <f>IFERROR(ROUND(IF('[10]Linked sheet'!I74="","-",'[10]Linked sheet'!I74),'Rounded options'!$B$3),"-")</f>
        <v>32</v>
      </c>
      <c r="K74" s="15">
        <f>IFERROR(ROUND(IF('[10]Linked sheet'!J74="","-",'[10]Linked sheet'!J74),'Rounded options'!$B$3),"-")</f>
        <v>206</v>
      </c>
      <c r="L74" s="15" t="str">
        <f>IF('[10]Linked sheet'!K74="","-",'[10]Linked sheet'!K74)</f>
        <v>No</v>
      </c>
      <c r="M74" s="39" t="str">
        <f>IF('[10]Linked sheet'!L74="","-",'[10]Linked sheet'!L74)</f>
        <v>-</v>
      </c>
      <c r="N74" s="35">
        <f>IFERROR(ROUND('[10]Linked sheet'!M74,'Rounded options'!$B$3),"-")</f>
        <v>0</v>
      </c>
      <c r="O74" s="7" t="str">
        <f>IFERROR(VLOOKUP($B74,[11]BPT_System_Structure!$B:$F,2,FALSE),"-")</f>
        <v>-</v>
      </c>
      <c r="P74" s="23" t="str">
        <f>IFERROR(VLOOKUP($B74,[11]BPT_System_Structure!$B:$F,3,FALSE),"-")</f>
        <v>-</v>
      </c>
      <c r="Q74" s="8" t="str">
        <f>IFERROR(VLOOKUP($B74,[11]BPT_System_Structure!$B:$F,5,FALSE),"-")</f>
        <v>-</v>
      </c>
      <c r="R74" s="59">
        <v>0</v>
      </c>
    </row>
    <row r="75" spans="2:18" x14ac:dyDescent="0.2">
      <c r="B75" s="21" t="str">
        <f>'[10]Linked sheet'!A75</f>
        <v>AA26F</v>
      </c>
      <c r="C75" s="20" t="str">
        <f>VLOOKUP($B75,'[10]Linked sheet'!$A$3:$O$1925,2,FALSE)</f>
        <v>Muscular, Balance, Cranial or Peripheral Nerve Disorders, Epilepsy or Head Injury, with CC Score 6-8</v>
      </c>
      <c r="D75" s="68" t="str">
        <f>IF(AND($Q75=$D$2,$O75="HRG"),"See 07.BPT",IFERROR(ROUND('[10]Linked sheet'!C75,'Rounded options'!$B$3),"-"))</f>
        <v>-</v>
      </c>
      <c r="E75" s="66">
        <f>IF(AND($O75="HRG",OR($D$2,$Q75=$E$2)), "See 07.BPTs",IFERROR(ROUND('[10]Linked sheet'!D75,'Rounded options'!$B$3),"-"))</f>
        <v>1187</v>
      </c>
      <c r="F75" s="15" t="str">
        <f>IFERROR(ROUND(IF('[10]Linked sheet'!E75="","-",'[10]Linked sheet'!E75),'Rounded options'!$B$3),"-")</f>
        <v>-</v>
      </c>
      <c r="G75" s="15" t="str">
        <f>IFERROR(ROUND(IF('[10]Linked sheet'!F75="","-",'[10]Linked sheet'!F75),'Rounded options'!$B$3),"-")</f>
        <v>-</v>
      </c>
      <c r="H75" s="15">
        <f>IFERROR(ROUND(IF('[10]Linked sheet'!G75="","-",'[10]Linked sheet'!G75),'Rounded options'!$B$3),"-")</f>
        <v>8</v>
      </c>
      <c r="I75" s="66">
        <f>IF(AND(Q75=$I$2,$O75="HRG"),"See 07.BPTs",IFERROR(ROUND('[10]Linked sheet'!H75,'Rounded options'!$B$3),"-"))</f>
        <v>1704</v>
      </c>
      <c r="J75" s="15">
        <f>IFERROR(ROUND(IF('[10]Linked sheet'!I75="","-",'[10]Linked sheet'!I75),'Rounded options'!$B$3),"-")</f>
        <v>19</v>
      </c>
      <c r="K75" s="15">
        <f>IFERROR(ROUND(IF('[10]Linked sheet'!J75="","-",'[10]Linked sheet'!J75),'Rounded options'!$B$3),"-")</f>
        <v>206</v>
      </c>
      <c r="L75" s="15" t="str">
        <f>IF('[10]Linked sheet'!K75="","-",'[10]Linked sheet'!K75)</f>
        <v>No</v>
      </c>
      <c r="M75" s="39" t="str">
        <f>IF('[10]Linked sheet'!L75="","-",'[10]Linked sheet'!L75)</f>
        <v>-</v>
      </c>
      <c r="N75" s="35">
        <f>IFERROR(ROUND('[10]Linked sheet'!M75,'Rounded options'!$B$3),"-")</f>
        <v>0</v>
      </c>
      <c r="O75" s="7" t="str">
        <f>IFERROR(VLOOKUP($B75,[11]BPT_System_Structure!$B:$F,2,FALSE),"-")</f>
        <v>sub-HRG</v>
      </c>
      <c r="P75" s="23" t="str">
        <f>IFERROR(VLOOKUP($B75,[11]BPT_System_Structure!$B:$F,3,FALSE),"-")</f>
        <v>SDEC</v>
      </c>
      <c r="Q75" s="8" t="str">
        <f>IFERROR(VLOOKUP($B75,[11]BPT_System_Structure!$B:$F,5,FALSE),"-")</f>
        <v>NE</v>
      </c>
      <c r="R75" s="59" t="s">
        <v>11</v>
      </c>
    </row>
    <row r="76" spans="2:18" x14ac:dyDescent="0.2">
      <c r="B76" s="21" t="str">
        <f>'[10]Linked sheet'!A76</f>
        <v>AA26G</v>
      </c>
      <c r="C76" s="20" t="str">
        <f>VLOOKUP($B76,'[10]Linked sheet'!$A$3:$O$1925,2,FALSE)</f>
        <v>Muscular, Balance, Cranial or Peripheral Nerve Disorders, Epilepsy or Head Injury, with CC Score 3-5</v>
      </c>
      <c r="D76" s="68" t="str">
        <f>IF(AND($Q76=$D$2,$O76="HRG"),"See 07.BPT",IFERROR(ROUND('[10]Linked sheet'!C76,'Rounded options'!$B$3),"-"))</f>
        <v>-</v>
      </c>
      <c r="E76" s="66">
        <f>IF(AND($O76="HRG",OR($D$2,$Q76=$E$2)), "See 07.BPTs",IFERROR(ROUND('[10]Linked sheet'!D76,'Rounded options'!$B$3),"-"))</f>
        <v>566</v>
      </c>
      <c r="F76" s="15" t="str">
        <f>IFERROR(ROUND(IF('[10]Linked sheet'!E76="","-",'[10]Linked sheet'!E76),'Rounded options'!$B$3),"-")</f>
        <v>-</v>
      </c>
      <c r="G76" s="15" t="str">
        <f>IFERROR(ROUND(IF('[10]Linked sheet'!F76="","-",'[10]Linked sheet'!F76),'Rounded options'!$B$3),"-")</f>
        <v>-</v>
      </c>
      <c r="H76" s="15">
        <f>IFERROR(ROUND(IF('[10]Linked sheet'!G76="","-",'[10]Linked sheet'!G76),'Rounded options'!$B$3),"-")</f>
        <v>5</v>
      </c>
      <c r="I76" s="66">
        <f>IF(AND(Q76=$I$2,$O76="HRG"),"See 07.BPTs",IFERROR(ROUND('[10]Linked sheet'!H76,'Rounded options'!$B$3),"-"))</f>
        <v>1020</v>
      </c>
      <c r="J76" s="15">
        <f>IFERROR(ROUND(IF('[10]Linked sheet'!I76="","-",'[10]Linked sheet'!I76),'Rounded options'!$B$3),"-")</f>
        <v>8</v>
      </c>
      <c r="K76" s="15">
        <f>IFERROR(ROUND(IF('[10]Linked sheet'!J76="","-",'[10]Linked sheet'!J76),'Rounded options'!$B$3),"-")</f>
        <v>206</v>
      </c>
      <c r="L76" s="15" t="str">
        <f>IF('[10]Linked sheet'!K76="","-",'[10]Linked sheet'!K76)</f>
        <v>No</v>
      </c>
      <c r="M76" s="39" t="str">
        <f>IF('[10]Linked sheet'!L76="","-",'[10]Linked sheet'!L76)</f>
        <v>-</v>
      </c>
      <c r="N76" s="35">
        <f>IFERROR(ROUND('[10]Linked sheet'!M76,'Rounded options'!$B$3),"-")</f>
        <v>0</v>
      </c>
      <c r="O76" s="7" t="str">
        <f>IFERROR(VLOOKUP($B76,[11]BPT_System_Structure!$B:$F,2,FALSE),"-")</f>
        <v>sub-HRG</v>
      </c>
      <c r="P76" s="23" t="str">
        <f>IFERROR(VLOOKUP($B76,[11]BPT_System_Structure!$B:$F,3,FALSE),"-")</f>
        <v>SDEC</v>
      </c>
      <c r="Q76" s="8" t="str">
        <f>IFERROR(VLOOKUP($B76,[11]BPT_System_Structure!$B:$F,5,FALSE),"-")</f>
        <v>NE</v>
      </c>
      <c r="R76" s="59" t="s">
        <v>11</v>
      </c>
    </row>
    <row r="77" spans="2:18" x14ac:dyDescent="0.2">
      <c r="B77" s="21" t="str">
        <f>'[10]Linked sheet'!A77</f>
        <v>AA26H</v>
      </c>
      <c r="C77" s="20" t="str">
        <f>VLOOKUP($B77,'[10]Linked sheet'!$A$3:$O$1925,2,FALSE)</f>
        <v>Muscular, Balance, Cranial or Peripheral Nerve Disorders, Epilepsy or Head Injury, with CC Score 0-2</v>
      </c>
      <c r="D77" s="68" t="str">
        <f>IF(AND($Q77=$D$2,$O77="HRG"),"See 07.BPT",IFERROR(ROUND('[10]Linked sheet'!C77,'Rounded options'!$B$3),"-"))</f>
        <v>-</v>
      </c>
      <c r="E77" s="66">
        <f>IF(AND($O77="HRG",OR($D$2,$Q77=$E$2)), "See 07.BPTs",IFERROR(ROUND('[10]Linked sheet'!D77,'Rounded options'!$B$3),"-"))</f>
        <v>442</v>
      </c>
      <c r="F77" s="15" t="str">
        <f>IFERROR(ROUND(IF('[10]Linked sheet'!E77="","-",'[10]Linked sheet'!E77),'Rounded options'!$B$3),"-")</f>
        <v>-</v>
      </c>
      <c r="G77" s="15" t="str">
        <f>IFERROR(ROUND(IF('[10]Linked sheet'!F77="","-",'[10]Linked sheet'!F77),'Rounded options'!$B$3),"-")</f>
        <v>-</v>
      </c>
      <c r="H77" s="15">
        <f>IFERROR(ROUND(IF('[10]Linked sheet'!G77="","-",'[10]Linked sheet'!G77),'Rounded options'!$B$3),"-")</f>
        <v>5</v>
      </c>
      <c r="I77" s="66">
        <f>IF(AND(Q77=$I$2,$O77="HRG"),"See 07.BPTs",IFERROR(ROUND('[10]Linked sheet'!H77,'Rounded options'!$B$3),"-"))</f>
        <v>641</v>
      </c>
      <c r="J77" s="15">
        <f>IFERROR(ROUND(IF('[10]Linked sheet'!I77="","-",'[10]Linked sheet'!I77),'Rounded options'!$B$3),"-")</f>
        <v>5</v>
      </c>
      <c r="K77" s="15">
        <f>IFERROR(ROUND(IF('[10]Linked sheet'!J77="","-",'[10]Linked sheet'!J77),'Rounded options'!$B$3),"-")</f>
        <v>206</v>
      </c>
      <c r="L77" s="15" t="str">
        <f>IF('[10]Linked sheet'!K77="","-",'[10]Linked sheet'!K77)</f>
        <v>No</v>
      </c>
      <c r="M77" s="39" t="str">
        <f>IF('[10]Linked sheet'!L77="","-",'[10]Linked sheet'!L77)</f>
        <v>-</v>
      </c>
      <c r="N77" s="35">
        <f>IFERROR(ROUND('[10]Linked sheet'!M77,'Rounded options'!$B$3),"-")</f>
        <v>0</v>
      </c>
      <c r="O77" s="7" t="str">
        <f>IFERROR(VLOOKUP($B77,[11]BPT_System_Structure!$B:$F,2,FALSE),"-")</f>
        <v>sub-HRG</v>
      </c>
      <c r="P77" s="23" t="str">
        <f>IFERROR(VLOOKUP($B77,[11]BPT_System_Structure!$B:$F,3,FALSE),"-")</f>
        <v>SDEC</v>
      </c>
      <c r="Q77" s="8" t="str">
        <f>IFERROR(VLOOKUP($B77,[11]BPT_System_Structure!$B:$F,5,FALSE),"-")</f>
        <v>NE</v>
      </c>
      <c r="R77" s="59" t="s">
        <v>11</v>
      </c>
    </row>
    <row r="78" spans="2:18" hidden="1" x14ac:dyDescent="0.2">
      <c r="B78" s="21" t="str">
        <f>'[10]Linked sheet'!A78</f>
        <v>AA27Z</v>
      </c>
      <c r="C78" s="20" t="str">
        <f>VLOOKUP($B78,'[10]Linked sheet'!$A$3:$O$1925,2,FALSE)</f>
        <v>Medical Care of Patients with Alzheimer's Disease</v>
      </c>
      <c r="D78" s="68" t="str">
        <f>IF(AND($Q78=$D$2,$O78="HRG"),"See 07.BPT",IFERROR(ROUND('[10]Linked sheet'!C78,'Rounded options'!$B$3),"-"))</f>
        <v>-</v>
      </c>
      <c r="E78" s="66">
        <f>IF(AND($O78="HRG",OR($D$2,$Q78=$E$2)), "See 07.BPTs",IFERROR(ROUND('[10]Linked sheet'!D78,'Rounded options'!$B$3),"-"))</f>
        <v>5253</v>
      </c>
      <c r="F78" s="15" t="str">
        <f>IFERROR(ROUND(IF('[10]Linked sheet'!E78="","-",'[10]Linked sheet'!E78),'Rounded options'!$B$3),"-")</f>
        <v>-</v>
      </c>
      <c r="G78" s="15" t="str">
        <f>IFERROR(ROUND(IF('[10]Linked sheet'!F78="","-",'[10]Linked sheet'!F78),'Rounded options'!$B$3),"-")</f>
        <v>-</v>
      </c>
      <c r="H78" s="15">
        <f>IFERROR(ROUND(IF('[10]Linked sheet'!G78="","-",'[10]Linked sheet'!G78),'Rounded options'!$B$3),"-")</f>
        <v>63</v>
      </c>
      <c r="I78" s="66">
        <f>IF(AND(Q78=$I$2,$O78="HRG"),"See 07.BPTs",IFERROR(ROUND('[10]Linked sheet'!H78,'Rounded options'!$B$3),"-"))</f>
        <v>5253</v>
      </c>
      <c r="J78" s="15">
        <f>IFERROR(ROUND(IF('[10]Linked sheet'!I78="","-",'[10]Linked sheet'!I78),'Rounded options'!$B$3),"-")</f>
        <v>63</v>
      </c>
      <c r="K78" s="15">
        <f>IFERROR(ROUND(IF('[10]Linked sheet'!J78="","-",'[10]Linked sheet'!J78),'Rounded options'!$B$3),"-")</f>
        <v>206</v>
      </c>
      <c r="L78" s="15" t="str">
        <f>IF('[10]Linked sheet'!K78="","-",'[10]Linked sheet'!K78)</f>
        <v>Yes</v>
      </c>
      <c r="M78" s="39">
        <f>IF('[10]Linked sheet'!L78="","-",'[10]Linked sheet'!L78)</f>
        <v>0.30000000000000004</v>
      </c>
      <c r="N78" s="35">
        <f>IFERROR(ROUND('[10]Linked sheet'!M78,'Rounded options'!$B$3),"-")</f>
        <v>1576</v>
      </c>
      <c r="O78" s="7" t="str">
        <f>IFERROR(VLOOKUP($B78,[11]BPT_System_Structure!$B:$F,2,FALSE),"-")</f>
        <v>-</v>
      </c>
      <c r="P78" s="23" t="str">
        <f>IFERROR(VLOOKUP($B78,[11]BPT_System_Structure!$B:$F,3,FALSE),"-")</f>
        <v>-</v>
      </c>
      <c r="Q78" s="8" t="str">
        <f>IFERROR(VLOOKUP($B78,[11]BPT_System_Structure!$B:$F,5,FALSE),"-")</f>
        <v>-</v>
      </c>
      <c r="R78" s="59">
        <v>0</v>
      </c>
    </row>
    <row r="79" spans="2:18" hidden="1" x14ac:dyDescent="0.2">
      <c r="B79" s="21" t="str">
        <f>'[10]Linked sheet'!A79</f>
        <v>AA28C</v>
      </c>
      <c r="C79" s="20" t="str">
        <f>VLOOKUP($B79,'[10]Linked sheet'!$A$3:$O$1925,2,FALSE)</f>
        <v>Motor Neuron Disease with CC Score 8+</v>
      </c>
      <c r="D79" s="68" t="str">
        <f>IF(AND($Q79=$D$2,$O79="HRG"),"See 07.BPT",IFERROR(ROUND('[10]Linked sheet'!C79,'Rounded options'!$B$3),"-"))</f>
        <v>-</v>
      </c>
      <c r="E79" s="66">
        <f>IF(AND($O79="HRG",OR($D$2,$Q79=$E$2)), "See 07.BPTs",IFERROR(ROUND('[10]Linked sheet'!D79,'Rounded options'!$B$3),"-"))</f>
        <v>5073</v>
      </c>
      <c r="F79" s="15" t="str">
        <f>IFERROR(ROUND(IF('[10]Linked sheet'!E79="","-",'[10]Linked sheet'!E79),'Rounded options'!$B$3),"-")</f>
        <v>-</v>
      </c>
      <c r="G79" s="15" t="str">
        <f>IFERROR(ROUND(IF('[10]Linked sheet'!F79="","-",'[10]Linked sheet'!F79),'Rounded options'!$B$3),"-")</f>
        <v>-</v>
      </c>
      <c r="H79" s="15">
        <f>IFERROR(ROUND(IF('[10]Linked sheet'!G79="","-",'[10]Linked sheet'!G79),'Rounded options'!$B$3),"-")</f>
        <v>47</v>
      </c>
      <c r="I79" s="66">
        <f>IF(AND(Q79=$I$2,$O79="HRG"),"See 07.BPTs",IFERROR(ROUND('[10]Linked sheet'!H79,'Rounded options'!$B$3),"-"))</f>
        <v>7278</v>
      </c>
      <c r="J79" s="15">
        <f>IFERROR(ROUND(IF('[10]Linked sheet'!I79="","-",'[10]Linked sheet'!I79),'Rounded options'!$B$3),"-")</f>
        <v>68</v>
      </c>
      <c r="K79" s="15">
        <f>IFERROR(ROUND(IF('[10]Linked sheet'!J79="","-",'[10]Linked sheet'!J79),'Rounded options'!$B$3),"-")</f>
        <v>206</v>
      </c>
      <c r="L79" s="15" t="str">
        <f>IF('[10]Linked sheet'!K79="","-",'[10]Linked sheet'!K79)</f>
        <v>Yes</v>
      </c>
      <c r="M79" s="39">
        <f>IF('[10]Linked sheet'!L79="","-",'[10]Linked sheet'!L79)</f>
        <v>0.30000000000000004</v>
      </c>
      <c r="N79" s="35">
        <f>IFERROR(ROUND('[10]Linked sheet'!M79,'Rounded options'!$B$3),"-")</f>
        <v>2183</v>
      </c>
      <c r="O79" s="7" t="str">
        <f>IFERROR(VLOOKUP($B79,[11]BPT_System_Structure!$B:$F,2,FALSE),"-")</f>
        <v>-</v>
      </c>
      <c r="P79" s="23" t="str">
        <f>IFERROR(VLOOKUP($B79,[11]BPT_System_Structure!$B:$F,3,FALSE),"-")</f>
        <v>-</v>
      </c>
      <c r="Q79" s="8" t="str">
        <f>IFERROR(VLOOKUP($B79,[11]BPT_System_Structure!$B:$F,5,FALSE),"-")</f>
        <v>-</v>
      </c>
      <c r="R79" s="59">
        <v>0</v>
      </c>
    </row>
    <row r="80" spans="2:18" hidden="1" x14ac:dyDescent="0.2">
      <c r="B80" s="21" t="str">
        <f>'[10]Linked sheet'!A80</f>
        <v>AA28D</v>
      </c>
      <c r="C80" s="20" t="str">
        <f>VLOOKUP($B80,'[10]Linked sheet'!$A$3:$O$1925,2,FALSE)</f>
        <v>Motor Neuron Disease with CC Score 5-7</v>
      </c>
      <c r="D80" s="68" t="str">
        <f>IF(AND($Q80=$D$2,$O80="HRG"),"See 07.BPT",IFERROR(ROUND('[10]Linked sheet'!C80,'Rounded options'!$B$3),"-"))</f>
        <v>-</v>
      </c>
      <c r="E80" s="66">
        <f>IF(AND($O80="HRG",OR($D$2,$Q80=$E$2)), "See 07.BPTs",IFERROR(ROUND('[10]Linked sheet'!D80,'Rounded options'!$B$3),"-"))</f>
        <v>2205</v>
      </c>
      <c r="F80" s="15" t="str">
        <f>IFERROR(ROUND(IF('[10]Linked sheet'!E80="","-",'[10]Linked sheet'!E80),'Rounded options'!$B$3),"-")</f>
        <v>-</v>
      </c>
      <c r="G80" s="15" t="str">
        <f>IFERROR(ROUND(IF('[10]Linked sheet'!F80="","-",'[10]Linked sheet'!F80),'Rounded options'!$B$3),"-")</f>
        <v>-</v>
      </c>
      <c r="H80" s="15">
        <f>IFERROR(ROUND(IF('[10]Linked sheet'!G80="","-",'[10]Linked sheet'!G80),'Rounded options'!$B$3),"-")</f>
        <v>18</v>
      </c>
      <c r="I80" s="66">
        <f>IF(AND(Q80=$I$2,$O80="HRG"),"See 07.BPTs",IFERROR(ROUND('[10]Linked sheet'!H80,'Rounded options'!$B$3),"-"))</f>
        <v>4214</v>
      </c>
      <c r="J80" s="15">
        <f>IFERROR(ROUND(IF('[10]Linked sheet'!I80="","-",'[10]Linked sheet'!I80),'Rounded options'!$B$3),"-")</f>
        <v>43</v>
      </c>
      <c r="K80" s="15">
        <f>IFERROR(ROUND(IF('[10]Linked sheet'!J80="","-",'[10]Linked sheet'!J80),'Rounded options'!$B$3),"-")</f>
        <v>206</v>
      </c>
      <c r="L80" s="15" t="str">
        <f>IF('[10]Linked sheet'!K80="","-",'[10]Linked sheet'!K80)</f>
        <v>Yes</v>
      </c>
      <c r="M80" s="39">
        <f>IF('[10]Linked sheet'!L80="","-",'[10]Linked sheet'!L80)</f>
        <v>0.30000000000000004</v>
      </c>
      <c r="N80" s="35">
        <f>IFERROR(ROUND('[10]Linked sheet'!M80,'Rounded options'!$B$3),"-")</f>
        <v>1264</v>
      </c>
      <c r="O80" s="7" t="str">
        <f>IFERROR(VLOOKUP($B80,[11]BPT_System_Structure!$B:$F,2,FALSE),"-")</f>
        <v>-</v>
      </c>
      <c r="P80" s="23" t="str">
        <f>IFERROR(VLOOKUP($B80,[11]BPT_System_Structure!$B:$F,3,FALSE),"-")</f>
        <v>-</v>
      </c>
      <c r="Q80" s="8" t="str">
        <f>IFERROR(VLOOKUP($B80,[11]BPT_System_Structure!$B:$F,5,FALSE),"-")</f>
        <v>-</v>
      </c>
      <c r="R80" s="59">
        <v>0</v>
      </c>
    </row>
    <row r="81" spans="2:18" hidden="1" x14ac:dyDescent="0.2">
      <c r="B81" s="21" t="str">
        <f>'[10]Linked sheet'!A81</f>
        <v>AA28E</v>
      </c>
      <c r="C81" s="20" t="str">
        <f>VLOOKUP($B81,'[10]Linked sheet'!$A$3:$O$1925,2,FALSE)</f>
        <v>Motor Neuron Disease with CC Score 2-4</v>
      </c>
      <c r="D81" s="68" t="str">
        <f>IF(AND($Q81=$D$2,$O81="HRG"),"See 07.BPT",IFERROR(ROUND('[10]Linked sheet'!C81,'Rounded options'!$B$3),"-"))</f>
        <v>-</v>
      </c>
      <c r="E81" s="66">
        <f>IF(AND($O81="HRG",OR($D$2,$Q81=$E$2)), "See 07.BPTs",IFERROR(ROUND('[10]Linked sheet'!D81,'Rounded options'!$B$3),"-"))</f>
        <v>1483</v>
      </c>
      <c r="F81" s="15" t="str">
        <f>IFERROR(ROUND(IF('[10]Linked sheet'!E81="","-",'[10]Linked sheet'!E81),'Rounded options'!$B$3),"-")</f>
        <v>-</v>
      </c>
      <c r="G81" s="15" t="str">
        <f>IFERROR(ROUND(IF('[10]Linked sheet'!F81="","-",'[10]Linked sheet'!F81),'Rounded options'!$B$3),"-")</f>
        <v>-</v>
      </c>
      <c r="H81" s="15">
        <f>IFERROR(ROUND(IF('[10]Linked sheet'!G81="","-",'[10]Linked sheet'!G81),'Rounded options'!$B$3),"-")</f>
        <v>10</v>
      </c>
      <c r="I81" s="66">
        <f>IF(AND(Q81=$I$2,$O81="HRG"),"See 07.BPTs",IFERROR(ROUND('[10]Linked sheet'!H81,'Rounded options'!$B$3),"-"))</f>
        <v>3547</v>
      </c>
      <c r="J81" s="15">
        <f>IFERROR(ROUND(IF('[10]Linked sheet'!I81="","-",'[10]Linked sheet'!I81),'Rounded options'!$B$3),"-")</f>
        <v>28</v>
      </c>
      <c r="K81" s="15">
        <f>IFERROR(ROUND(IF('[10]Linked sheet'!J81="","-",'[10]Linked sheet'!J81),'Rounded options'!$B$3),"-")</f>
        <v>206</v>
      </c>
      <c r="L81" s="15" t="str">
        <f>IF('[10]Linked sheet'!K81="","-",'[10]Linked sheet'!K81)</f>
        <v>Yes</v>
      </c>
      <c r="M81" s="39">
        <f>IF('[10]Linked sheet'!L81="","-",'[10]Linked sheet'!L81)</f>
        <v>0.30000000000000004</v>
      </c>
      <c r="N81" s="35">
        <f>IFERROR(ROUND('[10]Linked sheet'!M81,'Rounded options'!$B$3),"-")</f>
        <v>1064</v>
      </c>
      <c r="O81" s="7" t="str">
        <f>IFERROR(VLOOKUP($B81,[11]BPT_System_Structure!$B:$F,2,FALSE),"-")</f>
        <v>-</v>
      </c>
      <c r="P81" s="23" t="str">
        <f>IFERROR(VLOOKUP($B81,[11]BPT_System_Structure!$B:$F,3,FALSE),"-")</f>
        <v>-</v>
      </c>
      <c r="Q81" s="8" t="str">
        <f>IFERROR(VLOOKUP($B81,[11]BPT_System_Structure!$B:$F,5,FALSE),"-")</f>
        <v>-</v>
      </c>
      <c r="R81" s="59">
        <v>0</v>
      </c>
    </row>
    <row r="82" spans="2:18" hidden="1" x14ac:dyDescent="0.2">
      <c r="B82" s="21" t="str">
        <f>'[10]Linked sheet'!A82</f>
        <v>AA28F</v>
      </c>
      <c r="C82" s="20" t="str">
        <f>VLOOKUP($B82,'[10]Linked sheet'!$A$3:$O$1925,2,FALSE)</f>
        <v>Motor Neuron Disease with CC Score 0-1</v>
      </c>
      <c r="D82" s="68" t="str">
        <f>IF(AND($Q82=$D$2,$O82="HRG"),"See 07.BPT",IFERROR(ROUND('[10]Linked sheet'!C82,'Rounded options'!$B$3),"-"))</f>
        <v>-</v>
      </c>
      <c r="E82" s="66">
        <f>IF(AND($O82="HRG",OR($D$2,$Q82=$E$2)), "See 07.BPTs",IFERROR(ROUND('[10]Linked sheet'!D82,'Rounded options'!$B$3),"-"))</f>
        <v>1041</v>
      </c>
      <c r="F82" s="15" t="str">
        <f>IFERROR(ROUND(IF('[10]Linked sheet'!E82="","-",'[10]Linked sheet'!E82),'Rounded options'!$B$3),"-")</f>
        <v>-</v>
      </c>
      <c r="G82" s="15" t="str">
        <f>IFERROR(ROUND(IF('[10]Linked sheet'!F82="","-",'[10]Linked sheet'!F82),'Rounded options'!$B$3),"-")</f>
        <v>-</v>
      </c>
      <c r="H82" s="15">
        <f>IFERROR(ROUND(IF('[10]Linked sheet'!G82="","-",'[10]Linked sheet'!G82),'Rounded options'!$B$3),"-")</f>
        <v>8</v>
      </c>
      <c r="I82" s="66">
        <f>IF(AND(Q82=$I$2,$O82="HRG"),"See 07.BPTs",IFERROR(ROUND('[10]Linked sheet'!H82,'Rounded options'!$B$3),"-"))</f>
        <v>2775</v>
      </c>
      <c r="J82" s="15">
        <f>IFERROR(ROUND(IF('[10]Linked sheet'!I82="","-",'[10]Linked sheet'!I82),'Rounded options'!$B$3),"-")</f>
        <v>18</v>
      </c>
      <c r="K82" s="15">
        <f>IFERROR(ROUND(IF('[10]Linked sheet'!J82="","-",'[10]Linked sheet'!J82),'Rounded options'!$B$3),"-")</f>
        <v>206</v>
      </c>
      <c r="L82" s="15" t="str">
        <f>IF('[10]Linked sheet'!K82="","-",'[10]Linked sheet'!K82)</f>
        <v>Yes</v>
      </c>
      <c r="M82" s="39">
        <f>IF('[10]Linked sheet'!L82="","-",'[10]Linked sheet'!L82)</f>
        <v>0.30000000000000004</v>
      </c>
      <c r="N82" s="35">
        <f>IFERROR(ROUND('[10]Linked sheet'!M82,'Rounded options'!$B$3),"-")</f>
        <v>832</v>
      </c>
      <c r="O82" s="7" t="str">
        <f>IFERROR(VLOOKUP($B82,[11]BPT_System_Structure!$B:$F,2,FALSE),"-")</f>
        <v>-</v>
      </c>
      <c r="P82" s="23" t="str">
        <f>IFERROR(VLOOKUP($B82,[11]BPT_System_Structure!$B:$F,3,FALSE),"-")</f>
        <v>-</v>
      </c>
      <c r="Q82" s="8" t="str">
        <f>IFERROR(VLOOKUP($B82,[11]BPT_System_Structure!$B:$F,5,FALSE),"-")</f>
        <v>-</v>
      </c>
      <c r="R82" s="59">
        <v>0</v>
      </c>
    </row>
    <row r="83" spans="2:18" hidden="1" x14ac:dyDescent="0.2">
      <c r="B83" s="21" t="str">
        <f>'[10]Linked sheet'!A83</f>
        <v>AA29C</v>
      </c>
      <c r="C83" s="20" t="str">
        <f>VLOOKUP($B83,'[10]Linked sheet'!$A$3:$O$1925,2,FALSE)</f>
        <v>Transient Ischaemic Attack with CC Score 11+</v>
      </c>
      <c r="D83" s="68" t="str">
        <f>IF(AND($Q83=$D$2,$O83="HRG"),"See 07.BPT",IFERROR(ROUND('[10]Linked sheet'!C83,'Rounded options'!$B$3),"-"))</f>
        <v>-</v>
      </c>
      <c r="E83" s="66">
        <f>IF(AND($O83="HRG",OR($D$2,$Q83=$E$2)), "See 07.BPTs",IFERROR(ROUND('[10]Linked sheet'!D83,'Rounded options'!$B$3),"-"))</f>
        <v>2068</v>
      </c>
      <c r="F83" s="15" t="str">
        <f>IFERROR(ROUND(IF('[10]Linked sheet'!E83="","-",'[10]Linked sheet'!E83),'Rounded options'!$B$3),"-")</f>
        <v>-</v>
      </c>
      <c r="G83" s="15" t="str">
        <f>IFERROR(ROUND(IF('[10]Linked sheet'!F83="","-",'[10]Linked sheet'!F83),'Rounded options'!$B$3),"-")</f>
        <v>-</v>
      </c>
      <c r="H83" s="15">
        <f>IFERROR(ROUND(IF('[10]Linked sheet'!G83="","-",'[10]Linked sheet'!G83),'Rounded options'!$B$3),"-")</f>
        <v>30</v>
      </c>
      <c r="I83" s="66">
        <f>IF(AND(Q83=$I$2,$O83="HRG"),"See 07.BPTs",IFERROR(ROUND('[10]Linked sheet'!H83,'Rounded options'!$B$3),"-"))</f>
        <v>3662</v>
      </c>
      <c r="J83" s="15">
        <f>IFERROR(ROUND(IF('[10]Linked sheet'!I83="","-",'[10]Linked sheet'!I83),'Rounded options'!$B$3),"-")</f>
        <v>36</v>
      </c>
      <c r="K83" s="15">
        <f>IFERROR(ROUND(IF('[10]Linked sheet'!J83="","-",'[10]Linked sheet'!J83),'Rounded options'!$B$3),"-")</f>
        <v>206</v>
      </c>
      <c r="L83" s="15" t="str">
        <f>IF('[10]Linked sheet'!K83="","-",'[10]Linked sheet'!K83)</f>
        <v>Yes</v>
      </c>
      <c r="M83" s="39">
        <f>IF('[10]Linked sheet'!L83="","-",'[10]Linked sheet'!L83)</f>
        <v>0.30000000000000004</v>
      </c>
      <c r="N83" s="35">
        <f>IFERROR(ROUND('[10]Linked sheet'!M83,'Rounded options'!$B$3),"-")</f>
        <v>1099</v>
      </c>
      <c r="O83" s="7" t="str">
        <f>IFERROR(VLOOKUP($B83,[11]BPT_System_Structure!$B:$F,2,FALSE),"-")</f>
        <v>-</v>
      </c>
      <c r="P83" s="23" t="str">
        <f>IFERROR(VLOOKUP($B83,[11]BPT_System_Structure!$B:$F,3,FALSE),"-")</f>
        <v>-</v>
      </c>
      <c r="Q83" s="8" t="str">
        <f>IFERROR(VLOOKUP($B83,[11]BPT_System_Structure!$B:$F,5,FALSE),"-")</f>
        <v>-</v>
      </c>
      <c r="R83" s="59">
        <v>0</v>
      </c>
    </row>
    <row r="84" spans="2:18" hidden="1" x14ac:dyDescent="0.2">
      <c r="B84" s="21" t="str">
        <f>'[10]Linked sheet'!A84</f>
        <v>AA29D</v>
      </c>
      <c r="C84" s="20" t="str">
        <f>VLOOKUP($B84,'[10]Linked sheet'!$A$3:$O$1925,2,FALSE)</f>
        <v>Transient Ischaemic Attack with CC Score 8-10</v>
      </c>
      <c r="D84" s="68" t="str">
        <f>IF(AND($Q84=$D$2,$O84="HRG"),"See 07.BPT",IFERROR(ROUND('[10]Linked sheet'!C84,'Rounded options'!$B$3),"-"))</f>
        <v>-</v>
      </c>
      <c r="E84" s="66">
        <f>IF(AND($O84="HRG",OR($D$2,$Q84=$E$2)), "See 07.BPTs",IFERROR(ROUND('[10]Linked sheet'!D84,'Rounded options'!$B$3),"-"))</f>
        <v>960</v>
      </c>
      <c r="F84" s="15" t="str">
        <f>IFERROR(ROUND(IF('[10]Linked sheet'!E84="","-",'[10]Linked sheet'!E84),'Rounded options'!$B$3),"-")</f>
        <v>-</v>
      </c>
      <c r="G84" s="15" t="str">
        <f>IFERROR(ROUND(IF('[10]Linked sheet'!F84="","-",'[10]Linked sheet'!F84),'Rounded options'!$B$3),"-")</f>
        <v>-</v>
      </c>
      <c r="H84" s="15">
        <f>IFERROR(ROUND(IF('[10]Linked sheet'!G84="","-",'[10]Linked sheet'!G84),'Rounded options'!$B$3),"-")</f>
        <v>8</v>
      </c>
      <c r="I84" s="66">
        <f>IF(AND(Q84=$I$2,$O84="HRG"),"See 07.BPTs",IFERROR(ROUND('[10]Linked sheet'!H84,'Rounded options'!$B$3),"-"))</f>
        <v>1983</v>
      </c>
      <c r="J84" s="15">
        <f>IFERROR(ROUND(IF('[10]Linked sheet'!I84="","-",'[10]Linked sheet'!I84),'Rounded options'!$B$3),"-")</f>
        <v>11</v>
      </c>
      <c r="K84" s="15">
        <f>IFERROR(ROUND(IF('[10]Linked sheet'!J84="","-",'[10]Linked sheet'!J84),'Rounded options'!$B$3),"-")</f>
        <v>206</v>
      </c>
      <c r="L84" s="15" t="str">
        <f>IF('[10]Linked sheet'!K84="","-",'[10]Linked sheet'!K84)</f>
        <v>Yes</v>
      </c>
      <c r="M84" s="39">
        <f>IF('[10]Linked sheet'!L84="","-",'[10]Linked sheet'!L84)</f>
        <v>0.30000000000000004</v>
      </c>
      <c r="N84" s="35">
        <f>IFERROR(ROUND('[10]Linked sheet'!M84,'Rounded options'!$B$3),"-")</f>
        <v>595</v>
      </c>
      <c r="O84" s="7" t="str">
        <f>IFERROR(VLOOKUP($B84,[11]BPT_System_Structure!$B:$F,2,FALSE),"-")</f>
        <v>-</v>
      </c>
      <c r="P84" s="23" t="str">
        <f>IFERROR(VLOOKUP($B84,[11]BPT_System_Structure!$B:$F,3,FALSE),"-")</f>
        <v>-</v>
      </c>
      <c r="Q84" s="8" t="str">
        <f>IFERROR(VLOOKUP($B84,[11]BPT_System_Structure!$B:$F,5,FALSE),"-")</f>
        <v>-</v>
      </c>
      <c r="R84" s="59">
        <v>0</v>
      </c>
    </row>
    <row r="85" spans="2:18" hidden="1" x14ac:dyDescent="0.2">
      <c r="B85" s="21" t="str">
        <f>'[10]Linked sheet'!A85</f>
        <v>AA29E</v>
      </c>
      <c r="C85" s="20" t="str">
        <f>VLOOKUP($B85,'[10]Linked sheet'!$A$3:$O$1925,2,FALSE)</f>
        <v>Transient Ischaemic Attack with CC Score 5-7</v>
      </c>
      <c r="D85" s="68" t="str">
        <f>IF(AND($Q85=$D$2,$O85="HRG"),"See 07.BPT",IFERROR(ROUND('[10]Linked sheet'!C85,'Rounded options'!$B$3),"-"))</f>
        <v>-</v>
      </c>
      <c r="E85" s="66">
        <f>IF(AND($O85="HRG",OR($D$2,$Q85=$E$2)), "See 07.BPTs",IFERROR(ROUND('[10]Linked sheet'!D85,'Rounded options'!$B$3),"-"))</f>
        <v>451</v>
      </c>
      <c r="F85" s="15" t="str">
        <f>IFERROR(ROUND(IF('[10]Linked sheet'!E85="","-",'[10]Linked sheet'!E85),'Rounded options'!$B$3),"-")</f>
        <v>-</v>
      </c>
      <c r="G85" s="15" t="str">
        <f>IFERROR(ROUND(IF('[10]Linked sheet'!F85="","-",'[10]Linked sheet'!F85),'Rounded options'!$B$3),"-")</f>
        <v>-</v>
      </c>
      <c r="H85" s="15">
        <f>IFERROR(ROUND(IF('[10]Linked sheet'!G85="","-",'[10]Linked sheet'!G85),'Rounded options'!$B$3),"-")</f>
        <v>5</v>
      </c>
      <c r="I85" s="66">
        <f>IF(AND(Q85=$I$2,$O85="HRG"),"See 07.BPTs",IFERROR(ROUND('[10]Linked sheet'!H85,'Rounded options'!$B$3),"-"))</f>
        <v>1357</v>
      </c>
      <c r="J85" s="15">
        <f>IFERROR(ROUND(IF('[10]Linked sheet'!I85="","-",'[10]Linked sheet'!I85),'Rounded options'!$B$3),"-")</f>
        <v>6</v>
      </c>
      <c r="K85" s="15">
        <f>IFERROR(ROUND(IF('[10]Linked sheet'!J85="","-",'[10]Linked sheet'!J85),'Rounded options'!$B$3),"-")</f>
        <v>206</v>
      </c>
      <c r="L85" s="15" t="str">
        <f>IF('[10]Linked sheet'!K85="","-",'[10]Linked sheet'!K85)</f>
        <v>Yes</v>
      </c>
      <c r="M85" s="39">
        <f>IF('[10]Linked sheet'!L85="","-",'[10]Linked sheet'!L85)</f>
        <v>0.4</v>
      </c>
      <c r="N85" s="35">
        <f>IFERROR(ROUND('[10]Linked sheet'!M85,'Rounded options'!$B$3),"-")</f>
        <v>543</v>
      </c>
      <c r="O85" s="7" t="str">
        <f>IFERROR(VLOOKUP($B85,[11]BPT_System_Structure!$B:$F,2,FALSE),"-")</f>
        <v>-</v>
      </c>
      <c r="P85" s="23" t="str">
        <f>IFERROR(VLOOKUP($B85,[11]BPT_System_Structure!$B:$F,3,FALSE),"-")</f>
        <v>-</v>
      </c>
      <c r="Q85" s="8" t="str">
        <f>IFERROR(VLOOKUP($B85,[11]BPT_System_Structure!$B:$F,5,FALSE),"-")</f>
        <v>-</v>
      </c>
      <c r="R85" s="59">
        <v>0</v>
      </c>
    </row>
    <row r="86" spans="2:18" hidden="1" x14ac:dyDescent="0.2">
      <c r="B86" s="21" t="str">
        <f>'[10]Linked sheet'!A86</f>
        <v>AA29F</v>
      </c>
      <c r="C86" s="20" t="str">
        <f>VLOOKUP($B86,'[10]Linked sheet'!$A$3:$O$1925,2,FALSE)</f>
        <v>Transient Ischaemic Attack with CC Score 0-4</v>
      </c>
      <c r="D86" s="68" t="str">
        <f>IF(AND($Q86=$D$2,$O86="HRG"),"See 07.BPT",IFERROR(ROUND('[10]Linked sheet'!C86,'Rounded options'!$B$3),"-"))</f>
        <v>-</v>
      </c>
      <c r="E86" s="66">
        <f>IF(AND($O86="HRG",OR($D$2,$Q86=$E$2)), "See 07.BPTs",IFERROR(ROUND('[10]Linked sheet'!D86,'Rounded options'!$B$3),"-"))</f>
        <v>365</v>
      </c>
      <c r="F86" s="15" t="str">
        <f>IFERROR(ROUND(IF('[10]Linked sheet'!E86="","-",'[10]Linked sheet'!E86),'Rounded options'!$B$3),"-")</f>
        <v>-</v>
      </c>
      <c r="G86" s="15" t="str">
        <f>IFERROR(ROUND(IF('[10]Linked sheet'!F86="","-",'[10]Linked sheet'!F86),'Rounded options'!$B$3),"-")</f>
        <v>-</v>
      </c>
      <c r="H86" s="15">
        <f>IFERROR(ROUND(IF('[10]Linked sheet'!G86="","-",'[10]Linked sheet'!G86),'Rounded options'!$B$3),"-")</f>
        <v>5</v>
      </c>
      <c r="I86" s="66">
        <f>IF(AND(Q86=$I$2,$O86="HRG"),"See 07.BPTs",IFERROR(ROUND('[10]Linked sheet'!H86,'Rounded options'!$B$3),"-"))</f>
        <v>874</v>
      </c>
      <c r="J86" s="15">
        <f>IFERROR(ROUND(IF('[10]Linked sheet'!I86="","-",'[10]Linked sheet'!I86),'Rounded options'!$B$3),"-")</f>
        <v>5</v>
      </c>
      <c r="K86" s="15">
        <f>IFERROR(ROUND(IF('[10]Linked sheet'!J86="","-",'[10]Linked sheet'!J86),'Rounded options'!$B$3),"-")</f>
        <v>206</v>
      </c>
      <c r="L86" s="15" t="str">
        <f>IF('[10]Linked sheet'!K86="","-",'[10]Linked sheet'!K86)</f>
        <v>Yes</v>
      </c>
      <c r="M86" s="39">
        <f>IF('[10]Linked sheet'!L86="","-",'[10]Linked sheet'!L86)</f>
        <v>0.65</v>
      </c>
      <c r="N86" s="35">
        <f>IFERROR(ROUND('[10]Linked sheet'!M86,'Rounded options'!$B$3),"-")</f>
        <v>568</v>
      </c>
      <c r="O86" s="7" t="str">
        <f>IFERROR(VLOOKUP($B86,[11]BPT_System_Structure!$B:$F,2,FALSE),"-")</f>
        <v>-</v>
      </c>
      <c r="P86" s="23" t="str">
        <f>IFERROR(VLOOKUP($B86,[11]BPT_System_Structure!$B:$F,3,FALSE),"-")</f>
        <v>-</v>
      </c>
      <c r="Q86" s="8" t="str">
        <f>IFERROR(VLOOKUP($B86,[11]BPT_System_Structure!$B:$F,5,FALSE),"-")</f>
        <v>-</v>
      </c>
      <c r="R86" s="59">
        <v>0</v>
      </c>
    </row>
    <row r="87" spans="2:18" hidden="1" x14ac:dyDescent="0.2">
      <c r="B87" s="21" t="str">
        <f>'[10]Linked sheet'!A87</f>
        <v>AA30C</v>
      </c>
      <c r="C87" s="20" t="str">
        <f>VLOOKUP($B87,'[10]Linked sheet'!$A$3:$O$1925,2,FALSE)</f>
        <v>Medical Care of Patients with Multiple Sclerosis, with CC Score 8+</v>
      </c>
      <c r="D87" s="68" t="str">
        <f>IF(AND($Q87=$D$2,$O87="HRG"),"See 07.BPT",IFERROR(ROUND('[10]Linked sheet'!C87,'Rounded options'!$B$3),"-"))</f>
        <v>-</v>
      </c>
      <c r="E87" s="66">
        <f>IF(AND($O87="HRG",OR($D$2,$Q87=$E$2)), "See 07.BPTs",IFERROR(ROUND('[10]Linked sheet'!D87,'Rounded options'!$B$3),"-"))</f>
        <v>3881</v>
      </c>
      <c r="F87" s="15" t="str">
        <f>IFERROR(ROUND(IF('[10]Linked sheet'!E87="","-",'[10]Linked sheet'!E87),'Rounded options'!$B$3),"-")</f>
        <v>-</v>
      </c>
      <c r="G87" s="15" t="str">
        <f>IFERROR(ROUND(IF('[10]Linked sheet'!F87="","-",'[10]Linked sheet'!F87),'Rounded options'!$B$3),"-")</f>
        <v>-</v>
      </c>
      <c r="H87" s="15">
        <f>IFERROR(ROUND(IF('[10]Linked sheet'!G87="","-",'[10]Linked sheet'!G87),'Rounded options'!$B$3),"-")</f>
        <v>58</v>
      </c>
      <c r="I87" s="66">
        <f>IF(AND(Q87=$I$2,$O87="HRG"),"See 07.BPTs",IFERROR(ROUND('[10]Linked sheet'!H87,'Rounded options'!$B$3),"-"))</f>
        <v>7545</v>
      </c>
      <c r="J87" s="15">
        <f>IFERROR(ROUND(IF('[10]Linked sheet'!I87="","-",'[10]Linked sheet'!I87),'Rounded options'!$B$3),"-")</f>
        <v>104</v>
      </c>
      <c r="K87" s="15">
        <f>IFERROR(ROUND(IF('[10]Linked sheet'!J87="","-",'[10]Linked sheet'!J87),'Rounded options'!$B$3),"-")</f>
        <v>206</v>
      </c>
      <c r="L87" s="15" t="str">
        <f>IF('[10]Linked sheet'!K87="","-",'[10]Linked sheet'!K87)</f>
        <v>Yes</v>
      </c>
      <c r="M87" s="39">
        <f>IF('[10]Linked sheet'!L87="","-",'[10]Linked sheet'!L87)</f>
        <v>0.30000000000000004</v>
      </c>
      <c r="N87" s="35">
        <f>IFERROR(ROUND('[10]Linked sheet'!M87,'Rounded options'!$B$3),"-")</f>
        <v>2264</v>
      </c>
      <c r="O87" s="7" t="str">
        <f>IFERROR(VLOOKUP($B87,[11]BPT_System_Structure!$B:$F,2,FALSE),"-")</f>
        <v>-</v>
      </c>
      <c r="P87" s="23" t="str">
        <f>IFERROR(VLOOKUP($B87,[11]BPT_System_Structure!$B:$F,3,FALSE),"-")</f>
        <v>-</v>
      </c>
      <c r="Q87" s="8" t="str">
        <f>IFERROR(VLOOKUP($B87,[11]BPT_System_Structure!$B:$F,5,FALSE),"-")</f>
        <v>-</v>
      </c>
      <c r="R87" s="59">
        <v>0</v>
      </c>
    </row>
    <row r="88" spans="2:18" hidden="1" x14ac:dyDescent="0.2">
      <c r="B88" s="21" t="str">
        <f>'[10]Linked sheet'!A88</f>
        <v>AA30D</v>
      </c>
      <c r="C88" s="20" t="str">
        <f>VLOOKUP($B88,'[10]Linked sheet'!$A$3:$O$1925,2,FALSE)</f>
        <v>Medical Care of Patients with Multiple Sclerosis, with CC Score 5-7</v>
      </c>
      <c r="D88" s="68" t="str">
        <f>IF(AND($Q88=$D$2,$O88="HRG"),"See 07.BPT",IFERROR(ROUND('[10]Linked sheet'!C88,'Rounded options'!$B$3),"-"))</f>
        <v>-</v>
      </c>
      <c r="E88" s="66">
        <f>IF(AND($O88="HRG",OR($D$2,$Q88=$E$2)), "See 07.BPTs",IFERROR(ROUND('[10]Linked sheet'!D88,'Rounded options'!$B$3),"-"))</f>
        <v>2082</v>
      </c>
      <c r="F88" s="15" t="str">
        <f>IFERROR(ROUND(IF('[10]Linked sheet'!E88="","-",'[10]Linked sheet'!E88),'Rounded options'!$B$3),"-")</f>
        <v>-</v>
      </c>
      <c r="G88" s="15" t="str">
        <f>IFERROR(ROUND(IF('[10]Linked sheet'!F88="","-",'[10]Linked sheet'!F88),'Rounded options'!$B$3),"-")</f>
        <v>-</v>
      </c>
      <c r="H88" s="15">
        <f>IFERROR(ROUND(IF('[10]Linked sheet'!G88="","-",'[10]Linked sheet'!G88),'Rounded options'!$B$3),"-")</f>
        <v>35</v>
      </c>
      <c r="I88" s="66">
        <f>IF(AND(Q88=$I$2,$O88="HRG"),"See 07.BPTs",IFERROR(ROUND('[10]Linked sheet'!H88,'Rounded options'!$B$3),"-"))</f>
        <v>3895</v>
      </c>
      <c r="J88" s="15">
        <f>IFERROR(ROUND(IF('[10]Linked sheet'!I88="","-",'[10]Linked sheet'!I88),'Rounded options'!$B$3),"-")</f>
        <v>39</v>
      </c>
      <c r="K88" s="15">
        <f>IFERROR(ROUND(IF('[10]Linked sheet'!J88="","-",'[10]Linked sheet'!J88),'Rounded options'!$B$3),"-")</f>
        <v>206</v>
      </c>
      <c r="L88" s="15" t="str">
        <f>IF('[10]Linked sheet'!K88="","-",'[10]Linked sheet'!K88)</f>
        <v>Yes</v>
      </c>
      <c r="M88" s="39">
        <f>IF('[10]Linked sheet'!L88="","-",'[10]Linked sheet'!L88)</f>
        <v>0.30000000000000004</v>
      </c>
      <c r="N88" s="35">
        <f>IFERROR(ROUND('[10]Linked sheet'!M88,'Rounded options'!$B$3),"-")</f>
        <v>1169</v>
      </c>
      <c r="O88" s="7" t="str">
        <f>IFERROR(VLOOKUP($B88,[11]BPT_System_Structure!$B:$F,2,FALSE),"-")</f>
        <v>-</v>
      </c>
      <c r="P88" s="23" t="str">
        <f>IFERROR(VLOOKUP($B88,[11]BPT_System_Structure!$B:$F,3,FALSE),"-")</f>
        <v>-</v>
      </c>
      <c r="Q88" s="8" t="str">
        <f>IFERROR(VLOOKUP($B88,[11]BPT_System_Structure!$B:$F,5,FALSE),"-")</f>
        <v>-</v>
      </c>
      <c r="R88" s="59">
        <v>0</v>
      </c>
    </row>
    <row r="89" spans="2:18" hidden="1" x14ac:dyDescent="0.2">
      <c r="B89" s="21" t="str">
        <f>'[10]Linked sheet'!A89</f>
        <v>AA30E</v>
      </c>
      <c r="C89" s="20" t="str">
        <f>VLOOKUP($B89,'[10]Linked sheet'!$A$3:$O$1925,2,FALSE)</f>
        <v>Medical Care of Patients with Multiple Sclerosis, with CC Score 2-4</v>
      </c>
      <c r="D89" s="68" t="str">
        <f>IF(AND($Q89=$D$2,$O89="HRG"),"See 07.BPT",IFERROR(ROUND('[10]Linked sheet'!C89,'Rounded options'!$B$3),"-"))</f>
        <v>-</v>
      </c>
      <c r="E89" s="66">
        <f>IF(AND($O89="HRG",OR($D$2,$Q89=$E$2)), "See 07.BPTs",IFERROR(ROUND('[10]Linked sheet'!D89,'Rounded options'!$B$3),"-"))</f>
        <v>495</v>
      </c>
      <c r="F89" s="15" t="str">
        <f>IFERROR(ROUND(IF('[10]Linked sheet'!E89="","-",'[10]Linked sheet'!E89),'Rounded options'!$B$3),"-")</f>
        <v>-</v>
      </c>
      <c r="G89" s="15" t="str">
        <f>IFERROR(ROUND(IF('[10]Linked sheet'!F89="","-",'[10]Linked sheet'!F89),'Rounded options'!$B$3),"-")</f>
        <v>-</v>
      </c>
      <c r="H89" s="15">
        <f>IFERROR(ROUND(IF('[10]Linked sheet'!G89="","-",'[10]Linked sheet'!G89),'Rounded options'!$B$3),"-")</f>
        <v>5</v>
      </c>
      <c r="I89" s="66">
        <f>IF(AND(Q89=$I$2,$O89="HRG"),"See 07.BPTs",IFERROR(ROUND('[10]Linked sheet'!H89,'Rounded options'!$B$3),"-"))</f>
        <v>2927</v>
      </c>
      <c r="J89" s="15">
        <f>IFERROR(ROUND(IF('[10]Linked sheet'!I89="","-",'[10]Linked sheet'!I89),'Rounded options'!$B$3),"-")</f>
        <v>22</v>
      </c>
      <c r="K89" s="15">
        <f>IFERROR(ROUND(IF('[10]Linked sheet'!J89="","-",'[10]Linked sheet'!J89),'Rounded options'!$B$3),"-")</f>
        <v>206</v>
      </c>
      <c r="L89" s="15" t="str">
        <f>IF('[10]Linked sheet'!K89="","-",'[10]Linked sheet'!K89)</f>
        <v>Yes</v>
      </c>
      <c r="M89" s="39">
        <f>IF('[10]Linked sheet'!L89="","-",'[10]Linked sheet'!L89)</f>
        <v>0.30000000000000004</v>
      </c>
      <c r="N89" s="35">
        <f>IFERROR(ROUND('[10]Linked sheet'!M89,'Rounded options'!$B$3),"-")</f>
        <v>878</v>
      </c>
      <c r="O89" s="7" t="str">
        <f>IFERROR(VLOOKUP($B89,[11]BPT_System_Structure!$B:$F,2,FALSE),"-")</f>
        <v>-</v>
      </c>
      <c r="P89" s="23" t="str">
        <f>IFERROR(VLOOKUP($B89,[11]BPT_System_Structure!$B:$F,3,FALSE),"-")</f>
        <v>-</v>
      </c>
      <c r="Q89" s="8" t="str">
        <f>IFERROR(VLOOKUP($B89,[11]BPT_System_Structure!$B:$F,5,FALSE),"-")</f>
        <v>-</v>
      </c>
      <c r="R89" s="59">
        <v>0</v>
      </c>
    </row>
    <row r="90" spans="2:18" hidden="1" x14ac:dyDescent="0.2">
      <c r="B90" s="21" t="str">
        <f>'[10]Linked sheet'!A90</f>
        <v>AA30F</v>
      </c>
      <c r="C90" s="20" t="str">
        <f>VLOOKUP($B90,'[10]Linked sheet'!$A$3:$O$1925,2,FALSE)</f>
        <v>Medical Care of Patients with Multiple Sclerosis, with CC Score 0-1</v>
      </c>
      <c r="D90" s="68" t="str">
        <f>IF(AND($Q90=$D$2,$O90="HRG"),"See 07.BPT",IFERROR(ROUND('[10]Linked sheet'!C90,'Rounded options'!$B$3),"-"))</f>
        <v>-</v>
      </c>
      <c r="E90" s="66">
        <f>IF(AND($O90="HRG",OR($D$2,$Q90=$E$2)), "See 07.BPTs",IFERROR(ROUND('[10]Linked sheet'!D90,'Rounded options'!$B$3),"-"))</f>
        <v>318</v>
      </c>
      <c r="F90" s="15" t="str">
        <f>IFERROR(ROUND(IF('[10]Linked sheet'!E90="","-",'[10]Linked sheet'!E90),'Rounded options'!$B$3),"-")</f>
        <v>-</v>
      </c>
      <c r="G90" s="15" t="str">
        <f>IFERROR(ROUND(IF('[10]Linked sheet'!F90="","-",'[10]Linked sheet'!F90),'Rounded options'!$B$3),"-")</f>
        <v>-</v>
      </c>
      <c r="H90" s="15">
        <f>IFERROR(ROUND(IF('[10]Linked sheet'!G90="","-",'[10]Linked sheet'!G90),'Rounded options'!$B$3),"-")</f>
        <v>5</v>
      </c>
      <c r="I90" s="66">
        <f>IF(AND(Q90=$I$2,$O90="HRG"),"See 07.BPTs",IFERROR(ROUND('[10]Linked sheet'!H90,'Rounded options'!$B$3),"-"))</f>
        <v>1885</v>
      </c>
      <c r="J90" s="15">
        <f>IFERROR(ROUND(IF('[10]Linked sheet'!I90="","-",'[10]Linked sheet'!I90),'Rounded options'!$B$3),"-")</f>
        <v>13</v>
      </c>
      <c r="K90" s="15">
        <f>IFERROR(ROUND(IF('[10]Linked sheet'!J90="","-",'[10]Linked sheet'!J90),'Rounded options'!$B$3),"-")</f>
        <v>206</v>
      </c>
      <c r="L90" s="15" t="str">
        <f>IF('[10]Linked sheet'!K90="","-",'[10]Linked sheet'!K90)</f>
        <v>Yes</v>
      </c>
      <c r="M90" s="39">
        <f>IF('[10]Linked sheet'!L90="","-",'[10]Linked sheet'!L90)</f>
        <v>0.4</v>
      </c>
      <c r="N90" s="35">
        <f>IFERROR(ROUND('[10]Linked sheet'!M90,'Rounded options'!$B$3),"-")</f>
        <v>754</v>
      </c>
      <c r="O90" s="7" t="str">
        <f>IFERROR(VLOOKUP($B90,[11]BPT_System_Structure!$B:$F,2,FALSE),"-")</f>
        <v>-</v>
      </c>
      <c r="P90" s="23" t="str">
        <f>IFERROR(VLOOKUP($B90,[11]BPT_System_Structure!$B:$F,3,FALSE),"-")</f>
        <v>-</v>
      </c>
      <c r="Q90" s="8" t="str">
        <f>IFERROR(VLOOKUP($B90,[11]BPT_System_Structure!$B:$F,5,FALSE),"-")</f>
        <v>-</v>
      </c>
      <c r="R90" s="59">
        <v>0</v>
      </c>
    </row>
    <row r="91" spans="2:18" hidden="1" x14ac:dyDescent="0.2">
      <c r="B91" s="21" t="str">
        <f>'[10]Linked sheet'!A91</f>
        <v>AA31C</v>
      </c>
      <c r="C91" s="20" t="str">
        <f>VLOOKUP($B91,'[10]Linked sheet'!$A$3:$O$1925,2,FALSE)</f>
        <v>Headache, Migraine or Cerebrospinal Fluid Leak, with CC Score 11+</v>
      </c>
      <c r="D91" s="68" t="str">
        <f>IF(AND($Q91=$D$2,$O91="HRG"),"See 07.BPT",IFERROR(ROUND('[10]Linked sheet'!C91,'Rounded options'!$B$3),"-"))</f>
        <v>-</v>
      </c>
      <c r="E91" s="66">
        <f>IF(AND($O91="HRG",OR($D$2,$Q91=$E$2)), "See 07.BPTs",IFERROR(ROUND('[10]Linked sheet'!D91,'Rounded options'!$B$3),"-"))</f>
        <v>1371</v>
      </c>
      <c r="F91" s="15" t="str">
        <f>IFERROR(ROUND(IF('[10]Linked sheet'!E91="","-",'[10]Linked sheet'!E91),'Rounded options'!$B$3),"-")</f>
        <v>-</v>
      </c>
      <c r="G91" s="15" t="str">
        <f>IFERROR(ROUND(IF('[10]Linked sheet'!F91="","-",'[10]Linked sheet'!F91),'Rounded options'!$B$3),"-")</f>
        <v>-</v>
      </c>
      <c r="H91" s="15">
        <f>IFERROR(ROUND(IF('[10]Linked sheet'!G91="","-",'[10]Linked sheet'!G91),'Rounded options'!$B$3),"-")</f>
        <v>43</v>
      </c>
      <c r="I91" s="66">
        <f>IF(AND(Q91=$I$2,$O91="HRG"),"See 07.BPTs",IFERROR(ROUND('[10]Linked sheet'!H91,'Rounded options'!$B$3),"-"))</f>
        <v>1922</v>
      </c>
      <c r="J91" s="15">
        <f>IFERROR(ROUND(IF('[10]Linked sheet'!I91="","-",'[10]Linked sheet'!I91),'Rounded options'!$B$3),"-")</f>
        <v>19</v>
      </c>
      <c r="K91" s="15">
        <f>IFERROR(ROUND(IF('[10]Linked sheet'!J91="","-",'[10]Linked sheet'!J91),'Rounded options'!$B$3),"-")</f>
        <v>206</v>
      </c>
      <c r="L91" s="15" t="str">
        <f>IF('[10]Linked sheet'!K91="","-",'[10]Linked sheet'!K91)</f>
        <v>No</v>
      </c>
      <c r="M91" s="39" t="str">
        <f>IF('[10]Linked sheet'!L91="","-",'[10]Linked sheet'!L91)</f>
        <v>-</v>
      </c>
      <c r="N91" s="35">
        <f>IFERROR(ROUND('[10]Linked sheet'!M91,'Rounded options'!$B$3),"-")</f>
        <v>0</v>
      </c>
      <c r="O91" s="7" t="str">
        <f>IFERROR(VLOOKUP($B91,[11]BPT_System_Structure!$B:$F,2,FALSE),"-")</f>
        <v>-</v>
      </c>
      <c r="P91" s="23" t="str">
        <f>IFERROR(VLOOKUP($B91,[11]BPT_System_Structure!$B:$F,3,FALSE),"-")</f>
        <v>-</v>
      </c>
      <c r="Q91" s="8" t="str">
        <f>IFERROR(VLOOKUP($B91,[11]BPT_System_Structure!$B:$F,5,FALSE),"-")</f>
        <v>-</v>
      </c>
      <c r="R91" s="59">
        <v>0</v>
      </c>
    </row>
    <row r="92" spans="2:18" x14ac:dyDescent="0.2">
      <c r="B92" s="21" t="str">
        <f>'[10]Linked sheet'!A92</f>
        <v>AA31D</v>
      </c>
      <c r="C92" s="20" t="str">
        <f>VLOOKUP($B92,'[10]Linked sheet'!$A$3:$O$1925,2,FALSE)</f>
        <v>Headache, Migraine or Cerebrospinal Fluid Leak, with CC Score 7-10</v>
      </c>
      <c r="D92" s="68" t="str">
        <f>IF(AND($Q92=$D$2,$O92="HRG"),"See 07.BPT",IFERROR(ROUND('[10]Linked sheet'!C92,'Rounded options'!$B$3),"-"))</f>
        <v>-</v>
      </c>
      <c r="E92" s="66">
        <f>IF(AND($O92="HRG",OR($D$2,$Q92=$E$2)), "See 07.BPTs",IFERROR(ROUND('[10]Linked sheet'!D92,'Rounded options'!$B$3),"-"))</f>
        <v>960</v>
      </c>
      <c r="F92" s="15" t="str">
        <f>IFERROR(ROUND(IF('[10]Linked sheet'!E92="","-",'[10]Linked sheet'!E92),'Rounded options'!$B$3),"-")</f>
        <v>-</v>
      </c>
      <c r="G92" s="15" t="str">
        <f>IFERROR(ROUND(IF('[10]Linked sheet'!F92="","-",'[10]Linked sheet'!F92),'Rounded options'!$B$3),"-")</f>
        <v>-</v>
      </c>
      <c r="H92" s="15">
        <f>IFERROR(ROUND(IF('[10]Linked sheet'!G92="","-",'[10]Linked sheet'!G92),'Rounded options'!$B$3),"-")</f>
        <v>8</v>
      </c>
      <c r="I92" s="66">
        <f>IF(AND(Q92=$I$2,$O92="HRG"),"See 07.BPTs",IFERROR(ROUND('[10]Linked sheet'!H92,'Rounded options'!$B$3),"-"))</f>
        <v>1110</v>
      </c>
      <c r="J92" s="15">
        <f>IFERROR(ROUND(IF('[10]Linked sheet'!I92="","-",'[10]Linked sheet'!I92),'Rounded options'!$B$3),"-")</f>
        <v>10</v>
      </c>
      <c r="K92" s="15">
        <f>IFERROR(ROUND(IF('[10]Linked sheet'!J92="","-",'[10]Linked sheet'!J92),'Rounded options'!$B$3),"-")</f>
        <v>206</v>
      </c>
      <c r="L92" s="15" t="str">
        <f>IF('[10]Linked sheet'!K92="","-",'[10]Linked sheet'!K92)</f>
        <v>No</v>
      </c>
      <c r="M92" s="39" t="str">
        <f>IF('[10]Linked sheet'!L92="","-",'[10]Linked sheet'!L92)</f>
        <v>-</v>
      </c>
      <c r="N92" s="35">
        <f>IFERROR(ROUND('[10]Linked sheet'!M92,'Rounded options'!$B$3),"-")</f>
        <v>0</v>
      </c>
      <c r="O92" s="7" t="str">
        <f>IFERROR(VLOOKUP($B92,[11]BPT_System_Structure!$B:$F,2,FALSE),"-")</f>
        <v xml:space="preserve">HRG </v>
      </c>
      <c r="P92" s="23" t="str">
        <f>IFERROR(VLOOKUP($B92,[11]BPT_System_Structure!$B:$F,3,FALSE),"-")</f>
        <v>SDEC</v>
      </c>
      <c r="Q92" s="8" t="str">
        <f>IFERROR(VLOOKUP($B92,[11]BPT_System_Structure!$B:$F,5,FALSE),"-")</f>
        <v>NE</v>
      </c>
      <c r="R92" s="59" t="s">
        <v>11</v>
      </c>
    </row>
    <row r="93" spans="2:18" x14ac:dyDescent="0.2">
      <c r="B93" s="21" t="str">
        <f>'[10]Linked sheet'!A93</f>
        <v>AA31E</v>
      </c>
      <c r="C93" s="20" t="str">
        <f>VLOOKUP($B93,'[10]Linked sheet'!$A$3:$O$1925,2,FALSE)</f>
        <v>Headache, Migraine or Cerebrospinal Fluid Leak, with CC Score 0-6</v>
      </c>
      <c r="D93" s="68" t="str">
        <f>IF(AND($Q93=$D$2,$O93="HRG"),"See 07.BPT",IFERROR(ROUND('[10]Linked sheet'!C93,'Rounded options'!$B$3),"-"))</f>
        <v>-</v>
      </c>
      <c r="E93" s="66">
        <f>IF(AND($O93="HRG",OR($D$2,$Q93=$E$2)), "See 07.BPTs",IFERROR(ROUND('[10]Linked sheet'!D93,'Rounded options'!$B$3),"-"))</f>
        <v>376</v>
      </c>
      <c r="F93" s="15" t="str">
        <f>IFERROR(ROUND(IF('[10]Linked sheet'!E93="","-",'[10]Linked sheet'!E93),'Rounded options'!$B$3),"-")</f>
        <v>-</v>
      </c>
      <c r="G93" s="15" t="str">
        <f>IFERROR(ROUND(IF('[10]Linked sheet'!F93="","-",'[10]Linked sheet'!F93),'Rounded options'!$B$3),"-")</f>
        <v>-</v>
      </c>
      <c r="H93" s="15">
        <f>IFERROR(ROUND(IF('[10]Linked sheet'!G93="","-",'[10]Linked sheet'!G93),'Rounded options'!$B$3),"-")</f>
        <v>5</v>
      </c>
      <c r="I93" s="66">
        <f>IF(AND(Q93=$I$2,$O93="HRG"),"See 07.BPTs",IFERROR(ROUND('[10]Linked sheet'!H93,'Rounded options'!$B$3),"-"))</f>
        <v>621</v>
      </c>
      <c r="J93" s="15">
        <f>IFERROR(ROUND(IF('[10]Linked sheet'!I93="","-",'[10]Linked sheet'!I93),'Rounded options'!$B$3),"-")</f>
        <v>5</v>
      </c>
      <c r="K93" s="15">
        <f>IFERROR(ROUND(IF('[10]Linked sheet'!J93="","-",'[10]Linked sheet'!J93),'Rounded options'!$B$3),"-")</f>
        <v>206</v>
      </c>
      <c r="L93" s="15" t="str">
        <f>IF('[10]Linked sheet'!K93="","-",'[10]Linked sheet'!K93)</f>
        <v>No</v>
      </c>
      <c r="M93" s="39" t="str">
        <f>IF('[10]Linked sheet'!L93="","-",'[10]Linked sheet'!L93)</f>
        <v>-</v>
      </c>
      <c r="N93" s="35">
        <f>IFERROR(ROUND('[10]Linked sheet'!M93,'Rounded options'!$B$3),"-")</f>
        <v>0</v>
      </c>
      <c r="O93" s="7" t="str">
        <f>IFERROR(VLOOKUP($B93,[11]BPT_System_Structure!$B:$F,2,FALSE),"-")</f>
        <v xml:space="preserve">HRG </v>
      </c>
      <c r="P93" s="23" t="str">
        <f>IFERROR(VLOOKUP($B93,[11]BPT_System_Structure!$B:$F,3,FALSE),"-")</f>
        <v>SDEC</v>
      </c>
      <c r="Q93" s="8" t="str">
        <f>IFERROR(VLOOKUP($B93,[11]BPT_System_Structure!$B:$F,5,FALSE),"-")</f>
        <v>NE</v>
      </c>
      <c r="R93" s="59" t="s">
        <v>11</v>
      </c>
    </row>
    <row r="94" spans="2:18" hidden="1" x14ac:dyDescent="0.2">
      <c r="B94" s="21" t="str">
        <f>'[10]Linked sheet'!A94</f>
        <v>AA32Z</v>
      </c>
      <c r="C94" s="20" t="str">
        <f>VLOOKUP($B94,'[10]Linked sheet'!$A$3:$O$1925,2,FALSE)</f>
        <v>Neuropsychology Tests</v>
      </c>
      <c r="D94" s="68">
        <f>IF(AND($Q94=$D$2,$O94="HRG"),"See 07.BPT",IFERROR(ROUND('[10]Linked sheet'!C94,'Rounded options'!$B$3),"-"))</f>
        <v>274</v>
      </c>
      <c r="E94" s="66">
        <f>IF(AND($O94="HRG",OR($D$2,$Q94=$E$2)), "See 07.BPTs",IFERROR(ROUND('[10]Linked sheet'!D94,'Rounded options'!$B$3),"-"))</f>
        <v>388</v>
      </c>
      <c r="F94" s="15" t="str">
        <f>IFERROR(ROUND(IF('[10]Linked sheet'!E94="","-",'[10]Linked sheet'!E94),'Rounded options'!$B$3),"-")</f>
        <v>-</v>
      </c>
      <c r="G94" s="15" t="str">
        <f>IFERROR(ROUND(IF('[10]Linked sheet'!F94="","-",'[10]Linked sheet'!F94),'Rounded options'!$B$3),"-")</f>
        <v>-</v>
      </c>
      <c r="H94" s="15">
        <f>IFERROR(ROUND(IF('[10]Linked sheet'!G94="","-",'[10]Linked sheet'!G94),'Rounded options'!$B$3),"-")</f>
        <v>5</v>
      </c>
      <c r="I94" s="66">
        <f>IF(AND(Q94=$I$2,$O94="HRG"),"See 07.BPTs",IFERROR(ROUND('[10]Linked sheet'!H94,'Rounded options'!$B$3),"-"))</f>
        <v>449</v>
      </c>
      <c r="J94" s="15">
        <f>IFERROR(ROUND(IF('[10]Linked sheet'!I94="","-",'[10]Linked sheet'!I94),'Rounded options'!$B$3),"-")</f>
        <v>5</v>
      </c>
      <c r="K94" s="15">
        <f>IFERROR(ROUND(IF('[10]Linked sheet'!J94="","-",'[10]Linked sheet'!J94),'Rounded options'!$B$3),"-")</f>
        <v>206</v>
      </c>
      <c r="L94" s="15" t="str">
        <f>IF('[10]Linked sheet'!K94="","-",'[10]Linked sheet'!K94)</f>
        <v>No</v>
      </c>
      <c r="M94" s="39" t="str">
        <f>IF('[10]Linked sheet'!L94="","-",'[10]Linked sheet'!L94)</f>
        <v>-</v>
      </c>
      <c r="N94" s="35">
        <f>IFERROR(ROUND('[10]Linked sheet'!M94,'Rounded options'!$B$3),"-")</f>
        <v>0</v>
      </c>
      <c r="O94" s="7" t="str">
        <f>IFERROR(VLOOKUP($B94,[11]BPT_System_Structure!$B:$F,2,FALSE),"-")</f>
        <v>-</v>
      </c>
      <c r="P94" s="23" t="str">
        <f>IFERROR(VLOOKUP($B94,[11]BPT_System_Structure!$B:$F,3,FALSE),"-")</f>
        <v>-</v>
      </c>
      <c r="Q94" s="8" t="str">
        <f>IFERROR(VLOOKUP($B94,[11]BPT_System_Structure!$B:$F,5,FALSE),"-")</f>
        <v>-</v>
      </c>
      <c r="R94" s="59">
        <v>0</v>
      </c>
    </row>
    <row r="95" spans="2:18" hidden="1" x14ac:dyDescent="0.2">
      <c r="B95" s="21" t="str">
        <f>'[10]Linked sheet'!A95</f>
        <v>AA33C</v>
      </c>
      <c r="C95" s="20" t="str">
        <f>VLOOKUP($B95,'[10]Linked sheet'!$A$3:$O$1925,2,FALSE)</f>
        <v>Conventional EEG, EMG or Nerve Conduction Studies, 19 years and over</v>
      </c>
      <c r="D95" s="68">
        <f>IF(AND($Q95=$D$2,$O95="HRG"),"See 07.BPT",IFERROR(ROUND('[10]Linked sheet'!C95,'Rounded options'!$B$3),"-"))</f>
        <v>154</v>
      </c>
      <c r="E95" s="66">
        <f>IF(AND($O95="HRG",OR($D$2,$Q95=$E$2)), "See 07.BPTs",IFERROR(ROUND('[10]Linked sheet'!D95,'Rounded options'!$B$3),"-"))</f>
        <v>154</v>
      </c>
      <c r="F95" s="15" t="str">
        <f>IFERROR(ROUND(IF('[10]Linked sheet'!E95="","-",'[10]Linked sheet'!E95),'Rounded options'!$B$3),"-")</f>
        <v>-</v>
      </c>
      <c r="G95" s="15" t="str">
        <f>IFERROR(ROUND(IF('[10]Linked sheet'!F95="","-",'[10]Linked sheet'!F95),'Rounded options'!$B$3),"-")</f>
        <v>-</v>
      </c>
      <c r="H95" s="15">
        <f>IFERROR(ROUND(IF('[10]Linked sheet'!G95="","-",'[10]Linked sheet'!G95),'Rounded options'!$B$3),"-")</f>
        <v>5</v>
      </c>
      <c r="I95" s="66">
        <f>IF(AND(Q95=$I$2,$O95="HRG"),"See 07.BPTs",IFERROR(ROUND('[10]Linked sheet'!H95,'Rounded options'!$B$3),"-"))</f>
        <v>154</v>
      </c>
      <c r="J95" s="15">
        <f>IFERROR(ROUND(IF('[10]Linked sheet'!I95="","-",'[10]Linked sheet'!I95),'Rounded options'!$B$3),"-")</f>
        <v>5</v>
      </c>
      <c r="K95" s="15">
        <f>IFERROR(ROUND(IF('[10]Linked sheet'!J95="","-",'[10]Linked sheet'!J95),'Rounded options'!$B$3),"-")</f>
        <v>206</v>
      </c>
      <c r="L95" s="15" t="str">
        <f>IF('[10]Linked sheet'!K95="","-",'[10]Linked sheet'!K95)</f>
        <v>No</v>
      </c>
      <c r="M95" s="39" t="str">
        <f>IF('[10]Linked sheet'!L95="","-",'[10]Linked sheet'!L95)</f>
        <v>-</v>
      </c>
      <c r="N95" s="35">
        <f>IFERROR(ROUND('[10]Linked sheet'!M95,'Rounded options'!$B$3),"-")</f>
        <v>0</v>
      </c>
      <c r="O95" s="7" t="str">
        <f>IFERROR(VLOOKUP($B95,[11]BPT_System_Structure!$B:$F,2,FALSE),"-")</f>
        <v>-</v>
      </c>
      <c r="P95" s="23" t="str">
        <f>IFERROR(VLOOKUP($B95,[11]BPT_System_Structure!$B:$F,3,FALSE),"-")</f>
        <v>-</v>
      </c>
      <c r="Q95" s="8" t="str">
        <f>IFERROR(VLOOKUP($B95,[11]BPT_System_Structure!$B:$F,5,FALSE),"-")</f>
        <v>-</v>
      </c>
      <c r="R95" s="59">
        <v>0</v>
      </c>
    </row>
    <row r="96" spans="2:18" hidden="1" x14ac:dyDescent="0.2">
      <c r="B96" s="21" t="str">
        <f>'[10]Linked sheet'!A96</f>
        <v>AA33D</v>
      </c>
      <c r="C96" s="20" t="str">
        <f>VLOOKUP($B96,'[10]Linked sheet'!$A$3:$O$1925,2,FALSE)</f>
        <v>Conventional EEG, EMG or Nerve Conduction Studies, 18 years and under</v>
      </c>
      <c r="D96" s="68">
        <f>IF(AND($Q96=$D$2,$O96="HRG"),"See 07.BPT",IFERROR(ROUND('[10]Linked sheet'!C96,'Rounded options'!$B$3),"-"))</f>
        <v>333</v>
      </c>
      <c r="E96" s="66">
        <f>IF(AND($O96="HRG",OR($D$2,$Q96=$E$2)), "See 07.BPTs",IFERROR(ROUND('[10]Linked sheet'!D96,'Rounded options'!$B$3),"-"))</f>
        <v>333</v>
      </c>
      <c r="F96" s="15" t="str">
        <f>IFERROR(ROUND(IF('[10]Linked sheet'!E96="","-",'[10]Linked sheet'!E96),'Rounded options'!$B$3),"-")</f>
        <v>-</v>
      </c>
      <c r="G96" s="15" t="str">
        <f>IFERROR(ROUND(IF('[10]Linked sheet'!F96="","-",'[10]Linked sheet'!F96),'Rounded options'!$B$3),"-")</f>
        <v>-</v>
      </c>
      <c r="H96" s="15">
        <f>IFERROR(ROUND(IF('[10]Linked sheet'!G96="","-",'[10]Linked sheet'!G96),'Rounded options'!$B$3),"-")</f>
        <v>5</v>
      </c>
      <c r="I96" s="66">
        <f>IF(AND(Q96=$I$2,$O96="HRG"),"See 07.BPTs",IFERROR(ROUND('[10]Linked sheet'!H96,'Rounded options'!$B$3),"-"))</f>
        <v>333</v>
      </c>
      <c r="J96" s="15">
        <f>IFERROR(ROUND(IF('[10]Linked sheet'!I96="","-",'[10]Linked sheet'!I96),'Rounded options'!$B$3),"-")</f>
        <v>5</v>
      </c>
      <c r="K96" s="15">
        <f>IFERROR(ROUND(IF('[10]Linked sheet'!J96="","-",'[10]Linked sheet'!J96),'Rounded options'!$B$3),"-")</f>
        <v>206</v>
      </c>
      <c r="L96" s="15" t="str">
        <f>IF('[10]Linked sheet'!K96="","-",'[10]Linked sheet'!K96)</f>
        <v>No</v>
      </c>
      <c r="M96" s="39" t="str">
        <f>IF('[10]Linked sheet'!L96="","-",'[10]Linked sheet'!L96)</f>
        <v>-</v>
      </c>
      <c r="N96" s="35">
        <f>IFERROR(ROUND('[10]Linked sheet'!M96,'Rounded options'!$B$3),"-")</f>
        <v>0</v>
      </c>
      <c r="O96" s="7" t="str">
        <f>IFERROR(VLOOKUP($B96,[11]BPT_System_Structure!$B:$F,2,FALSE),"-")</f>
        <v>-</v>
      </c>
      <c r="P96" s="23" t="str">
        <f>IFERROR(VLOOKUP($B96,[11]BPT_System_Structure!$B:$F,3,FALSE),"-")</f>
        <v>-</v>
      </c>
      <c r="Q96" s="8" t="str">
        <f>IFERROR(VLOOKUP($B96,[11]BPT_System_Structure!$B:$F,5,FALSE),"-")</f>
        <v>-</v>
      </c>
      <c r="R96" s="59">
        <v>0</v>
      </c>
    </row>
    <row r="97" spans="2:18" x14ac:dyDescent="0.2">
      <c r="B97" s="21" t="str">
        <f>'[10]Linked sheet'!A97</f>
        <v>AA35A</v>
      </c>
      <c r="C97" s="20" t="str">
        <f>VLOOKUP($B97,'[10]Linked sheet'!$A$3:$O$1925,2,FALSE)</f>
        <v>Stroke with CC Score 16+</v>
      </c>
      <c r="D97" s="68" t="str">
        <f>IF(AND($Q97=$D$2,$O97="HRG"),"See 07.BPT",IFERROR(ROUND('[10]Linked sheet'!C97,'Rounded options'!$B$3),"-"))</f>
        <v>-</v>
      </c>
      <c r="E97" s="66">
        <f>IF(AND($O97="HRG",OR($D$2,$Q97=$E$2)), "See 07.BPTs",IFERROR(ROUND('[10]Linked sheet'!D97,'Rounded options'!$B$3),"-"))</f>
        <v>12585</v>
      </c>
      <c r="F97" s="15" t="str">
        <f>IFERROR(ROUND(IF('[10]Linked sheet'!E97="","-",'[10]Linked sheet'!E97),'Rounded options'!$B$3),"-")</f>
        <v>-</v>
      </c>
      <c r="G97" s="15" t="str">
        <f>IFERROR(ROUND(IF('[10]Linked sheet'!F97="","-",'[10]Linked sheet'!F97),'Rounded options'!$B$3),"-")</f>
        <v>-</v>
      </c>
      <c r="H97" s="15">
        <f>IFERROR(ROUND(IF('[10]Linked sheet'!G97="","-",'[10]Linked sheet'!G97),'Rounded options'!$B$3),"-")</f>
        <v>135</v>
      </c>
      <c r="I97" s="66" t="str">
        <f>IF(AND(Q97=$I$2,$O97="HRG"),"See 07.BPTs",IFERROR(ROUND('[10]Linked sheet'!H97,'Rounded options'!$B$3),"-"))</f>
        <v>See 07.BPTs</v>
      </c>
      <c r="J97" s="15">
        <f>IFERROR(ROUND(IF('[10]Linked sheet'!I97="","-",'[10]Linked sheet'!I97),'Rounded options'!$B$3),"-")</f>
        <v>135</v>
      </c>
      <c r="K97" s="15">
        <f>IFERROR(ROUND(IF('[10]Linked sheet'!J97="","-",'[10]Linked sheet'!J97),'Rounded options'!$B$3),"-")</f>
        <v>206</v>
      </c>
      <c r="L97" s="15" t="str">
        <f>IF('[10]Linked sheet'!K97="","-",'[10]Linked sheet'!K97)</f>
        <v>Yes</v>
      </c>
      <c r="M97" s="39">
        <f>IF('[10]Linked sheet'!L97="","-",'[10]Linked sheet'!L97)</f>
        <v>0.30000000000000004</v>
      </c>
      <c r="N97" s="35">
        <f>IFERROR(ROUND('[10]Linked sheet'!M97,'Rounded options'!$B$3),"-")</f>
        <v>3776</v>
      </c>
      <c r="O97" s="7" t="str">
        <f>IFERROR(VLOOKUP($B97,[11]BPT_System_Structure!$B:$F,2,FALSE),"-")</f>
        <v>HRG</v>
      </c>
      <c r="P97" s="23" t="str">
        <f>IFERROR(VLOOKUP($B97,[11]BPT_System_Structure!$B:$F,3,FALSE),"-")</f>
        <v>Acute Stroke</v>
      </c>
      <c r="Q97" s="8" t="str">
        <f>IFERROR(VLOOKUP($B97,[11]BPT_System_Structure!$B:$F,5,FALSE),"-")</f>
        <v>NE</v>
      </c>
      <c r="R97" s="59" t="s">
        <v>12</v>
      </c>
    </row>
    <row r="98" spans="2:18" x14ac:dyDescent="0.2">
      <c r="B98" s="21" t="str">
        <f>'[10]Linked sheet'!A98</f>
        <v>AA35B</v>
      </c>
      <c r="C98" s="20" t="str">
        <f>VLOOKUP($B98,'[10]Linked sheet'!$A$3:$O$1925,2,FALSE)</f>
        <v>Stroke with CC Score 13-15</v>
      </c>
      <c r="D98" s="68" t="str">
        <f>IF(AND($Q98=$D$2,$O98="HRG"),"See 07.BPT",IFERROR(ROUND('[10]Linked sheet'!C98,'Rounded options'!$B$3),"-"))</f>
        <v>-</v>
      </c>
      <c r="E98" s="66">
        <f>IF(AND($O98="HRG",OR($D$2,$Q98=$E$2)), "See 07.BPTs",IFERROR(ROUND('[10]Linked sheet'!D98,'Rounded options'!$B$3),"-"))</f>
        <v>8728</v>
      </c>
      <c r="F98" s="15" t="str">
        <f>IFERROR(ROUND(IF('[10]Linked sheet'!E98="","-",'[10]Linked sheet'!E98),'Rounded options'!$B$3),"-")</f>
        <v>-</v>
      </c>
      <c r="G98" s="15" t="str">
        <f>IFERROR(ROUND(IF('[10]Linked sheet'!F98="","-",'[10]Linked sheet'!F98),'Rounded options'!$B$3),"-")</f>
        <v>-</v>
      </c>
      <c r="H98" s="15">
        <f>IFERROR(ROUND(IF('[10]Linked sheet'!G98="","-",'[10]Linked sheet'!G98),'Rounded options'!$B$3),"-")</f>
        <v>102</v>
      </c>
      <c r="I98" s="66" t="str">
        <f>IF(AND(Q98=$I$2,$O98="HRG"),"See 07.BPTs",IFERROR(ROUND('[10]Linked sheet'!H98,'Rounded options'!$B$3),"-"))</f>
        <v>See 07.BPTs</v>
      </c>
      <c r="J98" s="15">
        <f>IFERROR(ROUND(IF('[10]Linked sheet'!I98="","-",'[10]Linked sheet'!I98),'Rounded options'!$B$3),"-")</f>
        <v>102</v>
      </c>
      <c r="K98" s="15">
        <f>IFERROR(ROUND(IF('[10]Linked sheet'!J98="","-",'[10]Linked sheet'!J98),'Rounded options'!$B$3),"-")</f>
        <v>206</v>
      </c>
      <c r="L98" s="15" t="str">
        <f>IF('[10]Linked sheet'!K98="","-",'[10]Linked sheet'!K98)</f>
        <v>Yes</v>
      </c>
      <c r="M98" s="39">
        <f>IF('[10]Linked sheet'!L98="","-",'[10]Linked sheet'!L98)</f>
        <v>0.30000000000000004</v>
      </c>
      <c r="N98" s="35">
        <f>IFERROR(ROUND('[10]Linked sheet'!M98,'Rounded options'!$B$3),"-")</f>
        <v>2618</v>
      </c>
      <c r="O98" s="7" t="str">
        <f>IFERROR(VLOOKUP($B98,[11]BPT_System_Structure!$B:$F,2,FALSE),"-")</f>
        <v>HRG</v>
      </c>
      <c r="P98" s="23" t="str">
        <f>IFERROR(VLOOKUP($B98,[11]BPT_System_Structure!$B:$F,3,FALSE),"-")</f>
        <v>Acute Stroke</v>
      </c>
      <c r="Q98" s="8" t="str">
        <f>IFERROR(VLOOKUP($B98,[11]BPT_System_Structure!$B:$F,5,FALSE),"-")</f>
        <v>NE</v>
      </c>
      <c r="R98" s="59" t="s">
        <v>12</v>
      </c>
    </row>
    <row r="99" spans="2:18" x14ac:dyDescent="0.2">
      <c r="B99" s="21" t="str">
        <f>'[10]Linked sheet'!A99</f>
        <v>AA35C</v>
      </c>
      <c r="C99" s="20" t="str">
        <f>VLOOKUP($B99,'[10]Linked sheet'!$A$3:$O$1925,2,FALSE)</f>
        <v>Stroke with CC Score 10-12</v>
      </c>
      <c r="D99" s="68" t="str">
        <f>IF(AND($Q99=$D$2,$O99="HRG"),"See 07.BPT",IFERROR(ROUND('[10]Linked sheet'!C99,'Rounded options'!$B$3),"-"))</f>
        <v>-</v>
      </c>
      <c r="E99" s="66">
        <f>IF(AND($O99="HRG",OR($D$2,$Q99=$E$2)), "See 07.BPTs",IFERROR(ROUND('[10]Linked sheet'!D99,'Rounded options'!$B$3),"-"))</f>
        <v>6586</v>
      </c>
      <c r="F99" s="15" t="str">
        <f>IFERROR(ROUND(IF('[10]Linked sheet'!E99="","-",'[10]Linked sheet'!E99),'Rounded options'!$B$3),"-")</f>
        <v>-</v>
      </c>
      <c r="G99" s="15" t="str">
        <f>IFERROR(ROUND(IF('[10]Linked sheet'!F99="","-",'[10]Linked sheet'!F99),'Rounded options'!$B$3),"-")</f>
        <v>-</v>
      </c>
      <c r="H99" s="15">
        <f>IFERROR(ROUND(IF('[10]Linked sheet'!G99="","-",'[10]Linked sheet'!G99),'Rounded options'!$B$3),"-")</f>
        <v>78</v>
      </c>
      <c r="I99" s="66" t="str">
        <f>IF(AND(Q99=$I$2,$O99="HRG"),"See 07.BPTs",IFERROR(ROUND('[10]Linked sheet'!H99,'Rounded options'!$B$3),"-"))</f>
        <v>See 07.BPTs</v>
      </c>
      <c r="J99" s="15">
        <f>IFERROR(ROUND(IF('[10]Linked sheet'!I99="","-",'[10]Linked sheet'!I99),'Rounded options'!$B$3),"-")</f>
        <v>78</v>
      </c>
      <c r="K99" s="15">
        <f>IFERROR(ROUND(IF('[10]Linked sheet'!J99="","-",'[10]Linked sheet'!J99),'Rounded options'!$B$3),"-")</f>
        <v>206</v>
      </c>
      <c r="L99" s="15" t="str">
        <f>IF('[10]Linked sheet'!K99="","-",'[10]Linked sheet'!K99)</f>
        <v>Yes</v>
      </c>
      <c r="M99" s="39">
        <f>IF('[10]Linked sheet'!L99="","-",'[10]Linked sheet'!L99)</f>
        <v>0.30000000000000004</v>
      </c>
      <c r="N99" s="35">
        <f>IFERROR(ROUND('[10]Linked sheet'!M99,'Rounded options'!$B$3),"-")</f>
        <v>1976</v>
      </c>
      <c r="O99" s="7" t="str">
        <f>IFERROR(VLOOKUP($B99,[11]BPT_System_Structure!$B:$F,2,FALSE),"-")</f>
        <v>HRG</v>
      </c>
      <c r="P99" s="23" t="str">
        <f>IFERROR(VLOOKUP($B99,[11]BPT_System_Structure!$B:$F,3,FALSE),"-")</f>
        <v>Acute Stroke</v>
      </c>
      <c r="Q99" s="8" t="str">
        <f>IFERROR(VLOOKUP($B99,[11]BPT_System_Structure!$B:$F,5,FALSE),"-")</f>
        <v>NE</v>
      </c>
      <c r="R99" s="59" t="s">
        <v>12</v>
      </c>
    </row>
    <row r="100" spans="2:18" x14ac:dyDescent="0.2">
      <c r="B100" s="21" t="str">
        <f>'[10]Linked sheet'!A100</f>
        <v>AA35D</v>
      </c>
      <c r="C100" s="20" t="str">
        <f>VLOOKUP($B100,'[10]Linked sheet'!$A$3:$O$1925,2,FALSE)</f>
        <v>Stroke with CC Score 7-9</v>
      </c>
      <c r="D100" s="68" t="str">
        <f>IF(AND($Q100=$D$2,$O100="HRG"),"See 07.BPT",IFERROR(ROUND('[10]Linked sheet'!C100,'Rounded options'!$B$3),"-"))</f>
        <v>-</v>
      </c>
      <c r="E100" s="66">
        <f>IF(AND($O100="HRG",OR($D$2,$Q100=$E$2)), "See 07.BPTs",IFERROR(ROUND('[10]Linked sheet'!D100,'Rounded options'!$B$3),"-"))</f>
        <v>4584</v>
      </c>
      <c r="F100" s="15" t="str">
        <f>IFERROR(ROUND(IF('[10]Linked sheet'!E100="","-",'[10]Linked sheet'!E100),'Rounded options'!$B$3),"-")</f>
        <v>-</v>
      </c>
      <c r="G100" s="15" t="str">
        <f>IFERROR(ROUND(IF('[10]Linked sheet'!F100="","-",'[10]Linked sheet'!F100),'Rounded options'!$B$3),"-")</f>
        <v>-</v>
      </c>
      <c r="H100" s="15">
        <f>IFERROR(ROUND(IF('[10]Linked sheet'!G100="","-",'[10]Linked sheet'!G100),'Rounded options'!$B$3),"-")</f>
        <v>49</v>
      </c>
      <c r="I100" s="66" t="str">
        <f>IF(AND(Q100=$I$2,$O100="HRG"),"See 07.BPTs",IFERROR(ROUND('[10]Linked sheet'!H100,'Rounded options'!$B$3),"-"))</f>
        <v>See 07.BPTs</v>
      </c>
      <c r="J100" s="15">
        <f>IFERROR(ROUND(IF('[10]Linked sheet'!I100="","-",'[10]Linked sheet'!I100),'Rounded options'!$B$3),"-")</f>
        <v>49</v>
      </c>
      <c r="K100" s="15">
        <f>IFERROR(ROUND(IF('[10]Linked sheet'!J100="","-",'[10]Linked sheet'!J100),'Rounded options'!$B$3),"-")</f>
        <v>206</v>
      </c>
      <c r="L100" s="15" t="str">
        <f>IF('[10]Linked sheet'!K100="","-",'[10]Linked sheet'!K100)</f>
        <v>Yes</v>
      </c>
      <c r="M100" s="39">
        <f>IF('[10]Linked sheet'!L100="","-",'[10]Linked sheet'!L100)</f>
        <v>0.30000000000000004</v>
      </c>
      <c r="N100" s="35">
        <f>IFERROR(ROUND('[10]Linked sheet'!M100,'Rounded options'!$B$3),"-")</f>
        <v>1375</v>
      </c>
      <c r="O100" s="7" t="str">
        <f>IFERROR(VLOOKUP($B100,[11]BPT_System_Structure!$B:$F,2,FALSE),"-")</f>
        <v>HRG</v>
      </c>
      <c r="P100" s="23" t="str">
        <f>IFERROR(VLOOKUP($B100,[11]BPT_System_Structure!$B:$F,3,FALSE),"-")</f>
        <v>Acute Stroke</v>
      </c>
      <c r="Q100" s="8" t="str">
        <f>IFERROR(VLOOKUP($B100,[11]BPT_System_Structure!$B:$F,5,FALSE),"-")</f>
        <v>NE</v>
      </c>
      <c r="R100" s="59" t="s">
        <v>12</v>
      </c>
    </row>
    <row r="101" spans="2:18" x14ac:dyDescent="0.2">
      <c r="B101" s="21" t="str">
        <f>'[10]Linked sheet'!A101</f>
        <v>AA35E</v>
      </c>
      <c r="C101" s="20" t="str">
        <f>VLOOKUP($B101,'[10]Linked sheet'!$A$3:$O$1925,2,FALSE)</f>
        <v>Stroke with CC Score 4-6</v>
      </c>
      <c r="D101" s="68" t="str">
        <f>IF(AND($Q101=$D$2,$O101="HRG"),"See 07.BPT",IFERROR(ROUND('[10]Linked sheet'!C101,'Rounded options'!$B$3),"-"))</f>
        <v>-</v>
      </c>
      <c r="E101" s="66">
        <f>IF(AND($O101="HRG",OR($D$2,$Q101=$E$2)), "See 07.BPTs",IFERROR(ROUND('[10]Linked sheet'!D101,'Rounded options'!$B$3),"-"))</f>
        <v>3206</v>
      </c>
      <c r="F101" s="15" t="str">
        <f>IFERROR(ROUND(IF('[10]Linked sheet'!E101="","-",'[10]Linked sheet'!E101),'Rounded options'!$B$3),"-")</f>
        <v>-</v>
      </c>
      <c r="G101" s="15" t="str">
        <f>IFERROR(ROUND(IF('[10]Linked sheet'!F101="","-",'[10]Linked sheet'!F101),'Rounded options'!$B$3),"-")</f>
        <v>-</v>
      </c>
      <c r="H101" s="15">
        <f>IFERROR(ROUND(IF('[10]Linked sheet'!G101="","-",'[10]Linked sheet'!G101),'Rounded options'!$B$3),"-")</f>
        <v>27</v>
      </c>
      <c r="I101" s="66" t="str">
        <f>IF(AND(Q101=$I$2,$O101="HRG"),"See 07.BPTs",IFERROR(ROUND('[10]Linked sheet'!H101,'Rounded options'!$B$3),"-"))</f>
        <v>See 07.BPTs</v>
      </c>
      <c r="J101" s="15">
        <f>IFERROR(ROUND(IF('[10]Linked sheet'!I101="","-",'[10]Linked sheet'!I101),'Rounded options'!$B$3),"-")</f>
        <v>27</v>
      </c>
      <c r="K101" s="15">
        <f>IFERROR(ROUND(IF('[10]Linked sheet'!J101="","-",'[10]Linked sheet'!J101),'Rounded options'!$B$3),"-")</f>
        <v>206</v>
      </c>
      <c r="L101" s="15" t="str">
        <f>IF('[10]Linked sheet'!K101="","-",'[10]Linked sheet'!K101)</f>
        <v>Yes</v>
      </c>
      <c r="M101" s="39">
        <f>IF('[10]Linked sheet'!L101="","-",'[10]Linked sheet'!L101)</f>
        <v>0.30000000000000004</v>
      </c>
      <c r="N101" s="35">
        <f>IFERROR(ROUND('[10]Linked sheet'!M101,'Rounded options'!$B$3),"-")</f>
        <v>962</v>
      </c>
      <c r="O101" s="7" t="str">
        <f>IFERROR(VLOOKUP($B101,[11]BPT_System_Structure!$B:$F,2,FALSE),"-")</f>
        <v>HRG</v>
      </c>
      <c r="P101" s="23" t="str">
        <f>IFERROR(VLOOKUP($B101,[11]BPT_System_Structure!$B:$F,3,FALSE),"-")</f>
        <v>Acute Stroke</v>
      </c>
      <c r="Q101" s="8" t="str">
        <f>IFERROR(VLOOKUP($B101,[11]BPT_System_Structure!$B:$F,5,FALSE),"-")</f>
        <v>NE</v>
      </c>
      <c r="R101" s="59" t="s">
        <v>12</v>
      </c>
    </row>
    <row r="102" spans="2:18" x14ac:dyDescent="0.2">
      <c r="B102" s="21" t="str">
        <f>'[10]Linked sheet'!A102</f>
        <v>AA35F</v>
      </c>
      <c r="C102" s="20" t="str">
        <f>VLOOKUP($B102,'[10]Linked sheet'!$A$3:$O$1925,2,FALSE)</f>
        <v>Stroke with CC Score 0-3</v>
      </c>
      <c r="D102" s="68" t="str">
        <f>IF(AND($Q102=$D$2,$O102="HRG"),"See 07.BPT",IFERROR(ROUND('[10]Linked sheet'!C102,'Rounded options'!$B$3),"-"))</f>
        <v>-</v>
      </c>
      <c r="E102" s="66">
        <f>IF(AND($O102="HRG",OR($D$2,$Q102=$E$2)), "See 07.BPTs",IFERROR(ROUND('[10]Linked sheet'!D102,'Rounded options'!$B$3),"-"))</f>
        <v>2348</v>
      </c>
      <c r="F102" s="15" t="str">
        <f>IFERROR(ROUND(IF('[10]Linked sheet'!E102="","-",'[10]Linked sheet'!E102),'Rounded options'!$B$3),"-")</f>
        <v>-</v>
      </c>
      <c r="G102" s="15" t="str">
        <f>IFERROR(ROUND(IF('[10]Linked sheet'!F102="","-",'[10]Linked sheet'!F102),'Rounded options'!$B$3),"-")</f>
        <v>-</v>
      </c>
      <c r="H102" s="15">
        <f>IFERROR(ROUND(IF('[10]Linked sheet'!G102="","-",'[10]Linked sheet'!G102),'Rounded options'!$B$3),"-")</f>
        <v>14</v>
      </c>
      <c r="I102" s="66" t="str">
        <f>IF(AND(Q102=$I$2,$O102="HRG"),"See 07.BPTs",IFERROR(ROUND('[10]Linked sheet'!H102,'Rounded options'!$B$3),"-"))</f>
        <v>See 07.BPTs</v>
      </c>
      <c r="J102" s="15">
        <f>IFERROR(ROUND(IF('[10]Linked sheet'!I102="","-",'[10]Linked sheet'!I102),'Rounded options'!$B$3),"-")</f>
        <v>14</v>
      </c>
      <c r="K102" s="15">
        <f>IFERROR(ROUND(IF('[10]Linked sheet'!J102="","-",'[10]Linked sheet'!J102),'Rounded options'!$B$3),"-")</f>
        <v>206</v>
      </c>
      <c r="L102" s="15" t="str">
        <f>IF('[10]Linked sheet'!K102="","-",'[10]Linked sheet'!K102)</f>
        <v>Yes</v>
      </c>
      <c r="M102" s="39">
        <f>IF('[10]Linked sheet'!L102="","-",'[10]Linked sheet'!L102)</f>
        <v>0.30000000000000004</v>
      </c>
      <c r="N102" s="35">
        <f>IFERROR(ROUND('[10]Linked sheet'!M102,'Rounded options'!$B$3),"-")</f>
        <v>704</v>
      </c>
      <c r="O102" s="7" t="str">
        <f>IFERROR(VLOOKUP($B102,[11]BPT_System_Structure!$B:$F,2,FALSE),"-")</f>
        <v>HRG</v>
      </c>
      <c r="P102" s="23" t="str">
        <f>IFERROR(VLOOKUP($B102,[11]BPT_System_Structure!$B:$F,3,FALSE),"-")</f>
        <v>Acute Stroke</v>
      </c>
      <c r="Q102" s="8" t="str">
        <f>IFERROR(VLOOKUP($B102,[11]BPT_System_Structure!$B:$F,5,FALSE),"-")</f>
        <v>NE</v>
      </c>
      <c r="R102" s="59" t="s">
        <v>12</v>
      </c>
    </row>
    <row r="103" spans="2:18" hidden="1" x14ac:dyDescent="0.2">
      <c r="B103" s="21" t="str">
        <f>'[10]Linked sheet'!A103</f>
        <v>AA36Z</v>
      </c>
      <c r="C103" s="20" t="str">
        <f>VLOOKUP($B103,'[10]Linked sheet'!$A$3:$O$1925,2,FALSE)</f>
        <v>Major Intracranial Procedures Except Trauma, with Stroke</v>
      </c>
      <c r="D103" s="68" t="str">
        <f>IF(AND($Q103=$D$2,$O103="HRG"),"See 07.BPT",IFERROR(ROUND('[10]Linked sheet'!C103,'Rounded options'!$B$3),"-"))</f>
        <v>-</v>
      </c>
      <c r="E103" s="66">
        <f>IF(AND($O103="HRG",OR($D$2,$Q103=$E$2)), "See 07.BPTs",IFERROR(ROUND('[10]Linked sheet'!D103,'Rounded options'!$B$3),"-"))</f>
        <v>11527</v>
      </c>
      <c r="F103" s="15" t="str">
        <f>IFERROR(ROUND(IF('[10]Linked sheet'!E103="","-",'[10]Linked sheet'!E103),'Rounded options'!$B$3),"-")</f>
        <v>-</v>
      </c>
      <c r="G103" s="15" t="str">
        <f>IFERROR(ROUND(IF('[10]Linked sheet'!F103="","-",'[10]Linked sheet'!F103),'Rounded options'!$B$3),"-")</f>
        <v>-</v>
      </c>
      <c r="H103" s="15">
        <f>IFERROR(ROUND(IF('[10]Linked sheet'!G103="","-",'[10]Linked sheet'!G103),'Rounded options'!$B$3),"-")</f>
        <v>72</v>
      </c>
      <c r="I103" s="66">
        <f>IF(AND(Q103=$I$2,$O103="HRG"),"See 07.BPTs",IFERROR(ROUND('[10]Linked sheet'!H103,'Rounded options'!$B$3),"-"))</f>
        <v>11527</v>
      </c>
      <c r="J103" s="15">
        <f>IFERROR(ROUND(IF('[10]Linked sheet'!I103="","-",'[10]Linked sheet'!I103),'Rounded options'!$B$3),"-")</f>
        <v>72</v>
      </c>
      <c r="K103" s="15">
        <f>IFERROR(ROUND(IF('[10]Linked sheet'!J103="","-",'[10]Linked sheet'!J103),'Rounded options'!$B$3),"-")</f>
        <v>206</v>
      </c>
      <c r="L103" s="15" t="str">
        <f>IF('[10]Linked sheet'!K103="","-",'[10]Linked sheet'!K103)</f>
        <v>No</v>
      </c>
      <c r="M103" s="39" t="str">
        <f>IF('[10]Linked sheet'!L103="","-",'[10]Linked sheet'!L103)</f>
        <v>-</v>
      </c>
      <c r="N103" s="35">
        <f>IFERROR(ROUND('[10]Linked sheet'!M103,'Rounded options'!$B$3),"-")</f>
        <v>0</v>
      </c>
      <c r="O103" s="7" t="str">
        <f>IFERROR(VLOOKUP($B103,[11]BPT_System_Structure!$B:$F,2,FALSE),"-")</f>
        <v>-</v>
      </c>
      <c r="P103" s="23" t="str">
        <f>IFERROR(VLOOKUP($B103,[11]BPT_System_Structure!$B:$F,3,FALSE),"-")</f>
        <v>-</v>
      </c>
      <c r="Q103" s="8" t="str">
        <f>IFERROR(VLOOKUP($B103,[11]BPT_System_Structure!$B:$F,5,FALSE),"-")</f>
        <v>-</v>
      </c>
      <c r="R103" s="59">
        <v>0</v>
      </c>
    </row>
    <row r="104" spans="2:18" hidden="1" x14ac:dyDescent="0.2">
      <c r="B104" s="21" t="str">
        <f>'[10]Linked sheet'!A104</f>
        <v>AA37Z</v>
      </c>
      <c r="C104" s="20" t="str">
        <f>VLOOKUP($B104,'[10]Linked sheet'!$A$3:$O$1925,2,FALSE)</f>
        <v>Intermediate Intracranial Procedures Except Trauma, with Stroke</v>
      </c>
      <c r="D104" s="68" t="str">
        <f>IF(AND($Q104=$D$2,$O104="HRG"),"See 07.BPT",IFERROR(ROUND('[10]Linked sheet'!C104,'Rounded options'!$B$3),"-"))</f>
        <v>-</v>
      </c>
      <c r="E104" s="66">
        <f>IF(AND($O104="HRG",OR($D$2,$Q104=$E$2)), "See 07.BPTs",IFERROR(ROUND('[10]Linked sheet'!D104,'Rounded options'!$B$3),"-"))</f>
        <v>8497</v>
      </c>
      <c r="F104" s="15" t="str">
        <f>IFERROR(ROUND(IF('[10]Linked sheet'!E104="","-",'[10]Linked sheet'!E104),'Rounded options'!$B$3),"-")</f>
        <v>-</v>
      </c>
      <c r="G104" s="15" t="str">
        <f>IFERROR(ROUND(IF('[10]Linked sheet'!F104="","-",'[10]Linked sheet'!F104),'Rounded options'!$B$3),"-")</f>
        <v>-</v>
      </c>
      <c r="H104" s="15">
        <f>IFERROR(ROUND(IF('[10]Linked sheet'!G104="","-",'[10]Linked sheet'!G104),'Rounded options'!$B$3),"-")</f>
        <v>104</v>
      </c>
      <c r="I104" s="66">
        <f>IF(AND(Q104=$I$2,$O104="HRG"),"See 07.BPTs",IFERROR(ROUND('[10]Linked sheet'!H104,'Rounded options'!$B$3),"-"))</f>
        <v>9443</v>
      </c>
      <c r="J104" s="15">
        <f>IFERROR(ROUND(IF('[10]Linked sheet'!I104="","-",'[10]Linked sheet'!I104),'Rounded options'!$B$3),"-")</f>
        <v>74</v>
      </c>
      <c r="K104" s="15">
        <f>IFERROR(ROUND(IF('[10]Linked sheet'!J104="","-",'[10]Linked sheet'!J104),'Rounded options'!$B$3),"-")</f>
        <v>206</v>
      </c>
      <c r="L104" s="15" t="str">
        <f>IF('[10]Linked sheet'!K104="","-",'[10]Linked sheet'!K104)</f>
        <v>No</v>
      </c>
      <c r="M104" s="39" t="str">
        <f>IF('[10]Linked sheet'!L104="","-",'[10]Linked sheet'!L104)</f>
        <v>-</v>
      </c>
      <c r="N104" s="35">
        <f>IFERROR(ROUND('[10]Linked sheet'!M104,'Rounded options'!$B$3),"-")</f>
        <v>0</v>
      </c>
      <c r="O104" s="7" t="str">
        <f>IFERROR(VLOOKUP($B104,[11]BPT_System_Structure!$B:$F,2,FALSE),"-")</f>
        <v>-</v>
      </c>
      <c r="P104" s="23" t="str">
        <f>IFERROR(VLOOKUP($B104,[11]BPT_System_Structure!$B:$F,3,FALSE),"-")</f>
        <v>-</v>
      </c>
      <c r="Q104" s="8" t="str">
        <f>IFERROR(VLOOKUP($B104,[11]BPT_System_Structure!$B:$F,5,FALSE),"-")</f>
        <v>-</v>
      </c>
      <c r="R104" s="59">
        <v>0</v>
      </c>
    </row>
    <row r="105" spans="2:18" hidden="1" x14ac:dyDescent="0.2">
      <c r="B105" s="21" t="str">
        <f>'[10]Linked sheet'!A105</f>
        <v>AA38Z</v>
      </c>
      <c r="C105" s="20" t="str">
        <f>VLOOKUP($B105,'[10]Linked sheet'!$A$3:$O$1925,2,FALSE)</f>
        <v>Minor Intracranial Procedures Except Trauma, with Stroke</v>
      </c>
      <c r="D105" s="68" t="str">
        <f>IF(AND($Q105=$D$2,$O105="HRG"),"See 07.BPT",IFERROR(ROUND('[10]Linked sheet'!C105,'Rounded options'!$B$3),"-"))</f>
        <v>-</v>
      </c>
      <c r="E105" s="66">
        <f>IF(AND($O105="HRG",OR($D$2,$Q105=$E$2)), "See 07.BPTs",IFERROR(ROUND('[10]Linked sheet'!D105,'Rounded options'!$B$3),"-"))</f>
        <v>3247</v>
      </c>
      <c r="F105" s="15" t="str">
        <f>IFERROR(ROUND(IF('[10]Linked sheet'!E105="","-",'[10]Linked sheet'!E105),'Rounded options'!$B$3),"-")</f>
        <v>-</v>
      </c>
      <c r="G105" s="15" t="str">
        <f>IFERROR(ROUND(IF('[10]Linked sheet'!F105="","-",'[10]Linked sheet'!F105),'Rounded options'!$B$3),"-")</f>
        <v>-</v>
      </c>
      <c r="H105" s="15">
        <f>IFERROR(ROUND(IF('[10]Linked sheet'!G105="","-",'[10]Linked sheet'!G105),'Rounded options'!$B$3),"-")</f>
        <v>13</v>
      </c>
      <c r="I105" s="66">
        <f>IF(AND(Q105=$I$2,$O105="HRG"),"See 07.BPTs",IFERROR(ROUND('[10]Linked sheet'!H105,'Rounded options'!$B$3),"-"))</f>
        <v>7353</v>
      </c>
      <c r="J105" s="15">
        <f>IFERROR(ROUND(IF('[10]Linked sheet'!I105="","-",'[10]Linked sheet'!I105),'Rounded options'!$B$3),"-")</f>
        <v>64</v>
      </c>
      <c r="K105" s="15">
        <f>IFERROR(ROUND(IF('[10]Linked sheet'!J105="","-",'[10]Linked sheet'!J105),'Rounded options'!$B$3),"-")</f>
        <v>206</v>
      </c>
      <c r="L105" s="15" t="str">
        <f>IF('[10]Linked sheet'!K105="","-",'[10]Linked sheet'!K105)</f>
        <v>No</v>
      </c>
      <c r="M105" s="39" t="str">
        <f>IF('[10]Linked sheet'!L105="","-",'[10]Linked sheet'!L105)</f>
        <v>-</v>
      </c>
      <c r="N105" s="35">
        <f>IFERROR(ROUND('[10]Linked sheet'!M105,'Rounded options'!$B$3),"-")</f>
        <v>0</v>
      </c>
      <c r="O105" s="7" t="str">
        <f>IFERROR(VLOOKUP($B105,[11]BPT_System_Structure!$B:$F,2,FALSE),"-")</f>
        <v>-</v>
      </c>
      <c r="P105" s="23" t="str">
        <f>IFERROR(VLOOKUP($B105,[11]BPT_System_Structure!$B:$F,3,FALSE),"-")</f>
        <v>-</v>
      </c>
      <c r="Q105" s="8" t="str">
        <f>IFERROR(VLOOKUP($B105,[11]BPT_System_Structure!$B:$F,5,FALSE),"-")</f>
        <v>-</v>
      </c>
      <c r="R105" s="59">
        <v>0</v>
      </c>
    </row>
    <row r="106" spans="2:18" hidden="1" x14ac:dyDescent="0.2">
      <c r="B106" s="21" t="str">
        <f>'[10]Linked sheet'!A106</f>
        <v>AA39Z</v>
      </c>
      <c r="C106" s="20" t="str">
        <f>VLOOKUP($B106,'[10]Linked sheet'!$A$3:$O$1925,2,FALSE)</f>
        <v>Long Term EEG Monitoring</v>
      </c>
      <c r="D106" s="68" t="str">
        <f>IF(AND($Q106=$D$2,$O106="HRG"),"See 07.BPT",IFERROR(ROUND('[10]Linked sheet'!C106,'Rounded options'!$B$3),"-"))</f>
        <v>-</v>
      </c>
      <c r="E106" s="66">
        <f>IF(AND($O106="HRG",OR($D$2,$Q106=$E$2)), "See 07.BPTs",IFERROR(ROUND('[10]Linked sheet'!D106,'Rounded options'!$B$3),"-"))</f>
        <v>406</v>
      </c>
      <c r="F106" s="15" t="str">
        <f>IFERROR(ROUND(IF('[10]Linked sheet'!E106="","-",'[10]Linked sheet'!E106),'Rounded options'!$B$3),"-")</f>
        <v>-</v>
      </c>
      <c r="G106" s="15" t="str">
        <f>IFERROR(ROUND(IF('[10]Linked sheet'!F106="","-",'[10]Linked sheet'!F106),'Rounded options'!$B$3),"-")</f>
        <v>-</v>
      </c>
      <c r="H106" s="15">
        <f>IFERROR(ROUND(IF('[10]Linked sheet'!G106="","-",'[10]Linked sheet'!G106),'Rounded options'!$B$3),"-")</f>
        <v>5</v>
      </c>
      <c r="I106" s="66">
        <f>IF(AND(Q106=$I$2,$O106="HRG"),"See 07.BPTs",IFERROR(ROUND('[10]Linked sheet'!H106,'Rounded options'!$B$3),"-"))</f>
        <v>2029</v>
      </c>
      <c r="J106" s="15">
        <f>IFERROR(ROUND(IF('[10]Linked sheet'!I106="","-",'[10]Linked sheet'!I106),'Rounded options'!$B$3),"-")</f>
        <v>29</v>
      </c>
      <c r="K106" s="15">
        <f>IFERROR(ROUND(IF('[10]Linked sheet'!J106="","-",'[10]Linked sheet'!J106),'Rounded options'!$B$3),"-")</f>
        <v>206</v>
      </c>
      <c r="L106" s="15" t="str">
        <f>IF('[10]Linked sheet'!K106="","-",'[10]Linked sheet'!K106)</f>
        <v>No</v>
      </c>
      <c r="M106" s="39" t="str">
        <f>IF('[10]Linked sheet'!L106="","-",'[10]Linked sheet'!L106)</f>
        <v>-</v>
      </c>
      <c r="N106" s="35">
        <f>IFERROR(ROUND('[10]Linked sheet'!M106,'Rounded options'!$B$3),"-")</f>
        <v>0</v>
      </c>
      <c r="O106" s="7" t="str">
        <f>IFERROR(VLOOKUP($B106,[11]BPT_System_Structure!$B:$F,2,FALSE),"-")</f>
        <v>-</v>
      </c>
      <c r="P106" s="23" t="str">
        <f>IFERROR(VLOOKUP($B106,[11]BPT_System_Structure!$B:$F,3,FALSE),"-")</f>
        <v>-</v>
      </c>
      <c r="Q106" s="8" t="str">
        <f>IFERROR(VLOOKUP($B106,[11]BPT_System_Structure!$B:$F,5,FALSE),"-")</f>
        <v>-</v>
      </c>
      <c r="R106" s="59">
        <v>0</v>
      </c>
    </row>
    <row r="107" spans="2:18" hidden="1" x14ac:dyDescent="0.2">
      <c r="B107" s="21" t="str">
        <f>'[10]Linked sheet'!A107</f>
        <v>AA40Z</v>
      </c>
      <c r="C107" s="20" t="str">
        <f>VLOOKUP($B107,'[10]Linked sheet'!$A$3:$O$1925,2,FALSE)</f>
        <v>Complex Long Term EEG Monitoring</v>
      </c>
      <c r="D107" s="68">
        <f>IF(AND($Q107=$D$2,$O107="HRG"),"See 07.BPT",IFERROR(ROUND('[10]Linked sheet'!C107,'Rounded options'!$B$3),"-"))</f>
        <v>207</v>
      </c>
      <c r="E107" s="66">
        <f>IF(AND($O107="HRG",OR($D$2,$Q107=$E$2)), "See 07.BPTs",IFERROR(ROUND('[10]Linked sheet'!D107,'Rounded options'!$B$3),"-"))</f>
        <v>2341</v>
      </c>
      <c r="F107" s="15" t="str">
        <f>IFERROR(ROUND(IF('[10]Linked sheet'!E107="","-",'[10]Linked sheet'!E107),'Rounded options'!$B$3),"-")</f>
        <v>-</v>
      </c>
      <c r="G107" s="15" t="str">
        <f>IFERROR(ROUND(IF('[10]Linked sheet'!F107="","-",'[10]Linked sheet'!F107),'Rounded options'!$B$3),"-")</f>
        <v>-</v>
      </c>
      <c r="H107" s="15">
        <f>IFERROR(ROUND(IF('[10]Linked sheet'!G107="","-",'[10]Linked sheet'!G107),'Rounded options'!$B$3),"-")</f>
        <v>11</v>
      </c>
      <c r="I107" s="66">
        <f>IF(AND(Q107=$I$2,$O107="HRG"),"See 07.BPTs",IFERROR(ROUND('[10]Linked sheet'!H107,'Rounded options'!$B$3),"-"))</f>
        <v>2341</v>
      </c>
      <c r="J107" s="15">
        <f>IFERROR(ROUND(IF('[10]Linked sheet'!I107="","-",'[10]Linked sheet'!I107),'Rounded options'!$B$3),"-")</f>
        <v>11</v>
      </c>
      <c r="K107" s="15">
        <f>IFERROR(ROUND(IF('[10]Linked sheet'!J107="","-",'[10]Linked sheet'!J107),'Rounded options'!$B$3),"-")</f>
        <v>206</v>
      </c>
      <c r="L107" s="15" t="str">
        <f>IF('[10]Linked sheet'!K107="","-",'[10]Linked sheet'!K107)</f>
        <v>No</v>
      </c>
      <c r="M107" s="39" t="str">
        <f>IF('[10]Linked sheet'!L107="","-",'[10]Linked sheet'!L107)</f>
        <v>-</v>
      </c>
      <c r="N107" s="35">
        <f>IFERROR(ROUND('[10]Linked sheet'!M107,'Rounded options'!$B$3),"-")</f>
        <v>0</v>
      </c>
      <c r="O107" s="7" t="str">
        <f>IFERROR(VLOOKUP($B107,[11]BPT_System_Structure!$B:$F,2,FALSE),"-")</f>
        <v>-</v>
      </c>
      <c r="P107" s="23" t="str">
        <f>IFERROR(VLOOKUP($B107,[11]BPT_System_Structure!$B:$F,3,FALSE),"-")</f>
        <v>-</v>
      </c>
      <c r="Q107" s="8" t="str">
        <f>IFERROR(VLOOKUP($B107,[11]BPT_System_Structure!$B:$F,5,FALSE),"-")</f>
        <v>-</v>
      </c>
      <c r="R107" s="59">
        <v>0</v>
      </c>
    </row>
    <row r="108" spans="2:18" hidden="1" x14ac:dyDescent="0.2">
      <c r="B108" s="21" t="str">
        <f>'[10]Linked sheet'!A108</f>
        <v>AA41Z</v>
      </c>
      <c r="C108" s="20" t="str">
        <f>VLOOKUP($B108,'[10]Linked sheet'!$A$3:$O$1925,2,FALSE)</f>
        <v>Sleep Studies</v>
      </c>
      <c r="D108" s="68" t="str">
        <f>IF(AND($Q108=$D$2,$O108="HRG"),"See 07.BPT",IFERROR(ROUND('[10]Linked sheet'!C108,'Rounded options'!$B$3),"-"))</f>
        <v>-</v>
      </c>
      <c r="E108" s="66">
        <f>IF(AND($O108="HRG",OR($D$2,$Q108=$E$2)), "See 07.BPTs",IFERROR(ROUND('[10]Linked sheet'!D108,'Rounded options'!$B$3),"-"))</f>
        <v>363</v>
      </c>
      <c r="F108" s="15" t="str">
        <f>IFERROR(ROUND(IF('[10]Linked sheet'!E108="","-",'[10]Linked sheet'!E108),'Rounded options'!$B$3),"-")</f>
        <v>-</v>
      </c>
      <c r="G108" s="15" t="str">
        <f>IFERROR(ROUND(IF('[10]Linked sheet'!F108="","-",'[10]Linked sheet'!F108),'Rounded options'!$B$3),"-")</f>
        <v>-</v>
      </c>
      <c r="H108" s="15">
        <f>IFERROR(ROUND(IF('[10]Linked sheet'!G108="","-",'[10]Linked sheet'!G108),'Rounded options'!$B$3),"-")</f>
        <v>5</v>
      </c>
      <c r="I108" s="66">
        <f>IF(AND(Q108=$I$2,$O108="HRG"),"See 07.BPTs",IFERROR(ROUND('[10]Linked sheet'!H108,'Rounded options'!$B$3),"-"))</f>
        <v>3744</v>
      </c>
      <c r="J108" s="15">
        <f>IFERROR(ROUND(IF('[10]Linked sheet'!I108="","-",'[10]Linked sheet'!I108),'Rounded options'!$B$3),"-")</f>
        <v>41</v>
      </c>
      <c r="K108" s="15">
        <f>IFERROR(ROUND(IF('[10]Linked sheet'!J108="","-",'[10]Linked sheet'!J108),'Rounded options'!$B$3),"-")</f>
        <v>206</v>
      </c>
      <c r="L108" s="15" t="str">
        <f>IF('[10]Linked sheet'!K108="","-",'[10]Linked sheet'!K108)</f>
        <v>No</v>
      </c>
      <c r="M108" s="39" t="str">
        <f>IF('[10]Linked sheet'!L108="","-",'[10]Linked sheet'!L108)</f>
        <v>-</v>
      </c>
      <c r="N108" s="35">
        <f>IFERROR(ROUND('[10]Linked sheet'!M108,'Rounded options'!$B$3),"-")</f>
        <v>0</v>
      </c>
      <c r="O108" s="7" t="str">
        <f>IFERROR(VLOOKUP($B108,[11]BPT_System_Structure!$B:$F,2,FALSE),"-")</f>
        <v>-</v>
      </c>
      <c r="P108" s="23" t="str">
        <f>IFERROR(VLOOKUP($B108,[11]BPT_System_Structure!$B:$F,3,FALSE),"-")</f>
        <v>-</v>
      </c>
      <c r="Q108" s="8" t="str">
        <f>IFERROR(VLOOKUP($B108,[11]BPT_System_Structure!$B:$F,5,FALSE),"-")</f>
        <v>-</v>
      </c>
      <c r="R108" s="59">
        <v>0</v>
      </c>
    </row>
    <row r="109" spans="2:18" hidden="1" x14ac:dyDescent="0.2">
      <c r="B109" s="21" t="str">
        <f>'[10]Linked sheet'!A109</f>
        <v>AA42Z</v>
      </c>
      <c r="C109" s="20" t="str">
        <f>VLOOKUP($B109,'[10]Linked sheet'!$A$3:$O$1925,2,FALSE)</f>
        <v>Complex Sleep Studies</v>
      </c>
      <c r="D109" s="68">
        <f>IF(AND($Q109=$D$2,$O109="HRG"),"See 07.BPT",IFERROR(ROUND('[10]Linked sheet'!C109,'Rounded options'!$B$3),"-"))</f>
        <v>154</v>
      </c>
      <c r="E109" s="66">
        <f>IF(AND($O109="HRG",OR($D$2,$Q109=$E$2)), "See 07.BPTs",IFERROR(ROUND('[10]Linked sheet'!D109,'Rounded options'!$B$3),"-"))</f>
        <v>508</v>
      </c>
      <c r="F109" s="15" t="str">
        <f>IFERROR(ROUND(IF('[10]Linked sheet'!E109="","-",'[10]Linked sheet'!E109),'Rounded options'!$B$3),"-")</f>
        <v>-</v>
      </c>
      <c r="G109" s="15" t="str">
        <f>IFERROR(ROUND(IF('[10]Linked sheet'!F109="","-",'[10]Linked sheet'!F109),'Rounded options'!$B$3),"-")</f>
        <v>-</v>
      </c>
      <c r="H109" s="15">
        <f>IFERROR(ROUND(IF('[10]Linked sheet'!G109="","-",'[10]Linked sheet'!G109),'Rounded options'!$B$3),"-")</f>
        <v>5</v>
      </c>
      <c r="I109" s="66">
        <f>IF(AND(Q109=$I$2,$O109="HRG"),"See 07.BPTs",IFERROR(ROUND('[10]Linked sheet'!H109,'Rounded options'!$B$3),"-"))</f>
        <v>4924</v>
      </c>
      <c r="J109" s="15">
        <f>IFERROR(ROUND(IF('[10]Linked sheet'!I109="","-",'[10]Linked sheet'!I109),'Rounded options'!$B$3),"-")</f>
        <v>45</v>
      </c>
      <c r="K109" s="15">
        <f>IFERROR(ROUND(IF('[10]Linked sheet'!J109="","-",'[10]Linked sheet'!J109),'Rounded options'!$B$3),"-")</f>
        <v>206</v>
      </c>
      <c r="L109" s="15" t="str">
        <f>IF('[10]Linked sheet'!K109="","-",'[10]Linked sheet'!K109)</f>
        <v>No</v>
      </c>
      <c r="M109" s="39" t="str">
        <f>IF('[10]Linked sheet'!L109="","-",'[10]Linked sheet'!L109)</f>
        <v>-</v>
      </c>
      <c r="N109" s="35">
        <f>IFERROR(ROUND('[10]Linked sheet'!M109,'Rounded options'!$B$3),"-")</f>
        <v>0</v>
      </c>
      <c r="O109" s="7" t="str">
        <f>IFERROR(VLOOKUP($B109,[11]BPT_System_Structure!$B:$F,2,FALSE),"-")</f>
        <v>-</v>
      </c>
      <c r="P109" s="23" t="str">
        <f>IFERROR(VLOOKUP($B109,[11]BPT_System_Structure!$B:$F,3,FALSE),"-")</f>
        <v>-</v>
      </c>
      <c r="Q109" s="8" t="str">
        <f>IFERROR(VLOOKUP($B109,[11]BPT_System_Structure!$B:$F,5,FALSE),"-")</f>
        <v>-</v>
      </c>
      <c r="R109" s="59">
        <v>0</v>
      </c>
    </row>
    <row r="110" spans="2:18" hidden="1" x14ac:dyDescent="0.2">
      <c r="B110" s="21" t="str">
        <f>'[10]Linked sheet'!A110</f>
        <v>AB02Z</v>
      </c>
      <c r="C110" s="20" t="str">
        <f>VLOOKUP($B110,'[10]Linked sheet'!$A$3:$O$1925,2,FALSE)</f>
        <v>Complex Major Pain Procedures</v>
      </c>
      <c r="D110" s="68" t="str">
        <f>IF(AND($Q110=$D$2,$O110="HRG"),"See 07.BPT",IFERROR(ROUND('[10]Linked sheet'!C110,'Rounded options'!$B$3),"-"))</f>
        <v>-</v>
      </c>
      <c r="E110" s="66">
        <f>IF(AND($O110="HRG",OR($D$2,$Q110=$E$2)), "See 07.BPTs",IFERROR(ROUND('[10]Linked sheet'!D110,'Rounded options'!$B$3),"-"))</f>
        <v>773</v>
      </c>
      <c r="F110" s="15" t="str">
        <f>IFERROR(ROUND(IF('[10]Linked sheet'!E110="","-",'[10]Linked sheet'!E110),'Rounded options'!$B$3),"-")</f>
        <v>-</v>
      </c>
      <c r="G110" s="15" t="str">
        <f>IFERROR(ROUND(IF('[10]Linked sheet'!F110="","-",'[10]Linked sheet'!F110),'Rounded options'!$B$3),"-")</f>
        <v>-</v>
      </c>
      <c r="H110" s="15">
        <f>IFERROR(ROUND(IF('[10]Linked sheet'!G110="","-",'[10]Linked sheet'!G110),'Rounded options'!$B$3),"-")</f>
        <v>5</v>
      </c>
      <c r="I110" s="66">
        <f>IF(AND(Q110=$I$2,$O110="HRG"),"See 07.BPTs",IFERROR(ROUND('[10]Linked sheet'!H110,'Rounded options'!$B$3),"-"))</f>
        <v>4285</v>
      </c>
      <c r="J110" s="15">
        <f>IFERROR(ROUND(IF('[10]Linked sheet'!I110="","-",'[10]Linked sheet'!I110),'Rounded options'!$B$3),"-")</f>
        <v>44</v>
      </c>
      <c r="K110" s="15">
        <f>IFERROR(ROUND(IF('[10]Linked sheet'!J110="","-",'[10]Linked sheet'!J110),'Rounded options'!$B$3),"-")</f>
        <v>206</v>
      </c>
      <c r="L110" s="15" t="str">
        <f>IF('[10]Linked sheet'!K110="","-",'[10]Linked sheet'!K110)</f>
        <v>No</v>
      </c>
      <c r="M110" s="39" t="str">
        <f>IF('[10]Linked sheet'!L110="","-",'[10]Linked sheet'!L110)</f>
        <v>-</v>
      </c>
      <c r="N110" s="35">
        <f>IFERROR(ROUND('[10]Linked sheet'!M110,'Rounded options'!$B$3),"-")</f>
        <v>0</v>
      </c>
      <c r="O110" s="7" t="str">
        <f>IFERROR(VLOOKUP($B110,[11]BPT_System_Structure!$B:$F,2,FALSE),"-")</f>
        <v>-</v>
      </c>
      <c r="P110" s="23" t="str">
        <f>IFERROR(VLOOKUP($B110,[11]BPT_System_Structure!$B:$F,3,FALSE),"-")</f>
        <v>-</v>
      </c>
      <c r="Q110" s="8" t="str">
        <f>IFERROR(VLOOKUP($B110,[11]BPT_System_Structure!$B:$F,5,FALSE),"-")</f>
        <v>-</v>
      </c>
      <c r="R110" s="59">
        <v>0</v>
      </c>
    </row>
    <row r="111" spans="2:18" hidden="1" x14ac:dyDescent="0.2">
      <c r="B111" s="21" t="str">
        <f>'[10]Linked sheet'!A111</f>
        <v>AB03Z</v>
      </c>
      <c r="C111" s="20" t="str">
        <f>VLOOKUP($B111,'[10]Linked sheet'!$A$3:$O$1925,2,FALSE)</f>
        <v>Complex Pain Procedures</v>
      </c>
      <c r="D111" s="68">
        <f>IF(AND($Q111=$D$2,$O111="HRG"),"See 07.BPT",IFERROR(ROUND('[10]Linked sheet'!C111,'Rounded options'!$B$3),"-"))</f>
        <v>108</v>
      </c>
      <c r="E111" s="66">
        <f>IF(AND($O111="HRG",OR($D$2,$Q111=$E$2)), "See 07.BPTs",IFERROR(ROUND('[10]Linked sheet'!D111,'Rounded options'!$B$3),"-"))</f>
        <v>720</v>
      </c>
      <c r="F111" s="15" t="str">
        <f>IFERROR(ROUND(IF('[10]Linked sheet'!E111="","-",'[10]Linked sheet'!E111),'Rounded options'!$B$3),"-")</f>
        <v>-</v>
      </c>
      <c r="G111" s="15" t="str">
        <f>IFERROR(ROUND(IF('[10]Linked sheet'!F111="","-",'[10]Linked sheet'!F111),'Rounded options'!$B$3),"-")</f>
        <v>-</v>
      </c>
      <c r="H111" s="15">
        <f>IFERROR(ROUND(IF('[10]Linked sheet'!G111="","-",'[10]Linked sheet'!G111),'Rounded options'!$B$3),"-")</f>
        <v>5</v>
      </c>
      <c r="I111" s="66">
        <f>IF(AND(Q111=$I$2,$O111="HRG"),"See 07.BPTs",IFERROR(ROUND('[10]Linked sheet'!H111,'Rounded options'!$B$3),"-"))</f>
        <v>4285</v>
      </c>
      <c r="J111" s="15">
        <f>IFERROR(ROUND(IF('[10]Linked sheet'!I111="","-",'[10]Linked sheet'!I111),'Rounded options'!$B$3),"-")</f>
        <v>44</v>
      </c>
      <c r="K111" s="15">
        <f>IFERROR(ROUND(IF('[10]Linked sheet'!J111="","-",'[10]Linked sheet'!J111),'Rounded options'!$B$3),"-")</f>
        <v>206</v>
      </c>
      <c r="L111" s="15" t="str">
        <f>IF('[10]Linked sheet'!K111="","-",'[10]Linked sheet'!K111)</f>
        <v>No</v>
      </c>
      <c r="M111" s="39" t="str">
        <f>IF('[10]Linked sheet'!L111="","-",'[10]Linked sheet'!L111)</f>
        <v>-</v>
      </c>
      <c r="N111" s="35">
        <f>IFERROR(ROUND('[10]Linked sheet'!M111,'Rounded options'!$B$3),"-")</f>
        <v>0</v>
      </c>
      <c r="O111" s="7" t="str">
        <f>IFERROR(VLOOKUP($B111,[11]BPT_System_Structure!$B:$F,2,FALSE),"-")</f>
        <v>-</v>
      </c>
      <c r="P111" s="23" t="str">
        <f>IFERROR(VLOOKUP($B111,[11]BPT_System_Structure!$B:$F,3,FALSE),"-")</f>
        <v>-</v>
      </c>
      <c r="Q111" s="8" t="str">
        <f>IFERROR(VLOOKUP($B111,[11]BPT_System_Structure!$B:$F,5,FALSE),"-")</f>
        <v>-</v>
      </c>
      <c r="R111" s="59">
        <v>0</v>
      </c>
    </row>
    <row r="112" spans="2:18" hidden="1" x14ac:dyDescent="0.2">
      <c r="B112" s="21" t="str">
        <f>'[10]Linked sheet'!A112</f>
        <v>AB04Z</v>
      </c>
      <c r="C112" s="20" t="str">
        <f>VLOOKUP($B112,'[10]Linked sheet'!$A$3:$O$1925,2,FALSE)</f>
        <v>Major Pain Procedures</v>
      </c>
      <c r="D112" s="68">
        <f>IF(AND($Q112=$D$2,$O112="HRG"),"See 07.BPT",IFERROR(ROUND('[10]Linked sheet'!C112,'Rounded options'!$B$3),"-"))</f>
        <v>92</v>
      </c>
      <c r="E112" s="66">
        <f>IF(AND($O112="HRG",OR($D$2,$Q112=$E$2)), "See 07.BPTs",IFERROR(ROUND('[10]Linked sheet'!D112,'Rounded options'!$B$3),"-"))</f>
        <v>582</v>
      </c>
      <c r="F112" s="15" t="str">
        <f>IFERROR(ROUND(IF('[10]Linked sheet'!E112="","-",'[10]Linked sheet'!E112),'Rounded options'!$B$3),"-")</f>
        <v>-</v>
      </c>
      <c r="G112" s="15" t="str">
        <f>IFERROR(ROUND(IF('[10]Linked sheet'!F112="","-",'[10]Linked sheet'!F112),'Rounded options'!$B$3),"-")</f>
        <v>-</v>
      </c>
      <c r="H112" s="15">
        <f>IFERROR(ROUND(IF('[10]Linked sheet'!G112="","-",'[10]Linked sheet'!G112),'Rounded options'!$B$3),"-")</f>
        <v>5</v>
      </c>
      <c r="I112" s="66">
        <f>IF(AND(Q112=$I$2,$O112="HRG"),"See 07.BPTs",IFERROR(ROUND('[10]Linked sheet'!H112,'Rounded options'!$B$3),"-"))</f>
        <v>2311</v>
      </c>
      <c r="J112" s="15">
        <f>IFERROR(ROUND(IF('[10]Linked sheet'!I112="","-",'[10]Linked sheet'!I112),'Rounded options'!$B$3),"-")</f>
        <v>19</v>
      </c>
      <c r="K112" s="15">
        <f>IFERROR(ROUND(IF('[10]Linked sheet'!J112="","-",'[10]Linked sheet'!J112),'Rounded options'!$B$3),"-")</f>
        <v>206</v>
      </c>
      <c r="L112" s="15" t="str">
        <f>IF('[10]Linked sheet'!K112="","-",'[10]Linked sheet'!K112)</f>
        <v>No</v>
      </c>
      <c r="M112" s="39" t="str">
        <f>IF('[10]Linked sheet'!L112="","-",'[10]Linked sheet'!L112)</f>
        <v>-</v>
      </c>
      <c r="N112" s="35">
        <f>IFERROR(ROUND('[10]Linked sheet'!M112,'Rounded options'!$B$3),"-")</f>
        <v>0</v>
      </c>
      <c r="O112" s="7" t="str">
        <f>IFERROR(VLOOKUP($B112,[11]BPT_System_Structure!$B:$F,2,FALSE),"-")</f>
        <v>-</v>
      </c>
      <c r="P112" s="23" t="str">
        <f>IFERROR(VLOOKUP($B112,[11]BPT_System_Structure!$B:$F,3,FALSE),"-")</f>
        <v>-</v>
      </c>
      <c r="Q112" s="8" t="str">
        <f>IFERROR(VLOOKUP($B112,[11]BPT_System_Structure!$B:$F,5,FALSE),"-")</f>
        <v>-</v>
      </c>
      <c r="R112" s="59">
        <v>0</v>
      </c>
    </row>
    <row r="113" spans="2:18" hidden="1" x14ac:dyDescent="0.2">
      <c r="B113" s="21" t="str">
        <f>'[10]Linked sheet'!A113</f>
        <v>AB05Z</v>
      </c>
      <c r="C113" s="20" t="str">
        <f>VLOOKUP($B113,'[10]Linked sheet'!$A$3:$O$1925,2,FALSE)</f>
        <v>Intermediate Pain Procedures</v>
      </c>
      <c r="D113" s="68">
        <f>IF(AND($Q113=$D$2,$O113="HRG"),"See 07.BPT",IFERROR(ROUND('[10]Linked sheet'!C113,'Rounded options'!$B$3),"-"))</f>
        <v>119</v>
      </c>
      <c r="E113" s="66">
        <f>IF(AND($O113="HRG",OR($D$2,$Q113=$E$2)), "See 07.BPTs",IFERROR(ROUND('[10]Linked sheet'!D113,'Rounded options'!$B$3),"-"))</f>
        <v>517</v>
      </c>
      <c r="F113" s="15" t="str">
        <f>IFERROR(ROUND(IF('[10]Linked sheet'!E113="","-",'[10]Linked sheet'!E113),'Rounded options'!$B$3),"-")</f>
        <v>-</v>
      </c>
      <c r="G113" s="15" t="str">
        <f>IFERROR(ROUND(IF('[10]Linked sheet'!F113="","-",'[10]Linked sheet'!F113),'Rounded options'!$B$3),"-")</f>
        <v>-</v>
      </c>
      <c r="H113" s="15">
        <f>IFERROR(ROUND(IF('[10]Linked sheet'!G113="","-",'[10]Linked sheet'!G113),'Rounded options'!$B$3),"-")</f>
        <v>5</v>
      </c>
      <c r="I113" s="66">
        <f>IF(AND(Q113=$I$2,$O113="HRG"),"See 07.BPTs",IFERROR(ROUND('[10]Linked sheet'!H113,'Rounded options'!$B$3),"-"))</f>
        <v>2311</v>
      </c>
      <c r="J113" s="15">
        <f>IFERROR(ROUND(IF('[10]Linked sheet'!I113="","-",'[10]Linked sheet'!I113),'Rounded options'!$B$3),"-")</f>
        <v>19</v>
      </c>
      <c r="K113" s="15">
        <f>IFERROR(ROUND(IF('[10]Linked sheet'!J113="","-",'[10]Linked sheet'!J113),'Rounded options'!$B$3),"-")</f>
        <v>206</v>
      </c>
      <c r="L113" s="15" t="str">
        <f>IF('[10]Linked sheet'!K113="","-",'[10]Linked sheet'!K113)</f>
        <v>No</v>
      </c>
      <c r="M113" s="39" t="str">
        <f>IF('[10]Linked sheet'!L113="","-",'[10]Linked sheet'!L113)</f>
        <v>-</v>
      </c>
      <c r="N113" s="35">
        <f>IFERROR(ROUND('[10]Linked sheet'!M113,'Rounded options'!$B$3),"-")</f>
        <v>0</v>
      </c>
      <c r="O113" s="7" t="str">
        <f>IFERROR(VLOOKUP($B113,[11]BPT_System_Structure!$B:$F,2,FALSE),"-")</f>
        <v>-</v>
      </c>
      <c r="P113" s="23" t="str">
        <f>IFERROR(VLOOKUP($B113,[11]BPT_System_Structure!$B:$F,3,FALSE),"-")</f>
        <v>-</v>
      </c>
      <c r="Q113" s="8" t="str">
        <f>IFERROR(VLOOKUP($B113,[11]BPT_System_Structure!$B:$F,5,FALSE),"-")</f>
        <v>-</v>
      </c>
      <c r="R113" s="59">
        <v>0</v>
      </c>
    </row>
    <row r="114" spans="2:18" hidden="1" x14ac:dyDescent="0.2">
      <c r="B114" s="21" t="str">
        <f>'[10]Linked sheet'!A114</f>
        <v>AB06Z</v>
      </c>
      <c r="C114" s="20" t="str">
        <f>VLOOKUP($B114,'[10]Linked sheet'!$A$3:$O$1925,2,FALSE)</f>
        <v>Minor Pain Procedures</v>
      </c>
      <c r="D114" s="68">
        <f>IF(AND($Q114=$D$2,$O114="HRG"),"See 07.BPT",IFERROR(ROUND('[10]Linked sheet'!C114,'Rounded options'!$B$3),"-"))</f>
        <v>90</v>
      </c>
      <c r="E114" s="66">
        <f>IF(AND($O114="HRG",OR($D$2,$Q114=$E$2)), "See 07.BPTs",IFERROR(ROUND('[10]Linked sheet'!D114,'Rounded options'!$B$3),"-"))</f>
        <v>352</v>
      </c>
      <c r="F114" s="15" t="str">
        <f>IFERROR(ROUND(IF('[10]Linked sheet'!E114="","-",'[10]Linked sheet'!E114),'Rounded options'!$B$3),"-")</f>
        <v>-</v>
      </c>
      <c r="G114" s="15" t="str">
        <f>IFERROR(ROUND(IF('[10]Linked sheet'!F114="","-",'[10]Linked sheet'!F114),'Rounded options'!$B$3),"-")</f>
        <v>-</v>
      </c>
      <c r="H114" s="15">
        <f>IFERROR(ROUND(IF('[10]Linked sheet'!G114="","-",'[10]Linked sheet'!G114),'Rounded options'!$B$3),"-")</f>
        <v>5</v>
      </c>
      <c r="I114" s="66">
        <f>IF(AND(Q114=$I$2,$O114="HRG"),"See 07.BPTs",IFERROR(ROUND('[10]Linked sheet'!H114,'Rounded options'!$B$3),"-"))</f>
        <v>2311</v>
      </c>
      <c r="J114" s="15">
        <f>IFERROR(ROUND(IF('[10]Linked sheet'!I114="","-",'[10]Linked sheet'!I114),'Rounded options'!$B$3),"-")</f>
        <v>19</v>
      </c>
      <c r="K114" s="15">
        <f>IFERROR(ROUND(IF('[10]Linked sheet'!J114="","-",'[10]Linked sheet'!J114),'Rounded options'!$B$3),"-")</f>
        <v>206</v>
      </c>
      <c r="L114" s="15" t="str">
        <f>IF('[10]Linked sheet'!K114="","-",'[10]Linked sheet'!K114)</f>
        <v>No</v>
      </c>
      <c r="M114" s="39" t="str">
        <f>IF('[10]Linked sheet'!L114="","-",'[10]Linked sheet'!L114)</f>
        <v>-</v>
      </c>
      <c r="N114" s="35">
        <f>IFERROR(ROUND('[10]Linked sheet'!M114,'Rounded options'!$B$3),"-")</f>
        <v>0</v>
      </c>
      <c r="O114" s="7" t="str">
        <f>IFERROR(VLOOKUP($B114,[11]BPT_System_Structure!$B:$F,2,FALSE),"-")</f>
        <v>-</v>
      </c>
      <c r="P114" s="23" t="str">
        <f>IFERROR(VLOOKUP($B114,[11]BPT_System_Structure!$B:$F,3,FALSE),"-")</f>
        <v>-</v>
      </c>
      <c r="Q114" s="8" t="str">
        <f>IFERROR(VLOOKUP($B114,[11]BPT_System_Structure!$B:$F,5,FALSE),"-")</f>
        <v>-</v>
      </c>
      <c r="R114" s="59">
        <v>0</v>
      </c>
    </row>
    <row r="115" spans="2:18" hidden="1" x14ac:dyDescent="0.2">
      <c r="B115" s="21" t="str">
        <f>'[10]Linked sheet'!A115</f>
        <v>AB07Z</v>
      </c>
      <c r="C115" s="20" t="str">
        <f>VLOOKUP($B115,'[10]Linked sheet'!$A$3:$O$1925,2,FALSE)</f>
        <v>Insertion of Neurostimulator or Intrathecal Drug Delivery Device</v>
      </c>
      <c r="D115" s="68">
        <f>IF(AND($Q115=$D$2,$O115="HRG"),"See 07.BPT",IFERROR(ROUND('[10]Linked sheet'!C115,'Rounded options'!$B$3),"-"))</f>
        <v>208</v>
      </c>
      <c r="E115" s="66">
        <f>IF(AND($O115="HRG",OR($D$2,$Q115=$E$2)), "See 07.BPTs",IFERROR(ROUND('[10]Linked sheet'!D115,'Rounded options'!$B$3),"-"))</f>
        <v>4068</v>
      </c>
      <c r="F115" s="15" t="str">
        <f>IFERROR(ROUND(IF('[10]Linked sheet'!E115="","-",'[10]Linked sheet'!E115),'Rounded options'!$B$3),"-")</f>
        <v>-</v>
      </c>
      <c r="G115" s="15" t="str">
        <f>IFERROR(ROUND(IF('[10]Linked sheet'!F115="","-",'[10]Linked sheet'!F115),'Rounded options'!$B$3),"-")</f>
        <v>-</v>
      </c>
      <c r="H115" s="15">
        <f>IFERROR(ROUND(IF('[10]Linked sheet'!G115="","-",'[10]Linked sheet'!G115),'Rounded options'!$B$3),"-")</f>
        <v>5</v>
      </c>
      <c r="I115" s="66">
        <f>IF(AND(Q115=$I$2,$O115="HRG"),"See 07.BPTs",IFERROR(ROUND('[10]Linked sheet'!H115,'Rounded options'!$B$3),"-"))</f>
        <v>6587</v>
      </c>
      <c r="J115" s="15">
        <f>IFERROR(ROUND(IF('[10]Linked sheet'!I115="","-",'[10]Linked sheet'!I115),'Rounded options'!$B$3),"-")</f>
        <v>34</v>
      </c>
      <c r="K115" s="15">
        <f>IFERROR(ROUND(IF('[10]Linked sheet'!J115="","-",'[10]Linked sheet'!J115),'Rounded options'!$B$3),"-")</f>
        <v>206</v>
      </c>
      <c r="L115" s="15" t="str">
        <f>IF('[10]Linked sheet'!K115="","-",'[10]Linked sheet'!K115)</f>
        <v>No</v>
      </c>
      <c r="M115" s="39" t="str">
        <f>IF('[10]Linked sheet'!L115="","-",'[10]Linked sheet'!L115)</f>
        <v>-</v>
      </c>
      <c r="N115" s="35">
        <f>IFERROR(ROUND('[10]Linked sheet'!M115,'Rounded options'!$B$3),"-")</f>
        <v>0</v>
      </c>
      <c r="O115" s="7" t="str">
        <f>IFERROR(VLOOKUP($B115,[11]BPT_System_Structure!$B:$F,2,FALSE),"-")</f>
        <v>-</v>
      </c>
      <c r="P115" s="23" t="str">
        <f>IFERROR(VLOOKUP($B115,[11]BPT_System_Structure!$B:$F,3,FALSE),"-")</f>
        <v>-</v>
      </c>
      <c r="Q115" s="8" t="str">
        <f>IFERROR(VLOOKUP($B115,[11]BPT_System_Structure!$B:$F,5,FALSE),"-")</f>
        <v>-</v>
      </c>
      <c r="R115" s="59">
        <v>0</v>
      </c>
    </row>
    <row r="116" spans="2:18" hidden="1" x14ac:dyDescent="0.2">
      <c r="B116" s="21" t="str">
        <f>'[10]Linked sheet'!A116</f>
        <v>AB08Z</v>
      </c>
      <c r="C116" s="20" t="str">
        <f>VLOOKUP($B116,'[10]Linked sheet'!$A$3:$O$1925,2,FALSE)</f>
        <v>Pain Radiofrequency Treatments</v>
      </c>
      <c r="D116" s="68" t="str">
        <f>IF(AND($Q116=$D$2,$O116="HRG"),"See 07.BPT",IFERROR(ROUND('[10]Linked sheet'!C116,'Rounded options'!$B$3),"-"))</f>
        <v>-</v>
      </c>
      <c r="E116" s="66">
        <f>IF(AND($O116="HRG",OR($D$2,$Q116=$E$2)), "See 07.BPTs",IFERROR(ROUND('[10]Linked sheet'!D116,'Rounded options'!$B$3),"-"))</f>
        <v>720</v>
      </c>
      <c r="F116" s="15" t="str">
        <f>IFERROR(ROUND(IF('[10]Linked sheet'!E116="","-",'[10]Linked sheet'!E116),'Rounded options'!$B$3),"-")</f>
        <v>-</v>
      </c>
      <c r="G116" s="15" t="str">
        <f>IFERROR(ROUND(IF('[10]Linked sheet'!F116="","-",'[10]Linked sheet'!F116),'Rounded options'!$B$3),"-")</f>
        <v>-</v>
      </c>
      <c r="H116" s="15">
        <f>IFERROR(ROUND(IF('[10]Linked sheet'!G116="","-",'[10]Linked sheet'!G116),'Rounded options'!$B$3),"-")</f>
        <v>5</v>
      </c>
      <c r="I116" s="66">
        <f>IF(AND(Q116=$I$2,$O116="HRG"),"See 07.BPTs",IFERROR(ROUND('[10]Linked sheet'!H116,'Rounded options'!$B$3),"-"))</f>
        <v>4285</v>
      </c>
      <c r="J116" s="15">
        <f>IFERROR(ROUND(IF('[10]Linked sheet'!I116="","-",'[10]Linked sheet'!I116),'Rounded options'!$B$3),"-")</f>
        <v>44</v>
      </c>
      <c r="K116" s="15">
        <f>IFERROR(ROUND(IF('[10]Linked sheet'!J116="","-",'[10]Linked sheet'!J116),'Rounded options'!$B$3),"-")</f>
        <v>206</v>
      </c>
      <c r="L116" s="15" t="str">
        <f>IF('[10]Linked sheet'!K116="","-",'[10]Linked sheet'!K116)</f>
        <v>No</v>
      </c>
      <c r="M116" s="39" t="str">
        <f>IF('[10]Linked sheet'!L116="","-",'[10]Linked sheet'!L116)</f>
        <v>-</v>
      </c>
      <c r="N116" s="35">
        <f>IFERROR(ROUND('[10]Linked sheet'!M116,'Rounded options'!$B$3),"-")</f>
        <v>0</v>
      </c>
      <c r="O116" s="7" t="str">
        <f>IFERROR(VLOOKUP($B116,[11]BPT_System_Structure!$B:$F,2,FALSE),"-")</f>
        <v>-</v>
      </c>
      <c r="P116" s="23" t="str">
        <f>IFERROR(VLOOKUP($B116,[11]BPT_System_Structure!$B:$F,3,FALSE),"-")</f>
        <v>-</v>
      </c>
      <c r="Q116" s="8" t="str">
        <f>IFERROR(VLOOKUP($B116,[11]BPT_System_Structure!$B:$F,5,FALSE),"-")</f>
        <v>-</v>
      </c>
      <c r="R116" s="59">
        <v>0</v>
      </c>
    </row>
    <row r="117" spans="2:18" hidden="1" x14ac:dyDescent="0.2">
      <c r="B117" s="21" t="str">
        <f>'[10]Linked sheet'!A117</f>
        <v>AB09Z</v>
      </c>
      <c r="C117" s="20" t="str">
        <f>VLOOKUP($B117,'[10]Linked sheet'!$A$3:$O$1925,2,FALSE)</f>
        <v>Other Specified Pain Procedures</v>
      </c>
      <c r="D117" s="68">
        <f>IF(AND($Q117=$D$2,$O117="HRG"),"See 07.BPT",IFERROR(ROUND('[10]Linked sheet'!C117,'Rounded options'!$B$3),"-"))</f>
        <v>65</v>
      </c>
      <c r="E117" s="66">
        <f>IF(AND($O117="HRG",OR($D$2,$Q117=$E$2)), "See 07.BPTs",IFERROR(ROUND('[10]Linked sheet'!D117,'Rounded options'!$B$3),"-"))</f>
        <v>467</v>
      </c>
      <c r="F117" s="15" t="str">
        <f>IFERROR(ROUND(IF('[10]Linked sheet'!E117="","-",'[10]Linked sheet'!E117),'Rounded options'!$B$3),"-")</f>
        <v>-</v>
      </c>
      <c r="G117" s="15" t="str">
        <f>IFERROR(ROUND(IF('[10]Linked sheet'!F117="","-",'[10]Linked sheet'!F117),'Rounded options'!$B$3),"-")</f>
        <v>-</v>
      </c>
      <c r="H117" s="15">
        <f>IFERROR(ROUND(IF('[10]Linked sheet'!G117="","-",'[10]Linked sheet'!G117),'Rounded options'!$B$3),"-")</f>
        <v>5</v>
      </c>
      <c r="I117" s="66">
        <f>IF(AND(Q117=$I$2,$O117="HRG"),"See 07.BPTs",IFERROR(ROUND('[10]Linked sheet'!H117,'Rounded options'!$B$3),"-"))</f>
        <v>2152</v>
      </c>
      <c r="J117" s="15">
        <f>IFERROR(ROUND(IF('[10]Linked sheet'!I117="","-",'[10]Linked sheet'!I117),'Rounded options'!$B$3),"-")</f>
        <v>19</v>
      </c>
      <c r="K117" s="15">
        <f>IFERROR(ROUND(IF('[10]Linked sheet'!J117="","-",'[10]Linked sheet'!J117),'Rounded options'!$B$3),"-")</f>
        <v>206</v>
      </c>
      <c r="L117" s="15" t="str">
        <f>IF('[10]Linked sheet'!K117="","-",'[10]Linked sheet'!K117)</f>
        <v>No</v>
      </c>
      <c r="M117" s="39" t="str">
        <f>IF('[10]Linked sheet'!L117="","-",'[10]Linked sheet'!L117)</f>
        <v>-</v>
      </c>
      <c r="N117" s="35">
        <f>IFERROR(ROUND('[10]Linked sheet'!M117,'Rounded options'!$B$3),"-")</f>
        <v>0</v>
      </c>
      <c r="O117" s="7" t="str">
        <f>IFERROR(VLOOKUP($B117,[11]BPT_System_Structure!$B:$F,2,FALSE),"-")</f>
        <v>-</v>
      </c>
      <c r="P117" s="23" t="str">
        <f>IFERROR(VLOOKUP($B117,[11]BPT_System_Structure!$B:$F,3,FALSE),"-")</f>
        <v>-</v>
      </c>
      <c r="Q117" s="8" t="str">
        <f>IFERROR(VLOOKUP($B117,[11]BPT_System_Structure!$B:$F,5,FALSE),"-")</f>
        <v>-</v>
      </c>
      <c r="R117" s="59">
        <v>0</v>
      </c>
    </row>
    <row r="118" spans="2:18" hidden="1" x14ac:dyDescent="0.2">
      <c r="B118" s="21" t="str">
        <f>'[10]Linked sheet'!A118</f>
        <v>AB10Z</v>
      </c>
      <c r="C118" s="20" t="str">
        <f>VLOOKUP($B118,'[10]Linked sheet'!$A$3:$O$1925,2,FALSE)</f>
        <v>Unspecified Pain Procedures</v>
      </c>
      <c r="D118" s="68" t="str">
        <f>IF(AND($Q118=$D$2,$O118="HRG"),"See 07.BPT",IFERROR(ROUND('[10]Linked sheet'!C118,'Rounded options'!$B$3),"-"))</f>
        <v>-</v>
      </c>
      <c r="E118" s="66">
        <f>IF(AND($O118="HRG",OR($D$2,$Q118=$E$2)), "See 07.BPTs",IFERROR(ROUND('[10]Linked sheet'!D118,'Rounded options'!$B$3),"-"))</f>
        <v>412</v>
      </c>
      <c r="F118" s="15" t="str">
        <f>IFERROR(ROUND(IF('[10]Linked sheet'!E118="","-",'[10]Linked sheet'!E118),'Rounded options'!$B$3),"-")</f>
        <v>-</v>
      </c>
      <c r="G118" s="15" t="str">
        <f>IFERROR(ROUND(IF('[10]Linked sheet'!F118="","-",'[10]Linked sheet'!F118),'Rounded options'!$B$3),"-")</f>
        <v>-</v>
      </c>
      <c r="H118" s="15">
        <f>IFERROR(ROUND(IF('[10]Linked sheet'!G118="","-",'[10]Linked sheet'!G118),'Rounded options'!$B$3),"-")</f>
        <v>5</v>
      </c>
      <c r="I118" s="66">
        <f>IF(AND(Q118=$I$2,$O118="HRG"),"See 07.BPTs",IFERROR(ROUND('[10]Linked sheet'!H118,'Rounded options'!$B$3),"-"))</f>
        <v>1033</v>
      </c>
      <c r="J118" s="15">
        <f>IFERROR(ROUND(IF('[10]Linked sheet'!I118="","-",'[10]Linked sheet'!I118),'Rounded options'!$B$3),"-")</f>
        <v>33</v>
      </c>
      <c r="K118" s="15">
        <f>IFERROR(ROUND(IF('[10]Linked sheet'!J118="","-",'[10]Linked sheet'!J118),'Rounded options'!$B$3),"-")</f>
        <v>206</v>
      </c>
      <c r="L118" s="15" t="str">
        <f>IF('[10]Linked sheet'!K118="","-",'[10]Linked sheet'!K118)</f>
        <v>No</v>
      </c>
      <c r="M118" s="39" t="str">
        <f>IF('[10]Linked sheet'!L118="","-",'[10]Linked sheet'!L118)</f>
        <v>-</v>
      </c>
      <c r="N118" s="35">
        <f>IFERROR(ROUND('[10]Linked sheet'!M118,'Rounded options'!$B$3),"-")</f>
        <v>0</v>
      </c>
      <c r="O118" s="7" t="str">
        <f>IFERROR(VLOOKUP($B118,[11]BPT_System_Structure!$B:$F,2,FALSE),"-")</f>
        <v>-</v>
      </c>
      <c r="P118" s="23" t="str">
        <f>IFERROR(VLOOKUP($B118,[11]BPT_System_Structure!$B:$F,3,FALSE),"-")</f>
        <v>-</v>
      </c>
      <c r="Q118" s="8" t="str">
        <f>IFERROR(VLOOKUP($B118,[11]BPT_System_Structure!$B:$F,5,FALSE),"-")</f>
        <v>-</v>
      </c>
      <c r="R118" s="59">
        <v>0</v>
      </c>
    </row>
    <row r="119" spans="2:18" hidden="1" x14ac:dyDescent="0.2">
      <c r="B119" s="21" t="str">
        <f>'[10]Linked sheet'!A119</f>
        <v>AB11Z</v>
      </c>
      <c r="C119" s="20" t="str">
        <f>VLOOKUP($B119,'[10]Linked sheet'!$A$3:$O$1925,2,FALSE)</f>
        <v>Cognitive Behavioural Therapy</v>
      </c>
      <c r="D119" s="68" t="str">
        <f>IF(AND($Q119=$D$2,$O119="HRG"),"See 07.BPT",IFERROR(ROUND('[10]Linked sheet'!C119,'Rounded options'!$B$3),"-"))</f>
        <v>-</v>
      </c>
      <c r="E119" s="66">
        <f>IF(AND($O119="HRG",OR($D$2,$Q119=$E$2)), "See 07.BPTs",IFERROR(ROUND('[10]Linked sheet'!D119,'Rounded options'!$B$3),"-"))</f>
        <v>154</v>
      </c>
      <c r="F119" s="15" t="str">
        <f>IFERROR(ROUND(IF('[10]Linked sheet'!E119="","-",'[10]Linked sheet'!E119),'Rounded options'!$B$3),"-")</f>
        <v>-</v>
      </c>
      <c r="G119" s="15" t="str">
        <f>IFERROR(ROUND(IF('[10]Linked sheet'!F119="","-",'[10]Linked sheet'!F119),'Rounded options'!$B$3),"-")</f>
        <v>-</v>
      </c>
      <c r="H119" s="15">
        <f>IFERROR(ROUND(IF('[10]Linked sheet'!G119="","-",'[10]Linked sheet'!G119),'Rounded options'!$B$3),"-")</f>
        <v>5</v>
      </c>
      <c r="I119" s="66">
        <f>IF(AND(Q119=$I$2,$O119="HRG"),"See 07.BPTs",IFERROR(ROUND('[10]Linked sheet'!H119,'Rounded options'!$B$3),"-"))</f>
        <v>154</v>
      </c>
      <c r="J119" s="15">
        <f>IFERROR(ROUND(IF('[10]Linked sheet'!I119="","-",'[10]Linked sheet'!I119),'Rounded options'!$B$3),"-")</f>
        <v>5</v>
      </c>
      <c r="K119" s="15">
        <f>IFERROR(ROUND(IF('[10]Linked sheet'!J119="","-",'[10]Linked sheet'!J119),'Rounded options'!$B$3),"-")</f>
        <v>206</v>
      </c>
      <c r="L119" s="15" t="str">
        <f>IF('[10]Linked sheet'!K119="","-",'[10]Linked sheet'!K119)</f>
        <v>No</v>
      </c>
      <c r="M119" s="39" t="str">
        <f>IF('[10]Linked sheet'!L119="","-",'[10]Linked sheet'!L119)</f>
        <v>-</v>
      </c>
      <c r="N119" s="35">
        <f>IFERROR(ROUND('[10]Linked sheet'!M119,'Rounded options'!$B$3),"-")</f>
        <v>0</v>
      </c>
      <c r="O119" s="7" t="str">
        <f>IFERROR(VLOOKUP($B119,[11]BPT_System_Structure!$B:$F,2,FALSE),"-")</f>
        <v>-</v>
      </c>
      <c r="P119" s="23" t="str">
        <f>IFERROR(VLOOKUP($B119,[11]BPT_System_Structure!$B:$F,3,FALSE),"-")</f>
        <v>-</v>
      </c>
      <c r="Q119" s="8" t="str">
        <f>IFERROR(VLOOKUP($B119,[11]BPT_System_Structure!$B:$F,5,FALSE),"-")</f>
        <v>-</v>
      </c>
      <c r="R119" s="59">
        <v>0</v>
      </c>
    </row>
    <row r="120" spans="2:18" hidden="1" x14ac:dyDescent="0.2">
      <c r="B120" s="21" t="str">
        <f>'[10]Linked sheet'!A120</f>
        <v>BZ01A</v>
      </c>
      <c r="C120" s="20" t="str">
        <f>VLOOKUP($B120,'[10]Linked sheet'!$A$3:$O$1925,2,FALSE)</f>
        <v>Enhanced Cataract Surgery with CC Score 2+</v>
      </c>
      <c r="D120" s="68" t="str">
        <f>IF(AND($Q120=$D$2,$O120="HRG"),"See 07.BPT",IFERROR(ROUND('[10]Linked sheet'!C120,'Rounded options'!$B$3),"-"))</f>
        <v>-</v>
      </c>
      <c r="E120" s="66">
        <f>IF(AND($O120="HRG",OR($D$2,$Q120=$E$2)), "See 07.BPTs",IFERROR(ROUND('[10]Linked sheet'!D120,'Rounded options'!$B$3),"-"))</f>
        <v>979</v>
      </c>
      <c r="F120" s="15" t="str">
        <f>IFERROR(ROUND(IF('[10]Linked sheet'!E120="","-",'[10]Linked sheet'!E120),'Rounded options'!$B$3),"-")</f>
        <v>-</v>
      </c>
      <c r="G120" s="15" t="str">
        <f>IFERROR(ROUND(IF('[10]Linked sheet'!F120="","-",'[10]Linked sheet'!F120),'Rounded options'!$B$3),"-")</f>
        <v>-</v>
      </c>
      <c r="H120" s="15">
        <f>IFERROR(ROUND(IF('[10]Linked sheet'!G120="","-",'[10]Linked sheet'!G120),'Rounded options'!$B$3),"-")</f>
        <v>5</v>
      </c>
      <c r="I120" s="66">
        <f>IF(AND(Q120=$I$2,$O120="HRG"),"See 07.BPTs",IFERROR(ROUND('[10]Linked sheet'!H120,'Rounded options'!$B$3),"-"))</f>
        <v>1744</v>
      </c>
      <c r="J120" s="15">
        <f>IFERROR(ROUND(IF('[10]Linked sheet'!I120="","-",'[10]Linked sheet'!I120),'Rounded options'!$B$3),"-")</f>
        <v>29</v>
      </c>
      <c r="K120" s="15">
        <f>IFERROR(ROUND(IF('[10]Linked sheet'!J120="","-",'[10]Linked sheet'!J120),'Rounded options'!$B$3),"-")</f>
        <v>238</v>
      </c>
      <c r="L120" s="15" t="str">
        <f>IF('[10]Linked sheet'!K120="","-",'[10]Linked sheet'!K120)</f>
        <v>No</v>
      </c>
      <c r="M120" s="39" t="str">
        <f>IF('[10]Linked sheet'!L120="","-",'[10]Linked sheet'!L120)</f>
        <v>-</v>
      </c>
      <c r="N120" s="35">
        <f>IFERROR(ROUND('[10]Linked sheet'!M120,'Rounded options'!$B$3),"-")</f>
        <v>0</v>
      </c>
      <c r="O120" s="7" t="str">
        <f>IFERROR(VLOOKUP($B120,[11]BPT_System_Structure!$B:$F,2,FALSE),"-")</f>
        <v>-</v>
      </c>
      <c r="P120" s="23" t="str">
        <f>IFERROR(VLOOKUP($B120,[11]BPT_System_Structure!$B:$F,3,FALSE),"-")</f>
        <v>-</v>
      </c>
      <c r="Q120" s="8" t="str">
        <f>IFERROR(VLOOKUP($B120,[11]BPT_System_Structure!$B:$F,5,FALSE),"-")</f>
        <v>-</v>
      </c>
      <c r="R120" s="59">
        <v>0</v>
      </c>
    </row>
    <row r="121" spans="2:18" hidden="1" x14ac:dyDescent="0.2">
      <c r="B121" s="21" t="str">
        <f>'[10]Linked sheet'!A121</f>
        <v>BZ01B</v>
      </c>
      <c r="C121" s="20" t="str">
        <f>VLOOKUP($B121,'[10]Linked sheet'!$A$3:$O$1925,2,FALSE)</f>
        <v>Enhanced Cataract Surgery with CC Score 0-1</v>
      </c>
      <c r="D121" s="68" t="str">
        <f>IF(AND($Q121=$D$2,$O121="HRG"),"See 07.BPT",IFERROR(ROUND('[10]Linked sheet'!C121,'Rounded options'!$B$3),"-"))</f>
        <v>-</v>
      </c>
      <c r="E121" s="66">
        <f>IF(AND($O121="HRG",OR($D$2,$Q121=$E$2)), "See 07.BPTs",IFERROR(ROUND('[10]Linked sheet'!D121,'Rounded options'!$B$3),"-"))</f>
        <v>910</v>
      </c>
      <c r="F121" s="15" t="str">
        <f>IFERROR(ROUND(IF('[10]Linked sheet'!E121="","-",'[10]Linked sheet'!E121),'Rounded options'!$B$3),"-")</f>
        <v>-</v>
      </c>
      <c r="G121" s="15" t="str">
        <f>IFERROR(ROUND(IF('[10]Linked sheet'!F121="","-",'[10]Linked sheet'!F121),'Rounded options'!$B$3),"-")</f>
        <v>-</v>
      </c>
      <c r="H121" s="15">
        <f>IFERROR(ROUND(IF('[10]Linked sheet'!G121="","-",'[10]Linked sheet'!G121),'Rounded options'!$B$3),"-")</f>
        <v>5</v>
      </c>
      <c r="I121" s="66">
        <f>IF(AND(Q121=$I$2,$O121="HRG"),"See 07.BPTs",IFERROR(ROUND('[10]Linked sheet'!H121,'Rounded options'!$B$3),"-"))</f>
        <v>1684</v>
      </c>
      <c r="J121" s="15">
        <f>IFERROR(ROUND(IF('[10]Linked sheet'!I121="","-",'[10]Linked sheet'!I121),'Rounded options'!$B$3),"-")</f>
        <v>8</v>
      </c>
      <c r="K121" s="15">
        <f>IFERROR(ROUND(IF('[10]Linked sheet'!J121="","-",'[10]Linked sheet'!J121),'Rounded options'!$B$3),"-")</f>
        <v>238</v>
      </c>
      <c r="L121" s="15" t="str">
        <f>IF('[10]Linked sheet'!K121="","-",'[10]Linked sheet'!K121)</f>
        <v>No</v>
      </c>
      <c r="M121" s="39" t="str">
        <f>IF('[10]Linked sheet'!L121="","-",'[10]Linked sheet'!L121)</f>
        <v>-</v>
      </c>
      <c r="N121" s="35">
        <f>IFERROR(ROUND('[10]Linked sheet'!M121,'Rounded options'!$B$3),"-")</f>
        <v>0</v>
      </c>
      <c r="O121" s="7" t="str">
        <f>IFERROR(VLOOKUP($B121,[11]BPT_System_Structure!$B:$F,2,FALSE),"-")</f>
        <v>-</v>
      </c>
      <c r="P121" s="23" t="str">
        <f>IFERROR(VLOOKUP($B121,[11]BPT_System_Structure!$B:$F,3,FALSE),"-")</f>
        <v>-</v>
      </c>
      <c r="Q121" s="8" t="str">
        <f>IFERROR(VLOOKUP($B121,[11]BPT_System_Structure!$B:$F,5,FALSE),"-")</f>
        <v>-</v>
      </c>
      <c r="R121" s="59">
        <v>0</v>
      </c>
    </row>
    <row r="122" spans="2:18" hidden="1" x14ac:dyDescent="0.2">
      <c r="B122" s="21" t="str">
        <f>'[10]Linked sheet'!A122</f>
        <v>BZ02A</v>
      </c>
      <c r="C122" s="20" t="str">
        <f>VLOOKUP($B122,'[10]Linked sheet'!$A$3:$O$1925,2,FALSE)</f>
        <v>Phacoemulsification Cataract Extraction and Lens Implant, with CC Score 5+</v>
      </c>
      <c r="D122" s="68" t="str">
        <f>IF(AND($Q122=$D$2,$O122="HRG"),"See 07.BPT",IFERROR(ROUND('[10]Linked sheet'!C122,'Rounded options'!$B$3),"-"))</f>
        <v>-</v>
      </c>
      <c r="E122" s="66">
        <f>IF(AND($O122="HRG",OR($D$2,$Q122=$E$2)), "See 07.BPTs",IFERROR(ROUND('[10]Linked sheet'!D122,'Rounded options'!$B$3),"-"))</f>
        <v>766</v>
      </c>
      <c r="F122" s="15" t="str">
        <f>IFERROR(ROUND(IF('[10]Linked sheet'!E122="","-",'[10]Linked sheet'!E122),'Rounded options'!$B$3),"-")</f>
        <v>-</v>
      </c>
      <c r="G122" s="15" t="str">
        <f>IFERROR(ROUND(IF('[10]Linked sheet'!F122="","-",'[10]Linked sheet'!F122),'Rounded options'!$B$3),"-")</f>
        <v>-</v>
      </c>
      <c r="H122" s="15">
        <f>IFERROR(ROUND(IF('[10]Linked sheet'!G122="","-",'[10]Linked sheet'!G122),'Rounded options'!$B$3),"-")</f>
        <v>5</v>
      </c>
      <c r="I122" s="66">
        <f>IF(AND(Q122=$I$2,$O122="HRG"),"See 07.BPTs",IFERROR(ROUND('[10]Linked sheet'!H122,'Rounded options'!$B$3),"-"))</f>
        <v>4880</v>
      </c>
      <c r="J122" s="15">
        <f>IFERROR(ROUND(IF('[10]Linked sheet'!I122="","-",'[10]Linked sheet'!I122),'Rounded options'!$B$3),"-")</f>
        <v>140</v>
      </c>
      <c r="K122" s="15">
        <f>IFERROR(ROUND(IF('[10]Linked sheet'!J122="","-",'[10]Linked sheet'!J122),'Rounded options'!$B$3),"-")</f>
        <v>238</v>
      </c>
      <c r="L122" s="15" t="str">
        <f>IF('[10]Linked sheet'!K122="","-",'[10]Linked sheet'!K122)</f>
        <v>No</v>
      </c>
      <c r="M122" s="39" t="str">
        <f>IF('[10]Linked sheet'!L122="","-",'[10]Linked sheet'!L122)</f>
        <v>-</v>
      </c>
      <c r="N122" s="35">
        <f>IFERROR(ROUND('[10]Linked sheet'!M122,'Rounded options'!$B$3),"-")</f>
        <v>0</v>
      </c>
      <c r="O122" s="7" t="str">
        <f>IFERROR(VLOOKUP($B122,[11]BPT_System_Structure!$B:$F,2,FALSE),"-")</f>
        <v>-</v>
      </c>
      <c r="P122" s="23" t="str">
        <f>IFERROR(VLOOKUP($B122,[11]BPT_System_Structure!$B:$F,3,FALSE),"-")</f>
        <v>-</v>
      </c>
      <c r="Q122" s="8" t="str">
        <f>IFERROR(VLOOKUP($B122,[11]BPT_System_Structure!$B:$F,5,FALSE),"-")</f>
        <v>-</v>
      </c>
      <c r="R122" s="59">
        <v>0</v>
      </c>
    </row>
    <row r="123" spans="2:18" hidden="1" x14ac:dyDescent="0.2">
      <c r="B123" s="21" t="str">
        <f>'[10]Linked sheet'!A123</f>
        <v>BZ02B</v>
      </c>
      <c r="C123" s="20" t="str">
        <f>VLOOKUP($B123,'[10]Linked sheet'!$A$3:$O$1925,2,FALSE)</f>
        <v>Phacoemulsification Cataract Extraction and Lens Implant, with CC Score 2-4</v>
      </c>
      <c r="D123" s="68" t="str">
        <f>IF(AND($Q123=$D$2,$O123="HRG"),"See 07.BPT",IFERROR(ROUND('[10]Linked sheet'!C123,'Rounded options'!$B$3),"-"))</f>
        <v>-</v>
      </c>
      <c r="E123" s="66">
        <f>IF(AND($O123="HRG",OR($D$2,$Q123=$E$2)), "See 07.BPTs",IFERROR(ROUND('[10]Linked sheet'!D123,'Rounded options'!$B$3),"-"))</f>
        <v>724</v>
      </c>
      <c r="F123" s="15" t="str">
        <f>IFERROR(ROUND(IF('[10]Linked sheet'!E123="","-",'[10]Linked sheet'!E123),'Rounded options'!$B$3),"-")</f>
        <v>-</v>
      </c>
      <c r="G123" s="15" t="str">
        <f>IFERROR(ROUND(IF('[10]Linked sheet'!F123="","-",'[10]Linked sheet'!F123),'Rounded options'!$B$3),"-")</f>
        <v>-</v>
      </c>
      <c r="H123" s="15">
        <f>IFERROR(ROUND(IF('[10]Linked sheet'!G123="","-",'[10]Linked sheet'!G123),'Rounded options'!$B$3),"-")</f>
        <v>5</v>
      </c>
      <c r="I123" s="66">
        <f>IF(AND(Q123=$I$2,$O123="HRG"),"See 07.BPTs",IFERROR(ROUND('[10]Linked sheet'!H123,'Rounded options'!$B$3),"-"))</f>
        <v>3305</v>
      </c>
      <c r="J123" s="15">
        <f>IFERROR(ROUND(IF('[10]Linked sheet'!I123="","-",'[10]Linked sheet'!I123),'Rounded options'!$B$3),"-")</f>
        <v>38</v>
      </c>
      <c r="K123" s="15">
        <f>IFERROR(ROUND(IF('[10]Linked sheet'!J123="","-",'[10]Linked sheet'!J123),'Rounded options'!$B$3),"-")</f>
        <v>238</v>
      </c>
      <c r="L123" s="15" t="str">
        <f>IF('[10]Linked sheet'!K123="","-",'[10]Linked sheet'!K123)</f>
        <v>No</v>
      </c>
      <c r="M123" s="39" t="str">
        <f>IF('[10]Linked sheet'!L123="","-",'[10]Linked sheet'!L123)</f>
        <v>-</v>
      </c>
      <c r="N123" s="35">
        <f>IFERROR(ROUND('[10]Linked sheet'!M123,'Rounded options'!$B$3),"-")</f>
        <v>0</v>
      </c>
      <c r="O123" s="7" t="str">
        <f>IFERROR(VLOOKUP($B123,[11]BPT_System_Structure!$B:$F,2,FALSE),"-")</f>
        <v>-</v>
      </c>
      <c r="P123" s="23" t="str">
        <f>IFERROR(VLOOKUP($B123,[11]BPT_System_Structure!$B:$F,3,FALSE),"-")</f>
        <v>-</v>
      </c>
      <c r="Q123" s="8" t="str">
        <f>IFERROR(VLOOKUP($B123,[11]BPT_System_Structure!$B:$F,5,FALSE),"-")</f>
        <v>-</v>
      </c>
      <c r="R123" s="59">
        <v>0</v>
      </c>
    </row>
    <row r="124" spans="2:18" hidden="1" x14ac:dyDescent="0.2">
      <c r="B124" s="21" t="str">
        <f>'[10]Linked sheet'!A124</f>
        <v>BZ02C</v>
      </c>
      <c r="C124" s="20" t="str">
        <f>VLOOKUP($B124,'[10]Linked sheet'!$A$3:$O$1925,2,FALSE)</f>
        <v>Phacoemulsification Cataract Extraction and Lens Implant, with CC Score 0-1</v>
      </c>
      <c r="D124" s="68" t="str">
        <f>IF(AND($Q124=$D$2,$O124="HRG"),"See 07.BPT",IFERROR(ROUND('[10]Linked sheet'!C124,'Rounded options'!$B$3),"-"))</f>
        <v>-</v>
      </c>
      <c r="E124" s="66">
        <f>IF(AND($O124="HRG",OR($D$2,$Q124=$E$2)), "See 07.BPTs",IFERROR(ROUND('[10]Linked sheet'!D124,'Rounded options'!$B$3),"-"))</f>
        <v>707</v>
      </c>
      <c r="F124" s="15" t="str">
        <f>IFERROR(ROUND(IF('[10]Linked sheet'!E124="","-",'[10]Linked sheet'!E124),'Rounded options'!$B$3),"-")</f>
        <v>-</v>
      </c>
      <c r="G124" s="15" t="str">
        <f>IFERROR(ROUND(IF('[10]Linked sheet'!F124="","-",'[10]Linked sheet'!F124),'Rounded options'!$B$3),"-")</f>
        <v>-</v>
      </c>
      <c r="H124" s="15">
        <f>IFERROR(ROUND(IF('[10]Linked sheet'!G124="","-",'[10]Linked sheet'!G124),'Rounded options'!$B$3),"-")</f>
        <v>5</v>
      </c>
      <c r="I124" s="66">
        <f>IF(AND(Q124=$I$2,$O124="HRG"),"See 07.BPTs",IFERROR(ROUND('[10]Linked sheet'!H124,'Rounded options'!$B$3),"-"))</f>
        <v>1115</v>
      </c>
      <c r="J124" s="15">
        <f>IFERROR(ROUND(IF('[10]Linked sheet'!I124="","-",'[10]Linked sheet'!I124),'Rounded options'!$B$3),"-")</f>
        <v>5</v>
      </c>
      <c r="K124" s="15">
        <f>IFERROR(ROUND(IF('[10]Linked sheet'!J124="","-",'[10]Linked sheet'!J124),'Rounded options'!$B$3),"-")</f>
        <v>238</v>
      </c>
      <c r="L124" s="15" t="str">
        <f>IF('[10]Linked sheet'!K124="","-",'[10]Linked sheet'!K124)</f>
        <v>No</v>
      </c>
      <c r="M124" s="39" t="str">
        <f>IF('[10]Linked sheet'!L124="","-",'[10]Linked sheet'!L124)</f>
        <v>-</v>
      </c>
      <c r="N124" s="35">
        <f>IFERROR(ROUND('[10]Linked sheet'!M124,'Rounded options'!$B$3),"-")</f>
        <v>0</v>
      </c>
      <c r="O124" s="7" t="str">
        <f>IFERROR(VLOOKUP($B124,[11]BPT_System_Structure!$B:$F,2,FALSE),"-")</f>
        <v>-</v>
      </c>
      <c r="P124" s="23" t="str">
        <f>IFERROR(VLOOKUP($B124,[11]BPT_System_Structure!$B:$F,3,FALSE),"-")</f>
        <v>-</v>
      </c>
      <c r="Q124" s="8" t="str">
        <f>IFERROR(VLOOKUP($B124,[11]BPT_System_Structure!$B:$F,5,FALSE),"-")</f>
        <v>-</v>
      </c>
      <c r="R124" s="59">
        <v>0</v>
      </c>
    </row>
    <row r="125" spans="2:18" hidden="1" x14ac:dyDescent="0.2">
      <c r="B125" s="21" t="str">
        <f>'[10]Linked sheet'!A125</f>
        <v>BZ03A</v>
      </c>
      <c r="C125" s="20" t="str">
        <f>VLOOKUP($B125,'[10]Linked sheet'!$A$3:$O$1925,2,FALSE)</f>
        <v>Non-Phacoemulsification Cataract Surgery with CC Score 1+</v>
      </c>
      <c r="D125" s="68" t="str">
        <f>IF(AND($Q125=$D$2,$O125="HRG"),"See 07.BPT",IFERROR(ROUND('[10]Linked sheet'!C125,'Rounded options'!$B$3),"-"))</f>
        <v>-</v>
      </c>
      <c r="E125" s="66">
        <f>IF(AND($O125="HRG",OR($D$2,$Q125=$E$2)), "See 07.BPTs",IFERROR(ROUND('[10]Linked sheet'!D125,'Rounded options'!$B$3),"-"))</f>
        <v>998</v>
      </c>
      <c r="F125" s="15" t="str">
        <f>IFERROR(ROUND(IF('[10]Linked sheet'!E125="","-",'[10]Linked sheet'!E125),'Rounded options'!$B$3),"-")</f>
        <v>-</v>
      </c>
      <c r="G125" s="15" t="str">
        <f>IFERROR(ROUND(IF('[10]Linked sheet'!F125="","-",'[10]Linked sheet'!F125),'Rounded options'!$B$3),"-")</f>
        <v>-</v>
      </c>
      <c r="H125" s="15">
        <f>IFERROR(ROUND(IF('[10]Linked sheet'!G125="","-",'[10]Linked sheet'!G125),'Rounded options'!$B$3),"-")</f>
        <v>5</v>
      </c>
      <c r="I125" s="66">
        <f>IF(AND(Q125=$I$2,$O125="HRG"),"See 07.BPTs",IFERROR(ROUND('[10]Linked sheet'!H125,'Rounded options'!$B$3),"-"))</f>
        <v>1388</v>
      </c>
      <c r="J125" s="15">
        <f>IFERROR(ROUND(IF('[10]Linked sheet'!I125="","-",'[10]Linked sheet'!I125),'Rounded options'!$B$3),"-")</f>
        <v>5</v>
      </c>
      <c r="K125" s="15">
        <f>IFERROR(ROUND(IF('[10]Linked sheet'!J125="","-",'[10]Linked sheet'!J125),'Rounded options'!$B$3),"-")</f>
        <v>238</v>
      </c>
      <c r="L125" s="15" t="str">
        <f>IF('[10]Linked sheet'!K125="","-",'[10]Linked sheet'!K125)</f>
        <v>No</v>
      </c>
      <c r="M125" s="39" t="str">
        <f>IF('[10]Linked sheet'!L125="","-",'[10]Linked sheet'!L125)</f>
        <v>-</v>
      </c>
      <c r="N125" s="35">
        <f>IFERROR(ROUND('[10]Linked sheet'!M125,'Rounded options'!$B$3),"-")</f>
        <v>0</v>
      </c>
      <c r="O125" s="7" t="str">
        <f>IFERROR(VLOOKUP($B125,[11]BPT_System_Structure!$B:$F,2,FALSE),"-")</f>
        <v>-</v>
      </c>
      <c r="P125" s="23" t="str">
        <f>IFERROR(VLOOKUP($B125,[11]BPT_System_Structure!$B:$F,3,FALSE),"-")</f>
        <v>-</v>
      </c>
      <c r="Q125" s="8" t="str">
        <f>IFERROR(VLOOKUP($B125,[11]BPT_System_Structure!$B:$F,5,FALSE),"-")</f>
        <v>-</v>
      </c>
      <c r="R125" s="59">
        <v>0</v>
      </c>
    </row>
    <row r="126" spans="2:18" hidden="1" x14ac:dyDescent="0.2">
      <c r="B126" s="21" t="str">
        <f>'[10]Linked sheet'!A126</f>
        <v>BZ03B</v>
      </c>
      <c r="C126" s="20" t="str">
        <f>VLOOKUP($B126,'[10]Linked sheet'!$A$3:$O$1925,2,FALSE)</f>
        <v>Non-Phacoemulsification Cataract Surgery with CC Score 0</v>
      </c>
      <c r="D126" s="68">
        <f>IF(AND($Q126=$D$2,$O126="HRG"),"See 07.BPT",IFERROR(ROUND('[10]Linked sheet'!C126,'Rounded options'!$B$3),"-"))</f>
        <v>105</v>
      </c>
      <c r="E126" s="66">
        <f>IF(AND($O126="HRG",OR($D$2,$Q126=$E$2)), "See 07.BPTs",IFERROR(ROUND('[10]Linked sheet'!D126,'Rounded options'!$B$3),"-"))</f>
        <v>998</v>
      </c>
      <c r="F126" s="15" t="str">
        <f>IFERROR(ROUND(IF('[10]Linked sheet'!E126="","-",'[10]Linked sheet'!E126),'Rounded options'!$B$3),"-")</f>
        <v>-</v>
      </c>
      <c r="G126" s="15" t="str">
        <f>IFERROR(ROUND(IF('[10]Linked sheet'!F126="","-",'[10]Linked sheet'!F126),'Rounded options'!$B$3),"-")</f>
        <v>-</v>
      </c>
      <c r="H126" s="15">
        <f>IFERROR(ROUND(IF('[10]Linked sheet'!G126="","-",'[10]Linked sheet'!G126),'Rounded options'!$B$3),"-")</f>
        <v>5</v>
      </c>
      <c r="I126" s="66">
        <f>IF(AND(Q126=$I$2,$O126="HRG"),"See 07.BPTs",IFERROR(ROUND('[10]Linked sheet'!H126,'Rounded options'!$B$3),"-"))</f>
        <v>1388</v>
      </c>
      <c r="J126" s="15">
        <f>IFERROR(ROUND(IF('[10]Linked sheet'!I126="","-",'[10]Linked sheet'!I126),'Rounded options'!$B$3),"-")</f>
        <v>5</v>
      </c>
      <c r="K126" s="15">
        <f>IFERROR(ROUND(IF('[10]Linked sheet'!J126="","-",'[10]Linked sheet'!J126),'Rounded options'!$B$3),"-")</f>
        <v>238</v>
      </c>
      <c r="L126" s="15" t="str">
        <f>IF('[10]Linked sheet'!K126="","-",'[10]Linked sheet'!K126)</f>
        <v>No</v>
      </c>
      <c r="M126" s="39" t="str">
        <f>IF('[10]Linked sheet'!L126="","-",'[10]Linked sheet'!L126)</f>
        <v>-</v>
      </c>
      <c r="N126" s="35">
        <f>IFERROR(ROUND('[10]Linked sheet'!M126,'Rounded options'!$B$3),"-")</f>
        <v>0</v>
      </c>
      <c r="O126" s="7" t="str">
        <f>IFERROR(VLOOKUP($B126,[11]BPT_System_Structure!$B:$F,2,FALSE),"-")</f>
        <v>-</v>
      </c>
      <c r="P126" s="23" t="str">
        <f>IFERROR(VLOOKUP($B126,[11]BPT_System_Structure!$B:$F,3,FALSE),"-")</f>
        <v>-</v>
      </c>
      <c r="Q126" s="8" t="str">
        <f>IFERROR(VLOOKUP($B126,[11]BPT_System_Structure!$B:$F,5,FALSE),"-")</f>
        <v>-</v>
      </c>
      <c r="R126" s="59">
        <v>0</v>
      </c>
    </row>
    <row r="127" spans="2:18" hidden="1" x14ac:dyDescent="0.2">
      <c r="B127" s="21" t="str">
        <f>'[10]Linked sheet'!A127</f>
        <v>BZ04A</v>
      </c>
      <c r="C127" s="20" t="str">
        <f>VLOOKUP($B127,'[10]Linked sheet'!$A$3:$O$1925,2,FALSE)</f>
        <v>Lens Capsulotomy with CC Score 1+</v>
      </c>
      <c r="D127" s="68" t="str">
        <f>IF(AND($Q127=$D$2,$O127="HRG"),"See 07.BPT",IFERROR(ROUND('[10]Linked sheet'!C127,'Rounded options'!$B$3),"-"))</f>
        <v>-</v>
      </c>
      <c r="E127" s="66">
        <f>IF(AND($O127="HRG",OR($D$2,$Q127=$E$2)), "See 07.BPTs",IFERROR(ROUND('[10]Linked sheet'!D127,'Rounded options'!$B$3),"-"))</f>
        <v>223</v>
      </c>
      <c r="F127" s="15" t="str">
        <f>IFERROR(ROUND(IF('[10]Linked sheet'!E127="","-",'[10]Linked sheet'!E127),'Rounded options'!$B$3),"-")</f>
        <v>-</v>
      </c>
      <c r="G127" s="15" t="str">
        <f>IFERROR(ROUND(IF('[10]Linked sheet'!F127="","-",'[10]Linked sheet'!F127),'Rounded options'!$B$3),"-")</f>
        <v>-</v>
      </c>
      <c r="H127" s="15">
        <f>IFERROR(ROUND(IF('[10]Linked sheet'!G127="","-",'[10]Linked sheet'!G127),'Rounded options'!$B$3),"-")</f>
        <v>5</v>
      </c>
      <c r="I127" s="66">
        <f>IF(AND(Q127=$I$2,$O127="HRG"),"See 07.BPTs",IFERROR(ROUND('[10]Linked sheet'!H127,'Rounded options'!$B$3),"-"))</f>
        <v>818</v>
      </c>
      <c r="J127" s="15">
        <f>IFERROR(ROUND(IF('[10]Linked sheet'!I127="","-",'[10]Linked sheet'!I127),'Rounded options'!$B$3),"-")</f>
        <v>5</v>
      </c>
      <c r="K127" s="15">
        <f>IFERROR(ROUND(IF('[10]Linked sheet'!J127="","-",'[10]Linked sheet'!J127),'Rounded options'!$B$3),"-")</f>
        <v>238</v>
      </c>
      <c r="L127" s="15" t="str">
        <f>IF('[10]Linked sheet'!K127="","-",'[10]Linked sheet'!K127)</f>
        <v>No</v>
      </c>
      <c r="M127" s="39" t="str">
        <f>IF('[10]Linked sheet'!L127="","-",'[10]Linked sheet'!L127)</f>
        <v>-</v>
      </c>
      <c r="N127" s="35">
        <f>IFERROR(ROUND('[10]Linked sheet'!M127,'Rounded options'!$B$3),"-")</f>
        <v>0</v>
      </c>
      <c r="O127" s="7" t="str">
        <f>IFERROR(VLOOKUP($B127,[11]BPT_System_Structure!$B:$F,2,FALSE),"-")</f>
        <v>-</v>
      </c>
      <c r="P127" s="23" t="str">
        <f>IFERROR(VLOOKUP($B127,[11]BPT_System_Structure!$B:$F,3,FALSE),"-")</f>
        <v>-</v>
      </c>
      <c r="Q127" s="8" t="str">
        <f>IFERROR(VLOOKUP($B127,[11]BPT_System_Structure!$B:$F,5,FALSE),"-")</f>
        <v>-</v>
      </c>
      <c r="R127" s="59">
        <v>0</v>
      </c>
    </row>
    <row r="128" spans="2:18" hidden="1" x14ac:dyDescent="0.2">
      <c r="B128" s="21" t="str">
        <f>'[10]Linked sheet'!A128</f>
        <v>BZ04B</v>
      </c>
      <c r="C128" s="20" t="str">
        <f>VLOOKUP($B128,'[10]Linked sheet'!$A$3:$O$1925,2,FALSE)</f>
        <v>Lens Capsulotomy with CC Score 0</v>
      </c>
      <c r="D128" s="68">
        <f>IF(AND($Q128=$D$2,$O128="HRG"),"See 07.BPT",IFERROR(ROUND('[10]Linked sheet'!C128,'Rounded options'!$B$3),"-"))</f>
        <v>103</v>
      </c>
      <c r="E128" s="66">
        <f>IF(AND($O128="HRG",OR($D$2,$Q128=$E$2)), "See 07.BPTs",IFERROR(ROUND('[10]Linked sheet'!D128,'Rounded options'!$B$3),"-"))</f>
        <v>206</v>
      </c>
      <c r="F128" s="15" t="str">
        <f>IFERROR(ROUND(IF('[10]Linked sheet'!E128="","-",'[10]Linked sheet'!E128),'Rounded options'!$B$3),"-")</f>
        <v>-</v>
      </c>
      <c r="G128" s="15" t="str">
        <f>IFERROR(ROUND(IF('[10]Linked sheet'!F128="","-",'[10]Linked sheet'!F128),'Rounded options'!$B$3),"-")</f>
        <v>-</v>
      </c>
      <c r="H128" s="15">
        <f>IFERROR(ROUND(IF('[10]Linked sheet'!G128="","-",'[10]Linked sheet'!G128),'Rounded options'!$B$3),"-")</f>
        <v>5</v>
      </c>
      <c r="I128" s="66">
        <f>IF(AND(Q128=$I$2,$O128="HRG"),"See 07.BPTs",IFERROR(ROUND('[10]Linked sheet'!H128,'Rounded options'!$B$3),"-"))</f>
        <v>752</v>
      </c>
      <c r="J128" s="15">
        <f>IFERROR(ROUND(IF('[10]Linked sheet'!I128="","-",'[10]Linked sheet'!I128),'Rounded options'!$B$3),"-")</f>
        <v>5</v>
      </c>
      <c r="K128" s="15">
        <f>IFERROR(ROUND(IF('[10]Linked sheet'!J128="","-",'[10]Linked sheet'!J128),'Rounded options'!$B$3),"-")</f>
        <v>238</v>
      </c>
      <c r="L128" s="15" t="str">
        <f>IF('[10]Linked sheet'!K128="","-",'[10]Linked sheet'!K128)</f>
        <v>No</v>
      </c>
      <c r="M128" s="39" t="str">
        <f>IF('[10]Linked sheet'!L128="","-",'[10]Linked sheet'!L128)</f>
        <v>-</v>
      </c>
      <c r="N128" s="35">
        <f>IFERROR(ROUND('[10]Linked sheet'!M128,'Rounded options'!$B$3),"-")</f>
        <v>0</v>
      </c>
      <c r="O128" s="7" t="str">
        <f>IFERROR(VLOOKUP($B128,[11]BPT_System_Structure!$B:$F,2,FALSE),"-")</f>
        <v>-</v>
      </c>
      <c r="P128" s="23" t="str">
        <f>IFERROR(VLOOKUP($B128,[11]BPT_System_Structure!$B:$F,3,FALSE),"-")</f>
        <v>-</v>
      </c>
      <c r="Q128" s="8" t="str">
        <f>IFERROR(VLOOKUP($B128,[11]BPT_System_Structure!$B:$F,5,FALSE),"-")</f>
        <v>-</v>
      </c>
      <c r="R128" s="59">
        <v>0</v>
      </c>
    </row>
    <row r="129" spans="2:18" hidden="1" x14ac:dyDescent="0.2">
      <c r="B129" s="21" t="str">
        <f>'[10]Linked sheet'!A129</f>
        <v>BZ05A</v>
      </c>
      <c r="C129" s="20" t="str">
        <f>VLOOKUP($B129,'[10]Linked sheet'!$A$3:$O$1925,2,FALSE)</f>
        <v>Major Oculoplastics Procedures with CC Score 1+</v>
      </c>
      <c r="D129" s="68" t="str">
        <f>IF(AND($Q129=$D$2,$O129="HRG"),"See 07.BPT",IFERROR(ROUND('[10]Linked sheet'!C129,'Rounded options'!$B$3),"-"))</f>
        <v>-</v>
      </c>
      <c r="E129" s="66">
        <f>IF(AND($O129="HRG",OR($D$2,$Q129=$E$2)), "See 07.BPTs",IFERROR(ROUND('[10]Linked sheet'!D129,'Rounded options'!$B$3),"-"))</f>
        <v>1265</v>
      </c>
      <c r="F129" s="15" t="str">
        <f>IFERROR(ROUND(IF('[10]Linked sheet'!E129="","-",'[10]Linked sheet'!E129),'Rounded options'!$B$3),"-")</f>
        <v>-</v>
      </c>
      <c r="G129" s="15" t="str">
        <f>IFERROR(ROUND(IF('[10]Linked sheet'!F129="","-",'[10]Linked sheet'!F129),'Rounded options'!$B$3),"-")</f>
        <v>-</v>
      </c>
      <c r="H129" s="15">
        <f>IFERROR(ROUND(IF('[10]Linked sheet'!G129="","-",'[10]Linked sheet'!G129),'Rounded options'!$B$3),"-")</f>
        <v>5</v>
      </c>
      <c r="I129" s="66">
        <f>IF(AND(Q129=$I$2,$O129="HRG"),"See 07.BPTs",IFERROR(ROUND('[10]Linked sheet'!H129,'Rounded options'!$B$3),"-"))</f>
        <v>2527</v>
      </c>
      <c r="J129" s="15">
        <f>IFERROR(ROUND(IF('[10]Linked sheet'!I129="","-",'[10]Linked sheet'!I129),'Rounded options'!$B$3),"-")</f>
        <v>55</v>
      </c>
      <c r="K129" s="15">
        <f>IFERROR(ROUND(IF('[10]Linked sheet'!J129="","-",'[10]Linked sheet'!J129),'Rounded options'!$B$3),"-")</f>
        <v>238</v>
      </c>
      <c r="L129" s="15" t="str">
        <f>IF('[10]Linked sheet'!K129="","-",'[10]Linked sheet'!K129)</f>
        <v>No</v>
      </c>
      <c r="M129" s="39" t="str">
        <f>IF('[10]Linked sheet'!L129="","-",'[10]Linked sheet'!L129)</f>
        <v>-</v>
      </c>
      <c r="N129" s="35">
        <f>IFERROR(ROUND('[10]Linked sheet'!M129,'Rounded options'!$B$3),"-")</f>
        <v>0</v>
      </c>
      <c r="O129" s="7" t="str">
        <f>IFERROR(VLOOKUP($B129,[11]BPT_System_Structure!$B:$F,2,FALSE),"-")</f>
        <v>-</v>
      </c>
      <c r="P129" s="23" t="str">
        <f>IFERROR(VLOOKUP($B129,[11]BPT_System_Structure!$B:$F,3,FALSE),"-")</f>
        <v>-</v>
      </c>
      <c r="Q129" s="8" t="str">
        <f>IFERROR(VLOOKUP($B129,[11]BPT_System_Structure!$B:$F,5,FALSE),"-")</f>
        <v>-</v>
      </c>
      <c r="R129" s="59">
        <v>0</v>
      </c>
    </row>
    <row r="130" spans="2:18" hidden="1" x14ac:dyDescent="0.2">
      <c r="B130" s="21" t="str">
        <f>'[10]Linked sheet'!A130</f>
        <v>BZ05B</v>
      </c>
      <c r="C130" s="20" t="str">
        <f>VLOOKUP($B130,'[10]Linked sheet'!$A$3:$O$1925,2,FALSE)</f>
        <v>Major Oculoplastics Procedures with CC Score 0</v>
      </c>
      <c r="D130" s="68" t="str">
        <f>IF(AND($Q130=$D$2,$O130="HRG"),"See 07.BPT",IFERROR(ROUND('[10]Linked sheet'!C130,'Rounded options'!$B$3),"-"))</f>
        <v>-</v>
      </c>
      <c r="E130" s="66">
        <f>IF(AND($O130="HRG",OR($D$2,$Q130=$E$2)), "See 07.BPTs",IFERROR(ROUND('[10]Linked sheet'!D130,'Rounded options'!$B$3),"-"))</f>
        <v>1192</v>
      </c>
      <c r="F130" s="15" t="str">
        <f>IFERROR(ROUND(IF('[10]Linked sheet'!E130="","-",'[10]Linked sheet'!E130),'Rounded options'!$B$3),"-")</f>
        <v>-</v>
      </c>
      <c r="G130" s="15" t="str">
        <f>IFERROR(ROUND(IF('[10]Linked sheet'!F130="","-",'[10]Linked sheet'!F130),'Rounded options'!$B$3),"-")</f>
        <v>-</v>
      </c>
      <c r="H130" s="15">
        <f>IFERROR(ROUND(IF('[10]Linked sheet'!G130="","-",'[10]Linked sheet'!G130),'Rounded options'!$B$3),"-")</f>
        <v>5</v>
      </c>
      <c r="I130" s="66">
        <f>IF(AND(Q130=$I$2,$O130="HRG"),"See 07.BPTs",IFERROR(ROUND('[10]Linked sheet'!H130,'Rounded options'!$B$3),"-"))</f>
        <v>1427</v>
      </c>
      <c r="J130" s="15">
        <f>IFERROR(ROUND(IF('[10]Linked sheet'!I130="","-",'[10]Linked sheet'!I130),'Rounded options'!$B$3),"-")</f>
        <v>5</v>
      </c>
      <c r="K130" s="15">
        <f>IFERROR(ROUND(IF('[10]Linked sheet'!J130="","-",'[10]Linked sheet'!J130),'Rounded options'!$B$3),"-")</f>
        <v>238</v>
      </c>
      <c r="L130" s="15" t="str">
        <f>IF('[10]Linked sheet'!K130="","-",'[10]Linked sheet'!K130)</f>
        <v>No</v>
      </c>
      <c r="M130" s="39" t="str">
        <f>IF('[10]Linked sheet'!L130="","-",'[10]Linked sheet'!L130)</f>
        <v>-</v>
      </c>
      <c r="N130" s="35">
        <f>IFERROR(ROUND('[10]Linked sheet'!M130,'Rounded options'!$B$3),"-")</f>
        <v>0</v>
      </c>
      <c r="O130" s="7" t="str">
        <f>IFERROR(VLOOKUP($B130,[11]BPT_System_Structure!$B:$F,2,FALSE),"-")</f>
        <v>-</v>
      </c>
      <c r="P130" s="23" t="str">
        <f>IFERROR(VLOOKUP($B130,[11]BPT_System_Structure!$B:$F,3,FALSE),"-")</f>
        <v>-</v>
      </c>
      <c r="Q130" s="8" t="str">
        <f>IFERROR(VLOOKUP($B130,[11]BPT_System_Structure!$B:$F,5,FALSE),"-")</f>
        <v>-</v>
      </c>
      <c r="R130" s="59">
        <v>0</v>
      </c>
    </row>
    <row r="131" spans="2:18" hidden="1" x14ac:dyDescent="0.2">
      <c r="B131" s="21" t="str">
        <f>'[10]Linked sheet'!A131</f>
        <v>BZ06B</v>
      </c>
      <c r="C131" s="20" t="str">
        <f>VLOOKUP($B131,'[10]Linked sheet'!$A$3:$O$1925,2,FALSE)</f>
        <v>Intermediate Oculoplastics Procedures, 18 years and under</v>
      </c>
      <c r="D131" s="68" t="str">
        <f>IF(AND($Q131=$D$2,$O131="HRG"),"See 07.BPT",IFERROR(ROUND('[10]Linked sheet'!C131,'Rounded options'!$B$3),"-"))</f>
        <v>-</v>
      </c>
      <c r="E131" s="66">
        <f>IF(AND($O131="HRG",OR($D$2,$Q131=$E$2)), "See 07.BPTs",IFERROR(ROUND('[10]Linked sheet'!D131,'Rounded options'!$B$3),"-"))</f>
        <v>1106</v>
      </c>
      <c r="F131" s="15" t="str">
        <f>IFERROR(ROUND(IF('[10]Linked sheet'!E131="","-",'[10]Linked sheet'!E131),'Rounded options'!$B$3),"-")</f>
        <v>-</v>
      </c>
      <c r="G131" s="15" t="str">
        <f>IFERROR(ROUND(IF('[10]Linked sheet'!F131="","-",'[10]Linked sheet'!F131),'Rounded options'!$B$3),"-")</f>
        <v>-</v>
      </c>
      <c r="H131" s="15">
        <f>IFERROR(ROUND(IF('[10]Linked sheet'!G131="","-",'[10]Linked sheet'!G131),'Rounded options'!$B$3),"-")</f>
        <v>5</v>
      </c>
      <c r="I131" s="66">
        <f>IF(AND(Q131=$I$2,$O131="HRG"),"See 07.BPTs",IFERROR(ROUND('[10]Linked sheet'!H131,'Rounded options'!$B$3),"-"))</f>
        <v>1264</v>
      </c>
      <c r="J131" s="15">
        <f>IFERROR(ROUND(IF('[10]Linked sheet'!I131="","-",'[10]Linked sheet'!I131),'Rounded options'!$B$3),"-")</f>
        <v>8</v>
      </c>
      <c r="K131" s="15">
        <f>IFERROR(ROUND(IF('[10]Linked sheet'!J131="","-",'[10]Linked sheet'!J131),'Rounded options'!$B$3),"-")</f>
        <v>262</v>
      </c>
      <c r="L131" s="15" t="str">
        <f>IF('[10]Linked sheet'!K131="","-",'[10]Linked sheet'!K131)</f>
        <v>No</v>
      </c>
      <c r="M131" s="39" t="str">
        <f>IF('[10]Linked sheet'!L131="","-",'[10]Linked sheet'!L131)</f>
        <v>-</v>
      </c>
      <c r="N131" s="35">
        <f>IFERROR(ROUND('[10]Linked sheet'!M131,'Rounded options'!$B$3),"-")</f>
        <v>0</v>
      </c>
      <c r="O131" s="7" t="str">
        <f>IFERROR(VLOOKUP($B131,[11]BPT_System_Structure!$B:$F,2,FALSE),"-")</f>
        <v>-</v>
      </c>
      <c r="P131" s="23" t="str">
        <f>IFERROR(VLOOKUP($B131,[11]BPT_System_Structure!$B:$F,3,FALSE),"-")</f>
        <v>-</v>
      </c>
      <c r="Q131" s="8" t="str">
        <f>IFERROR(VLOOKUP($B131,[11]BPT_System_Structure!$B:$F,5,FALSE),"-")</f>
        <v>-</v>
      </c>
      <c r="R131" s="59">
        <v>0</v>
      </c>
    </row>
    <row r="132" spans="2:18" hidden="1" x14ac:dyDescent="0.2">
      <c r="B132" s="21" t="str">
        <f>'[10]Linked sheet'!A132</f>
        <v>BZ06C</v>
      </c>
      <c r="C132" s="20" t="str">
        <f>VLOOKUP($B132,'[10]Linked sheet'!$A$3:$O$1925,2,FALSE)</f>
        <v>Intermediate Oculoplastics Procedures, 19 years and over, with CC Score 2+</v>
      </c>
      <c r="D132" s="68" t="str">
        <f>IF(AND($Q132=$D$2,$O132="HRG"),"See 07.BPT",IFERROR(ROUND('[10]Linked sheet'!C132,'Rounded options'!$B$3),"-"))</f>
        <v>-</v>
      </c>
      <c r="E132" s="66">
        <f>IF(AND($O132="HRG",OR($D$2,$Q132=$E$2)), "See 07.BPTs",IFERROR(ROUND('[10]Linked sheet'!D132,'Rounded options'!$B$3),"-"))</f>
        <v>975</v>
      </c>
      <c r="F132" s="15" t="str">
        <f>IFERROR(ROUND(IF('[10]Linked sheet'!E132="","-",'[10]Linked sheet'!E132),'Rounded options'!$B$3),"-")</f>
        <v>-</v>
      </c>
      <c r="G132" s="15" t="str">
        <f>IFERROR(ROUND(IF('[10]Linked sheet'!F132="","-",'[10]Linked sheet'!F132),'Rounded options'!$B$3),"-")</f>
        <v>-</v>
      </c>
      <c r="H132" s="15">
        <f>IFERROR(ROUND(IF('[10]Linked sheet'!G132="","-",'[10]Linked sheet'!G132),'Rounded options'!$B$3),"-")</f>
        <v>5</v>
      </c>
      <c r="I132" s="66">
        <f>IF(AND(Q132=$I$2,$O132="HRG"),"See 07.BPTs",IFERROR(ROUND('[10]Linked sheet'!H132,'Rounded options'!$B$3),"-"))</f>
        <v>975</v>
      </c>
      <c r="J132" s="15">
        <f>IFERROR(ROUND(IF('[10]Linked sheet'!I132="","-",'[10]Linked sheet'!I132),'Rounded options'!$B$3),"-")</f>
        <v>5</v>
      </c>
      <c r="K132" s="15">
        <f>IFERROR(ROUND(IF('[10]Linked sheet'!J132="","-",'[10]Linked sheet'!J132),'Rounded options'!$B$3),"-")</f>
        <v>238</v>
      </c>
      <c r="L132" s="15" t="str">
        <f>IF('[10]Linked sheet'!K132="","-",'[10]Linked sheet'!K132)</f>
        <v>No</v>
      </c>
      <c r="M132" s="39" t="str">
        <f>IF('[10]Linked sheet'!L132="","-",'[10]Linked sheet'!L132)</f>
        <v>-</v>
      </c>
      <c r="N132" s="35">
        <f>IFERROR(ROUND('[10]Linked sheet'!M132,'Rounded options'!$B$3),"-")</f>
        <v>0</v>
      </c>
      <c r="O132" s="7" t="str">
        <f>IFERROR(VLOOKUP($B132,[11]BPT_System_Structure!$B:$F,2,FALSE),"-")</f>
        <v>-</v>
      </c>
      <c r="P132" s="23" t="str">
        <f>IFERROR(VLOOKUP($B132,[11]BPT_System_Structure!$B:$F,3,FALSE),"-")</f>
        <v>-</v>
      </c>
      <c r="Q132" s="8" t="str">
        <f>IFERROR(VLOOKUP($B132,[11]BPT_System_Structure!$B:$F,5,FALSE),"-")</f>
        <v>-</v>
      </c>
      <c r="R132" s="59">
        <v>0</v>
      </c>
    </row>
    <row r="133" spans="2:18" hidden="1" x14ac:dyDescent="0.2">
      <c r="B133" s="21" t="str">
        <f>'[10]Linked sheet'!A133</f>
        <v>BZ06D</v>
      </c>
      <c r="C133" s="20" t="str">
        <f>VLOOKUP($B133,'[10]Linked sheet'!$A$3:$O$1925,2,FALSE)</f>
        <v>Intermediate Oculoplastics Procedures, 19 years and over, with CC Score 0-1</v>
      </c>
      <c r="D133" s="68">
        <f>IF(AND($Q133=$D$2,$O133="HRG"),"See 07.BPT",IFERROR(ROUND('[10]Linked sheet'!C133,'Rounded options'!$B$3),"-"))</f>
        <v>117</v>
      </c>
      <c r="E133" s="66">
        <f>IF(AND($O133="HRG",OR($D$2,$Q133=$E$2)), "See 07.BPTs",IFERROR(ROUND('[10]Linked sheet'!D133,'Rounded options'!$B$3),"-"))</f>
        <v>822</v>
      </c>
      <c r="F133" s="15" t="str">
        <f>IFERROR(ROUND(IF('[10]Linked sheet'!E133="","-",'[10]Linked sheet'!E133),'Rounded options'!$B$3),"-")</f>
        <v>-</v>
      </c>
      <c r="G133" s="15" t="str">
        <f>IFERROR(ROUND(IF('[10]Linked sheet'!F133="","-",'[10]Linked sheet'!F133),'Rounded options'!$B$3),"-")</f>
        <v>-</v>
      </c>
      <c r="H133" s="15">
        <f>IFERROR(ROUND(IF('[10]Linked sheet'!G133="","-",'[10]Linked sheet'!G133),'Rounded options'!$B$3),"-")</f>
        <v>5</v>
      </c>
      <c r="I133" s="66">
        <f>IF(AND(Q133=$I$2,$O133="HRG"),"See 07.BPTs",IFERROR(ROUND('[10]Linked sheet'!H133,'Rounded options'!$B$3),"-"))</f>
        <v>1182</v>
      </c>
      <c r="J133" s="15">
        <f>IFERROR(ROUND(IF('[10]Linked sheet'!I133="","-",'[10]Linked sheet'!I133),'Rounded options'!$B$3),"-")</f>
        <v>5</v>
      </c>
      <c r="K133" s="15">
        <f>IFERROR(ROUND(IF('[10]Linked sheet'!J133="","-",'[10]Linked sheet'!J133),'Rounded options'!$B$3),"-")</f>
        <v>238</v>
      </c>
      <c r="L133" s="15" t="str">
        <f>IF('[10]Linked sheet'!K133="","-",'[10]Linked sheet'!K133)</f>
        <v>No</v>
      </c>
      <c r="M133" s="39" t="str">
        <f>IF('[10]Linked sheet'!L133="","-",'[10]Linked sheet'!L133)</f>
        <v>-</v>
      </c>
      <c r="N133" s="35">
        <f>IFERROR(ROUND('[10]Linked sheet'!M133,'Rounded options'!$B$3),"-")</f>
        <v>0</v>
      </c>
      <c r="O133" s="7" t="str">
        <f>IFERROR(VLOOKUP($B133,[11]BPT_System_Structure!$B:$F,2,FALSE),"-")</f>
        <v>-</v>
      </c>
      <c r="P133" s="23" t="str">
        <f>IFERROR(VLOOKUP($B133,[11]BPT_System_Structure!$B:$F,3,FALSE),"-")</f>
        <v>-</v>
      </c>
      <c r="Q133" s="8" t="str">
        <f>IFERROR(VLOOKUP($B133,[11]BPT_System_Structure!$B:$F,5,FALSE),"-")</f>
        <v>-</v>
      </c>
      <c r="R133" s="59">
        <v>0</v>
      </c>
    </row>
    <row r="134" spans="2:18" hidden="1" x14ac:dyDescent="0.2">
      <c r="B134" s="21" t="str">
        <f>'[10]Linked sheet'!A134</f>
        <v>BZ07B</v>
      </c>
      <c r="C134" s="20" t="str">
        <f>VLOOKUP($B134,'[10]Linked sheet'!$A$3:$O$1925,2,FALSE)</f>
        <v>Minor Oculoplastics Procedures, 18 years and under</v>
      </c>
      <c r="D134" s="68" t="str">
        <f>IF(AND($Q134=$D$2,$O134="HRG"),"See 07.BPT",IFERROR(ROUND('[10]Linked sheet'!C134,'Rounded options'!$B$3),"-"))</f>
        <v>-</v>
      </c>
      <c r="E134" s="66">
        <f>IF(AND($O134="HRG",OR($D$2,$Q134=$E$2)), "See 07.BPTs",IFERROR(ROUND('[10]Linked sheet'!D134,'Rounded options'!$B$3),"-"))</f>
        <v>836</v>
      </c>
      <c r="F134" s="15" t="str">
        <f>IFERROR(ROUND(IF('[10]Linked sheet'!E134="","-",'[10]Linked sheet'!E134),'Rounded options'!$B$3),"-")</f>
        <v>-</v>
      </c>
      <c r="G134" s="15" t="str">
        <f>IFERROR(ROUND(IF('[10]Linked sheet'!F134="","-",'[10]Linked sheet'!F134),'Rounded options'!$B$3),"-")</f>
        <v>-</v>
      </c>
      <c r="H134" s="15">
        <f>IFERROR(ROUND(IF('[10]Linked sheet'!G134="","-",'[10]Linked sheet'!G134),'Rounded options'!$B$3),"-")</f>
        <v>5</v>
      </c>
      <c r="I134" s="66">
        <f>IF(AND(Q134=$I$2,$O134="HRG"),"See 07.BPTs",IFERROR(ROUND('[10]Linked sheet'!H134,'Rounded options'!$B$3),"-"))</f>
        <v>969</v>
      </c>
      <c r="J134" s="15">
        <f>IFERROR(ROUND(IF('[10]Linked sheet'!I134="","-",'[10]Linked sheet'!I134),'Rounded options'!$B$3),"-")</f>
        <v>5</v>
      </c>
      <c r="K134" s="15">
        <f>IFERROR(ROUND(IF('[10]Linked sheet'!J134="","-",'[10]Linked sheet'!J134),'Rounded options'!$B$3),"-")</f>
        <v>262</v>
      </c>
      <c r="L134" s="15" t="str">
        <f>IF('[10]Linked sheet'!K134="","-",'[10]Linked sheet'!K134)</f>
        <v>No</v>
      </c>
      <c r="M134" s="39" t="str">
        <f>IF('[10]Linked sheet'!L134="","-",'[10]Linked sheet'!L134)</f>
        <v>-</v>
      </c>
      <c r="N134" s="35">
        <f>IFERROR(ROUND('[10]Linked sheet'!M134,'Rounded options'!$B$3),"-")</f>
        <v>0</v>
      </c>
      <c r="O134" s="7" t="str">
        <f>IFERROR(VLOOKUP($B134,[11]BPT_System_Structure!$B:$F,2,FALSE),"-")</f>
        <v>-</v>
      </c>
      <c r="P134" s="23" t="str">
        <f>IFERROR(VLOOKUP($B134,[11]BPT_System_Structure!$B:$F,3,FALSE),"-")</f>
        <v>-</v>
      </c>
      <c r="Q134" s="8" t="str">
        <f>IFERROR(VLOOKUP($B134,[11]BPT_System_Structure!$B:$F,5,FALSE),"-")</f>
        <v>-</v>
      </c>
      <c r="R134" s="59">
        <v>0</v>
      </c>
    </row>
    <row r="135" spans="2:18" hidden="1" x14ac:dyDescent="0.2">
      <c r="B135" s="21" t="str">
        <f>'[10]Linked sheet'!A135</f>
        <v>BZ07C</v>
      </c>
      <c r="C135" s="20" t="str">
        <f>VLOOKUP($B135,'[10]Linked sheet'!$A$3:$O$1925,2,FALSE)</f>
        <v>Minor Oculoplastics Procedures, 19 years and over, with CC Score 3+</v>
      </c>
      <c r="D135" s="68" t="str">
        <f>IF(AND($Q135=$D$2,$O135="HRG"),"See 07.BPT",IFERROR(ROUND('[10]Linked sheet'!C135,'Rounded options'!$B$3),"-"))</f>
        <v>-</v>
      </c>
      <c r="E135" s="66">
        <f>IF(AND($O135="HRG",OR($D$2,$Q135=$E$2)), "See 07.BPTs",IFERROR(ROUND('[10]Linked sheet'!D135,'Rounded options'!$B$3),"-"))</f>
        <v>742</v>
      </c>
      <c r="F135" s="15" t="str">
        <f>IFERROR(ROUND(IF('[10]Linked sheet'!E135="","-",'[10]Linked sheet'!E135),'Rounded options'!$B$3),"-")</f>
        <v>-</v>
      </c>
      <c r="G135" s="15" t="str">
        <f>IFERROR(ROUND(IF('[10]Linked sheet'!F135="","-",'[10]Linked sheet'!F135),'Rounded options'!$B$3),"-")</f>
        <v>-</v>
      </c>
      <c r="H135" s="15">
        <f>IFERROR(ROUND(IF('[10]Linked sheet'!G135="","-",'[10]Linked sheet'!G135),'Rounded options'!$B$3),"-")</f>
        <v>5</v>
      </c>
      <c r="I135" s="66">
        <f>IF(AND(Q135=$I$2,$O135="HRG"),"See 07.BPTs",IFERROR(ROUND('[10]Linked sheet'!H135,'Rounded options'!$B$3),"-"))</f>
        <v>4095</v>
      </c>
      <c r="J135" s="15">
        <f>IFERROR(ROUND(IF('[10]Linked sheet'!I135="","-",'[10]Linked sheet'!I135),'Rounded options'!$B$3),"-")</f>
        <v>41</v>
      </c>
      <c r="K135" s="15">
        <f>IFERROR(ROUND(IF('[10]Linked sheet'!J135="","-",'[10]Linked sheet'!J135),'Rounded options'!$B$3),"-")</f>
        <v>238</v>
      </c>
      <c r="L135" s="15" t="str">
        <f>IF('[10]Linked sheet'!K135="","-",'[10]Linked sheet'!K135)</f>
        <v>No</v>
      </c>
      <c r="M135" s="39" t="str">
        <f>IF('[10]Linked sheet'!L135="","-",'[10]Linked sheet'!L135)</f>
        <v>-</v>
      </c>
      <c r="N135" s="35">
        <f>IFERROR(ROUND('[10]Linked sheet'!M135,'Rounded options'!$B$3),"-")</f>
        <v>0</v>
      </c>
      <c r="O135" s="7" t="str">
        <f>IFERROR(VLOOKUP($B135,[11]BPT_System_Structure!$B:$F,2,FALSE),"-")</f>
        <v>-</v>
      </c>
      <c r="P135" s="23" t="str">
        <f>IFERROR(VLOOKUP($B135,[11]BPT_System_Structure!$B:$F,3,FALSE),"-")</f>
        <v>-</v>
      </c>
      <c r="Q135" s="8" t="str">
        <f>IFERROR(VLOOKUP($B135,[11]BPT_System_Structure!$B:$F,5,FALSE),"-")</f>
        <v>-</v>
      </c>
      <c r="R135" s="59">
        <v>0</v>
      </c>
    </row>
    <row r="136" spans="2:18" hidden="1" x14ac:dyDescent="0.2">
      <c r="B136" s="21" t="str">
        <f>'[10]Linked sheet'!A136</f>
        <v>BZ07D</v>
      </c>
      <c r="C136" s="20" t="str">
        <f>VLOOKUP($B136,'[10]Linked sheet'!$A$3:$O$1925,2,FALSE)</f>
        <v>Minor Oculoplastics Procedures, 19 years and over, with CC Score 1-2</v>
      </c>
      <c r="D136" s="68" t="str">
        <f>IF(AND($Q136=$D$2,$O136="HRG"),"See 07.BPT",IFERROR(ROUND('[10]Linked sheet'!C136,'Rounded options'!$B$3),"-"))</f>
        <v>-</v>
      </c>
      <c r="E136" s="66">
        <f>IF(AND($O136="HRG",OR($D$2,$Q136=$E$2)), "See 07.BPTs",IFERROR(ROUND('[10]Linked sheet'!D136,'Rounded options'!$B$3),"-"))</f>
        <v>672</v>
      </c>
      <c r="F136" s="15" t="str">
        <f>IFERROR(ROUND(IF('[10]Linked sheet'!E136="","-",'[10]Linked sheet'!E136),'Rounded options'!$B$3),"-")</f>
        <v>-</v>
      </c>
      <c r="G136" s="15" t="str">
        <f>IFERROR(ROUND(IF('[10]Linked sheet'!F136="","-",'[10]Linked sheet'!F136),'Rounded options'!$B$3),"-")</f>
        <v>-</v>
      </c>
      <c r="H136" s="15">
        <f>IFERROR(ROUND(IF('[10]Linked sheet'!G136="","-",'[10]Linked sheet'!G136),'Rounded options'!$B$3),"-")</f>
        <v>5</v>
      </c>
      <c r="I136" s="66">
        <f>IF(AND(Q136=$I$2,$O136="HRG"),"See 07.BPTs",IFERROR(ROUND('[10]Linked sheet'!H136,'Rounded options'!$B$3),"-"))</f>
        <v>1007</v>
      </c>
      <c r="J136" s="15">
        <f>IFERROR(ROUND(IF('[10]Linked sheet'!I136="","-",'[10]Linked sheet'!I136),'Rounded options'!$B$3),"-")</f>
        <v>5</v>
      </c>
      <c r="K136" s="15">
        <f>IFERROR(ROUND(IF('[10]Linked sheet'!J136="","-",'[10]Linked sheet'!J136),'Rounded options'!$B$3),"-")</f>
        <v>238</v>
      </c>
      <c r="L136" s="15" t="str">
        <f>IF('[10]Linked sheet'!K136="","-",'[10]Linked sheet'!K136)</f>
        <v>No</v>
      </c>
      <c r="M136" s="39" t="str">
        <f>IF('[10]Linked sheet'!L136="","-",'[10]Linked sheet'!L136)</f>
        <v>-</v>
      </c>
      <c r="N136" s="35">
        <f>IFERROR(ROUND('[10]Linked sheet'!M136,'Rounded options'!$B$3),"-")</f>
        <v>0</v>
      </c>
      <c r="O136" s="7" t="str">
        <f>IFERROR(VLOOKUP($B136,[11]BPT_System_Structure!$B:$F,2,FALSE),"-")</f>
        <v>-</v>
      </c>
      <c r="P136" s="23" t="str">
        <f>IFERROR(VLOOKUP($B136,[11]BPT_System_Structure!$B:$F,3,FALSE),"-")</f>
        <v>-</v>
      </c>
      <c r="Q136" s="8" t="str">
        <f>IFERROR(VLOOKUP($B136,[11]BPT_System_Structure!$B:$F,5,FALSE),"-")</f>
        <v>-</v>
      </c>
      <c r="R136" s="59">
        <v>0</v>
      </c>
    </row>
    <row r="137" spans="2:18" hidden="1" x14ac:dyDescent="0.2">
      <c r="B137" s="21" t="str">
        <f>'[10]Linked sheet'!A137</f>
        <v>BZ07E</v>
      </c>
      <c r="C137" s="20" t="str">
        <f>VLOOKUP($B137,'[10]Linked sheet'!$A$3:$O$1925,2,FALSE)</f>
        <v>Minor Oculoplastics Procedures, 19 years and over, with CC Score 0</v>
      </c>
      <c r="D137" s="68">
        <f>IF(AND($Q137=$D$2,$O137="HRG"),"See 07.BPT",IFERROR(ROUND('[10]Linked sheet'!C137,'Rounded options'!$B$3),"-"))</f>
        <v>107</v>
      </c>
      <c r="E137" s="66">
        <f>IF(AND($O137="HRG",OR($D$2,$Q137=$E$2)), "See 07.BPTs",IFERROR(ROUND('[10]Linked sheet'!D137,'Rounded options'!$B$3),"-"))</f>
        <v>574</v>
      </c>
      <c r="F137" s="15" t="str">
        <f>IFERROR(ROUND(IF('[10]Linked sheet'!E137="","-",'[10]Linked sheet'!E137),'Rounded options'!$B$3),"-")</f>
        <v>-</v>
      </c>
      <c r="G137" s="15" t="str">
        <f>IFERROR(ROUND(IF('[10]Linked sheet'!F137="","-",'[10]Linked sheet'!F137),'Rounded options'!$B$3),"-")</f>
        <v>-</v>
      </c>
      <c r="H137" s="15">
        <f>IFERROR(ROUND(IF('[10]Linked sheet'!G137="","-",'[10]Linked sheet'!G137),'Rounded options'!$B$3),"-")</f>
        <v>5</v>
      </c>
      <c r="I137" s="66">
        <f>IF(AND(Q137=$I$2,$O137="HRG"),"See 07.BPTs",IFERROR(ROUND('[10]Linked sheet'!H137,'Rounded options'!$B$3),"-"))</f>
        <v>712</v>
      </c>
      <c r="J137" s="15">
        <f>IFERROR(ROUND(IF('[10]Linked sheet'!I137="","-",'[10]Linked sheet'!I137),'Rounded options'!$B$3),"-")</f>
        <v>5</v>
      </c>
      <c r="K137" s="15">
        <f>IFERROR(ROUND(IF('[10]Linked sheet'!J137="","-",'[10]Linked sheet'!J137),'Rounded options'!$B$3),"-")</f>
        <v>238</v>
      </c>
      <c r="L137" s="15" t="str">
        <f>IF('[10]Linked sheet'!K137="","-",'[10]Linked sheet'!K137)</f>
        <v>No</v>
      </c>
      <c r="M137" s="39" t="str">
        <f>IF('[10]Linked sheet'!L137="","-",'[10]Linked sheet'!L137)</f>
        <v>-</v>
      </c>
      <c r="N137" s="35">
        <f>IFERROR(ROUND('[10]Linked sheet'!M137,'Rounded options'!$B$3),"-")</f>
        <v>0</v>
      </c>
      <c r="O137" s="7" t="str">
        <f>IFERROR(VLOOKUP($B137,[11]BPT_System_Structure!$B:$F,2,FALSE),"-")</f>
        <v>-</v>
      </c>
      <c r="P137" s="23" t="str">
        <f>IFERROR(VLOOKUP($B137,[11]BPT_System_Structure!$B:$F,3,FALSE),"-")</f>
        <v>-</v>
      </c>
      <c r="Q137" s="8" t="str">
        <f>IFERROR(VLOOKUP($B137,[11]BPT_System_Structure!$B:$F,5,FALSE),"-")</f>
        <v>-</v>
      </c>
      <c r="R137" s="59">
        <v>0</v>
      </c>
    </row>
    <row r="138" spans="2:18" hidden="1" x14ac:dyDescent="0.2">
      <c r="B138" s="21" t="str">
        <f>'[10]Linked sheet'!A138</f>
        <v>BZ08B</v>
      </c>
      <c r="C138" s="20" t="str">
        <f>VLOOKUP($B138,'[10]Linked sheet'!$A$3:$O$1925,2,FALSE)</f>
        <v>Major Orbits or Lacrimal Procedures, 18 years and under</v>
      </c>
      <c r="D138" s="68" t="str">
        <f>IF(AND($Q138=$D$2,$O138="HRG"),"See 07.BPT",IFERROR(ROUND('[10]Linked sheet'!C138,'Rounded options'!$B$3),"-"))</f>
        <v>-</v>
      </c>
      <c r="E138" s="66">
        <f>IF(AND($O138="HRG",OR($D$2,$Q138=$E$2)), "See 07.BPTs",IFERROR(ROUND('[10]Linked sheet'!D138,'Rounded options'!$B$3),"-"))</f>
        <v>1361</v>
      </c>
      <c r="F138" s="15" t="str">
        <f>IFERROR(ROUND(IF('[10]Linked sheet'!E138="","-",'[10]Linked sheet'!E138),'Rounded options'!$B$3),"-")</f>
        <v>-</v>
      </c>
      <c r="G138" s="15" t="str">
        <f>IFERROR(ROUND(IF('[10]Linked sheet'!F138="","-",'[10]Linked sheet'!F138),'Rounded options'!$B$3),"-")</f>
        <v>-</v>
      </c>
      <c r="H138" s="15">
        <f>IFERROR(ROUND(IF('[10]Linked sheet'!G138="","-",'[10]Linked sheet'!G138),'Rounded options'!$B$3),"-")</f>
        <v>5</v>
      </c>
      <c r="I138" s="66">
        <f>IF(AND(Q138=$I$2,$O138="HRG"),"See 07.BPTs",IFERROR(ROUND('[10]Linked sheet'!H138,'Rounded options'!$B$3),"-"))</f>
        <v>3455</v>
      </c>
      <c r="J138" s="15">
        <f>IFERROR(ROUND(IF('[10]Linked sheet'!I138="","-",'[10]Linked sheet'!I138),'Rounded options'!$B$3),"-")</f>
        <v>12</v>
      </c>
      <c r="K138" s="15">
        <f>IFERROR(ROUND(IF('[10]Linked sheet'!J138="","-",'[10]Linked sheet'!J138),'Rounded options'!$B$3),"-")</f>
        <v>262</v>
      </c>
      <c r="L138" s="15" t="str">
        <f>IF('[10]Linked sheet'!K138="","-",'[10]Linked sheet'!K138)</f>
        <v>No</v>
      </c>
      <c r="M138" s="39" t="str">
        <f>IF('[10]Linked sheet'!L138="","-",'[10]Linked sheet'!L138)</f>
        <v>-</v>
      </c>
      <c r="N138" s="35">
        <f>IFERROR(ROUND('[10]Linked sheet'!M138,'Rounded options'!$B$3),"-")</f>
        <v>0</v>
      </c>
      <c r="O138" s="7" t="str">
        <f>IFERROR(VLOOKUP($B138,[11]BPT_System_Structure!$B:$F,2,FALSE),"-")</f>
        <v>-</v>
      </c>
      <c r="P138" s="23" t="str">
        <f>IFERROR(VLOOKUP($B138,[11]BPT_System_Structure!$B:$F,3,FALSE),"-")</f>
        <v>-</v>
      </c>
      <c r="Q138" s="8" t="str">
        <f>IFERROR(VLOOKUP($B138,[11]BPT_System_Structure!$B:$F,5,FALSE),"-")</f>
        <v>-</v>
      </c>
      <c r="R138" s="59">
        <v>0</v>
      </c>
    </row>
    <row r="139" spans="2:18" hidden="1" x14ac:dyDescent="0.2">
      <c r="B139" s="21" t="str">
        <f>'[10]Linked sheet'!A139</f>
        <v>BZ08C</v>
      </c>
      <c r="C139" s="20" t="str">
        <f>VLOOKUP($B139,'[10]Linked sheet'!$A$3:$O$1925,2,FALSE)</f>
        <v>Major Orbits or Lacrimal Procedures, 19 years and over, with CC Score 1+</v>
      </c>
      <c r="D139" s="68" t="str">
        <f>IF(AND($Q139=$D$2,$O139="HRG"),"See 07.BPT",IFERROR(ROUND('[10]Linked sheet'!C139,'Rounded options'!$B$3),"-"))</f>
        <v>-</v>
      </c>
      <c r="E139" s="66">
        <f>IF(AND($O139="HRG",OR($D$2,$Q139=$E$2)), "See 07.BPTs",IFERROR(ROUND('[10]Linked sheet'!D139,'Rounded options'!$B$3),"-"))</f>
        <v>2229</v>
      </c>
      <c r="F139" s="15" t="str">
        <f>IFERROR(ROUND(IF('[10]Linked sheet'!E139="","-",'[10]Linked sheet'!E139),'Rounded options'!$B$3),"-")</f>
        <v>-</v>
      </c>
      <c r="G139" s="15" t="str">
        <f>IFERROR(ROUND(IF('[10]Linked sheet'!F139="","-",'[10]Linked sheet'!F139),'Rounded options'!$B$3),"-")</f>
        <v>-</v>
      </c>
      <c r="H139" s="15">
        <f>IFERROR(ROUND(IF('[10]Linked sheet'!G139="","-",'[10]Linked sheet'!G139),'Rounded options'!$B$3),"-")</f>
        <v>5</v>
      </c>
      <c r="I139" s="66">
        <f>IF(AND(Q139=$I$2,$O139="HRG"),"See 07.BPTs",IFERROR(ROUND('[10]Linked sheet'!H139,'Rounded options'!$B$3),"-"))</f>
        <v>3981</v>
      </c>
      <c r="J139" s="15">
        <f>IFERROR(ROUND(IF('[10]Linked sheet'!I139="","-",'[10]Linked sheet'!I139),'Rounded options'!$B$3),"-")</f>
        <v>16</v>
      </c>
      <c r="K139" s="15">
        <f>IFERROR(ROUND(IF('[10]Linked sheet'!J139="","-",'[10]Linked sheet'!J139),'Rounded options'!$B$3),"-")</f>
        <v>238</v>
      </c>
      <c r="L139" s="15" t="str">
        <f>IF('[10]Linked sheet'!K139="","-",'[10]Linked sheet'!K139)</f>
        <v>No</v>
      </c>
      <c r="M139" s="39" t="str">
        <f>IF('[10]Linked sheet'!L139="","-",'[10]Linked sheet'!L139)</f>
        <v>-</v>
      </c>
      <c r="N139" s="35">
        <f>IFERROR(ROUND('[10]Linked sheet'!M139,'Rounded options'!$B$3),"-")</f>
        <v>0</v>
      </c>
      <c r="O139" s="7" t="str">
        <f>IFERROR(VLOOKUP($B139,[11]BPT_System_Structure!$B:$F,2,FALSE),"-")</f>
        <v>-</v>
      </c>
      <c r="P139" s="23" t="str">
        <f>IFERROR(VLOOKUP($B139,[11]BPT_System_Structure!$B:$F,3,FALSE),"-")</f>
        <v>-</v>
      </c>
      <c r="Q139" s="8" t="str">
        <f>IFERROR(VLOOKUP($B139,[11]BPT_System_Structure!$B:$F,5,FALSE),"-")</f>
        <v>-</v>
      </c>
      <c r="R139" s="59">
        <v>0</v>
      </c>
    </row>
    <row r="140" spans="2:18" hidden="1" x14ac:dyDescent="0.2">
      <c r="B140" s="21" t="str">
        <f>'[10]Linked sheet'!A140</f>
        <v>BZ08D</v>
      </c>
      <c r="C140" s="20" t="str">
        <f>VLOOKUP($B140,'[10]Linked sheet'!$A$3:$O$1925,2,FALSE)</f>
        <v>Major Orbits or Lacrimal Procedures, 19 years and over, with CC Score 0</v>
      </c>
      <c r="D140" s="68" t="str">
        <f>IF(AND($Q140=$D$2,$O140="HRG"),"See 07.BPT",IFERROR(ROUND('[10]Linked sheet'!C140,'Rounded options'!$B$3),"-"))</f>
        <v>-</v>
      </c>
      <c r="E140" s="66">
        <f>IF(AND($O140="HRG",OR($D$2,$Q140=$E$2)), "See 07.BPTs",IFERROR(ROUND('[10]Linked sheet'!D140,'Rounded options'!$B$3),"-"))</f>
        <v>2031</v>
      </c>
      <c r="F140" s="15" t="str">
        <f>IFERROR(ROUND(IF('[10]Linked sheet'!E140="","-",'[10]Linked sheet'!E140),'Rounded options'!$B$3),"-")</f>
        <v>-</v>
      </c>
      <c r="G140" s="15" t="str">
        <f>IFERROR(ROUND(IF('[10]Linked sheet'!F140="","-",'[10]Linked sheet'!F140),'Rounded options'!$B$3),"-")</f>
        <v>-</v>
      </c>
      <c r="H140" s="15">
        <f>IFERROR(ROUND(IF('[10]Linked sheet'!G140="","-",'[10]Linked sheet'!G140),'Rounded options'!$B$3),"-")</f>
        <v>5</v>
      </c>
      <c r="I140" s="66">
        <f>IF(AND(Q140=$I$2,$O140="HRG"),"See 07.BPTs",IFERROR(ROUND('[10]Linked sheet'!H140,'Rounded options'!$B$3),"-"))</f>
        <v>2671</v>
      </c>
      <c r="J140" s="15">
        <f>IFERROR(ROUND(IF('[10]Linked sheet'!I140="","-",'[10]Linked sheet'!I140),'Rounded options'!$B$3),"-")</f>
        <v>9</v>
      </c>
      <c r="K140" s="15">
        <f>IFERROR(ROUND(IF('[10]Linked sheet'!J140="","-",'[10]Linked sheet'!J140),'Rounded options'!$B$3),"-")</f>
        <v>238</v>
      </c>
      <c r="L140" s="15" t="str">
        <f>IF('[10]Linked sheet'!K140="","-",'[10]Linked sheet'!K140)</f>
        <v>No</v>
      </c>
      <c r="M140" s="39" t="str">
        <f>IF('[10]Linked sheet'!L140="","-",'[10]Linked sheet'!L140)</f>
        <v>-</v>
      </c>
      <c r="N140" s="35">
        <f>IFERROR(ROUND('[10]Linked sheet'!M140,'Rounded options'!$B$3),"-")</f>
        <v>0</v>
      </c>
      <c r="O140" s="7" t="str">
        <f>IFERROR(VLOOKUP($B140,[11]BPT_System_Structure!$B:$F,2,FALSE),"-")</f>
        <v>-</v>
      </c>
      <c r="P140" s="23" t="str">
        <f>IFERROR(VLOOKUP($B140,[11]BPT_System_Structure!$B:$F,3,FALSE),"-")</f>
        <v>-</v>
      </c>
      <c r="Q140" s="8" t="str">
        <f>IFERROR(VLOOKUP($B140,[11]BPT_System_Structure!$B:$F,5,FALSE),"-")</f>
        <v>-</v>
      </c>
      <c r="R140" s="59">
        <v>0</v>
      </c>
    </row>
    <row r="141" spans="2:18" hidden="1" x14ac:dyDescent="0.2">
      <c r="B141" s="21" t="str">
        <f>'[10]Linked sheet'!A141</f>
        <v>BZ09B</v>
      </c>
      <c r="C141" s="20" t="str">
        <f>VLOOKUP($B141,'[10]Linked sheet'!$A$3:$O$1925,2,FALSE)</f>
        <v>Intermediate Orbits or Lacrimal Procedures, 18 years and under</v>
      </c>
      <c r="D141" s="68" t="str">
        <f>IF(AND($Q141=$D$2,$O141="HRG"),"See 07.BPT",IFERROR(ROUND('[10]Linked sheet'!C141,'Rounded options'!$B$3),"-"))</f>
        <v>-</v>
      </c>
      <c r="E141" s="66">
        <f>IF(AND($O141="HRG",OR($D$2,$Q141=$E$2)), "See 07.BPTs",IFERROR(ROUND('[10]Linked sheet'!D141,'Rounded options'!$B$3),"-"))</f>
        <v>1485</v>
      </c>
      <c r="F141" s="15" t="str">
        <f>IFERROR(ROUND(IF('[10]Linked sheet'!E141="","-",'[10]Linked sheet'!E141),'Rounded options'!$B$3),"-")</f>
        <v>-</v>
      </c>
      <c r="G141" s="15" t="str">
        <f>IFERROR(ROUND(IF('[10]Linked sheet'!F141="","-",'[10]Linked sheet'!F141),'Rounded options'!$B$3),"-")</f>
        <v>-</v>
      </c>
      <c r="H141" s="15">
        <f>IFERROR(ROUND(IF('[10]Linked sheet'!G141="","-",'[10]Linked sheet'!G141),'Rounded options'!$B$3),"-")</f>
        <v>5</v>
      </c>
      <c r="I141" s="66">
        <f>IF(AND(Q141=$I$2,$O141="HRG"),"See 07.BPTs",IFERROR(ROUND('[10]Linked sheet'!H141,'Rounded options'!$B$3),"-"))</f>
        <v>1976</v>
      </c>
      <c r="J141" s="15">
        <f>IFERROR(ROUND(IF('[10]Linked sheet'!I141="","-",'[10]Linked sheet'!I141),'Rounded options'!$B$3),"-")</f>
        <v>8</v>
      </c>
      <c r="K141" s="15">
        <f>IFERROR(ROUND(IF('[10]Linked sheet'!J141="","-",'[10]Linked sheet'!J141),'Rounded options'!$B$3),"-")</f>
        <v>262</v>
      </c>
      <c r="L141" s="15" t="str">
        <f>IF('[10]Linked sheet'!K141="","-",'[10]Linked sheet'!K141)</f>
        <v>No</v>
      </c>
      <c r="M141" s="39" t="str">
        <f>IF('[10]Linked sheet'!L141="","-",'[10]Linked sheet'!L141)</f>
        <v>-</v>
      </c>
      <c r="N141" s="35">
        <f>IFERROR(ROUND('[10]Linked sheet'!M141,'Rounded options'!$B$3),"-")</f>
        <v>0</v>
      </c>
      <c r="O141" s="7" t="str">
        <f>IFERROR(VLOOKUP($B141,[11]BPT_System_Structure!$B:$F,2,FALSE),"-")</f>
        <v>-</v>
      </c>
      <c r="P141" s="23" t="str">
        <f>IFERROR(VLOOKUP($B141,[11]BPT_System_Structure!$B:$F,3,FALSE),"-")</f>
        <v>-</v>
      </c>
      <c r="Q141" s="8" t="str">
        <f>IFERROR(VLOOKUP($B141,[11]BPT_System_Structure!$B:$F,5,FALSE),"-")</f>
        <v>-</v>
      </c>
      <c r="R141" s="59">
        <v>0</v>
      </c>
    </row>
    <row r="142" spans="2:18" hidden="1" x14ac:dyDescent="0.2">
      <c r="B142" s="21" t="str">
        <f>'[10]Linked sheet'!A142</f>
        <v>BZ09C</v>
      </c>
      <c r="C142" s="20" t="str">
        <f>VLOOKUP($B142,'[10]Linked sheet'!$A$3:$O$1925,2,FALSE)</f>
        <v>Intermediate Orbits or Lacrimal Procedures, 19 years and over, with CC Score 2+</v>
      </c>
      <c r="D142" s="68" t="str">
        <f>IF(AND($Q142=$D$2,$O142="HRG"),"See 07.BPT",IFERROR(ROUND('[10]Linked sheet'!C142,'Rounded options'!$B$3),"-"))</f>
        <v>-</v>
      </c>
      <c r="E142" s="66">
        <f>IF(AND($O142="HRG",OR($D$2,$Q142=$E$2)), "See 07.BPTs",IFERROR(ROUND('[10]Linked sheet'!D142,'Rounded options'!$B$3),"-"))</f>
        <v>1412</v>
      </c>
      <c r="F142" s="15" t="str">
        <f>IFERROR(ROUND(IF('[10]Linked sheet'!E142="","-",'[10]Linked sheet'!E142),'Rounded options'!$B$3),"-")</f>
        <v>-</v>
      </c>
      <c r="G142" s="15" t="str">
        <f>IFERROR(ROUND(IF('[10]Linked sheet'!F142="","-",'[10]Linked sheet'!F142),'Rounded options'!$B$3),"-")</f>
        <v>-</v>
      </c>
      <c r="H142" s="15">
        <f>IFERROR(ROUND(IF('[10]Linked sheet'!G142="","-",'[10]Linked sheet'!G142),'Rounded options'!$B$3),"-")</f>
        <v>5</v>
      </c>
      <c r="I142" s="66">
        <f>IF(AND(Q142=$I$2,$O142="HRG"),"See 07.BPTs",IFERROR(ROUND('[10]Linked sheet'!H142,'Rounded options'!$B$3),"-"))</f>
        <v>4319</v>
      </c>
      <c r="J142" s="15">
        <f>IFERROR(ROUND(IF('[10]Linked sheet'!I142="","-",'[10]Linked sheet'!I142),'Rounded options'!$B$3),"-")</f>
        <v>38</v>
      </c>
      <c r="K142" s="15">
        <f>IFERROR(ROUND(IF('[10]Linked sheet'!J142="","-",'[10]Linked sheet'!J142),'Rounded options'!$B$3),"-")</f>
        <v>238</v>
      </c>
      <c r="L142" s="15" t="str">
        <f>IF('[10]Linked sheet'!K142="","-",'[10]Linked sheet'!K142)</f>
        <v>No</v>
      </c>
      <c r="M142" s="39" t="str">
        <f>IF('[10]Linked sheet'!L142="","-",'[10]Linked sheet'!L142)</f>
        <v>-</v>
      </c>
      <c r="N142" s="35">
        <f>IFERROR(ROUND('[10]Linked sheet'!M142,'Rounded options'!$B$3),"-")</f>
        <v>0</v>
      </c>
      <c r="O142" s="7" t="str">
        <f>IFERROR(VLOOKUP($B142,[11]BPT_System_Structure!$B:$F,2,FALSE),"-")</f>
        <v>-</v>
      </c>
      <c r="P142" s="23" t="str">
        <f>IFERROR(VLOOKUP($B142,[11]BPT_System_Structure!$B:$F,3,FALSE),"-")</f>
        <v>-</v>
      </c>
      <c r="Q142" s="8" t="str">
        <f>IFERROR(VLOOKUP($B142,[11]BPT_System_Structure!$B:$F,5,FALSE),"-")</f>
        <v>-</v>
      </c>
      <c r="R142" s="59">
        <v>0</v>
      </c>
    </row>
    <row r="143" spans="2:18" x14ac:dyDescent="0.2">
      <c r="B143" s="21" t="str">
        <f>'[10]Linked sheet'!A143</f>
        <v>BZ09D</v>
      </c>
      <c r="C143" s="20" t="str">
        <f>VLOOKUP($B143,'[10]Linked sheet'!$A$3:$O$1925,2,FALSE)</f>
        <v>Intermediate Orbits or Lacrimal Procedures, 19 years and over, with CC Score 0-1</v>
      </c>
      <c r="D143" s="68">
        <f>IF(AND($Q143=$D$2,$O143="HRG"),"See 07.BPT",IFERROR(ROUND('[10]Linked sheet'!C143,'Rounded options'!$B$3),"-"))</f>
        <v>134</v>
      </c>
      <c r="E143" s="66">
        <f>IF(AND($O143="HRG",OR($D$2,$Q143=$E$2)), "See 07.BPTs",IFERROR(ROUND('[10]Linked sheet'!D143,'Rounded options'!$B$3),"-"))</f>
        <v>1353</v>
      </c>
      <c r="F143" s="15" t="str">
        <f>IFERROR(ROUND(IF('[10]Linked sheet'!E143="","-",'[10]Linked sheet'!E143),'Rounded options'!$B$3),"-")</f>
        <v>-</v>
      </c>
      <c r="G143" s="15" t="str">
        <f>IFERROR(ROUND(IF('[10]Linked sheet'!F143="","-",'[10]Linked sheet'!F143),'Rounded options'!$B$3),"-")</f>
        <v>-</v>
      </c>
      <c r="H143" s="15">
        <f>IFERROR(ROUND(IF('[10]Linked sheet'!G143="","-",'[10]Linked sheet'!G143),'Rounded options'!$B$3),"-")</f>
        <v>5</v>
      </c>
      <c r="I143" s="66">
        <f>IF(AND(Q143=$I$2,$O143="HRG"),"See 07.BPTs",IFERROR(ROUND('[10]Linked sheet'!H143,'Rounded options'!$B$3),"-"))</f>
        <v>2241</v>
      </c>
      <c r="J143" s="15">
        <f>IFERROR(ROUND(IF('[10]Linked sheet'!I143="","-",'[10]Linked sheet'!I143),'Rounded options'!$B$3),"-")</f>
        <v>10</v>
      </c>
      <c r="K143" s="15">
        <f>IFERROR(ROUND(IF('[10]Linked sheet'!J143="","-",'[10]Linked sheet'!J143),'Rounded options'!$B$3),"-")</f>
        <v>238</v>
      </c>
      <c r="L143" s="15" t="str">
        <f>IF('[10]Linked sheet'!K143="","-",'[10]Linked sheet'!K143)</f>
        <v>No</v>
      </c>
      <c r="M143" s="39" t="str">
        <f>IF('[10]Linked sheet'!L143="","-",'[10]Linked sheet'!L143)</f>
        <v>-</v>
      </c>
      <c r="N143" s="35">
        <f>IFERROR(ROUND('[10]Linked sheet'!M143,'Rounded options'!$B$3),"-")</f>
        <v>0</v>
      </c>
      <c r="O143" s="7" t="str">
        <f>IFERROR(VLOOKUP($B143,[11]BPT_System_Structure!$B:$F,2,FALSE),"-")</f>
        <v>sub-HRG</v>
      </c>
      <c r="P143" s="23" t="str">
        <f>IFERROR(VLOOKUP($B143,[11]BPT_System_Structure!$B:$F,3,FALSE),"-")</f>
        <v>DayCase</v>
      </c>
      <c r="Q143" s="8" t="str">
        <f>IFERROR(VLOOKUP($B143,[11]BPT_System_Structure!$B:$F,5,FALSE),"-")</f>
        <v>DC/EL</v>
      </c>
      <c r="R143" s="59" t="s">
        <v>11</v>
      </c>
    </row>
    <row r="144" spans="2:18" hidden="1" x14ac:dyDescent="0.2">
      <c r="B144" s="21" t="str">
        <f>'[10]Linked sheet'!A144</f>
        <v>BZ10B</v>
      </c>
      <c r="C144" s="20" t="str">
        <f>VLOOKUP($B144,'[10]Linked sheet'!$A$3:$O$1925,2,FALSE)</f>
        <v>Minor Orbits or Lacrimal Procedures, 18 years and under</v>
      </c>
      <c r="D144" s="68" t="str">
        <f>IF(AND($Q144=$D$2,$O144="HRG"),"See 07.BPT",IFERROR(ROUND('[10]Linked sheet'!C144,'Rounded options'!$B$3),"-"))</f>
        <v>-</v>
      </c>
      <c r="E144" s="66">
        <f>IF(AND($O144="HRG",OR($D$2,$Q144=$E$2)), "See 07.BPTs",IFERROR(ROUND('[10]Linked sheet'!D144,'Rounded options'!$B$3),"-"))</f>
        <v>791</v>
      </c>
      <c r="F144" s="15" t="str">
        <f>IFERROR(ROUND(IF('[10]Linked sheet'!E144="","-",'[10]Linked sheet'!E144),'Rounded options'!$B$3),"-")</f>
        <v>-</v>
      </c>
      <c r="G144" s="15" t="str">
        <f>IFERROR(ROUND(IF('[10]Linked sheet'!F144="","-",'[10]Linked sheet'!F144),'Rounded options'!$B$3),"-")</f>
        <v>-</v>
      </c>
      <c r="H144" s="15">
        <f>IFERROR(ROUND(IF('[10]Linked sheet'!G144="","-",'[10]Linked sheet'!G144),'Rounded options'!$B$3),"-")</f>
        <v>5</v>
      </c>
      <c r="I144" s="66">
        <f>IF(AND(Q144=$I$2,$O144="HRG"),"See 07.BPTs",IFERROR(ROUND('[10]Linked sheet'!H144,'Rounded options'!$B$3),"-"))</f>
        <v>1213</v>
      </c>
      <c r="J144" s="15">
        <f>IFERROR(ROUND(IF('[10]Linked sheet'!I144="","-",'[10]Linked sheet'!I144),'Rounded options'!$B$3),"-")</f>
        <v>10</v>
      </c>
      <c r="K144" s="15">
        <f>IFERROR(ROUND(IF('[10]Linked sheet'!J144="","-",'[10]Linked sheet'!J144),'Rounded options'!$B$3),"-")</f>
        <v>262</v>
      </c>
      <c r="L144" s="15" t="str">
        <f>IF('[10]Linked sheet'!K144="","-",'[10]Linked sheet'!K144)</f>
        <v>No</v>
      </c>
      <c r="M144" s="39" t="str">
        <f>IF('[10]Linked sheet'!L144="","-",'[10]Linked sheet'!L144)</f>
        <v>-</v>
      </c>
      <c r="N144" s="35">
        <f>IFERROR(ROUND('[10]Linked sheet'!M144,'Rounded options'!$B$3),"-")</f>
        <v>0</v>
      </c>
      <c r="O144" s="7" t="str">
        <f>IFERROR(VLOOKUP($B144,[11]BPT_System_Structure!$B:$F,2,FALSE),"-")</f>
        <v>-</v>
      </c>
      <c r="P144" s="23" t="str">
        <f>IFERROR(VLOOKUP($B144,[11]BPT_System_Structure!$B:$F,3,FALSE),"-")</f>
        <v>-</v>
      </c>
      <c r="Q144" s="8" t="str">
        <f>IFERROR(VLOOKUP($B144,[11]BPT_System_Structure!$B:$F,5,FALSE),"-")</f>
        <v>-</v>
      </c>
      <c r="R144" s="59">
        <v>0</v>
      </c>
    </row>
    <row r="145" spans="2:18" hidden="1" x14ac:dyDescent="0.2">
      <c r="B145" s="21" t="str">
        <f>'[10]Linked sheet'!A145</f>
        <v>BZ10C</v>
      </c>
      <c r="C145" s="20" t="str">
        <f>VLOOKUP($B145,'[10]Linked sheet'!$A$3:$O$1925,2,FALSE)</f>
        <v>Minor Orbits or Lacrimal Procedures, 19 years and over, with CC Score 2+</v>
      </c>
      <c r="D145" s="68" t="str">
        <f>IF(AND($Q145=$D$2,$O145="HRG"),"See 07.BPT",IFERROR(ROUND('[10]Linked sheet'!C145,'Rounded options'!$B$3),"-"))</f>
        <v>-</v>
      </c>
      <c r="E145" s="66">
        <f>IF(AND($O145="HRG",OR($D$2,$Q145=$E$2)), "See 07.BPTs",IFERROR(ROUND('[10]Linked sheet'!D145,'Rounded options'!$B$3),"-"))</f>
        <v>526</v>
      </c>
      <c r="F145" s="15" t="str">
        <f>IFERROR(ROUND(IF('[10]Linked sheet'!E145="","-",'[10]Linked sheet'!E145),'Rounded options'!$B$3),"-")</f>
        <v>-</v>
      </c>
      <c r="G145" s="15" t="str">
        <f>IFERROR(ROUND(IF('[10]Linked sheet'!F145="","-",'[10]Linked sheet'!F145),'Rounded options'!$B$3),"-")</f>
        <v>-</v>
      </c>
      <c r="H145" s="15">
        <f>IFERROR(ROUND(IF('[10]Linked sheet'!G145="","-",'[10]Linked sheet'!G145),'Rounded options'!$B$3),"-")</f>
        <v>5</v>
      </c>
      <c r="I145" s="66">
        <f>IF(AND(Q145=$I$2,$O145="HRG"),"See 07.BPTs",IFERROR(ROUND('[10]Linked sheet'!H145,'Rounded options'!$B$3),"-"))</f>
        <v>2005</v>
      </c>
      <c r="J145" s="15">
        <f>IFERROR(ROUND(IF('[10]Linked sheet'!I145="","-",'[10]Linked sheet'!I145),'Rounded options'!$B$3),"-")</f>
        <v>11</v>
      </c>
      <c r="K145" s="15">
        <f>IFERROR(ROUND(IF('[10]Linked sheet'!J145="","-",'[10]Linked sheet'!J145),'Rounded options'!$B$3),"-")</f>
        <v>238</v>
      </c>
      <c r="L145" s="15" t="str">
        <f>IF('[10]Linked sheet'!K145="","-",'[10]Linked sheet'!K145)</f>
        <v>No</v>
      </c>
      <c r="M145" s="39" t="str">
        <f>IF('[10]Linked sheet'!L145="","-",'[10]Linked sheet'!L145)</f>
        <v>-</v>
      </c>
      <c r="N145" s="35">
        <f>IFERROR(ROUND('[10]Linked sheet'!M145,'Rounded options'!$B$3),"-")</f>
        <v>0</v>
      </c>
      <c r="O145" s="7" t="str">
        <f>IFERROR(VLOOKUP($B145,[11]BPT_System_Structure!$B:$F,2,FALSE),"-")</f>
        <v>-</v>
      </c>
      <c r="P145" s="23" t="str">
        <f>IFERROR(VLOOKUP($B145,[11]BPT_System_Structure!$B:$F,3,FALSE),"-")</f>
        <v>-</v>
      </c>
      <c r="Q145" s="8" t="str">
        <f>IFERROR(VLOOKUP($B145,[11]BPT_System_Structure!$B:$F,5,FALSE),"-")</f>
        <v>-</v>
      </c>
      <c r="R145" s="59">
        <v>0</v>
      </c>
    </row>
    <row r="146" spans="2:18" hidden="1" x14ac:dyDescent="0.2">
      <c r="B146" s="21" t="str">
        <f>'[10]Linked sheet'!A146</f>
        <v>BZ10D</v>
      </c>
      <c r="C146" s="20" t="str">
        <f>VLOOKUP($B146,'[10]Linked sheet'!$A$3:$O$1925,2,FALSE)</f>
        <v>Minor Orbits or Lacrimal Procedures, 19 years and over, with CC Score 0-1</v>
      </c>
      <c r="D146" s="68">
        <f>IF(AND($Q146=$D$2,$O146="HRG"),"See 07.BPT",IFERROR(ROUND('[10]Linked sheet'!C146,'Rounded options'!$B$3),"-"))</f>
        <v>94</v>
      </c>
      <c r="E146" s="66">
        <f>IF(AND($O146="HRG",OR($D$2,$Q146=$E$2)), "See 07.BPTs",IFERROR(ROUND('[10]Linked sheet'!D146,'Rounded options'!$B$3),"-"))</f>
        <v>526</v>
      </c>
      <c r="F146" s="15" t="str">
        <f>IFERROR(ROUND(IF('[10]Linked sheet'!E146="","-",'[10]Linked sheet'!E146),'Rounded options'!$B$3),"-")</f>
        <v>-</v>
      </c>
      <c r="G146" s="15" t="str">
        <f>IFERROR(ROUND(IF('[10]Linked sheet'!F146="","-",'[10]Linked sheet'!F146),'Rounded options'!$B$3),"-")</f>
        <v>-</v>
      </c>
      <c r="H146" s="15">
        <f>IFERROR(ROUND(IF('[10]Linked sheet'!G146="","-",'[10]Linked sheet'!G146),'Rounded options'!$B$3),"-")</f>
        <v>5</v>
      </c>
      <c r="I146" s="66">
        <f>IF(AND(Q146=$I$2,$O146="HRG"),"See 07.BPTs",IFERROR(ROUND('[10]Linked sheet'!H146,'Rounded options'!$B$3),"-"))</f>
        <v>1048</v>
      </c>
      <c r="J146" s="15">
        <f>IFERROR(ROUND(IF('[10]Linked sheet'!I146="","-",'[10]Linked sheet'!I146),'Rounded options'!$B$3),"-")</f>
        <v>5</v>
      </c>
      <c r="K146" s="15">
        <f>IFERROR(ROUND(IF('[10]Linked sheet'!J146="","-",'[10]Linked sheet'!J146),'Rounded options'!$B$3),"-")</f>
        <v>238</v>
      </c>
      <c r="L146" s="15" t="str">
        <f>IF('[10]Linked sheet'!K146="","-",'[10]Linked sheet'!K146)</f>
        <v>No</v>
      </c>
      <c r="M146" s="39" t="str">
        <f>IF('[10]Linked sheet'!L146="","-",'[10]Linked sheet'!L146)</f>
        <v>-</v>
      </c>
      <c r="N146" s="35">
        <f>IFERROR(ROUND('[10]Linked sheet'!M146,'Rounded options'!$B$3),"-")</f>
        <v>0</v>
      </c>
      <c r="O146" s="7" t="str">
        <f>IFERROR(VLOOKUP($B146,[11]BPT_System_Structure!$B:$F,2,FALSE),"-")</f>
        <v>-</v>
      </c>
      <c r="P146" s="23" t="str">
        <f>IFERROR(VLOOKUP($B146,[11]BPT_System_Structure!$B:$F,3,FALSE),"-")</f>
        <v>-</v>
      </c>
      <c r="Q146" s="8" t="str">
        <f>IFERROR(VLOOKUP($B146,[11]BPT_System_Structure!$B:$F,5,FALSE),"-")</f>
        <v>-</v>
      </c>
      <c r="R146" s="59">
        <v>0</v>
      </c>
    </row>
    <row r="147" spans="2:18" hidden="1" x14ac:dyDescent="0.2">
      <c r="B147" s="21" t="str">
        <f>'[10]Linked sheet'!A147</f>
        <v>BZ11A</v>
      </c>
      <c r="C147" s="20" t="str">
        <f>VLOOKUP($B147,'[10]Linked sheet'!$A$3:$O$1925,2,FALSE)</f>
        <v>Major Cornea or Sclera Procedures, with CC Score 1+</v>
      </c>
      <c r="D147" s="68" t="str">
        <f>IF(AND($Q147=$D$2,$O147="HRG"),"See 07.BPT",IFERROR(ROUND('[10]Linked sheet'!C147,'Rounded options'!$B$3),"-"))</f>
        <v>-</v>
      </c>
      <c r="E147" s="66">
        <f>IF(AND($O147="HRG",OR($D$2,$Q147=$E$2)), "See 07.BPTs",IFERROR(ROUND('[10]Linked sheet'!D147,'Rounded options'!$B$3),"-"))</f>
        <v>1134</v>
      </c>
      <c r="F147" s="15" t="str">
        <f>IFERROR(ROUND(IF('[10]Linked sheet'!E147="","-",'[10]Linked sheet'!E147),'Rounded options'!$B$3),"-")</f>
        <v>-</v>
      </c>
      <c r="G147" s="15" t="str">
        <f>IFERROR(ROUND(IF('[10]Linked sheet'!F147="","-",'[10]Linked sheet'!F147),'Rounded options'!$B$3),"-")</f>
        <v>-</v>
      </c>
      <c r="H147" s="15">
        <f>IFERROR(ROUND(IF('[10]Linked sheet'!G147="","-",'[10]Linked sheet'!G147),'Rounded options'!$B$3),"-")</f>
        <v>5</v>
      </c>
      <c r="I147" s="66">
        <f>IF(AND(Q147=$I$2,$O147="HRG"),"See 07.BPTs",IFERROR(ROUND('[10]Linked sheet'!H147,'Rounded options'!$B$3),"-"))</f>
        <v>2846</v>
      </c>
      <c r="J147" s="15">
        <f>IFERROR(ROUND(IF('[10]Linked sheet'!I147="","-",'[10]Linked sheet'!I147),'Rounded options'!$B$3),"-")</f>
        <v>15</v>
      </c>
      <c r="K147" s="15">
        <f>IFERROR(ROUND(IF('[10]Linked sheet'!J147="","-",'[10]Linked sheet'!J147),'Rounded options'!$B$3),"-")</f>
        <v>238</v>
      </c>
      <c r="L147" s="15" t="str">
        <f>IF('[10]Linked sheet'!K147="","-",'[10]Linked sheet'!K147)</f>
        <v>No</v>
      </c>
      <c r="M147" s="39" t="str">
        <f>IF('[10]Linked sheet'!L147="","-",'[10]Linked sheet'!L147)</f>
        <v>-</v>
      </c>
      <c r="N147" s="35">
        <f>IFERROR(ROUND('[10]Linked sheet'!M147,'Rounded options'!$B$3),"-")</f>
        <v>0</v>
      </c>
      <c r="O147" s="7" t="str">
        <f>IFERROR(VLOOKUP($B147,[11]BPT_System_Structure!$B:$F,2,FALSE),"-")</f>
        <v>-</v>
      </c>
      <c r="P147" s="23" t="str">
        <f>IFERROR(VLOOKUP($B147,[11]BPT_System_Structure!$B:$F,3,FALSE),"-")</f>
        <v>-</v>
      </c>
      <c r="Q147" s="8" t="str">
        <f>IFERROR(VLOOKUP($B147,[11]BPT_System_Structure!$B:$F,5,FALSE),"-")</f>
        <v>-</v>
      </c>
      <c r="R147" s="59">
        <v>0</v>
      </c>
    </row>
    <row r="148" spans="2:18" hidden="1" x14ac:dyDescent="0.2">
      <c r="B148" s="21" t="str">
        <f>'[10]Linked sheet'!A148</f>
        <v>BZ11B</v>
      </c>
      <c r="C148" s="20" t="str">
        <f>VLOOKUP($B148,'[10]Linked sheet'!$A$3:$O$1925,2,FALSE)</f>
        <v>Major Cornea or Sclera Procedures, with CC Score 0</v>
      </c>
      <c r="D148" s="68" t="str">
        <f>IF(AND($Q148=$D$2,$O148="HRG"),"See 07.BPT",IFERROR(ROUND('[10]Linked sheet'!C148,'Rounded options'!$B$3),"-"))</f>
        <v>-</v>
      </c>
      <c r="E148" s="66">
        <f>IF(AND($O148="HRG",OR($D$2,$Q148=$E$2)), "See 07.BPTs",IFERROR(ROUND('[10]Linked sheet'!D148,'Rounded options'!$B$3),"-"))</f>
        <v>1134</v>
      </c>
      <c r="F148" s="15" t="str">
        <f>IFERROR(ROUND(IF('[10]Linked sheet'!E148="","-",'[10]Linked sheet'!E148),'Rounded options'!$B$3),"-")</f>
        <v>-</v>
      </c>
      <c r="G148" s="15" t="str">
        <f>IFERROR(ROUND(IF('[10]Linked sheet'!F148="","-",'[10]Linked sheet'!F148),'Rounded options'!$B$3),"-")</f>
        <v>-</v>
      </c>
      <c r="H148" s="15">
        <f>IFERROR(ROUND(IF('[10]Linked sheet'!G148="","-",'[10]Linked sheet'!G148),'Rounded options'!$B$3),"-")</f>
        <v>5</v>
      </c>
      <c r="I148" s="66">
        <f>IF(AND(Q148=$I$2,$O148="HRG"),"See 07.BPTs",IFERROR(ROUND('[10]Linked sheet'!H148,'Rounded options'!$B$3),"-"))</f>
        <v>1867</v>
      </c>
      <c r="J148" s="15">
        <f>IFERROR(ROUND(IF('[10]Linked sheet'!I148="","-",'[10]Linked sheet'!I148),'Rounded options'!$B$3),"-")</f>
        <v>18</v>
      </c>
      <c r="K148" s="15">
        <f>IFERROR(ROUND(IF('[10]Linked sheet'!J148="","-",'[10]Linked sheet'!J148),'Rounded options'!$B$3),"-")</f>
        <v>238</v>
      </c>
      <c r="L148" s="15" t="str">
        <f>IF('[10]Linked sheet'!K148="","-",'[10]Linked sheet'!K148)</f>
        <v>No</v>
      </c>
      <c r="M148" s="39" t="str">
        <f>IF('[10]Linked sheet'!L148="","-",'[10]Linked sheet'!L148)</f>
        <v>-</v>
      </c>
      <c r="N148" s="35">
        <f>IFERROR(ROUND('[10]Linked sheet'!M148,'Rounded options'!$B$3),"-")</f>
        <v>0</v>
      </c>
      <c r="O148" s="7" t="str">
        <f>IFERROR(VLOOKUP($B148,[11]BPT_System_Structure!$B:$F,2,FALSE),"-")</f>
        <v>-</v>
      </c>
      <c r="P148" s="23" t="str">
        <f>IFERROR(VLOOKUP($B148,[11]BPT_System_Structure!$B:$F,3,FALSE),"-")</f>
        <v>-</v>
      </c>
      <c r="Q148" s="8" t="str">
        <f>IFERROR(VLOOKUP($B148,[11]BPT_System_Structure!$B:$F,5,FALSE),"-")</f>
        <v>-</v>
      </c>
      <c r="R148" s="59">
        <v>0</v>
      </c>
    </row>
    <row r="149" spans="2:18" hidden="1" x14ac:dyDescent="0.2">
      <c r="B149" s="21" t="str">
        <f>'[10]Linked sheet'!A149</f>
        <v>BZ12A</v>
      </c>
      <c r="C149" s="20" t="str">
        <f>VLOOKUP($B149,'[10]Linked sheet'!$A$3:$O$1925,2,FALSE)</f>
        <v>Intermediate Cornea or Sclera Procedures, with CC Score 1+</v>
      </c>
      <c r="D149" s="68" t="str">
        <f>IF(AND($Q149=$D$2,$O149="HRG"),"See 07.BPT",IFERROR(ROUND('[10]Linked sheet'!C149,'Rounded options'!$B$3),"-"))</f>
        <v>-</v>
      </c>
      <c r="E149" s="66">
        <f>IF(AND($O149="HRG",OR($D$2,$Q149=$E$2)), "See 07.BPTs",IFERROR(ROUND('[10]Linked sheet'!D149,'Rounded options'!$B$3),"-"))</f>
        <v>1640</v>
      </c>
      <c r="F149" s="15" t="str">
        <f>IFERROR(ROUND(IF('[10]Linked sheet'!E149="","-",'[10]Linked sheet'!E149),'Rounded options'!$B$3),"-")</f>
        <v>-</v>
      </c>
      <c r="G149" s="15" t="str">
        <f>IFERROR(ROUND(IF('[10]Linked sheet'!F149="","-",'[10]Linked sheet'!F149),'Rounded options'!$B$3),"-")</f>
        <v>-</v>
      </c>
      <c r="H149" s="15">
        <f>IFERROR(ROUND(IF('[10]Linked sheet'!G149="","-",'[10]Linked sheet'!G149),'Rounded options'!$B$3),"-")</f>
        <v>5</v>
      </c>
      <c r="I149" s="66">
        <f>IF(AND(Q149=$I$2,$O149="HRG"),"See 07.BPTs",IFERROR(ROUND('[10]Linked sheet'!H149,'Rounded options'!$B$3),"-"))</f>
        <v>2897</v>
      </c>
      <c r="J149" s="15">
        <f>IFERROR(ROUND(IF('[10]Linked sheet'!I149="","-",'[10]Linked sheet'!I149),'Rounded options'!$B$3),"-")</f>
        <v>18</v>
      </c>
      <c r="K149" s="15">
        <f>IFERROR(ROUND(IF('[10]Linked sheet'!J149="","-",'[10]Linked sheet'!J149),'Rounded options'!$B$3),"-")</f>
        <v>238</v>
      </c>
      <c r="L149" s="15" t="str">
        <f>IF('[10]Linked sheet'!K149="","-",'[10]Linked sheet'!K149)</f>
        <v>No</v>
      </c>
      <c r="M149" s="39" t="str">
        <f>IF('[10]Linked sheet'!L149="","-",'[10]Linked sheet'!L149)</f>
        <v>-</v>
      </c>
      <c r="N149" s="35">
        <f>IFERROR(ROUND('[10]Linked sheet'!M149,'Rounded options'!$B$3),"-")</f>
        <v>0</v>
      </c>
      <c r="O149" s="7" t="str">
        <f>IFERROR(VLOOKUP($B149,[11]BPT_System_Structure!$B:$F,2,FALSE),"-")</f>
        <v>-</v>
      </c>
      <c r="P149" s="23" t="str">
        <f>IFERROR(VLOOKUP($B149,[11]BPT_System_Structure!$B:$F,3,FALSE),"-")</f>
        <v>-</v>
      </c>
      <c r="Q149" s="8" t="str">
        <f>IFERROR(VLOOKUP($B149,[11]BPT_System_Structure!$B:$F,5,FALSE),"-")</f>
        <v>-</v>
      </c>
      <c r="R149" s="59">
        <v>0</v>
      </c>
    </row>
    <row r="150" spans="2:18" hidden="1" x14ac:dyDescent="0.2">
      <c r="B150" s="21" t="str">
        <f>'[10]Linked sheet'!A150</f>
        <v>BZ12B</v>
      </c>
      <c r="C150" s="20" t="str">
        <f>VLOOKUP($B150,'[10]Linked sheet'!$A$3:$O$1925,2,FALSE)</f>
        <v>Intermediate Cornea or Sclera Procedures, with CC Score 0</v>
      </c>
      <c r="D150" s="68" t="str">
        <f>IF(AND($Q150=$D$2,$O150="HRG"),"See 07.BPT",IFERROR(ROUND('[10]Linked sheet'!C150,'Rounded options'!$B$3),"-"))</f>
        <v>-</v>
      </c>
      <c r="E150" s="66">
        <f>IF(AND($O150="HRG",OR($D$2,$Q150=$E$2)), "See 07.BPTs",IFERROR(ROUND('[10]Linked sheet'!D150,'Rounded options'!$B$3),"-"))</f>
        <v>1376</v>
      </c>
      <c r="F150" s="15" t="str">
        <f>IFERROR(ROUND(IF('[10]Linked sheet'!E150="","-",'[10]Linked sheet'!E150),'Rounded options'!$B$3),"-")</f>
        <v>-</v>
      </c>
      <c r="G150" s="15" t="str">
        <f>IFERROR(ROUND(IF('[10]Linked sheet'!F150="","-",'[10]Linked sheet'!F150),'Rounded options'!$B$3),"-")</f>
        <v>-</v>
      </c>
      <c r="H150" s="15">
        <f>IFERROR(ROUND(IF('[10]Linked sheet'!G150="","-",'[10]Linked sheet'!G150),'Rounded options'!$B$3),"-")</f>
        <v>5</v>
      </c>
      <c r="I150" s="66">
        <f>IF(AND(Q150=$I$2,$O150="HRG"),"See 07.BPTs",IFERROR(ROUND('[10]Linked sheet'!H150,'Rounded options'!$B$3),"-"))</f>
        <v>2052</v>
      </c>
      <c r="J150" s="15">
        <f>IFERROR(ROUND(IF('[10]Linked sheet'!I150="","-",'[10]Linked sheet'!I150),'Rounded options'!$B$3),"-")</f>
        <v>8</v>
      </c>
      <c r="K150" s="15">
        <f>IFERROR(ROUND(IF('[10]Linked sheet'!J150="","-",'[10]Linked sheet'!J150),'Rounded options'!$B$3),"-")</f>
        <v>238</v>
      </c>
      <c r="L150" s="15" t="str">
        <f>IF('[10]Linked sheet'!K150="","-",'[10]Linked sheet'!K150)</f>
        <v>No</v>
      </c>
      <c r="M150" s="39" t="str">
        <f>IF('[10]Linked sheet'!L150="","-",'[10]Linked sheet'!L150)</f>
        <v>-</v>
      </c>
      <c r="N150" s="35">
        <f>IFERROR(ROUND('[10]Linked sheet'!M150,'Rounded options'!$B$3),"-")</f>
        <v>0</v>
      </c>
      <c r="O150" s="7" t="str">
        <f>IFERROR(VLOOKUP($B150,[11]BPT_System_Structure!$B:$F,2,FALSE),"-")</f>
        <v>-</v>
      </c>
      <c r="P150" s="23" t="str">
        <f>IFERROR(VLOOKUP($B150,[11]BPT_System_Structure!$B:$F,3,FALSE),"-")</f>
        <v>-</v>
      </c>
      <c r="Q150" s="8" t="str">
        <f>IFERROR(VLOOKUP($B150,[11]BPT_System_Structure!$B:$F,5,FALSE),"-")</f>
        <v>-</v>
      </c>
      <c r="R150" s="59">
        <v>0</v>
      </c>
    </row>
    <row r="151" spans="2:18" hidden="1" x14ac:dyDescent="0.2">
      <c r="B151" s="21" t="str">
        <f>'[10]Linked sheet'!A151</f>
        <v>BZ13A</v>
      </c>
      <c r="C151" s="20" t="str">
        <f>VLOOKUP($B151,'[10]Linked sheet'!$A$3:$O$1925,2,FALSE)</f>
        <v>Minor Cornea or Sclera Procedures, with CC Score 1+</v>
      </c>
      <c r="D151" s="68" t="str">
        <f>IF(AND($Q151=$D$2,$O151="HRG"),"See 07.BPT",IFERROR(ROUND('[10]Linked sheet'!C151,'Rounded options'!$B$3),"-"))</f>
        <v>-</v>
      </c>
      <c r="E151" s="66">
        <f>IF(AND($O151="HRG",OR($D$2,$Q151=$E$2)), "See 07.BPTs",IFERROR(ROUND('[10]Linked sheet'!D151,'Rounded options'!$B$3),"-"))</f>
        <v>949</v>
      </c>
      <c r="F151" s="15" t="str">
        <f>IFERROR(ROUND(IF('[10]Linked sheet'!E151="","-",'[10]Linked sheet'!E151),'Rounded options'!$B$3),"-")</f>
        <v>-</v>
      </c>
      <c r="G151" s="15" t="str">
        <f>IFERROR(ROUND(IF('[10]Linked sheet'!F151="","-",'[10]Linked sheet'!F151),'Rounded options'!$B$3),"-")</f>
        <v>-</v>
      </c>
      <c r="H151" s="15">
        <f>IFERROR(ROUND(IF('[10]Linked sheet'!G151="","-",'[10]Linked sheet'!G151),'Rounded options'!$B$3),"-")</f>
        <v>5</v>
      </c>
      <c r="I151" s="66">
        <f>IF(AND(Q151=$I$2,$O151="HRG"),"See 07.BPTs",IFERROR(ROUND('[10]Linked sheet'!H151,'Rounded options'!$B$3),"-"))</f>
        <v>2664</v>
      </c>
      <c r="J151" s="15">
        <f>IFERROR(ROUND(IF('[10]Linked sheet'!I151="","-",'[10]Linked sheet'!I151),'Rounded options'!$B$3),"-")</f>
        <v>18</v>
      </c>
      <c r="K151" s="15">
        <f>IFERROR(ROUND(IF('[10]Linked sheet'!J151="","-",'[10]Linked sheet'!J151),'Rounded options'!$B$3),"-")</f>
        <v>238</v>
      </c>
      <c r="L151" s="15" t="str">
        <f>IF('[10]Linked sheet'!K151="","-",'[10]Linked sheet'!K151)</f>
        <v>No</v>
      </c>
      <c r="M151" s="39" t="str">
        <f>IF('[10]Linked sheet'!L151="","-",'[10]Linked sheet'!L151)</f>
        <v>-</v>
      </c>
      <c r="N151" s="35">
        <f>IFERROR(ROUND('[10]Linked sheet'!M151,'Rounded options'!$B$3),"-")</f>
        <v>0</v>
      </c>
      <c r="O151" s="7" t="str">
        <f>IFERROR(VLOOKUP($B151,[11]BPT_System_Structure!$B:$F,2,FALSE),"-")</f>
        <v>-</v>
      </c>
      <c r="P151" s="23" t="str">
        <f>IFERROR(VLOOKUP($B151,[11]BPT_System_Structure!$B:$F,3,FALSE),"-")</f>
        <v>-</v>
      </c>
      <c r="Q151" s="8" t="str">
        <f>IFERROR(VLOOKUP($B151,[11]BPT_System_Structure!$B:$F,5,FALSE),"-")</f>
        <v>-</v>
      </c>
      <c r="R151" s="59">
        <v>0</v>
      </c>
    </row>
    <row r="152" spans="2:18" hidden="1" x14ac:dyDescent="0.2">
      <c r="B152" s="21" t="str">
        <f>'[10]Linked sheet'!A152</f>
        <v>BZ13B</v>
      </c>
      <c r="C152" s="20" t="str">
        <f>VLOOKUP($B152,'[10]Linked sheet'!$A$3:$O$1925,2,FALSE)</f>
        <v>Minor Cornea or Sclera Procedures, with CC Score 0</v>
      </c>
      <c r="D152" s="68">
        <f>IF(AND($Q152=$D$2,$O152="HRG"),"See 07.BPT",IFERROR(ROUND('[10]Linked sheet'!C152,'Rounded options'!$B$3),"-"))</f>
        <v>103</v>
      </c>
      <c r="E152" s="66">
        <f>IF(AND($O152="HRG",OR($D$2,$Q152=$E$2)), "See 07.BPTs",IFERROR(ROUND('[10]Linked sheet'!D152,'Rounded options'!$B$3),"-"))</f>
        <v>910</v>
      </c>
      <c r="F152" s="15" t="str">
        <f>IFERROR(ROUND(IF('[10]Linked sheet'!E152="","-",'[10]Linked sheet'!E152),'Rounded options'!$B$3),"-")</f>
        <v>-</v>
      </c>
      <c r="G152" s="15" t="str">
        <f>IFERROR(ROUND(IF('[10]Linked sheet'!F152="","-",'[10]Linked sheet'!F152),'Rounded options'!$B$3),"-")</f>
        <v>-</v>
      </c>
      <c r="H152" s="15">
        <f>IFERROR(ROUND(IF('[10]Linked sheet'!G152="","-",'[10]Linked sheet'!G152),'Rounded options'!$B$3),"-")</f>
        <v>5</v>
      </c>
      <c r="I152" s="66">
        <f>IF(AND(Q152=$I$2,$O152="HRG"),"See 07.BPTs",IFERROR(ROUND('[10]Linked sheet'!H152,'Rounded options'!$B$3),"-"))</f>
        <v>1757</v>
      </c>
      <c r="J152" s="15">
        <f>IFERROR(ROUND(IF('[10]Linked sheet'!I152="","-",'[10]Linked sheet'!I152),'Rounded options'!$B$3),"-")</f>
        <v>10</v>
      </c>
      <c r="K152" s="15">
        <f>IFERROR(ROUND(IF('[10]Linked sheet'!J152="","-",'[10]Linked sheet'!J152),'Rounded options'!$B$3),"-")</f>
        <v>238</v>
      </c>
      <c r="L152" s="15" t="str">
        <f>IF('[10]Linked sheet'!K152="","-",'[10]Linked sheet'!K152)</f>
        <v>No</v>
      </c>
      <c r="M152" s="39" t="str">
        <f>IF('[10]Linked sheet'!L152="","-",'[10]Linked sheet'!L152)</f>
        <v>-</v>
      </c>
      <c r="N152" s="35">
        <f>IFERROR(ROUND('[10]Linked sheet'!M152,'Rounded options'!$B$3),"-")</f>
        <v>0</v>
      </c>
      <c r="O152" s="7" t="str">
        <f>IFERROR(VLOOKUP($B152,[11]BPT_System_Structure!$B:$F,2,FALSE),"-")</f>
        <v>-</v>
      </c>
      <c r="P152" s="23" t="str">
        <f>IFERROR(VLOOKUP($B152,[11]BPT_System_Structure!$B:$F,3,FALSE),"-")</f>
        <v>-</v>
      </c>
      <c r="Q152" s="8" t="str">
        <f>IFERROR(VLOOKUP($B152,[11]BPT_System_Structure!$B:$F,5,FALSE),"-")</f>
        <v>-</v>
      </c>
      <c r="R152" s="59">
        <v>0</v>
      </c>
    </row>
    <row r="153" spans="2:18" hidden="1" x14ac:dyDescent="0.2">
      <c r="B153" s="21" t="str">
        <f>'[10]Linked sheet'!A153</f>
        <v>BZ14A</v>
      </c>
      <c r="C153" s="20" t="str">
        <f>VLOOKUP($B153,'[10]Linked sheet'!$A$3:$O$1925,2,FALSE)</f>
        <v>Major Ocular Motility Procedures, 19 years and over</v>
      </c>
      <c r="D153" s="68" t="str">
        <f>IF(AND($Q153=$D$2,$O153="HRG"),"See 07.BPT",IFERROR(ROUND('[10]Linked sheet'!C153,'Rounded options'!$B$3),"-"))</f>
        <v>-</v>
      </c>
      <c r="E153" s="66">
        <f>IF(AND($O153="HRG",OR($D$2,$Q153=$E$2)), "See 07.BPTs",IFERROR(ROUND('[10]Linked sheet'!D153,'Rounded options'!$B$3),"-"))</f>
        <v>1299</v>
      </c>
      <c r="F153" s="15" t="str">
        <f>IFERROR(ROUND(IF('[10]Linked sheet'!E153="","-",'[10]Linked sheet'!E153),'Rounded options'!$B$3),"-")</f>
        <v>-</v>
      </c>
      <c r="G153" s="15" t="str">
        <f>IFERROR(ROUND(IF('[10]Linked sheet'!F153="","-",'[10]Linked sheet'!F153),'Rounded options'!$B$3),"-")</f>
        <v>-</v>
      </c>
      <c r="H153" s="15">
        <f>IFERROR(ROUND(IF('[10]Linked sheet'!G153="","-",'[10]Linked sheet'!G153),'Rounded options'!$B$3),"-")</f>
        <v>5</v>
      </c>
      <c r="I153" s="66">
        <f>IF(AND(Q153=$I$2,$O153="HRG"),"See 07.BPTs",IFERROR(ROUND('[10]Linked sheet'!H153,'Rounded options'!$B$3),"-"))</f>
        <v>1299</v>
      </c>
      <c r="J153" s="15">
        <f>IFERROR(ROUND(IF('[10]Linked sheet'!I153="","-",'[10]Linked sheet'!I153),'Rounded options'!$B$3),"-")</f>
        <v>5</v>
      </c>
      <c r="K153" s="15">
        <f>IFERROR(ROUND(IF('[10]Linked sheet'!J153="","-",'[10]Linked sheet'!J153),'Rounded options'!$B$3),"-")</f>
        <v>238</v>
      </c>
      <c r="L153" s="15" t="str">
        <f>IF('[10]Linked sheet'!K153="","-",'[10]Linked sheet'!K153)</f>
        <v>No</v>
      </c>
      <c r="M153" s="39" t="str">
        <f>IF('[10]Linked sheet'!L153="","-",'[10]Linked sheet'!L153)</f>
        <v>-</v>
      </c>
      <c r="N153" s="35">
        <f>IFERROR(ROUND('[10]Linked sheet'!M153,'Rounded options'!$B$3),"-")</f>
        <v>0</v>
      </c>
      <c r="O153" s="7" t="str">
        <f>IFERROR(VLOOKUP($B153,[11]BPT_System_Structure!$B:$F,2,FALSE),"-")</f>
        <v>-</v>
      </c>
      <c r="P153" s="23" t="str">
        <f>IFERROR(VLOOKUP($B153,[11]BPT_System_Structure!$B:$F,3,FALSE),"-")</f>
        <v>-</v>
      </c>
      <c r="Q153" s="8" t="str">
        <f>IFERROR(VLOOKUP($B153,[11]BPT_System_Structure!$B:$F,5,FALSE),"-")</f>
        <v>-</v>
      </c>
      <c r="R153" s="59">
        <v>0</v>
      </c>
    </row>
    <row r="154" spans="2:18" hidden="1" x14ac:dyDescent="0.2">
      <c r="B154" s="21" t="str">
        <f>'[10]Linked sheet'!A154</f>
        <v>BZ14B</v>
      </c>
      <c r="C154" s="20" t="str">
        <f>VLOOKUP($B154,'[10]Linked sheet'!$A$3:$O$1925,2,FALSE)</f>
        <v>Major Ocular Motility Procedures, 18 years and under</v>
      </c>
      <c r="D154" s="68" t="str">
        <f>IF(AND($Q154=$D$2,$O154="HRG"),"See 07.BPT",IFERROR(ROUND('[10]Linked sheet'!C154,'Rounded options'!$B$3),"-"))</f>
        <v>-</v>
      </c>
      <c r="E154" s="66">
        <f>IF(AND($O154="HRG",OR($D$2,$Q154=$E$2)), "See 07.BPTs",IFERROR(ROUND('[10]Linked sheet'!D154,'Rounded options'!$B$3),"-"))</f>
        <v>1305</v>
      </c>
      <c r="F154" s="15" t="str">
        <f>IFERROR(ROUND(IF('[10]Linked sheet'!E154="","-",'[10]Linked sheet'!E154),'Rounded options'!$B$3),"-")</f>
        <v>-</v>
      </c>
      <c r="G154" s="15" t="str">
        <f>IFERROR(ROUND(IF('[10]Linked sheet'!F154="","-",'[10]Linked sheet'!F154),'Rounded options'!$B$3),"-")</f>
        <v>-</v>
      </c>
      <c r="H154" s="15">
        <f>IFERROR(ROUND(IF('[10]Linked sheet'!G154="","-",'[10]Linked sheet'!G154),'Rounded options'!$B$3),"-")</f>
        <v>5</v>
      </c>
      <c r="I154" s="66">
        <f>IF(AND(Q154=$I$2,$O154="HRG"),"See 07.BPTs",IFERROR(ROUND('[10]Linked sheet'!H154,'Rounded options'!$B$3),"-"))</f>
        <v>1305</v>
      </c>
      <c r="J154" s="15">
        <f>IFERROR(ROUND(IF('[10]Linked sheet'!I154="","-",'[10]Linked sheet'!I154),'Rounded options'!$B$3),"-")</f>
        <v>5</v>
      </c>
      <c r="K154" s="15">
        <f>IFERROR(ROUND(IF('[10]Linked sheet'!J154="","-",'[10]Linked sheet'!J154),'Rounded options'!$B$3),"-")</f>
        <v>262</v>
      </c>
      <c r="L154" s="15" t="str">
        <f>IF('[10]Linked sheet'!K154="","-",'[10]Linked sheet'!K154)</f>
        <v>No</v>
      </c>
      <c r="M154" s="39" t="str">
        <f>IF('[10]Linked sheet'!L154="","-",'[10]Linked sheet'!L154)</f>
        <v>-</v>
      </c>
      <c r="N154" s="35">
        <f>IFERROR(ROUND('[10]Linked sheet'!M154,'Rounded options'!$B$3),"-")</f>
        <v>0</v>
      </c>
      <c r="O154" s="7" t="str">
        <f>IFERROR(VLOOKUP($B154,[11]BPT_System_Structure!$B:$F,2,FALSE),"-")</f>
        <v>-</v>
      </c>
      <c r="P154" s="23" t="str">
        <f>IFERROR(VLOOKUP($B154,[11]BPT_System_Structure!$B:$F,3,FALSE),"-")</f>
        <v>-</v>
      </c>
      <c r="Q154" s="8" t="str">
        <f>IFERROR(VLOOKUP($B154,[11]BPT_System_Structure!$B:$F,5,FALSE),"-")</f>
        <v>-</v>
      </c>
      <c r="R154" s="59">
        <v>0</v>
      </c>
    </row>
    <row r="155" spans="2:18" hidden="1" x14ac:dyDescent="0.2">
      <c r="B155" s="21" t="str">
        <f>'[10]Linked sheet'!A155</f>
        <v>BZ15B</v>
      </c>
      <c r="C155" s="20" t="str">
        <f>VLOOKUP($B155,'[10]Linked sheet'!$A$3:$O$1925,2,FALSE)</f>
        <v>Intermediate Ocular Motility Procedures, 18 years and under</v>
      </c>
      <c r="D155" s="68" t="str">
        <f>IF(AND($Q155=$D$2,$O155="HRG"),"See 07.BPT",IFERROR(ROUND('[10]Linked sheet'!C155,'Rounded options'!$B$3),"-"))</f>
        <v>-</v>
      </c>
      <c r="E155" s="66">
        <f>IF(AND($O155="HRG",OR($D$2,$Q155=$E$2)), "See 07.BPTs",IFERROR(ROUND('[10]Linked sheet'!D155,'Rounded options'!$B$3),"-"))</f>
        <v>1324</v>
      </c>
      <c r="F155" s="15" t="str">
        <f>IFERROR(ROUND(IF('[10]Linked sheet'!E155="","-",'[10]Linked sheet'!E155),'Rounded options'!$B$3),"-")</f>
        <v>-</v>
      </c>
      <c r="G155" s="15" t="str">
        <f>IFERROR(ROUND(IF('[10]Linked sheet'!F155="","-",'[10]Linked sheet'!F155),'Rounded options'!$B$3),"-")</f>
        <v>-</v>
      </c>
      <c r="H155" s="15">
        <f>IFERROR(ROUND(IF('[10]Linked sheet'!G155="","-",'[10]Linked sheet'!G155),'Rounded options'!$B$3),"-")</f>
        <v>5</v>
      </c>
      <c r="I155" s="66">
        <f>IF(AND(Q155=$I$2,$O155="HRG"),"See 07.BPTs",IFERROR(ROUND('[10]Linked sheet'!H155,'Rounded options'!$B$3),"-"))</f>
        <v>1317</v>
      </c>
      <c r="J155" s="15">
        <f>IFERROR(ROUND(IF('[10]Linked sheet'!I155="","-",'[10]Linked sheet'!I155),'Rounded options'!$B$3),"-")</f>
        <v>7</v>
      </c>
      <c r="K155" s="15">
        <f>IFERROR(ROUND(IF('[10]Linked sheet'!J155="","-",'[10]Linked sheet'!J155),'Rounded options'!$B$3),"-")</f>
        <v>262</v>
      </c>
      <c r="L155" s="15" t="str">
        <f>IF('[10]Linked sheet'!K155="","-",'[10]Linked sheet'!K155)</f>
        <v>No</v>
      </c>
      <c r="M155" s="39" t="str">
        <f>IF('[10]Linked sheet'!L155="","-",'[10]Linked sheet'!L155)</f>
        <v>-</v>
      </c>
      <c r="N155" s="35">
        <f>IFERROR(ROUND('[10]Linked sheet'!M155,'Rounded options'!$B$3),"-")</f>
        <v>0</v>
      </c>
      <c r="O155" s="7" t="str">
        <f>IFERROR(VLOOKUP($B155,[11]BPT_System_Structure!$B:$F,2,FALSE),"-")</f>
        <v>-</v>
      </c>
      <c r="P155" s="23" t="str">
        <f>IFERROR(VLOOKUP($B155,[11]BPT_System_Structure!$B:$F,3,FALSE),"-")</f>
        <v>-</v>
      </c>
      <c r="Q155" s="8" t="str">
        <f>IFERROR(VLOOKUP($B155,[11]BPT_System_Structure!$B:$F,5,FALSE),"-")</f>
        <v>-</v>
      </c>
      <c r="R155" s="59">
        <v>0</v>
      </c>
    </row>
    <row r="156" spans="2:18" hidden="1" x14ac:dyDescent="0.2">
      <c r="B156" s="21" t="str">
        <f>'[10]Linked sheet'!A156</f>
        <v>BZ15C</v>
      </c>
      <c r="C156" s="20" t="str">
        <f>VLOOKUP($B156,'[10]Linked sheet'!$A$3:$O$1925,2,FALSE)</f>
        <v>Intermediate Ocular Motility Procedures, 19 years and over, with CC Score 1+</v>
      </c>
      <c r="D156" s="68" t="str">
        <f>IF(AND($Q156=$D$2,$O156="HRG"),"See 07.BPT",IFERROR(ROUND('[10]Linked sheet'!C156,'Rounded options'!$B$3),"-"))</f>
        <v>-</v>
      </c>
      <c r="E156" s="66">
        <f>IF(AND($O156="HRG",OR($D$2,$Q156=$E$2)), "See 07.BPTs",IFERROR(ROUND('[10]Linked sheet'!D156,'Rounded options'!$B$3),"-"))</f>
        <v>1172</v>
      </c>
      <c r="F156" s="15" t="str">
        <f>IFERROR(ROUND(IF('[10]Linked sheet'!E156="","-",'[10]Linked sheet'!E156),'Rounded options'!$B$3),"-")</f>
        <v>-</v>
      </c>
      <c r="G156" s="15" t="str">
        <f>IFERROR(ROUND(IF('[10]Linked sheet'!F156="","-",'[10]Linked sheet'!F156),'Rounded options'!$B$3),"-")</f>
        <v>-</v>
      </c>
      <c r="H156" s="15">
        <f>IFERROR(ROUND(IF('[10]Linked sheet'!G156="","-",'[10]Linked sheet'!G156),'Rounded options'!$B$3),"-")</f>
        <v>5</v>
      </c>
      <c r="I156" s="66">
        <f>IF(AND(Q156=$I$2,$O156="HRG"),"See 07.BPTs",IFERROR(ROUND('[10]Linked sheet'!H156,'Rounded options'!$B$3),"-"))</f>
        <v>1172</v>
      </c>
      <c r="J156" s="15">
        <f>IFERROR(ROUND(IF('[10]Linked sheet'!I156="","-",'[10]Linked sheet'!I156),'Rounded options'!$B$3),"-")</f>
        <v>5</v>
      </c>
      <c r="K156" s="15">
        <f>IFERROR(ROUND(IF('[10]Linked sheet'!J156="","-",'[10]Linked sheet'!J156),'Rounded options'!$B$3),"-")</f>
        <v>238</v>
      </c>
      <c r="L156" s="15" t="str">
        <f>IF('[10]Linked sheet'!K156="","-",'[10]Linked sheet'!K156)</f>
        <v>No</v>
      </c>
      <c r="M156" s="39" t="str">
        <f>IF('[10]Linked sheet'!L156="","-",'[10]Linked sheet'!L156)</f>
        <v>-</v>
      </c>
      <c r="N156" s="35">
        <f>IFERROR(ROUND('[10]Linked sheet'!M156,'Rounded options'!$B$3),"-")</f>
        <v>0</v>
      </c>
      <c r="O156" s="7" t="str">
        <f>IFERROR(VLOOKUP($B156,[11]BPT_System_Structure!$B:$F,2,FALSE),"-")</f>
        <v>-</v>
      </c>
      <c r="P156" s="23" t="str">
        <f>IFERROR(VLOOKUP($B156,[11]BPT_System_Structure!$B:$F,3,FALSE),"-")</f>
        <v>-</v>
      </c>
      <c r="Q156" s="8" t="str">
        <f>IFERROR(VLOOKUP($B156,[11]BPT_System_Structure!$B:$F,5,FALSE),"-")</f>
        <v>-</v>
      </c>
      <c r="R156" s="59">
        <v>0</v>
      </c>
    </row>
    <row r="157" spans="2:18" hidden="1" x14ac:dyDescent="0.2">
      <c r="B157" s="21" t="str">
        <f>'[10]Linked sheet'!A157</f>
        <v>BZ15D</v>
      </c>
      <c r="C157" s="20" t="str">
        <f>VLOOKUP($B157,'[10]Linked sheet'!$A$3:$O$1925,2,FALSE)</f>
        <v>Intermediate Ocular Motility Procedures, 19 years and over, with CC Score 0</v>
      </c>
      <c r="D157" s="68">
        <f>IF(AND($Q157=$D$2,$O157="HRG"),"See 07.BPT",IFERROR(ROUND('[10]Linked sheet'!C157,'Rounded options'!$B$3),"-"))</f>
        <v>105</v>
      </c>
      <c r="E157" s="66">
        <f>IF(AND($O157="HRG",OR($D$2,$Q157=$E$2)), "See 07.BPTs",IFERROR(ROUND('[10]Linked sheet'!D157,'Rounded options'!$B$3),"-"))</f>
        <v>1151</v>
      </c>
      <c r="F157" s="15" t="str">
        <f>IFERROR(ROUND(IF('[10]Linked sheet'!E157="","-",'[10]Linked sheet'!E157),'Rounded options'!$B$3),"-")</f>
        <v>-</v>
      </c>
      <c r="G157" s="15" t="str">
        <f>IFERROR(ROUND(IF('[10]Linked sheet'!F157="","-",'[10]Linked sheet'!F157),'Rounded options'!$B$3),"-")</f>
        <v>-</v>
      </c>
      <c r="H157" s="15">
        <f>IFERROR(ROUND(IF('[10]Linked sheet'!G157="","-",'[10]Linked sheet'!G157),'Rounded options'!$B$3),"-")</f>
        <v>5</v>
      </c>
      <c r="I157" s="66">
        <f>IF(AND(Q157=$I$2,$O157="HRG"),"See 07.BPTs",IFERROR(ROUND('[10]Linked sheet'!H157,'Rounded options'!$B$3),"-"))</f>
        <v>1151</v>
      </c>
      <c r="J157" s="15">
        <f>IFERROR(ROUND(IF('[10]Linked sheet'!I157="","-",'[10]Linked sheet'!I157),'Rounded options'!$B$3),"-")</f>
        <v>5</v>
      </c>
      <c r="K157" s="15">
        <f>IFERROR(ROUND(IF('[10]Linked sheet'!J157="","-",'[10]Linked sheet'!J157),'Rounded options'!$B$3),"-")</f>
        <v>238</v>
      </c>
      <c r="L157" s="15" t="str">
        <f>IF('[10]Linked sheet'!K157="","-",'[10]Linked sheet'!K157)</f>
        <v>No</v>
      </c>
      <c r="M157" s="39" t="str">
        <f>IF('[10]Linked sheet'!L157="","-",'[10]Linked sheet'!L157)</f>
        <v>-</v>
      </c>
      <c r="N157" s="35">
        <f>IFERROR(ROUND('[10]Linked sheet'!M157,'Rounded options'!$B$3),"-")</f>
        <v>0</v>
      </c>
      <c r="O157" s="7" t="str">
        <f>IFERROR(VLOOKUP($B157,[11]BPT_System_Structure!$B:$F,2,FALSE),"-")</f>
        <v>-</v>
      </c>
      <c r="P157" s="23" t="str">
        <f>IFERROR(VLOOKUP($B157,[11]BPT_System_Structure!$B:$F,3,FALSE),"-")</f>
        <v>-</v>
      </c>
      <c r="Q157" s="8" t="str">
        <f>IFERROR(VLOOKUP($B157,[11]BPT_System_Structure!$B:$F,5,FALSE),"-")</f>
        <v>-</v>
      </c>
      <c r="R157" s="59">
        <v>0</v>
      </c>
    </row>
    <row r="158" spans="2:18" hidden="1" x14ac:dyDescent="0.2">
      <c r="B158" s="21" t="str">
        <f>'[10]Linked sheet'!A158</f>
        <v>BZ16A</v>
      </c>
      <c r="C158" s="20" t="str">
        <f>VLOOKUP($B158,'[10]Linked sheet'!$A$3:$O$1925,2,FALSE)</f>
        <v>Minor Ocular Motility Procedures, 19 years and over</v>
      </c>
      <c r="D158" s="68">
        <f>IF(AND($Q158=$D$2,$O158="HRG"),"See 07.BPT",IFERROR(ROUND('[10]Linked sheet'!C158,'Rounded options'!$B$3),"-"))</f>
        <v>124</v>
      </c>
      <c r="E158" s="66">
        <f>IF(AND($O158="HRG",OR($D$2,$Q158=$E$2)), "See 07.BPTs",IFERROR(ROUND('[10]Linked sheet'!D158,'Rounded options'!$B$3),"-"))</f>
        <v>1071</v>
      </c>
      <c r="F158" s="15" t="str">
        <f>IFERROR(ROUND(IF('[10]Linked sheet'!E158="","-",'[10]Linked sheet'!E158),'Rounded options'!$B$3),"-")</f>
        <v>-</v>
      </c>
      <c r="G158" s="15" t="str">
        <f>IFERROR(ROUND(IF('[10]Linked sheet'!F158="","-",'[10]Linked sheet'!F158),'Rounded options'!$B$3),"-")</f>
        <v>-</v>
      </c>
      <c r="H158" s="15">
        <f>IFERROR(ROUND(IF('[10]Linked sheet'!G158="","-",'[10]Linked sheet'!G158),'Rounded options'!$B$3),"-")</f>
        <v>5</v>
      </c>
      <c r="I158" s="66">
        <f>IF(AND(Q158=$I$2,$O158="HRG"),"See 07.BPTs",IFERROR(ROUND('[10]Linked sheet'!H158,'Rounded options'!$B$3),"-"))</f>
        <v>1071</v>
      </c>
      <c r="J158" s="15">
        <f>IFERROR(ROUND(IF('[10]Linked sheet'!I158="","-",'[10]Linked sheet'!I158),'Rounded options'!$B$3),"-")</f>
        <v>5</v>
      </c>
      <c r="K158" s="15">
        <f>IFERROR(ROUND(IF('[10]Linked sheet'!J158="","-",'[10]Linked sheet'!J158),'Rounded options'!$B$3),"-")</f>
        <v>238</v>
      </c>
      <c r="L158" s="15" t="str">
        <f>IF('[10]Linked sheet'!K158="","-",'[10]Linked sheet'!K158)</f>
        <v>No</v>
      </c>
      <c r="M158" s="39" t="str">
        <f>IF('[10]Linked sheet'!L158="","-",'[10]Linked sheet'!L158)</f>
        <v>-</v>
      </c>
      <c r="N158" s="35">
        <f>IFERROR(ROUND('[10]Linked sheet'!M158,'Rounded options'!$B$3),"-")</f>
        <v>0</v>
      </c>
      <c r="O158" s="7" t="str">
        <f>IFERROR(VLOOKUP($B158,[11]BPT_System_Structure!$B:$F,2,FALSE),"-")</f>
        <v>-</v>
      </c>
      <c r="P158" s="23" t="str">
        <f>IFERROR(VLOOKUP($B158,[11]BPT_System_Structure!$B:$F,3,FALSE),"-")</f>
        <v>-</v>
      </c>
      <c r="Q158" s="8" t="str">
        <f>IFERROR(VLOOKUP($B158,[11]BPT_System_Structure!$B:$F,5,FALSE),"-")</f>
        <v>-</v>
      </c>
      <c r="R158" s="59">
        <v>0</v>
      </c>
    </row>
    <row r="159" spans="2:18" hidden="1" x14ac:dyDescent="0.2">
      <c r="B159" s="21" t="str">
        <f>'[10]Linked sheet'!A159</f>
        <v>BZ16B</v>
      </c>
      <c r="C159" s="20" t="str">
        <f>VLOOKUP($B159,'[10]Linked sheet'!$A$3:$O$1925,2,FALSE)</f>
        <v>Minor Ocular Motility Procedures, 18 years and under</v>
      </c>
      <c r="D159" s="68" t="str">
        <f>IF(AND($Q159=$D$2,$O159="HRG"),"See 07.BPT",IFERROR(ROUND('[10]Linked sheet'!C159,'Rounded options'!$B$3),"-"))</f>
        <v>-</v>
      </c>
      <c r="E159" s="66">
        <f>IF(AND($O159="HRG",OR($D$2,$Q159=$E$2)), "See 07.BPTs",IFERROR(ROUND('[10]Linked sheet'!D159,'Rounded options'!$B$3),"-"))</f>
        <v>1131</v>
      </c>
      <c r="F159" s="15" t="str">
        <f>IFERROR(ROUND(IF('[10]Linked sheet'!E159="","-",'[10]Linked sheet'!E159),'Rounded options'!$B$3),"-")</f>
        <v>-</v>
      </c>
      <c r="G159" s="15" t="str">
        <f>IFERROR(ROUND(IF('[10]Linked sheet'!F159="","-",'[10]Linked sheet'!F159),'Rounded options'!$B$3),"-")</f>
        <v>-</v>
      </c>
      <c r="H159" s="15">
        <f>IFERROR(ROUND(IF('[10]Linked sheet'!G159="","-",'[10]Linked sheet'!G159),'Rounded options'!$B$3),"-")</f>
        <v>5</v>
      </c>
      <c r="I159" s="66">
        <f>IF(AND(Q159=$I$2,$O159="HRG"),"See 07.BPTs",IFERROR(ROUND('[10]Linked sheet'!H159,'Rounded options'!$B$3),"-"))</f>
        <v>1131</v>
      </c>
      <c r="J159" s="15">
        <f>IFERROR(ROUND(IF('[10]Linked sheet'!I159="","-",'[10]Linked sheet'!I159),'Rounded options'!$B$3),"-")</f>
        <v>5</v>
      </c>
      <c r="K159" s="15">
        <f>IFERROR(ROUND(IF('[10]Linked sheet'!J159="","-",'[10]Linked sheet'!J159),'Rounded options'!$B$3),"-")</f>
        <v>262</v>
      </c>
      <c r="L159" s="15" t="str">
        <f>IF('[10]Linked sheet'!K159="","-",'[10]Linked sheet'!K159)</f>
        <v>No</v>
      </c>
      <c r="M159" s="39" t="str">
        <f>IF('[10]Linked sheet'!L159="","-",'[10]Linked sheet'!L159)</f>
        <v>-</v>
      </c>
      <c r="N159" s="35">
        <f>IFERROR(ROUND('[10]Linked sheet'!M159,'Rounded options'!$B$3),"-")</f>
        <v>0</v>
      </c>
      <c r="O159" s="7" t="str">
        <f>IFERROR(VLOOKUP($B159,[11]BPT_System_Structure!$B:$F,2,FALSE),"-")</f>
        <v>-</v>
      </c>
      <c r="P159" s="23" t="str">
        <f>IFERROR(VLOOKUP($B159,[11]BPT_System_Structure!$B:$F,3,FALSE),"-")</f>
        <v>-</v>
      </c>
      <c r="Q159" s="8" t="str">
        <f>IFERROR(VLOOKUP($B159,[11]BPT_System_Structure!$B:$F,5,FALSE),"-")</f>
        <v>-</v>
      </c>
      <c r="R159" s="59">
        <v>0</v>
      </c>
    </row>
    <row r="160" spans="2:18" hidden="1" x14ac:dyDescent="0.2">
      <c r="B160" s="21" t="str">
        <f>'[10]Linked sheet'!A160</f>
        <v>BZ17A</v>
      </c>
      <c r="C160" s="20" t="str">
        <f>VLOOKUP($B160,'[10]Linked sheet'!$A$3:$O$1925,2,FALSE)</f>
        <v>Major Glaucoma Procedures with CC Score 1+</v>
      </c>
      <c r="D160" s="68" t="str">
        <f>IF(AND($Q160=$D$2,$O160="HRG"),"See 07.BPT",IFERROR(ROUND('[10]Linked sheet'!C160,'Rounded options'!$B$3),"-"))</f>
        <v>-</v>
      </c>
      <c r="E160" s="66">
        <f>IF(AND($O160="HRG",OR($D$2,$Q160=$E$2)), "See 07.BPTs",IFERROR(ROUND('[10]Linked sheet'!D160,'Rounded options'!$B$3),"-"))</f>
        <v>1347</v>
      </c>
      <c r="F160" s="15" t="str">
        <f>IFERROR(ROUND(IF('[10]Linked sheet'!E160="","-",'[10]Linked sheet'!E160),'Rounded options'!$B$3),"-")</f>
        <v>-</v>
      </c>
      <c r="G160" s="15" t="str">
        <f>IFERROR(ROUND(IF('[10]Linked sheet'!F160="","-",'[10]Linked sheet'!F160),'Rounded options'!$B$3),"-")</f>
        <v>-</v>
      </c>
      <c r="H160" s="15">
        <f>IFERROR(ROUND(IF('[10]Linked sheet'!G160="","-",'[10]Linked sheet'!G160),'Rounded options'!$B$3),"-")</f>
        <v>5</v>
      </c>
      <c r="I160" s="66">
        <f>IF(AND(Q160=$I$2,$O160="HRG"),"See 07.BPTs",IFERROR(ROUND('[10]Linked sheet'!H160,'Rounded options'!$B$3),"-"))</f>
        <v>1523</v>
      </c>
      <c r="J160" s="15">
        <f>IFERROR(ROUND(IF('[10]Linked sheet'!I160="","-",'[10]Linked sheet'!I160),'Rounded options'!$B$3),"-")</f>
        <v>8</v>
      </c>
      <c r="K160" s="15">
        <f>IFERROR(ROUND(IF('[10]Linked sheet'!J160="","-",'[10]Linked sheet'!J160),'Rounded options'!$B$3),"-")</f>
        <v>238</v>
      </c>
      <c r="L160" s="15" t="str">
        <f>IF('[10]Linked sheet'!K160="","-",'[10]Linked sheet'!K160)</f>
        <v>No</v>
      </c>
      <c r="M160" s="39" t="str">
        <f>IF('[10]Linked sheet'!L160="","-",'[10]Linked sheet'!L160)</f>
        <v>-</v>
      </c>
      <c r="N160" s="35">
        <f>IFERROR(ROUND('[10]Linked sheet'!M160,'Rounded options'!$B$3),"-")</f>
        <v>0</v>
      </c>
      <c r="O160" s="7" t="str">
        <f>IFERROR(VLOOKUP($B160,[11]BPT_System_Structure!$B:$F,2,FALSE),"-")</f>
        <v>-</v>
      </c>
      <c r="P160" s="23" t="str">
        <f>IFERROR(VLOOKUP($B160,[11]BPT_System_Structure!$B:$F,3,FALSE),"-")</f>
        <v>-</v>
      </c>
      <c r="Q160" s="8" t="str">
        <f>IFERROR(VLOOKUP($B160,[11]BPT_System_Structure!$B:$F,5,FALSE),"-")</f>
        <v>-</v>
      </c>
      <c r="R160" s="59">
        <v>0</v>
      </c>
    </row>
    <row r="161" spans="2:18" hidden="1" x14ac:dyDescent="0.2">
      <c r="B161" s="21" t="str">
        <f>'[10]Linked sheet'!A161</f>
        <v>BZ17B</v>
      </c>
      <c r="C161" s="20" t="str">
        <f>VLOOKUP($B161,'[10]Linked sheet'!$A$3:$O$1925,2,FALSE)</f>
        <v>Major Glaucoma Procedures with CC Score 0</v>
      </c>
      <c r="D161" s="68">
        <f>IF(AND($Q161=$D$2,$O161="HRG"),"See 07.BPT",IFERROR(ROUND('[10]Linked sheet'!C161,'Rounded options'!$B$3),"-"))</f>
        <v>136</v>
      </c>
      <c r="E161" s="66">
        <f>IF(AND($O161="HRG",OR($D$2,$Q161=$E$2)), "See 07.BPTs",IFERROR(ROUND('[10]Linked sheet'!D161,'Rounded options'!$B$3),"-"))</f>
        <v>1347</v>
      </c>
      <c r="F161" s="15" t="str">
        <f>IFERROR(ROUND(IF('[10]Linked sheet'!E161="","-",'[10]Linked sheet'!E161),'Rounded options'!$B$3),"-")</f>
        <v>-</v>
      </c>
      <c r="G161" s="15" t="str">
        <f>IFERROR(ROUND(IF('[10]Linked sheet'!F161="","-",'[10]Linked sheet'!F161),'Rounded options'!$B$3),"-")</f>
        <v>-</v>
      </c>
      <c r="H161" s="15">
        <f>IFERROR(ROUND(IF('[10]Linked sheet'!G161="","-",'[10]Linked sheet'!G161),'Rounded options'!$B$3),"-")</f>
        <v>5</v>
      </c>
      <c r="I161" s="66">
        <f>IF(AND(Q161=$I$2,$O161="HRG"),"See 07.BPTs",IFERROR(ROUND('[10]Linked sheet'!H161,'Rounded options'!$B$3),"-"))</f>
        <v>1071</v>
      </c>
      <c r="J161" s="15">
        <f>IFERROR(ROUND(IF('[10]Linked sheet'!I161="","-",'[10]Linked sheet'!I161),'Rounded options'!$B$3),"-")</f>
        <v>5</v>
      </c>
      <c r="K161" s="15">
        <f>IFERROR(ROUND(IF('[10]Linked sheet'!J161="","-",'[10]Linked sheet'!J161),'Rounded options'!$B$3),"-")</f>
        <v>238</v>
      </c>
      <c r="L161" s="15" t="str">
        <f>IF('[10]Linked sheet'!K161="","-",'[10]Linked sheet'!K161)</f>
        <v>No</v>
      </c>
      <c r="M161" s="39" t="str">
        <f>IF('[10]Linked sheet'!L161="","-",'[10]Linked sheet'!L161)</f>
        <v>-</v>
      </c>
      <c r="N161" s="35">
        <f>IFERROR(ROUND('[10]Linked sheet'!M161,'Rounded options'!$B$3),"-")</f>
        <v>0</v>
      </c>
      <c r="O161" s="7" t="str">
        <f>IFERROR(VLOOKUP($B161,[11]BPT_System_Structure!$B:$F,2,FALSE),"-")</f>
        <v>-</v>
      </c>
      <c r="P161" s="23" t="str">
        <f>IFERROR(VLOOKUP($B161,[11]BPT_System_Structure!$B:$F,3,FALSE),"-")</f>
        <v>-</v>
      </c>
      <c r="Q161" s="8" t="str">
        <f>IFERROR(VLOOKUP($B161,[11]BPT_System_Structure!$B:$F,5,FALSE),"-")</f>
        <v>-</v>
      </c>
      <c r="R161" s="59">
        <v>0</v>
      </c>
    </row>
    <row r="162" spans="2:18" hidden="1" x14ac:dyDescent="0.2">
      <c r="B162" s="21" t="str">
        <f>'[10]Linked sheet'!A162</f>
        <v>BZ18A</v>
      </c>
      <c r="C162" s="20" t="str">
        <f>VLOOKUP($B162,'[10]Linked sheet'!$A$3:$O$1925,2,FALSE)</f>
        <v>Intermediate Glaucoma Procedures with CC Score 1+</v>
      </c>
      <c r="D162" s="68" t="str">
        <f>IF(AND($Q162=$D$2,$O162="HRG"),"See 07.BPT",IFERROR(ROUND('[10]Linked sheet'!C162,'Rounded options'!$B$3),"-"))</f>
        <v>-</v>
      </c>
      <c r="E162" s="66">
        <f>IF(AND($O162="HRG",OR($D$2,$Q162=$E$2)), "See 07.BPTs",IFERROR(ROUND('[10]Linked sheet'!D162,'Rounded options'!$B$3),"-"))</f>
        <v>1005</v>
      </c>
      <c r="F162" s="15" t="str">
        <f>IFERROR(ROUND(IF('[10]Linked sheet'!E162="","-",'[10]Linked sheet'!E162),'Rounded options'!$B$3),"-")</f>
        <v>-</v>
      </c>
      <c r="G162" s="15" t="str">
        <f>IFERROR(ROUND(IF('[10]Linked sheet'!F162="","-",'[10]Linked sheet'!F162),'Rounded options'!$B$3),"-")</f>
        <v>-</v>
      </c>
      <c r="H162" s="15">
        <f>IFERROR(ROUND(IF('[10]Linked sheet'!G162="","-",'[10]Linked sheet'!G162),'Rounded options'!$B$3),"-")</f>
        <v>5</v>
      </c>
      <c r="I162" s="66">
        <f>IF(AND(Q162=$I$2,$O162="HRG"),"See 07.BPTs",IFERROR(ROUND('[10]Linked sheet'!H162,'Rounded options'!$B$3),"-"))</f>
        <v>1829</v>
      </c>
      <c r="J162" s="15">
        <f>IFERROR(ROUND(IF('[10]Linked sheet'!I162="","-",'[10]Linked sheet'!I162),'Rounded options'!$B$3),"-")</f>
        <v>15</v>
      </c>
      <c r="K162" s="15">
        <f>IFERROR(ROUND(IF('[10]Linked sheet'!J162="","-",'[10]Linked sheet'!J162),'Rounded options'!$B$3),"-")</f>
        <v>238</v>
      </c>
      <c r="L162" s="15" t="str">
        <f>IF('[10]Linked sheet'!K162="","-",'[10]Linked sheet'!K162)</f>
        <v>No</v>
      </c>
      <c r="M162" s="39" t="str">
        <f>IF('[10]Linked sheet'!L162="","-",'[10]Linked sheet'!L162)</f>
        <v>-</v>
      </c>
      <c r="N162" s="35">
        <f>IFERROR(ROUND('[10]Linked sheet'!M162,'Rounded options'!$B$3),"-")</f>
        <v>0</v>
      </c>
      <c r="O162" s="7" t="str">
        <f>IFERROR(VLOOKUP($B162,[11]BPT_System_Structure!$B:$F,2,FALSE),"-")</f>
        <v>-</v>
      </c>
      <c r="P162" s="23" t="str">
        <f>IFERROR(VLOOKUP($B162,[11]BPT_System_Structure!$B:$F,3,FALSE),"-")</f>
        <v>-</v>
      </c>
      <c r="Q162" s="8" t="str">
        <f>IFERROR(VLOOKUP($B162,[11]BPT_System_Structure!$B:$F,5,FALSE),"-")</f>
        <v>-</v>
      </c>
      <c r="R162" s="59">
        <v>0</v>
      </c>
    </row>
    <row r="163" spans="2:18" hidden="1" x14ac:dyDescent="0.2">
      <c r="B163" s="21" t="str">
        <f>'[10]Linked sheet'!A163</f>
        <v>BZ18B</v>
      </c>
      <c r="C163" s="20" t="str">
        <f>VLOOKUP($B163,'[10]Linked sheet'!$A$3:$O$1925,2,FALSE)</f>
        <v>Intermediate Glaucoma Procedures with CC Score 0</v>
      </c>
      <c r="D163" s="68">
        <f>IF(AND($Q163=$D$2,$O163="HRG"),"See 07.BPT",IFERROR(ROUND('[10]Linked sheet'!C163,'Rounded options'!$B$3),"-"))</f>
        <v>102</v>
      </c>
      <c r="E163" s="66">
        <f>IF(AND($O163="HRG",OR($D$2,$Q163=$E$2)), "See 07.BPTs",IFERROR(ROUND('[10]Linked sheet'!D163,'Rounded options'!$B$3),"-"))</f>
        <v>1005</v>
      </c>
      <c r="F163" s="15" t="str">
        <f>IFERROR(ROUND(IF('[10]Linked sheet'!E163="","-",'[10]Linked sheet'!E163),'Rounded options'!$B$3),"-")</f>
        <v>-</v>
      </c>
      <c r="G163" s="15" t="str">
        <f>IFERROR(ROUND(IF('[10]Linked sheet'!F163="","-",'[10]Linked sheet'!F163),'Rounded options'!$B$3),"-")</f>
        <v>-</v>
      </c>
      <c r="H163" s="15">
        <f>IFERROR(ROUND(IF('[10]Linked sheet'!G163="","-",'[10]Linked sheet'!G163),'Rounded options'!$B$3),"-")</f>
        <v>5</v>
      </c>
      <c r="I163" s="66">
        <f>IF(AND(Q163=$I$2,$O163="HRG"),"See 07.BPTs",IFERROR(ROUND('[10]Linked sheet'!H163,'Rounded options'!$B$3),"-"))</f>
        <v>1097</v>
      </c>
      <c r="J163" s="15">
        <f>IFERROR(ROUND(IF('[10]Linked sheet'!I163="","-",'[10]Linked sheet'!I163),'Rounded options'!$B$3),"-")</f>
        <v>5</v>
      </c>
      <c r="K163" s="15">
        <f>IFERROR(ROUND(IF('[10]Linked sheet'!J163="","-",'[10]Linked sheet'!J163),'Rounded options'!$B$3),"-")</f>
        <v>238</v>
      </c>
      <c r="L163" s="15" t="str">
        <f>IF('[10]Linked sheet'!K163="","-",'[10]Linked sheet'!K163)</f>
        <v>No</v>
      </c>
      <c r="M163" s="39" t="str">
        <f>IF('[10]Linked sheet'!L163="","-",'[10]Linked sheet'!L163)</f>
        <v>-</v>
      </c>
      <c r="N163" s="35">
        <f>IFERROR(ROUND('[10]Linked sheet'!M163,'Rounded options'!$B$3),"-")</f>
        <v>0</v>
      </c>
      <c r="O163" s="7" t="str">
        <f>IFERROR(VLOOKUP($B163,[11]BPT_System_Structure!$B:$F,2,FALSE),"-")</f>
        <v>-</v>
      </c>
      <c r="P163" s="23" t="str">
        <f>IFERROR(VLOOKUP($B163,[11]BPT_System_Structure!$B:$F,3,FALSE),"-")</f>
        <v>-</v>
      </c>
      <c r="Q163" s="8" t="str">
        <f>IFERROR(VLOOKUP($B163,[11]BPT_System_Structure!$B:$F,5,FALSE),"-")</f>
        <v>-</v>
      </c>
      <c r="R163" s="59">
        <v>0</v>
      </c>
    </row>
    <row r="164" spans="2:18" hidden="1" x14ac:dyDescent="0.2">
      <c r="B164" s="21" t="str">
        <f>'[10]Linked sheet'!A164</f>
        <v>BZ19A</v>
      </c>
      <c r="C164" s="20" t="str">
        <f>VLOOKUP($B164,'[10]Linked sheet'!$A$3:$O$1925,2,FALSE)</f>
        <v>Minor Glaucoma Procedures with CC Score 1+</v>
      </c>
      <c r="D164" s="68" t="str">
        <f>IF(AND($Q164=$D$2,$O164="HRG"),"See 07.BPT",IFERROR(ROUND('[10]Linked sheet'!C164,'Rounded options'!$B$3),"-"))</f>
        <v>-</v>
      </c>
      <c r="E164" s="66">
        <f>IF(AND($O164="HRG",OR($D$2,$Q164=$E$2)), "See 07.BPTs",IFERROR(ROUND('[10]Linked sheet'!D164,'Rounded options'!$B$3),"-"))</f>
        <v>452</v>
      </c>
      <c r="F164" s="15" t="str">
        <f>IFERROR(ROUND(IF('[10]Linked sheet'!E164="","-",'[10]Linked sheet'!E164),'Rounded options'!$B$3),"-")</f>
        <v>-</v>
      </c>
      <c r="G164" s="15" t="str">
        <f>IFERROR(ROUND(IF('[10]Linked sheet'!F164="","-",'[10]Linked sheet'!F164),'Rounded options'!$B$3),"-")</f>
        <v>-</v>
      </c>
      <c r="H164" s="15">
        <f>IFERROR(ROUND(IF('[10]Linked sheet'!G164="","-",'[10]Linked sheet'!G164),'Rounded options'!$B$3),"-")</f>
        <v>5</v>
      </c>
      <c r="I164" s="66">
        <f>IF(AND(Q164=$I$2,$O164="HRG"),"See 07.BPTs",IFERROR(ROUND('[10]Linked sheet'!H164,'Rounded options'!$B$3),"-"))</f>
        <v>1446</v>
      </c>
      <c r="J164" s="15">
        <f>IFERROR(ROUND(IF('[10]Linked sheet'!I164="","-",'[10]Linked sheet'!I164),'Rounded options'!$B$3),"-")</f>
        <v>8</v>
      </c>
      <c r="K164" s="15">
        <f>IFERROR(ROUND(IF('[10]Linked sheet'!J164="","-",'[10]Linked sheet'!J164),'Rounded options'!$B$3),"-")</f>
        <v>238</v>
      </c>
      <c r="L164" s="15" t="str">
        <f>IF('[10]Linked sheet'!K164="","-",'[10]Linked sheet'!K164)</f>
        <v>No</v>
      </c>
      <c r="M164" s="39" t="str">
        <f>IF('[10]Linked sheet'!L164="","-",'[10]Linked sheet'!L164)</f>
        <v>-</v>
      </c>
      <c r="N164" s="35">
        <f>IFERROR(ROUND('[10]Linked sheet'!M164,'Rounded options'!$B$3),"-")</f>
        <v>0</v>
      </c>
      <c r="O164" s="7" t="str">
        <f>IFERROR(VLOOKUP($B164,[11]BPT_System_Structure!$B:$F,2,FALSE),"-")</f>
        <v>-</v>
      </c>
      <c r="P164" s="23" t="str">
        <f>IFERROR(VLOOKUP($B164,[11]BPT_System_Structure!$B:$F,3,FALSE),"-")</f>
        <v>-</v>
      </c>
      <c r="Q164" s="8" t="str">
        <f>IFERROR(VLOOKUP($B164,[11]BPT_System_Structure!$B:$F,5,FALSE),"-")</f>
        <v>-</v>
      </c>
      <c r="R164" s="59">
        <v>0</v>
      </c>
    </row>
    <row r="165" spans="2:18" hidden="1" x14ac:dyDescent="0.2">
      <c r="B165" s="21" t="str">
        <f>'[10]Linked sheet'!A165</f>
        <v>BZ19B</v>
      </c>
      <c r="C165" s="20" t="str">
        <f>VLOOKUP($B165,'[10]Linked sheet'!$A$3:$O$1925,2,FALSE)</f>
        <v>Minor Glaucoma Procedures with CC Score 0</v>
      </c>
      <c r="D165" s="68">
        <f>IF(AND($Q165=$D$2,$O165="HRG"),"See 07.BPT",IFERROR(ROUND('[10]Linked sheet'!C165,'Rounded options'!$B$3),"-"))</f>
        <v>100</v>
      </c>
      <c r="E165" s="66">
        <f>IF(AND($O165="HRG",OR($D$2,$Q165=$E$2)), "See 07.BPTs",IFERROR(ROUND('[10]Linked sheet'!D165,'Rounded options'!$B$3),"-"))</f>
        <v>323</v>
      </c>
      <c r="F165" s="15" t="str">
        <f>IFERROR(ROUND(IF('[10]Linked sheet'!E165="","-",'[10]Linked sheet'!E165),'Rounded options'!$B$3),"-")</f>
        <v>-</v>
      </c>
      <c r="G165" s="15" t="str">
        <f>IFERROR(ROUND(IF('[10]Linked sheet'!F165="","-",'[10]Linked sheet'!F165),'Rounded options'!$B$3),"-")</f>
        <v>-</v>
      </c>
      <c r="H165" s="15">
        <f>IFERROR(ROUND(IF('[10]Linked sheet'!G165="","-",'[10]Linked sheet'!G165),'Rounded options'!$B$3),"-")</f>
        <v>5</v>
      </c>
      <c r="I165" s="66">
        <f>IF(AND(Q165=$I$2,$O165="HRG"),"See 07.BPTs",IFERROR(ROUND('[10]Linked sheet'!H165,'Rounded options'!$B$3),"-"))</f>
        <v>1039</v>
      </c>
      <c r="J165" s="15">
        <f>IFERROR(ROUND(IF('[10]Linked sheet'!I165="","-",'[10]Linked sheet'!I165),'Rounded options'!$B$3),"-")</f>
        <v>5</v>
      </c>
      <c r="K165" s="15">
        <f>IFERROR(ROUND(IF('[10]Linked sheet'!J165="","-",'[10]Linked sheet'!J165),'Rounded options'!$B$3),"-")</f>
        <v>238</v>
      </c>
      <c r="L165" s="15" t="str">
        <f>IF('[10]Linked sheet'!K165="","-",'[10]Linked sheet'!K165)</f>
        <v>No</v>
      </c>
      <c r="M165" s="39" t="str">
        <f>IF('[10]Linked sheet'!L165="","-",'[10]Linked sheet'!L165)</f>
        <v>-</v>
      </c>
      <c r="N165" s="35">
        <f>IFERROR(ROUND('[10]Linked sheet'!M165,'Rounded options'!$B$3),"-")</f>
        <v>0</v>
      </c>
      <c r="O165" s="7" t="str">
        <f>IFERROR(VLOOKUP($B165,[11]BPT_System_Structure!$B:$F,2,FALSE),"-")</f>
        <v>-</v>
      </c>
      <c r="P165" s="23" t="str">
        <f>IFERROR(VLOOKUP($B165,[11]BPT_System_Structure!$B:$F,3,FALSE),"-")</f>
        <v>-</v>
      </c>
      <c r="Q165" s="8" t="str">
        <f>IFERROR(VLOOKUP($B165,[11]BPT_System_Structure!$B:$F,5,FALSE),"-")</f>
        <v>-</v>
      </c>
      <c r="R165" s="59">
        <v>0</v>
      </c>
    </row>
    <row r="166" spans="2:18" hidden="1" x14ac:dyDescent="0.2">
      <c r="B166" s="21" t="str">
        <f>'[10]Linked sheet'!A166</f>
        <v>BZ20A</v>
      </c>
      <c r="C166" s="20" t="str">
        <f>VLOOKUP($B166,'[10]Linked sheet'!$A$3:$O$1925,2,FALSE)</f>
        <v>Complex Vitreous Retinal Procedures with CC Score 1+</v>
      </c>
      <c r="D166" s="68" t="str">
        <f>IF(AND($Q166=$D$2,$O166="HRG"),"See 07.BPT",IFERROR(ROUND('[10]Linked sheet'!C166,'Rounded options'!$B$3),"-"))</f>
        <v>-</v>
      </c>
      <c r="E166" s="66">
        <f>IF(AND($O166="HRG",OR($D$2,$Q166=$E$2)), "See 07.BPTs",IFERROR(ROUND('[10]Linked sheet'!D166,'Rounded options'!$B$3),"-"))</f>
        <v>1560</v>
      </c>
      <c r="F166" s="15" t="str">
        <f>IFERROR(ROUND(IF('[10]Linked sheet'!E166="","-",'[10]Linked sheet'!E166),'Rounded options'!$B$3),"-")</f>
        <v>-</v>
      </c>
      <c r="G166" s="15" t="str">
        <f>IFERROR(ROUND(IF('[10]Linked sheet'!F166="","-",'[10]Linked sheet'!F166),'Rounded options'!$B$3),"-")</f>
        <v>-</v>
      </c>
      <c r="H166" s="15">
        <f>IFERROR(ROUND(IF('[10]Linked sheet'!G166="","-",'[10]Linked sheet'!G166),'Rounded options'!$B$3),"-")</f>
        <v>5</v>
      </c>
      <c r="I166" s="66">
        <f>IF(AND(Q166=$I$2,$O166="HRG"),"See 07.BPTs",IFERROR(ROUND('[10]Linked sheet'!H166,'Rounded options'!$B$3),"-"))</f>
        <v>2043</v>
      </c>
      <c r="J166" s="15">
        <f>IFERROR(ROUND(IF('[10]Linked sheet'!I166="","-",'[10]Linked sheet'!I166),'Rounded options'!$B$3),"-")</f>
        <v>5</v>
      </c>
      <c r="K166" s="15">
        <f>IFERROR(ROUND(IF('[10]Linked sheet'!J166="","-",'[10]Linked sheet'!J166),'Rounded options'!$B$3),"-")</f>
        <v>238</v>
      </c>
      <c r="L166" s="15" t="str">
        <f>IF('[10]Linked sheet'!K166="","-",'[10]Linked sheet'!K166)</f>
        <v>No</v>
      </c>
      <c r="M166" s="39" t="str">
        <f>IF('[10]Linked sheet'!L166="","-",'[10]Linked sheet'!L166)</f>
        <v>-</v>
      </c>
      <c r="N166" s="35">
        <f>IFERROR(ROUND('[10]Linked sheet'!M166,'Rounded options'!$B$3),"-")</f>
        <v>0</v>
      </c>
      <c r="O166" s="7" t="str">
        <f>IFERROR(VLOOKUP($B166,[11]BPT_System_Structure!$B:$F,2,FALSE),"-")</f>
        <v>-</v>
      </c>
      <c r="P166" s="23" t="str">
        <f>IFERROR(VLOOKUP($B166,[11]BPT_System_Structure!$B:$F,3,FALSE),"-")</f>
        <v>-</v>
      </c>
      <c r="Q166" s="8" t="str">
        <f>IFERROR(VLOOKUP($B166,[11]BPT_System_Structure!$B:$F,5,FALSE),"-")</f>
        <v>-</v>
      </c>
      <c r="R166" s="59">
        <v>0</v>
      </c>
    </row>
    <row r="167" spans="2:18" hidden="1" x14ac:dyDescent="0.2">
      <c r="B167" s="21" t="str">
        <f>'[10]Linked sheet'!A167</f>
        <v>BZ20B</v>
      </c>
      <c r="C167" s="20" t="str">
        <f>VLOOKUP($B167,'[10]Linked sheet'!$A$3:$O$1925,2,FALSE)</f>
        <v>Complex Vitreous Retinal Procedures with CC Score 0</v>
      </c>
      <c r="D167" s="68" t="str">
        <f>IF(AND($Q167=$D$2,$O167="HRG"),"See 07.BPT",IFERROR(ROUND('[10]Linked sheet'!C167,'Rounded options'!$B$3),"-"))</f>
        <v>-</v>
      </c>
      <c r="E167" s="66">
        <f>IF(AND($O167="HRG",OR($D$2,$Q167=$E$2)), "See 07.BPTs",IFERROR(ROUND('[10]Linked sheet'!D167,'Rounded options'!$B$3),"-"))</f>
        <v>1544</v>
      </c>
      <c r="F167" s="15" t="str">
        <f>IFERROR(ROUND(IF('[10]Linked sheet'!E167="","-",'[10]Linked sheet'!E167),'Rounded options'!$B$3),"-")</f>
        <v>-</v>
      </c>
      <c r="G167" s="15" t="str">
        <f>IFERROR(ROUND(IF('[10]Linked sheet'!F167="","-",'[10]Linked sheet'!F167),'Rounded options'!$B$3),"-")</f>
        <v>-</v>
      </c>
      <c r="H167" s="15">
        <f>IFERROR(ROUND(IF('[10]Linked sheet'!G167="","-",'[10]Linked sheet'!G167),'Rounded options'!$B$3),"-")</f>
        <v>5</v>
      </c>
      <c r="I167" s="66">
        <f>IF(AND(Q167=$I$2,$O167="HRG"),"See 07.BPTs",IFERROR(ROUND('[10]Linked sheet'!H167,'Rounded options'!$B$3),"-"))</f>
        <v>1760</v>
      </c>
      <c r="J167" s="15">
        <f>IFERROR(ROUND(IF('[10]Linked sheet'!I167="","-",'[10]Linked sheet'!I167),'Rounded options'!$B$3),"-")</f>
        <v>5</v>
      </c>
      <c r="K167" s="15">
        <f>IFERROR(ROUND(IF('[10]Linked sheet'!J167="","-",'[10]Linked sheet'!J167),'Rounded options'!$B$3),"-")</f>
        <v>238</v>
      </c>
      <c r="L167" s="15" t="str">
        <f>IF('[10]Linked sheet'!K167="","-",'[10]Linked sheet'!K167)</f>
        <v>No</v>
      </c>
      <c r="M167" s="39" t="str">
        <f>IF('[10]Linked sheet'!L167="","-",'[10]Linked sheet'!L167)</f>
        <v>-</v>
      </c>
      <c r="N167" s="35">
        <f>IFERROR(ROUND('[10]Linked sheet'!M167,'Rounded options'!$B$3),"-")</f>
        <v>0</v>
      </c>
      <c r="O167" s="7" t="str">
        <f>IFERROR(VLOOKUP($B167,[11]BPT_System_Structure!$B:$F,2,FALSE),"-")</f>
        <v>-</v>
      </c>
      <c r="P167" s="23" t="str">
        <f>IFERROR(VLOOKUP($B167,[11]BPT_System_Structure!$B:$F,3,FALSE),"-")</f>
        <v>-</v>
      </c>
      <c r="Q167" s="8" t="str">
        <f>IFERROR(VLOOKUP($B167,[11]BPT_System_Structure!$B:$F,5,FALSE),"-")</f>
        <v>-</v>
      </c>
      <c r="R167" s="59">
        <v>0</v>
      </c>
    </row>
    <row r="168" spans="2:18" hidden="1" x14ac:dyDescent="0.2">
      <c r="B168" s="21" t="str">
        <f>'[10]Linked sheet'!A168</f>
        <v>BZ21A</v>
      </c>
      <c r="C168" s="20" t="str">
        <f>VLOOKUP($B168,'[10]Linked sheet'!$A$3:$O$1925,2,FALSE)</f>
        <v>Major Vitreous Retinal Procedures with CC Score 3+</v>
      </c>
      <c r="D168" s="68" t="str">
        <f>IF(AND($Q168=$D$2,$O168="HRG"),"See 07.BPT",IFERROR(ROUND('[10]Linked sheet'!C168,'Rounded options'!$B$3),"-"))</f>
        <v>-</v>
      </c>
      <c r="E168" s="66">
        <f>IF(AND($O168="HRG",OR($D$2,$Q168=$E$2)), "See 07.BPTs",IFERROR(ROUND('[10]Linked sheet'!D168,'Rounded options'!$B$3),"-"))</f>
        <v>1408</v>
      </c>
      <c r="F168" s="15" t="str">
        <f>IFERROR(ROUND(IF('[10]Linked sheet'!E168="","-",'[10]Linked sheet'!E168),'Rounded options'!$B$3),"-")</f>
        <v>-</v>
      </c>
      <c r="G168" s="15" t="str">
        <f>IFERROR(ROUND(IF('[10]Linked sheet'!F168="","-",'[10]Linked sheet'!F168),'Rounded options'!$B$3),"-")</f>
        <v>-</v>
      </c>
      <c r="H168" s="15">
        <f>IFERROR(ROUND(IF('[10]Linked sheet'!G168="","-",'[10]Linked sheet'!G168),'Rounded options'!$B$3),"-")</f>
        <v>5</v>
      </c>
      <c r="I168" s="66">
        <f>IF(AND(Q168=$I$2,$O168="HRG"),"See 07.BPTs",IFERROR(ROUND('[10]Linked sheet'!H168,'Rounded options'!$B$3),"-"))</f>
        <v>1773</v>
      </c>
      <c r="J168" s="15">
        <f>IFERROR(ROUND(IF('[10]Linked sheet'!I168="","-",'[10]Linked sheet'!I168),'Rounded options'!$B$3),"-")</f>
        <v>5</v>
      </c>
      <c r="K168" s="15">
        <f>IFERROR(ROUND(IF('[10]Linked sheet'!J168="","-",'[10]Linked sheet'!J168),'Rounded options'!$B$3),"-")</f>
        <v>238</v>
      </c>
      <c r="L168" s="15" t="str">
        <f>IF('[10]Linked sheet'!K168="","-",'[10]Linked sheet'!K168)</f>
        <v>No</v>
      </c>
      <c r="M168" s="39" t="str">
        <f>IF('[10]Linked sheet'!L168="","-",'[10]Linked sheet'!L168)</f>
        <v>-</v>
      </c>
      <c r="N168" s="35">
        <f>IFERROR(ROUND('[10]Linked sheet'!M168,'Rounded options'!$B$3),"-")</f>
        <v>0</v>
      </c>
      <c r="O168" s="7" t="str">
        <f>IFERROR(VLOOKUP($B168,[11]BPT_System_Structure!$B:$F,2,FALSE),"-")</f>
        <v>-</v>
      </c>
      <c r="P168" s="23" t="str">
        <f>IFERROR(VLOOKUP($B168,[11]BPT_System_Structure!$B:$F,3,FALSE),"-")</f>
        <v>-</v>
      </c>
      <c r="Q168" s="8" t="str">
        <f>IFERROR(VLOOKUP($B168,[11]BPT_System_Structure!$B:$F,5,FALSE),"-")</f>
        <v>-</v>
      </c>
      <c r="R168" s="59">
        <v>0</v>
      </c>
    </row>
    <row r="169" spans="2:18" hidden="1" x14ac:dyDescent="0.2">
      <c r="B169" s="21" t="str">
        <f>'[10]Linked sheet'!A169</f>
        <v>BZ21B</v>
      </c>
      <c r="C169" s="20" t="str">
        <f>VLOOKUP($B169,'[10]Linked sheet'!$A$3:$O$1925,2,FALSE)</f>
        <v>Major Vitreous Retinal Procedures with CC Score 1-2</v>
      </c>
      <c r="D169" s="68" t="str">
        <f>IF(AND($Q169=$D$2,$O169="HRG"),"See 07.BPT",IFERROR(ROUND('[10]Linked sheet'!C169,'Rounded options'!$B$3),"-"))</f>
        <v>-</v>
      </c>
      <c r="E169" s="66">
        <f>IF(AND($O169="HRG",OR($D$2,$Q169=$E$2)), "See 07.BPTs",IFERROR(ROUND('[10]Linked sheet'!D169,'Rounded options'!$B$3),"-"))</f>
        <v>1302</v>
      </c>
      <c r="F169" s="15" t="str">
        <f>IFERROR(ROUND(IF('[10]Linked sheet'!E169="","-",'[10]Linked sheet'!E169),'Rounded options'!$B$3),"-")</f>
        <v>-</v>
      </c>
      <c r="G169" s="15" t="str">
        <f>IFERROR(ROUND(IF('[10]Linked sheet'!F169="","-",'[10]Linked sheet'!F169),'Rounded options'!$B$3),"-")</f>
        <v>-</v>
      </c>
      <c r="H169" s="15">
        <f>IFERROR(ROUND(IF('[10]Linked sheet'!G169="","-",'[10]Linked sheet'!G169),'Rounded options'!$B$3),"-")</f>
        <v>5</v>
      </c>
      <c r="I169" s="66">
        <f>IF(AND(Q169=$I$2,$O169="HRG"),"See 07.BPTs",IFERROR(ROUND('[10]Linked sheet'!H169,'Rounded options'!$B$3),"-"))</f>
        <v>1391</v>
      </c>
      <c r="J169" s="15">
        <f>IFERROR(ROUND(IF('[10]Linked sheet'!I169="","-",'[10]Linked sheet'!I169),'Rounded options'!$B$3),"-")</f>
        <v>5</v>
      </c>
      <c r="K169" s="15">
        <f>IFERROR(ROUND(IF('[10]Linked sheet'!J169="","-",'[10]Linked sheet'!J169),'Rounded options'!$B$3),"-")</f>
        <v>238</v>
      </c>
      <c r="L169" s="15" t="str">
        <f>IF('[10]Linked sheet'!K169="","-",'[10]Linked sheet'!K169)</f>
        <v>No</v>
      </c>
      <c r="M169" s="39" t="str">
        <f>IF('[10]Linked sheet'!L169="","-",'[10]Linked sheet'!L169)</f>
        <v>-</v>
      </c>
      <c r="N169" s="35">
        <f>IFERROR(ROUND('[10]Linked sheet'!M169,'Rounded options'!$B$3),"-")</f>
        <v>0</v>
      </c>
      <c r="O169" s="7" t="str">
        <f>IFERROR(VLOOKUP($B169,[11]BPT_System_Structure!$B:$F,2,FALSE),"-")</f>
        <v>-</v>
      </c>
      <c r="P169" s="23" t="str">
        <f>IFERROR(VLOOKUP($B169,[11]BPT_System_Structure!$B:$F,3,FALSE),"-")</f>
        <v>-</v>
      </c>
      <c r="Q169" s="8" t="str">
        <f>IFERROR(VLOOKUP($B169,[11]BPT_System_Structure!$B:$F,5,FALSE),"-")</f>
        <v>-</v>
      </c>
      <c r="R169" s="59">
        <v>0</v>
      </c>
    </row>
    <row r="170" spans="2:18" hidden="1" x14ac:dyDescent="0.2">
      <c r="B170" s="21" t="str">
        <f>'[10]Linked sheet'!A170</f>
        <v>BZ21C</v>
      </c>
      <c r="C170" s="20" t="str">
        <f>VLOOKUP($B170,'[10]Linked sheet'!$A$3:$O$1925,2,FALSE)</f>
        <v>Major Vitreous Retinal Procedures with CC Score 0</v>
      </c>
      <c r="D170" s="68">
        <f>IF(AND($Q170=$D$2,$O170="HRG"),"See 07.BPT",IFERROR(ROUND('[10]Linked sheet'!C170,'Rounded options'!$B$3),"-"))</f>
        <v>126</v>
      </c>
      <c r="E170" s="66">
        <f>IF(AND($O170="HRG",OR($D$2,$Q170=$E$2)), "See 07.BPTs",IFERROR(ROUND('[10]Linked sheet'!D170,'Rounded options'!$B$3),"-"))</f>
        <v>1302</v>
      </c>
      <c r="F170" s="15" t="str">
        <f>IFERROR(ROUND(IF('[10]Linked sheet'!E170="","-",'[10]Linked sheet'!E170),'Rounded options'!$B$3),"-")</f>
        <v>-</v>
      </c>
      <c r="G170" s="15" t="str">
        <f>IFERROR(ROUND(IF('[10]Linked sheet'!F170="","-",'[10]Linked sheet'!F170),'Rounded options'!$B$3),"-")</f>
        <v>-</v>
      </c>
      <c r="H170" s="15">
        <f>IFERROR(ROUND(IF('[10]Linked sheet'!G170="","-",'[10]Linked sheet'!G170),'Rounded options'!$B$3),"-")</f>
        <v>5</v>
      </c>
      <c r="I170" s="66">
        <f>IF(AND(Q170=$I$2,$O170="HRG"),"See 07.BPTs",IFERROR(ROUND('[10]Linked sheet'!H170,'Rounded options'!$B$3),"-"))</f>
        <v>1348</v>
      </c>
      <c r="J170" s="15">
        <f>IFERROR(ROUND(IF('[10]Linked sheet'!I170="","-",'[10]Linked sheet'!I170),'Rounded options'!$B$3),"-")</f>
        <v>5</v>
      </c>
      <c r="K170" s="15">
        <f>IFERROR(ROUND(IF('[10]Linked sheet'!J170="","-",'[10]Linked sheet'!J170),'Rounded options'!$B$3),"-")</f>
        <v>238</v>
      </c>
      <c r="L170" s="15" t="str">
        <f>IF('[10]Linked sheet'!K170="","-",'[10]Linked sheet'!K170)</f>
        <v>No</v>
      </c>
      <c r="M170" s="39" t="str">
        <f>IF('[10]Linked sheet'!L170="","-",'[10]Linked sheet'!L170)</f>
        <v>-</v>
      </c>
      <c r="N170" s="35">
        <f>IFERROR(ROUND('[10]Linked sheet'!M170,'Rounded options'!$B$3),"-")</f>
        <v>0</v>
      </c>
      <c r="O170" s="7" t="str">
        <f>IFERROR(VLOOKUP($B170,[11]BPT_System_Structure!$B:$F,2,FALSE),"-")</f>
        <v>-</v>
      </c>
      <c r="P170" s="23" t="str">
        <f>IFERROR(VLOOKUP($B170,[11]BPT_System_Structure!$B:$F,3,FALSE),"-")</f>
        <v>-</v>
      </c>
      <c r="Q170" s="8" t="str">
        <f>IFERROR(VLOOKUP($B170,[11]BPT_System_Structure!$B:$F,5,FALSE),"-")</f>
        <v>-</v>
      </c>
      <c r="R170" s="59">
        <v>0</v>
      </c>
    </row>
    <row r="171" spans="2:18" hidden="1" x14ac:dyDescent="0.2">
      <c r="B171" s="21" t="str">
        <f>'[10]Linked sheet'!A171</f>
        <v>BZ22A</v>
      </c>
      <c r="C171" s="20" t="str">
        <f>VLOOKUP($B171,'[10]Linked sheet'!$A$3:$O$1925,2,FALSE)</f>
        <v>Intermediate Vitreous Retinal Procedures with CC Score 2+</v>
      </c>
      <c r="D171" s="68" t="str">
        <f>IF(AND($Q171=$D$2,$O171="HRG"),"See 07.BPT",IFERROR(ROUND('[10]Linked sheet'!C171,'Rounded options'!$B$3),"-"))</f>
        <v>-</v>
      </c>
      <c r="E171" s="66">
        <f>IF(AND($O171="HRG",OR($D$2,$Q171=$E$2)), "See 07.BPTs",IFERROR(ROUND('[10]Linked sheet'!D171,'Rounded options'!$B$3),"-"))</f>
        <v>933</v>
      </c>
      <c r="F171" s="15" t="str">
        <f>IFERROR(ROUND(IF('[10]Linked sheet'!E171="","-",'[10]Linked sheet'!E171),'Rounded options'!$B$3),"-")</f>
        <v>-</v>
      </c>
      <c r="G171" s="15" t="str">
        <f>IFERROR(ROUND(IF('[10]Linked sheet'!F171="","-",'[10]Linked sheet'!F171),'Rounded options'!$B$3),"-")</f>
        <v>-</v>
      </c>
      <c r="H171" s="15">
        <f>IFERROR(ROUND(IF('[10]Linked sheet'!G171="","-",'[10]Linked sheet'!G171),'Rounded options'!$B$3),"-")</f>
        <v>5</v>
      </c>
      <c r="I171" s="66">
        <f>IF(AND(Q171=$I$2,$O171="HRG"),"See 07.BPTs",IFERROR(ROUND('[10]Linked sheet'!H171,'Rounded options'!$B$3),"-"))</f>
        <v>2472</v>
      </c>
      <c r="J171" s="15">
        <f>IFERROR(ROUND(IF('[10]Linked sheet'!I171="","-",'[10]Linked sheet'!I171),'Rounded options'!$B$3),"-")</f>
        <v>18</v>
      </c>
      <c r="K171" s="15">
        <f>IFERROR(ROUND(IF('[10]Linked sheet'!J171="","-",'[10]Linked sheet'!J171),'Rounded options'!$B$3),"-")</f>
        <v>238</v>
      </c>
      <c r="L171" s="15" t="str">
        <f>IF('[10]Linked sheet'!K171="","-",'[10]Linked sheet'!K171)</f>
        <v>No</v>
      </c>
      <c r="M171" s="39" t="str">
        <f>IF('[10]Linked sheet'!L171="","-",'[10]Linked sheet'!L171)</f>
        <v>-</v>
      </c>
      <c r="N171" s="35">
        <f>IFERROR(ROUND('[10]Linked sheet'!M171,'Rounded options'!$B$3),"-")</f>
        <v>0</v>
      </c>
      <c r="O171" s="7" t="str">
        <f>IFERROR(VLOOKUP($B171,[11]BPT_System_Structure!$B:$F,2,FALSE),"-")</f>
        <v>-</v>
      </c>
      <c r="P171" s="23" t="str">
        <f>IFERROR(VLOOKUP($B171,[11]BPT_System_Structure!$B:$F,3,FALSE),"-")</f>
        <v>-</v>
      </c>
      <c r="Q171" s="8" t="str">
        <f>IFERROR(VLOOKUP($B171,[11]BPT_System_Structure!$B:$F,5,FALSE),"-")</f>
        <v>-</v>
      </c>
      <c r="R171" s="59">
        <v>0</v>
      </c>
    </row>
    <row r="172" spans="2:18" hidden="1" x14ac:dyDescent="0.2">
      <c r="B172" s="21" t="str">
        <f>'[10]Linked sheet'!A172</f>
        <v>BZ22B</v>
      </c>
      <c r="C172" s="20" t="str">
        <f>VLOOKUP($B172,'[10]Linked sheet'!$A$3:$O$1925,2,FALSE)</f>
        <v>Intermediate Vitreous Retinal Procedures with CC Score 0-1</v>
      </c>
      <c r="D172" s="68">
        <f>IF(AND($Q172=$D$2,$O172="HRG"),"See 07.BPT",IFERROR(ROUND('[10]Linked sheet'!C172,'Rounded options'!$B$3),"-"))</f>
        <v>98</v>
      </c>
      <c r="E172" s="66">
        <f>IF(AND($O172="HRG",OR($D$2,$Q172=$E$2)), "See 07.BPTs",IFERROR(ROUND('[10]Linked sheet'!D172,'Rounded options'!$B$3),"-"))</f>
        <v>933</v>
      </c>
      <c r="F172" s="15" t="str">
        <f>IFERROR(ROUND(IF('[10]Linked sheet'!E172="","-",'[10]Linked sheet'!E172),'Rounded options'!$B$3),"-")</f>
        <v>-</v>
      </c>
      <c r="G172" s="15" t="str">
        <f>IFERROR(ROUND(IF('[10]Linked sheet'!F172="","-",'[10]Linked sheet'!F172),'Rounded options'!$B$3),"-")</f>
        <v>-</v>
      </c>
      <c r="H172" s="15">
        <f>IFERROR(ROUND(IF('[10]Linked sheet'!G172="","-",'[10]Linked sheet'!G172),'Rounded options'!$B$3),"-")</f>
        <v>5</v>
      </c>
      <c r="I172" s="66">
        <f>IF(AND(Q172=$I$2,$O172="HRG"),"See 07.BPTs",IFERROR(ROUND('[10]Linked sheet'!H172,'Rounded options'!$B$3),"-"))</f>
        <v>1677</v>
      </c>
      <c r="J172" s="15">
        <f>IFERROR(ROUND(IF('[10]Linked sheet'!I172="","-",'[10]Linked sheet'!I172),'Rounded options'!$B$3),"-")</f>
        <v>5</v>
      </c>
      <c r="K172" s="15">
        <f>IFERROR(ROUND(IF('[10]Linked sheet'!J172="","-",'[10]Linked sheet'!J172),'Rounded options'!$B$3),"-")</f>
        <v>238</v>
      </c>
      <c r="L172" s="15" t="str">
        <f>IF('[10]Linked sheet'!K172="","-",'[10]Linked sheet'!K172)</f>
        <v>No</v>
      </c>
      <c r="M172" s="39" t="str">
        <f>IF('[10]Linked sheet'!L172="","-",'[10]Linked sheet'!L172)</f>
        <v>-</v>
      </c>
      <c r="N172" s="35">
        <f>IFERROR(ROUND('[10]Linked sheet'!M172,'Rounded options'!$B$3),"-")</f>
        <v>0</v>
      </c>
      <c r="O172" s="7" t="str">
        <f>IFERROR(VLOOKUP($B172,[11]BPT_System_Structure!$B:$F,2,FALSE),"-")</f>
        <v>-</v>
      </c>
      <c r="P172" s="23" t="str">
        <f>IFERROR(VLOOKUP($B172,[11]BPT_System_Structure!$B:$F,3,FALSE),"-")</f>
        <v>-</v>
      </c>
      <c r="Q172" s="8" t="str">
        <f>IFERROR(VLOOKUP($B172,[11]BPT_System_Structure!$B:$F,5,FALSE),"-")</f>
        <v>-</v>
      </c>
      <c r="R172" s="59">
        <v>0</v>
      </c>
    </row>
    <row r="173" spans="2:18" hidden="1" x14ac:dyDescent="0.2">
      <c r="B173" s="21" t="str">
        <f>'[10]Linked sheet'!A173</f>
        <v>BZ23Z</v>
      </c>
      <c r="C173" s="20" t="str">
        <f>VLOOKUP($B173,'[10]Linked sheet'!$A$3:$O$1925,2,FALSE)</f>
        <v>Minor Vitreous Retinal Procedures</v>
      </c>
      <c r="D173" s="68">
        <f>IF(AND($Q173=$D$2,$O173="HRG"),"See 07.BPT",IFERROR(ROUND('[10]Linked sheet'!C173,'Rounded options'!$B$3),"-"))</f>
        <v>93</v>
      </c>
      <c r="E173" s="66">
        <f>IF(AND($O173="HRG",OR($D$2,$Q173=$E$2)), "See 07.BPTs",IFERROR(ROUND('[10]Linked sheet'!D173,'Rounded options'!$B$3),"-"))</f>
        <v>303</v>
      </c>
      <c r="F173" s="15" t="str">
        <f>IFERROR(ROUND(IF('[10]Linked sheet'!E173="","-",'[10]Linked sheet'!E173),'Rounded options'!$B$3),"-")</f>
        <v>-</v>
      </c>
      <c r="G173" s="15" t="str">
        <f>IFERROR(ROUND(IF('[10]Linked sheet'!F173="","-",'[10]Linked sheet'!F173),'Rounded options'!$B$3),"-")</f>
        <v>-</v>
      </c>
      <c r="H173" s="15">
        <f>IFERROR(ROUND(IF('[10]Linked sheet'!G173="","-",'[10]Linked sheet'!G173),'Rounded options'!$B$3),"-")</f>
        <v>5</v>
      </c>
      <c r="I173" s="66">
        <f>IF(AND(Q173=$I$2,$O173="HRG"),"See 07.BPTs",IFERROR(ROUND('[10]Linked sheet'!H173,'Rounded options'!$B$3),"-"))</f>
        <v>766</v>
      </c>
      <c r="J173" s="15">
        <f>IFERROR(ROUND(IF('[10]Linked sheet'!I173="","-",'[10]Linked sheet'!I173),'Rounded options'!$B$3),"-")</f>
        <v>5</v>
      </c>
      <c r="K173" s="15">
        <f>IFERROR(ROUND(IF('[10]Linked sheet'!J173="","-",'[10]Linked sheet'!J173),'Rounded options'!$B$3),"-")</f>
        <v>238</v>
      </c>
      <c r="L173" s="15" t="str">
        <f>IF('[10]Linked sheet'!K173="","-",'[10]Linked sheet'!K173)</f>
        <v>No</v>
      </c>
      <c r="M173" s="39" t="str">
        <f>IF('[10]Linked sheet'!L173="","-",'[10]Linked sheet'!L173)</f>
        <v>-</v>
      </c>
      <c r="N173" s="35">
        <f>IFERROR(ROUND('[10]Linked sheet'!M173,'Rounded options'!$B$3),"-")</f>
        <v>0</v>
      </c>
      <c r="O173" s="7" t="str">
        <f>IFERROR(VLOOKUP($B173,[11]BPT_System_Structure!$B:$F,2,FALSE),"-")</f>
        <v>-</v>
      </c>
      <c r="P173" s="23" t="str">
        <f>IFERROR(VLOOKUP($B173,[11]BPT_System_Structure!$B:$F,3,FALSE),"-")</f>
        <v>-</v>
      </c>
      <c r="Q173" s="8" t="str">
        <f>IFERROR(VLOOKUP($B173,[11]BPT_System_Structure!$B:$F,5,FALSE),"-")</f>
        <v>-</v>
      </c>
      <c r="R173" s="59">
        <v>0</v>
      </c>
    </row>
    <row r="174" spans="2:18" hidden="1" x14ac:dyDescent="0.2">
      <c r="B174" s="21" t="str">
        <f>'[10]Linked sheet'!A174</f>
        <v>BZ24D</v>
      </c>
      <c r="C174" s="20" t="str">
        <f>VLOOKUP($B174,'[10]Linked sheet'!$A$3:$O$1925,2,FALSE)</f>
        <v>Non-Surgical Ophthalmology with Interventions</v>
      </c>
      <c r="D174" s="68" t="str">
        <f>IF(AND($Q174=$D$2,$O174="HRG"),"See 07.BPT",IFERROR(ROUND('[10]Linked sheet'!C174,'Rounded options'!$B$3),"-"))</f>
        <v>-</v>
      </c>
      <c r="E174" s="66">
        <f>IF(AND($O174="HRG",OR($D$2,$Q174=$E$2)), "See 07.BPTs",IFERROR(ROUND('[10]Linked sheet'!D174,'Rounded options'!$B$3),"-"))</f>
        <v>2531</v>
      </c>
      <c r="F174" s="15" t="str">
        <f>IFERROR(ROUND(IF('[10]Linked sheet'!E174="","-",'[10]Linked sheet'!E174),'Rounded options'!$B$3),"-")</f>
        <v>-</v>
      </c>
      <c r="G174" s="15" t="str">
        <f>IFERROR(ROUND(IF('[10]Linked sheet'!F174="","-",'[10]Linked sheet'!F174),'Rounded options'!$B$3),"-")</f>
        <v>-</v>
      </c>
      <c r="H174" s="15">
        <f>IFERROR(ROUND(IF('[10]Linked sheet'!G174="","-",'[10]Linked sheet'!G174),'Rounded options'!$B$3),"-")</f>
        <v>15</v>
      </c>
      <c r="I174" s="66">
        <f>IF(AND(Q174=$I$2,$O174="HRG"),"See 07.BPTs",IFERROR(ROUND('[10]Linked sheet'!H174,'Rounded options'!$B$3),"-"))</f>
        <v>2922</v>
      </c>
      <c r="J174" s="15">
        <f>IFERROR(ROUND(IF('[10]Linked sheet'!I174="","-",'[10]Linked sheet'!I174),'Rounded options'!$B$3),"-")</f>
        <v>21</v>
      </c>
      <c r="K174" s="15">
        <f>IFERROR(ROUND(IF('[10]Linked sheet'!J174="","-",'[10]Linked sheet'!J174),'Rounded options'!$B$3),"-")</f>
        <v>238</v>
      </c>
      <c r="L174" s="15" t="str">
        <f>IF('[10]Linked sheet'!K174="","-",'[10]Linked sheet'!K174)</f>
        <v>Yes</v>
      </c>
      <c r="M174" s="39">
        <f>IF('[10]Linked sheet'!L174="","-",'[10]Linked sheet'!L174)</f>
        <v>0.30000000000000004</v>
      </c>
      <c r="N174" s="35">
        <f>IFERROR(ROUND('[10]Linked sheet'!M174,'Rounded options'!$B$3),"-")</f>
        <v>877</v>
      </c>
      <c r="O174" s="7" t="str">
        <f>IFERROR(VLOOKUP($B174,[11]BPT_System_Structure!$B:$F,2,FALSE),"-")</f>
        <v>-</v>
      </c>
      <c r="P174" s="23" t="str">
        <f>IFERROR(VLOOKUP($B174,[11]BPT_System_Structure!$B:$F,3,FALSE),"-")</f>
        <v>-</v>
      </c>
      <c r="Q174" s="8" t="str">
        <f>IFERROR(VLOOKUP($B174,[11]BPT_System_Structure!$B:$F,5,FALSE),"-")</f>
        <v>-</v>
      </c>
      <c r="R174" s="59">
        <v>0</v>
      </c>
    </row>
    <row r="175" spans="2:18" hidden="1" x14ac:dyDescent="0.2">
      <c r="B175" s="21" t="str">
        <f>'[10]Linked sheet'!A175</f>
        <v>BZ24E</v>
      </c>
      <c r="C175" s="20" t="str">
        <f>VLOOKUP($B175,'[10]Linked sheet'!$A$3:$O$1925,2,FALSE)</f>
        <v>Non-Surgical Ophthalmology without Interventions, with CC Score 5+</v>
      </c>
      <c r="D175" s="68" t="str">
        <f>IF(AND($Q175=$D$2,$O175="HRG"),"See 07.BPT",IFERROR(ROUND('[10]Linked sheet'!C175,'Rounded options'!$B$3),"-"))</f>
        <v>-</v>
      </c>
      <c r="E175" s="66">
        <f>IF(AND($O175="HRG",OR($D$2,$Q175=$E$2)), "See 07.BPTs",IFERROR(ROUND('[10]Linked sheet'!D175,'Rounded options'!$B$3),"-"))</f>
        <v>1101</v>
      </c>
      <c r="F175" s="15" t="str">
        <f>IFERROR(ROUND(IF('[10]Linked sheet'!E175="","-",'[10]Linked sheet'!E175),'Rounded options'!$B$3),"-")</f>
        <v>-</v>
      </c>
      <c r="G175" s="15" t="str">
        <f>IFERROR(ROUND(IF('[10]Linked sheet'!F175="","-",'[10]Linked sheet'!F175),'Rounded options'!$B$3),"-")</f>
        <v>-</v>
      </c>
      <c r="H175" s="15">
        <f>IFERROR(ROUND(IF('[10]Linked sheet'!G175="","-",'[10]Linked sheet'!G175),'Rounded options'!$B$3),"-")</f>
        <v>21</v>
      </c>
      <c r="I175" s="66">
        <f>IF(AND(Q175=$I$2,$O175="HRG"),"See 07.BPTs",IFERROR(ROUND('[10]Linked sheet'!H175,'Rounded options'!$B$3),"-"))</f>
        <v>2662</v>
      </c>
      <c r="J175" s="15">
        <f>IFERROR(ROUND(IF('[10]Linked sheet'!I175="","-",'[10]Linked sheet'!I175),'Rounded options'!$B$3),"-")</f>
        <v>24</v>
      </c>
      <c r="K175" s="15">
        <f>IFERROR(ROUND(IF('[10]Linked sheet'!J175="","-",'[10]Linked sheet'!J175),'Rounded options'!$B$3),"-")</f>
        <v>238</v>
      </c>
      <c r="L175" s="15" t="str">
        <f>IF('[10]Linked sheet'!K175="","-",'[10]Linked sheet'!K175)</f>
        <v>Yes</v>
      </c>
      <c r="M175" s="39">
        <f>IF('[10]Linked sheet'!L175="","-",'[10]Linked sheet'!L175)</f>
        <v>0.30000000000000004</v>
      </c>
      <c r="N175" s="35">
        <f>IFERROR(ROUND('[10]Linked sheet'!M175,'Rounded options'!$B$3),"-")</f>
        <v>798</v>
      </c>
      <c r="O175" s="7" t="str">
        <f>IFERROR(VLOOKUP($B175,[11]BPT_System_Structure!$B:$F,2,FALSE),"-")</f>
        <v>-</v>
      </c>
      <c r="P175" s="23" t="str">
        <f>IFERROR(VLOOKUP($B175,[11]BPT_System_Structure!$B:$F,3,FALSE),"-")</f>
        <v>-</v>
      </c>
      <c r="Q175" s="8" t="str">
        <f>IFERROR(VLOOKUP($B175,[11]BPT_System_Structure!$B:$F,5,FALSE),"-")</f>
        <v>-</v>
      </c>
      <c r="R175" s="59">
        <v>0</v>
      </c>
    </row>
    <row r="176" spans="2:18" hidden="1" x14ac:dyDescent="0.2">
      <c r="B176" s="21" t="str">
        <f>'[10]Linked sheet'!A176</f>
        <v>BZ24F</v>
      </c>
      <c r="C176" s="20" t="str">
        <f>VLOOKUP($B176,'[10]Linked sheet'!$A$3:$O$1925,2,FALSE)</f>
        <v>Non-Surgical Ophthalmology without Interventions, with CC Score 2-4</v>
      </c>
      <c r="D176" s="68" t="str">
        <f>IF(AND($Q176=$D$2,$O176="HRG"),"See 07.BPT",IFERROR(ROUND('[10]Linked sheet'!C176,'Rounded options'!$B$3),"-"))</f>
        <v>-</v>
      </c>
      <c r="E176" s="66">
        <f>IF(AND($O176="HRG",OR($D$2,$Q176=$E$2)), "See 07.BPTs",IFERROR(ROUND('[10]Linked sheet'!D176,'Rounded options'!$B$3),"-"))</f>
        <v>395</v>
      </c>
      <c r="F176" s="15" t="str">
        <f>IFERROR(ROUND(IF('[10]Linked sheet'!E176="","-",'[10]Linked sheet'!E176),'Rounded options'!$B$3),"-")</f>
        <v>-</v>
      </c>
      <c r="G176" s="15" t="str">
        <f>IFERROR(ROUND(IF('[10]Linked sheet'!F176="","-",'[10]Linked sheet'!F176),'Rounded options'!$B$3),"-")</f>
        <v>-</v>
      </c>
      <c r="H176" s="15">
        <f>IFERROR(ROUND(IF('[10]Linked sheet'!G176="","-",'[10]Linked sheet'!G176),'Rounded options'!$B$3),"-")</f>
        <v>5</v>
      </c>
      <c r="I176" s="66">
        <f>IF(AND(Q176=$I$2,$O176="HRG"),"See 07.BPTs",IFERROR(ROUND('[10]Linked sheet'!H176,'Rounded options'!$B$3),"-"))</f>
        <v>1673</v>
      </c>
      <c r="J176" s="15">
        <f>IFERROR(ROUND(IF('[10]Linked sheet'!I176="","-",'[10]Linked sheet'!I176),'Rounded options'!$B$3),"-")</f>
        <v>13</v>
      </c>
      <c r="K176" s="15">
        <f>IFERROR(ROUND(IF('[10]Linked sheet'!J176="","-",'[10]Linked sheet'!J176),'Rounded options'!$B$3),"-")</f>
        <v>238</v>
      </c>
      <c r="L176" s="15" t="str">
        <f>IF('[10]Linked sheet'!K176="","-",'[10]Linked sheet'!K176)</f>
        <v>Yes</v>
      </c>
      <c r="M176" s="39">
        <f>IF('[10]Linked sheet'!L176="","-",'[10]Linked sheet'!L176)</f>
        <v>0.4</v>
      </c>
      <c r="N176" s="35">
        <f>IFERROR(ROUND('[10]Linked sheet'!M176,'Rounded options'!$B$3),"-")</f>
        <v>669</v>
      </c>
      <c r="O176" s="7" t="str">
        <f>IFERROR(VLOOKUP($B176,[11]BPT_System_Structure!$B:$F,2,FALSE),"-")</f>
        <v>-</v>
      </c>
      <c r="P176" s="23" t="str">
        <f>IFERROR(VLOOKUP($B176,[11]BPT_System_Structure!$B:$F,3,FALSE),"-")</f>
        <v>-</v>
      </c>
      <c r="Q176" s="8" t="str">
        <f>IFERROR(VLOOKUP($B176,[11]BPT_System_Structure!$B:$F,5,FALSE),"-")</f>
        <v>-</v>
      </c>
      <c r="R176" s="59">
        <v>0</v>
      </c>
    </row>
    <row r="177" spans="2:18" hidden="1" x14ac:dyDescent="0.2">
      <c r="B177" s="21" t="str">
        <f>'[10]Linked sheet'!A177</f>
        <v>BZ24G</v>
      </c>
      <c r="C177" s="20" t="str">
        <f>VLOOKUP($B177,'[10]Linked sheet'!$A$3:$O$1925,2,FALSE)</f>
        <v>Non-Surgical Ophthalmology without Interventions, with CC Score 0-1</v>
      </c>
      <c r="D177" s="68" t="str">
        <f>IF(AND($Q177=$D$2,$O177="HRG"),"See 07.BPT",IFERROR(ROUND('[10]Linked sheet'!C177,'Rounded options'!$B$3),"-"))</f>
        <v>-</v>
      </c>
      <c r="E177" s="66">
        <f>IF(AND($O177="HRG",OR($D$2,$Q177=$E$2)), "See 07.BPTs",IFERROR(ROUND('[10]Linked sheet'!D177,'Rounded options'!$B$3),"-"))</f>
        <v>360</v>
      </c>
      <c r="F177" s="15" t="str">
        <f>IFERROR(ROUND(IF('[10]Linked sheet'!E177="","-",'[10]Linked sheet'!E177),'Rounded options'!$B$3),"-")</f>
        <v>-</v>
      </c>
      <c r="G177" s="15" t="str">
        <f>IFERROR(ROUND(IF('[10]Linked sheet'!F177="","-",'[10]Linked sheet'!F177),'Rounded options'!$B$3),"-")</f>
        <v>-</v>
      </c>
      <c r="H177" s="15">
        <f>IFERROR(ROUND(IF('[10]Linked sheet'!G177="","-",'[10]Linked sheet'!G177),'Rounded options'!$B$3),"-")</f>
        <v>5</v>
      </c>
      <c r="I177" s="66">
        <f>IF(AND(Q177=$I$2,$O177="HRG"),"See 07.BPTs",IFERROR(ROUND('[10]Linked sheet'!H177,'Rounded options'!$B$3),"-"))</f>
        <v>892</v>
      </c>
      <c r="J177" s="15">
        <f>IFERROR(ROUND(IF('[10]Linked sheet'!I177="","-",'[10]Linked sheet'!I177),'Rounded options'!$B$3),"-")</f>
        <v>5</v>
      </c>
      <c r="K177" s="15">
        <f>IFERROR(ROUND(IF('[10]Linked sheet'!J177="","-",'[10]Linked sheet'!J177),'Rounded options'!$B$3),"-")</f>
        <v>238</v>
      </c>
      <c r="L177" s="15" t="str">
        <f>IF('[10]Linked sheet'!K177="","-",'[10]Linked sheet'!K177)</f>
        <v>Yes</v>
      </c>
      <c r="M177" s="39">
        <f>IF('[10]Linked sheet'!L177="","-",'[10]Linked sheet'!L177)</f>
        <v>0.65</v>
      </c>
      <c r="N177" s="35">
        <f>IFERROR(ROUND('[10]Linked sheet'!M177,'Rounded options'!$B$3),"-")</f>
        <v>580</v>
      </c>
      <c r="O177" s="7" t="str">
        <f>IFERROR(VLOOKUP($B177,[11]BPT_System_Structure!$B:$F,2,FALSE),"-")</f>
        <v>-</v>
      </c>
      <c r="P177" s="23" t="str">
        <f>IFERROR(VLOOKUP($B177,[11]BPT_System_Structure!$B:$F,3,FALSE),"-")</f>
        <v>-</v>
      </c>
      <c r="Q177" s="8" t="str">
        <f>IFERROR(VLOOKUP($B177,[11]BPT_System_Structure!$B:$F,5,FALSE),"-")</f>
        <v>-</v>
      </c>
      <c r="R177" s="59">
        <v>0</v>
      </c>
    </row>
    <row r="178" spans="2:18" hidden="1" x14ac:dyDescent="0.2">
      <c r="B178" s="21" t="str">
        <f>'[10]Linked sheet'!A178</f>
        <v>CA01Z</v>
      </c>
      <c r="C178" s="20" t="str">
        <f>VLOOKUP($B178,'[10]Linked sheet'!$A$3:$O$1925,2,FALSE)</f>
        <v>Complex Neck Procedures</v>
      </c>
      <c r="D178" s="68" t="str">
        <f>IF(AND($Q178=$D$2,$O178="HRG"),"See 07.BPT",IFERROR(ROUND('[10]Linked sheet'!C178,'Rounded options'!$B$3),"-"))</f>
        <v>-</v>
      </c>
      <c r="E178" s="66">
        <f>IF(AND($O178="HRG",OR($D$2,$Q178=$E$2)), "See 07.BPTs",IFERROR(ROUND('[10]Linked sheet'!D178,'Rounded options'!$B$3),"-"))</f>
        <v>10261</v>
      </c>
      <c r="F178" s="15" t="str">
        <f>IFERROR(ROUND(IF('[10]Linked sheet'!E178="","-",'[10]Linked sheet'!E178),'Rounded options'!$B$3),"-")</f>
        <v>-</v>
      </c>
      <c r="G178" s="15" t="str">
        <f>IFERROR(ROUND(IF('[10]Linked sheet'!F178="","-",'[10]Linked sheet'!F178),'Rounded options'!$B$3),"-")</f>
        <v>-</v>
      </c>
      <c r="H178" s="15">
        <f>IFERROR(ROUND(IF('[10]Linked sheet'!G178="","-",'[10]Linked sheet'!G178),'Rounded options'!$B$3),"-")</f>
        <v>32</v>
      </c>
      <c r="I178" s="66">
        <f>IF(AND(Q178=$I$2,$O178="HRG"),"See 07.BPTs",IFERROR(ROUND('[10]Linked sheet'!H178,'Rounded options'!$B$3),"-"))</f>
        <v>16701</v>
      </c>
      <c r="J178" s="15">
        <f>IFERROR(ROUND(IF('[10]Linked sheet'!I178="","-",'[10]Linked sheet'!I178),'Rounded options'!$B$3),"-")</f>
        <v>173</v>
      </c>
      <c r="K178" s="15">
        <f>IFERROR(ROUND(IF('[10]Linked sheet'!J178="","-",'[10]Linked sheet'!J178),'Rounded options'!$B$3),"-")</f>
        <v>221</v>
      </c>
      <c r="L178" s="15" t="str">
        <f>IF('[10]Linked sheet'!K178="","-",'[10]Linked sheet'!K178)</f>
        <v>No</v>
      </c>
      <c r="M178" s="39" t="str">
        <f>IF('[10]Linked sheet'!L178="","-",'[10]Linked sheet'!L178)</f>
        <v>-</v>
      </c>
      <c r="N178" s="35">
        <f>IFERROR(ROUND('[10]Linked sheet'!M178,'Rounded options'!$B$3),"-")</f>
        <v>0</v>
      </c>
      <c r="O178" s="7" t="str">
        <f>IFERROR(VLOOKUP($B178,[11]BPT_System_Structure!$B:$F,2,FALSE),"-")</f>
        <v>-</v>
      </c>
      <c r="P178" s="23" t="str">
        <f>IFERROR(VLOOKUP($B178,[11]BPT_System_Structure!$B:$F,3,FALSE),"-")</f>
        <v>-</v>
      </c>
      <c r="Q178" s="8" t="str">
        <f>IFERROR(VLOOKUP($B178,[11]BPT_System_Structure!$B:$F,5,FALSE),"-")</f>
        <v>-</v>
      </c>
      <c r="R178" s="59">
        <v>0</v>
      </c>
    </row>
    <row r="179" spans="2:18" hidden="1" x14ac:dyDescent="0.2">
      <c r="B179" s="21" t="str">
        <f>'[10]Linked sheet'!A179</f>
        <v>CA02A</v>
      </c>
      <c r="C179" s="20" t="str">
        <f>VLOOKUP($B179,'[10]Linked sheet'!$A$3:$O$1925,2,FALSE)</f>
        <v>Very Major Neck Procedures with CC Score 2+</v>
      </c>
      <c r="D179" s="68" t="str">
        <f>IF(AND($Q179=$D$2,$O179="HRG"),"See 07.BPT",IFERROR(ROUND('[10]Linked sheet'!C179,'Rounded options'!$B$3),"-"))</f>
        <v>-</v>
      </c>
      <c r="E179" s="66">
        <f>IF(AND($O179="HRG",OR($D$2,$Q179=$E$2)), "See 07.BPTs",IFERROR(ROUND('[10]Linked sheet'!D179,'Rounded options'!$B$3),"-"))</f>
        <v>6259</v>
      </c>
      <c r="F179" s="15" t="str">
        <f>IFERROR(ROUND(IF('[10]Linked sheet'!E179="","-",'[10]Linked sheet'!E179),'Rounded options'!$B$3),"-")</f>
        <v>-</v>
      </c>
      <c r="G179" s="15" t="str">
        <f>IFERROR(ROUND(IF('[10]Linked sheet'!F179="","-",'[10]Linked sheet'!F179),'Rounded options'!$B$3),"-")</f>
        <v>-</v>
      </c>
      <c r="H179" s="15">
        <f>IFERROR(ROUND(IF('[10]Linked sheet'!G179="","-",'[10]Linked sheet'!G179),'Rounded options'!$B$3),"-")</f>
        <v>13</v>
      </c>
      <c r="I179" s="66">
        <f>IF(AND(Q179=$I$2,$O179="HRG"),"See 07.BPTs",IFERROR(ROUND('[10]Linked sheet'!H179,'Rounded options'!$B$3),"-"))</f>
        <v>6600</v>
      </c>
      <c r="J179" s="15">
        <f>IFERROR(ROUND(IF('[10]Linked sheet'!I179="","-",'[10]Linked sheet'!I179),'Rounded options'!$B$3),"-")</f>
        <v>61</v>
      </c>
      <c r="K179" s="15">
        <f>IFERROR(ROUND(IF('[10]Linked sheet'!J179="","-",'[10]Linked sheet'!J179),'Rounded options'!$B$3),"-")</f>
        <v>221</v>
      </c>
      <c r="L179" s="15" t="str">
        <f>IF('[10]Linked sheet'!K179="","-",'[10]Linked sheet'!K179)</f>
        <v>No</v>
      </c>
      <c r="M179" s="39" t="str">
        <f>IF('[10]Linked sheet'!L179="","-",'[10]Linked sheet'!L179)</f>
        <v>-</v>
      </c>
      <c r="N179" s="35">
        <f>IFERROR(ROUND('[10]Linked sheet'!M179,'Rounded options'!$B$3),"-")</f>
        <v>0</v>
      </c>
      <c r="O179" s="7" t="str">
        <f>IFERROR(VLOOKUP($B179,[11]BPT_System_Structure!$B:$F,2,FALSE),"-")</f>
        <v>-</v>
      </c>
      <c r="P179" s="23" t="str">
        <f>IFERROR(VLOOKUP($B179,[11]BPT_System_Structure!$B:$F,3,FALSE),"-")</f>
        <v>-</v>
      </c>
      <c r="Q179" s="8" t="str">
        <f>IFERROR(VLOOKUP($B179,[11]BPT_System_Structure!$B:$F,5,FALSE),"-")</f>
        <v>-</v>
      </c>
      <c r="R179" s="59">
        <v>0</v>
      </c>
    </row>
    <row r="180" spans="2:18" hidden="1" x14ac:dyDescent="0.2">
      <c r="B180" s="21" t="str">
        <f>'[10]Linked sheet'!A180</f>
        <v>CA02B</v>
      </c>
      <c r="C180" s="20" t="str">
        <f>VLOOKUP($B180,'[10]Linked sheet'!$A$3:$O$1925,2,FALSE)</f>
        <v>Very Major Neck Procedures with CC Score 0-1</v>
      </c>
      <c r="D180" s="68" t="str">
        <f>IF(AND($Q180=$D$2,$O180="HRG"),"See 07.BPT",IFERROR(ROUND('[10]Linked sheet'!C180,'Rounded options'!$B$3),"-"))</f>
        <v>-</v>
      </c>
      <c r="E180" s="66">
        <f>IF(AND($O180="HRG",OR($D$2,$Q180=$E$2)), "See 07.BPTs",IFERROR(ROUND('[10]Linked sheet'!D180,'Rounded options'!$B$3),"-"))</f>
        <v>4979</v>
      </c>
      <c r="F180" s="15" t="str">
        <f>IFERROR(ROUND(IF('[10]Linked sheet'!E180="","-",'[10]Linked sheet'!E180),'Rounded options'!$B$3),"-")</f>
        <v>-</v>
      </c>
      <c r="G180" s="15" t="str">
        <f>IFERROR(ROUND(IF('[10]Linked sheet'!F180="","-",'[10]Linked sheet'!F180),'Rounded options'!$B$3),"-")</f>
        <v>-</v>
      </c>
      <c r="H180" s="15">
        <f>IFERROR(ROUND(IF('[10]Linked sheet'!G180="","-",'[10]Linked sheet'!G180),'Rounded options'!$B$3),"-")</f>
        <v>10</v>
      </c>
      <c r="I180" s="66">
        <f>IF(AND(Q180=$I$2,$O180="HRG"),"See 07.BPTs",IFERROR(ROUND('[10]Linked sheet'!H180,'Rounded options'!$B$3),"-"))</f>
        <v>6959</v>
      </c>
      <c r="J180" s="15">
        <f>IFERROR(ROUND(IF('[10]Linked sheet'!I180="","-",'[10]Linked sheet'!I180),'Rounded options'!$B$3),"-")</f>
        <v>12</v>
      </c>
      <c r="K180" s="15">
        <f>IFERROR(ROUND(IF('[10]Linked sheet'!J180="","-",'[10]Linked sheet'!J180),'Rounded options'!$B$3),"-")</f>
        <v>221</v>
      </c>
      <c r="L180" s="15" t="str">
        <f>IF('[10]Linked sheet'!K180="","-",'[10]Linked sheet'!K180)</f>
        <v>No</v>
      </c>
      <c r="M180" s="39" t="str">
        <f>IF('[10]Linked sheet'!L180="","-",'[10]Linked sheet'!L180)</f>
        <v>-</v>
      </c>
      <c r="N180" s="35">
        <f>IFERROR(ROUND('[10]Linked sheet'!M180,'Rounded options'!$B$3),"-")</f>
        <v>0</v>
      </c>
      <c r="O180" s="7" t="str">
        <f>IFERROR(VLOOKUP($B180,[11]BPT_System_Structure!$B:$F,2,FALSE),"-")</f>
        <v>-</v>
      </c>
      <c r="P180" s="23" t="str">
        <f>IFERROR(VLOOKUP($B180,[11]BPT_System_Structure!$B:$F,3,FALSE),"-")</f>
        <v>-</v>
      </c>
      <c r="Q180" s="8" t="str">
        <f>IFERROR(VLOOKUP($B180,[11]BPT_System_Structure!$B:$F,5,FALSE),"-")</f>
        <v>-</v>
      </c>
      <c r="R180" s="59">
        <v>0</v>
      </c>
    </row>
    <row r="181" spans="2:18" hidden="1" x14ac:dyDescent="0.2">
      <c r="B181" s="21" t="str">
        <f>'[10]Linked sheet'!A181</f>
        <v>CA03A</v>
      </c>
      <c r="C181" s="20" t="str">
        <f>VLOOKUP($B181,'[10]Linked sheet'!$A$3:$O$1925,2,FALSE)</f>
        <v>Major Neck Procedures with CC Score 2+</v>
      </c>
      <c r="D181" s="68" t="str">
        <f>IF(AND($Q181=$D$2,$O181="HRG"),"See 07.BPT",IFERROR(ROUND('[10]Linked sheet'!C181,'Rounded options'!$B$3),"-"))</f>
        <v>-</v>
      </c>
      <c r="E181" s="66">
        <f>IF(AND($O181="HRG",OR($D$2,$Q181=$E$2)), "See 07.BPTs",IFERROR(ROUND('[10]Linked sheet'!D181,'Rounded options'!$B$3),"-"))</f>
        <v>3784</v>
      </c>
      <c r="F181" s="15" t="str">
        <f>IFERROR(ROUND(IF('[10]Linked sheet'!E181="","-",'[10]Linked sheet'!E181),'Rounded options'!$B$3),"-")</f>
        <v>-</v>
      </c>
      <c r="G181" s="15" t="str">
        <f>IFERROR(ROUND(IF('[10]Linked sheet'!F181="","-",'[10]Linked sheet'!F181),'Rounded options'!$B$3),"-")</f>
        <v>-</v>
      </c>
      <c r="H181" s="15">
        <f>IFERROR(ROUND(IF('[10]Linked sheet'!G181="","-",'[10]Linked sheet'!G181),'Rounded options'!$B$3),"-")</f>
        <v>9</v>
      </c>
      <c r="I181" s="66">
        <f>IF(AND(Q181=$I$2,$O181="HRG"),"See 07.BPTs",IFERROR(ROUND('[10]Linked sheet'!H181,'Rounded options'!$B$3),"-"))</f>
        <v>5710</v>
      </c>
      <c r="J181" s="15">
        <f>IFERROR(ROUND(IF('[10]Linked sheet'!I181="","-",'[10]Linked sheet'!I181),'Rounded options'!$B$3),"-")</f>
        <v>58</v>
      </c>
      <c r="K181" s="15">
        <f>IFERROR(ROUND(IF('[10]Linked sheet'!J181="","-",'[10]Linked sheet'!J181),'Rounded options'!$B$3),"-")</f>
        <v>221</v>
      </c>
      <c r="L181" s="15" t="str">
        <f>IF('[10]Linked sheet'!K181="","-",'[10]Linked sheet'!K181)</f>
        <v>No</v>
      </c>
      <c r="M181" s="39" t="str">
        <f>IF('[10]Linked sheet'!L181="","-",'[10]Linked sheet'!L181)</f>
        <v>-</v>
      </c>
      <c r="N181" s="35">
        <f>IFERROR(ROUND('[10]Linked sheet'!M181,'Rounded options'!$B$3),"-")</f>
        <v>0</v>
      </c>
      <c r="O181" s="7" t="str">
        <f>IFERROR(VLOOKUP($B181,[11]BPT_System_Structure!$B:$F,2,FALSE),"-")</f>
        <v>-</v>
      </c>
      <c r="P181" s="23" t="str">
        <f>IFERROR(VLOOKUP($B181,[11]BPT_System_Structure!$B:$F,3,FALSE),"-")</f>
        <v>-</v>
      </c>
      <c r="Q181" s="8" t="str">
        <f>IFERROR(VLOOKUP($B181,[11]BPT_System_Structure!$B:$F,5,FALSE),"-")</f>
        <v>-</v>
      </c>
      <c r="R181" s="59">
        <v>0</v>
      </c>
    </row>
    <row r="182" spans="2:18" hidden="1" x14ac:dyDescent="0.2">
      <c r="B182" s="21" t="str">
        <f>'[10]Linked sheet'!A182</f>
        <v>CA03B</v>
      </c>
      <c r="C182" s="20" t="str">
        <f>VLOOKUP($B182,'[10]Linked sheet'!$A$3:$O$1925,2,FALSE)</f>
        <v>Major Neck Procedures with CC Score 0-1</v>
      </c>
      <c r="D182" s="68" t="str">
        <f>IF(AND($Q182=$D$2,$O182="HRG"),"See 07.BPT",IFERROR(ROUND('[10]Linked sheet'!C182,'Rounded options'!$B$3),"-"))</f>
        <v>-</v>
      </c>
      <c r="E182" s="66">
        <f>IF(AND($O182="HRG",OR($D$2,$Q182=$E$2)), "See 07.BPTs",IFERROR(ROUND('[10]Linked sheet'!D182,'Rounded options'!$B$3),"-"))</f>
        <v>2912</v>
      </c>
      <c r="F182" s="15" t="str">
        <f>IFERROR(ROUND(IF('[10]Linked sheet'!E182="","-",'[10]Linked sheet'!E182),'Rounded options'!$B$3),"-")</f>
        <v>-</v>
      </c>
      <c r="G182" s="15" t="str">
        <f>IFERROR(ROUND(IF('[10]Linked sheet'!F182="","-",'[10]Linked sheet'!F182),'Rounded options'!$B$3),"-")</f>
        <v>-</v>
      </c>
      <c r="H182" s="15">
        <f>IFERROR(ROUND(IF('[10]Linked sheet'!G182="","-",'[10]Linked sheet'!G182),'Rounded options'!$B$3),"-")</f>
        <v>5</v>
      </c>
      <c r="I182" s="66">
        <f>IF(AND(Q182=$I$2,$O182="HRG"),"See 07.BPTs",IFERROR(ROUND('[10]Linked sheet'!H182,'Rounded options'!$B$3),"-"))</f>
        <v>2912</v>
      </c>
      <c r="J182" s="15">
        <f>IFERROR(ROUND(IF('[10]Linked sheet'!I182="","-",'[10]Linked sheet'!I182),'Rounded options'!$B$3),"-")</f>
        <v>5</v>
      </c>
      <c r="K182" s="15">
        <f>IFERROR(ROUND(IF('[10]Linked sheet'!J182="","-",'[10]Linked sheet'!J182),'Rounded options'!$B$3),"-")</f>
        <v>221</v>
      </c>
      <c r="L182" s="15" t="str">
        <f>IF('[10]Linked sheet'!K182="","-",'[10]Linked sheet'!K182)</f>
        <v>No</v>
      </c>
      <c r="M182" s="39" t="str">
        <f>IF('[10]Linked sheet'!L182="","-",'[10]Linked sheet'!L182)</f>
        <v>-</v>
      </c>
      <c r="N182" s="35">
        <f>IFERROR(ROUND('[10]Linked sheet'!M182,'Rounded options'!$B$3),"-")</f>
        <v>0</v>
      </c>
      <c r="O182" s="7" t="str">
        <f>IFERROR(VLOOKUP($B182,[11]BPT_System_Structure!$B:$F,2,FALSE),"-")</f>
        <v>-</v>
      </c>
      <c r="P182" s="23" t="str">
        <f>IFERROR(VLOOKUP($B182,[11]BPT_System_Structure!$B:$F,3,FALSE),"-")</f>
        <v>-</v>
      </c>
      <c r="Q182" s="8" t="str">
        <f>IFERROR(VLOOKUP($B182,[11]BPT_System_Structure!$B:$F,5,FALSE),"-")</f>
        <v>-</v>
      </c>
      <c r="R182" s="59">
        <v>0</v>
      </c>
    </row>
    <row r="183" spans="2:18" hidden="1" x14ac:dyDescent="0.2">
      <c r="B183" s="21" t="str">
        <f>'[10]Linked sheet'!A183</f>
        <v>CA04A</v>
      </c>
      <c r="C183" s="20" t="str">
        <f>VLOOKUP($B183,'[10]Linked sheet'!$A$3:$O$1925,2,FALSE)</f>
        <v>Intermediate Neck Procedures, 19 years and over</v>
      </c>
      <c r="D183" s="68" t="str">
        <f>IF(AND($Q183=$D$2,$O183="HRG"),"See 07.BPT",IFERROR(ROUND('[10]Linked sheet'!C183,'Rounded options'!$B$3),"-"))</f>
        <v>-</v>
      </c>
      <c r="E183" s="66">
        <f>IF(AND($O183="HRG",OR($D$2,$Q183=$E$2)), "See 07.BPTs",IFERROR(ROUND('[10]Linked sheet'!D183,'Rounded options'!$B$3),"-"))</f>
        <v>1845</v>
      </c>
      <c r="F183" s="15" t="str">
        <f>IFERROR(ROUND(IF('[10]Linked sheet'!E183="","-",'[10]Linked sheet'!E183),'Rounded options'!$B$3),"-")</f>
        <v>-</v>
      </c>
      <c r="G183" s="15" t="str">
        <f>IFERROR(ROUND(IF('[10]Linked sheet'!F183="","-",'[10]Linked sheet'!F183),'Rounded options'!$B$3),"-")</f>
        <v>-</v>
      </c>
      <c r="H183" s="15">
        <f>IFERROR(ROUND(IF('[10]Linked sheet'!G183="","-",'[10]Linked sheet'!G183),'Rounded options'!$B$3),"-")</f>
        <v>5</v>
      </c>
      <c r="I183" s="66">
        <f>IF(AND(Q183=$I$2,$O183="HRG"),"See 07.BPTs",IFERROR(ROUND('[10]Linked sheet'!H183,'Rounded options'!$B$3),"-"))</f>
        <v>5710</v>
      </c>
      <c r="J183" s="15">
        <f>IFERROR(ROUND(IF('[10]Linked sheet'!I183="","-",'[10]Linked sheet'!I183),'Rounded options'!$B$3),"-")</f>
        <v>58</v>
      </c>
      <c r="K183" s="15">
        <f>IFERROR(ROUND(IF('[10]Linked sheet'!J183="","-",'[10]Linked sheet'!J183),'Rounded options'!$B$3),"-")</f>
        <v>221</v>
      </c>
      <c r="L183" s="15" t="str">
        <f>IF('[10]Linked sheet'!K183="","-",'[10]Linked sheet'!K183)</f>
        <v>No</v>
      </c>
      <c r="M183" s="39" t="str">
        <f>IF('[10]Linked sheet'!L183="","-",'[10]Linked sheet'!L183)</f>
        <v>-</v>
      </c>
      <c r="N183" s="35">
        <f>IFERROR(ROUND('[10]Linked sheet'!M183,'Rounded options'!$B$3),"-")</f>
        <v>0</v>
      </c>
      <c r="O183" s="7" t="str">
        <f>IFERROR(VLOOKUP($B183,[11]BPT_System_Structure!$B:$F,2,FALSE),"-")</f>
        <v>-</v>
      </c>
      <c r="P183" s="23" t="str">
        <f>IFERROR(VLOOKUP($B183,[11]BPT_System_Structure!$B:$F,3,FALSE),"-")</f>
        <v>-</v>
      </c>
      <c r="Q183" s="8" t="str">
        <f>IFERROR(VLOOKUP($B183,[11]BPT_System_Structure!$B:$F,5,FALSE),"-")</f>
        <v>-</v>
      </c>
      <c r="R183" s="59">
        <v>0</v>
      </c>
    </row>
    <row r="184" spans="2:18" hidden="1" x14ac:dyDescent="0.2">
      <c r="B184" s="21" t="str">
        <f>'[10]Linked sheet'!A184</f>
        <v>CA04B</v>
      </c>
      <c r="C184" s="20" t="str">
        <f>VLOOKUP($B184,'[10]Linked sheet'!$A$3:$O$1925,2,FALSE)</f>
        <v>Intermediate Neck Procedures, 18 years and under</v>
      </c>
      <c r="D184" s="68" t="str">
        <f>IF(AND($Q184=$D$2,$O184="HRG"),"See 07.BPT",IFERROR(ROUND('[10]Linked sheet'!C184,'Rounded options'!$B$3),"-"))</f>
        <v>-</v>
      </c>
      <c r="E184" s="66">
        <f>IF(AND($O184="HRG",OR($D$2,$Q184=$E$2)), "See 07.BPTs",IFERROR(ROUND('[10]Linked sheet'!D184,'Rounded options'!$B$3),"-"))</f>
        <v>1815</v>
      </c>
      <c r="F184" s="15" t="str">
        <f>IFERROR(ROUND(IF('[10]Linked sheet'!E184="","-",'[10]Linked sheet'!E184),'Rounded options'!$B$3),"-")</f>
        <v>-</v>
      </c>
      <c r="G184" s="15" t="str">
        <f>IFERROR(ROUND(IF('[10]Linked sheet'!F184="","-",'[10]Linked sheet'!F184),'Rounded options'!$B$3),"-")</f>
        <v>-</v>
      </c>
      <c r="H184" s="15">
        <f>IFERROR(ROUND(IF('[10]Linked sheet'!G184="","-",'[10]Linked sheet'!G184),'Rounded options'!$B$3),"-")</f>
        <v>5</v>
      </c>
      <c r="I184" s="66">
        <f>IF(AND(Q184=$I$2,$O184="HRG"),"See 07.BPTs",IFERROR(ROUND('[10]Linked sheet'!H184,'Rounded options'!$B$3),"-"))</f>
        <v>2912</v>
      </c>
      <c r="J184" s="15">
        <f>IFERROR(ROUND(IF('[10]Linked sheet'!I184="","-",'[10]Linked sheet'!I184),'Rounded options'!$B$3),"-")</f>
        <v>5</v>
      </c>
      <c r="K184" s="15">
        <f>IFERROR(ROUND(IF('[10]Linked sheet'!J184="","-",'[10]Linked sheet'!J184),'Rounded options'!$B$3),"-")</f>
        <v>342</v>
      </c>
      <c r="L184" s="15" t="str">
        <f>IF('[10]Linked sheet'!K184="","-",'[10]Linked sheet'!K184)</f>
        <v>No</v>
      </c>
      <c r="M184" s="39" t="str">
        <f>IF('[10]Linked sheet'!L184="","-",'[10]Linked sheet'!L184)</f>
        <v>-</v>
      </c>
      <c r="N184" s="35">
        <f>IFERROR(ROUND('[10]Linked sheet'!M184,'Rounded options'!$B$3),"-")</f>
        <v>0</v>
      </c>
      <c r="O184" s="7" t="str">
        <f>IFERROR(VLOOKUP($B184,[11]BPT_System_Structure!$B:$F,2,FALSE),"-")</f>
        <v>-</v>
      </c>
      <c r="P184" s="23" t="str">
        <f>IFERROR(VLOOKUP($B184,[11]BPT_System_Structure!$B:$F,3,FALSE),"-")</f>
        <v>-</v>
      </c>
      <c r="Q184" s="8" t="str">
        <f>IFERROR(VLOOKUP($B184,[11]BPT_System_Structure!$B:$F,5,FALSE),"-")</f>
        <v>-</v>
      </c>
      <c r="R184" s="59">
        <v>0</v>
      </c>
    </row>
    <row r="185" spans="2:18" x14ac:dyDescent="0.2">
      <c r="B185" s="21" t="str">
        <f>'[10]Linked sheet'!A185</f>
        <v>CA05A</v>
      </c>
      <c r="C185" s="20" t="str">
        <f>VLOOKUP($B185,'[10]Linked sheet'!$A$3:$O$1925,2,FALSE)</f>
        <v>Minor Neck Procedures, 19 years and over</v>
      </c>
      <c r="D185" s="68">
        <f>IF(AND($Q185=$D$2,$O185="HRG"),"See 07.BPT",IFERROR(ROUND('[10]Linked sheet'!C185,'Rounded options'!$B$3),"-"))</f>
        <v>131</v>
      </c>
      <c r="E185" s="66">
        <f>IF(AND($O185="HRG",OR($D$2,$Q185=$E$2)), "See 07.BPTs",IFERROR(ROUND('[10]Linked sheet'!D185,'Rounded options'!$B$3),"-"))</f>
        <v>992</v>
      </c>
      <c r="F185" s="15" t="str">
        <f>IFERROR(ROUND(IF('[10]Linked sheet'!E185="","-",'[10]Linked sheet'!E185),'Rounded options'!$B$3),"-")</f>
        <v>-</v>
      </c>
      <c r="G185" s="15" t="str">
        <f>IFERROR(ROUND(IF('[10]Linked sheet'!F185="","-",'[10]Linked sheet'!F185),'Rounded options'!$B$3),"-")</f>
        <v>-</v>
      </c>
      <c r="H185" s="15">
        <f>IFERROR(ROUND(IF('[10]Linked sheet'!G185="","-",'[10]Linked sheet'!G185),'Rounded options'!$B$3),"-")</f>
        <v>5</v>
      </c>
      <c r="I185" s="66">
        <f>IF(AND(Q185=$I$2,$O185="HRG"),"See 07.BPTs",IFERROR(ROUND('[10]Linked sheet'!H185,'Rounded options'!$B$3),"-"))</f>
        <v>947</v>
      </c>
      <c r="J185" s="15">
        <f>IFERROR(ROUND(IF('[10]Linked sheet'!I185="","-",'[10]Linked sheet'!I185),'Rounded options'!$B$3),"-")</f>
        <v>5</v>
      </c>
      <c r="K185" s="15">
        <f>IFERROR(ROUND(IF('[10]Linked sheet'!J185="","-",'[10]Linked sheet'!J185),'Rounded options'!$B$3),"-")</f>
        <v>221</v>
      </c>
      <c r="L185" s="15" t="str">
        <f>IF('[10]Linked sheet'!K185="","-",'[10]Linked sheet'!K185)</f>
        <v>No</v>
      </c>
      <c r="M185" s="39" t="str">
        <f>IF('[10]Linked sheet'!L185="","-",'[10]Linked sheet'!L185)</f>
        <v>-</v>
      </c>
      <c r="N185" s="35">
        <f>IFERROR(ROUND('[10]Linked sheet'!M185,'Rounded options'!$B$3),"-")</f>
        <v>0</v>
      </c>
      <c r="O185" s="7" t="str">
        <f>IFERROR(VLOOKUP($B185,[11]BPT_System_Structure!$B:$F,2,FALSE),"-")</f>
        <v>sub-HRG</v>
      </c>
      <c r="P185" s="23" t="str">
        <f>IFERROR(VLOOKUP($B185,[11]BPT_System_Structure!$B:$F,3,FALSE),"-")</f>
        <v>DayCase</v>
      </c>
      <c r="Q185" s="8" t="str">
        <f>IFERROR(VLOOKUP($B185,[11]BPT_System_Structure!$B:$F,5,FALSE),"-")</f>
        <v>DC/EL</v>
      </c>
      <c r="R185" s="59" t="s">
        <v>11</v>
      </c>
    </row>
    <row r="186" spans="2:18" hidden="1" x14ac:dyDescent="0.2">
      <c r="B186" s="21" t="str">
        <f>'[10]Linked sheet'!A186</f>
        <v>CA05B</v>
      </c>
      <c r="C186" s="20" t="str">
        <f>VLOOKUP($B186,'[10]Linked sheet'!$A$3:$O$1925,2,FALSE)</f>
        <v>Minor Neck Procedures, 18 years and under</v>
      </c>
      <c r="D186" s="68" t="str">
        <f>IF(AND($Q186=$D$2,$O186="HRG"),"See 07.BPT",IFERROR(ROUND('[10]Linked sheet'!C186,'Rounded options'!$B$3),"-"))</f>
        <v>-</v>
      </c>
      <c r="E186" s="66">
        <f>IF(AND($O186="HRG",OR($D$2,$Q186=$E$2)), "See 07.BPTs",IFERROR(ROUND('[10]Linked sheet'!D186,'Rounded options'!$B$3),"-"))</f>
        <v>1223</v>
      </c>
      <c r="F186" s="15" t="str">
        <f>IFERROR(ROUND(IF('[10]Linked sheet'!E186="","-",'[10]Linked sheet'!E186),'Rounded options'!$B$3),"-")</f>
        <v>-</v>
      </c>
      <c r="G186" s="15" t="str">
        <f>IFERROR(ROUND(IF('[10]Linked sheet'!F186="","-",'[10]Linked sheet'!F186),'Rounded options'!$B$3),"-")</f>
        <v>-</v>
      </c>
      <c r="H186" s="15">
        <f>IFERROR(ROUND(IF('[10]Linked sheet'!G186="","-",'[10]Linked sheet'!G186),'Rounded options'!$B$3),"-")</f>
        <v>5</v>
      </c>
      <c r="I186" s="66">
        <f>IF(AND(Q186=$I$2,$O186="HRG"),"See 07.BPTs",IFERROR(ROUND('[10]Linked sheet'!H186,'Rounded options'!$B$3),"-"))</f>
        <v>1374</v>
      </c>
      <c r="J186" s="15">
        <f>IFERROR(ROUND(IF('[10]Linked sheet'!I186="","-",'[10]Linked sheet'!I186),'Rounded options'!$B$3),"-")</f>
        <v>5</v>
      </c>
      <c r="K186" s="15">
        <f>IFERROR(ROUND(IF('[10]Linked sheet'!J186="","-",'[10]Linked sheet'!J186),'Rounded options'!$B$3),"-")</f>
        <v>342</v>
      </c>
      <c r="L186" s="15" t="str">
        <f>IF('[10]Linked sheet'!K186="","-",'[10]Linked sheet'!K186)</f>
        <v>No</v>
      </c>
      <c r="M186" s="39" t="str">
        <f>IF('[10]Linked sheet'!L186="","-",'[10]Linked sheet'!L186)</f>
        <v>-</v>
      </c>
      <c r="N186" s="35">
        <f>IFERROR(ROUND('[10]Linked sheet'!M186,'Rounded options'!$B$3),"-")</f>
        <v>0</v>
      </c>
      <c r="O186" s="7" t="str">
        <f>IFERROR(VLOOKUP($B186,[11]BPT_System_Structure!$B:$F,2,FALSE),"-")</f>
        <v>-</v>
      </c>
      <c r="P186" s="23" t="str">
        <f>IFERROR(VLOOKUP($B186,[11]BPT_System_Structure!$B:$F,3,FALSE),"-")</f>
        <v>-</v>
      </c>
      <c r="Q186" s="8" t="str">
        <f>IFERROR(VLOOKUP($B186,[11]BPT_System_Structure!$B:$F,5,FALSE),"-")</f>
        <v>-</v>
      </c>
      <c r="R186" s="59">
        <v>0</v>
      </c>
    </row>
    <row r="187" spans="2:18" hidden="1" x14ac:dyDescent="0.2">
      <c r="B187" s="21" t="str">
        <f>'[10]Linked sheet'!A187</f>
        <v>CA10A</v>
      </c>
      <c r="C187" s="20" t="str">
        <f>VLOOKUP($B187,'[10]Linked sheet'!$A$3:$O$1925,2,FALSE)</f>
        <v>Septorhinoplasty, 19 years and over</v>
      </c>
      <c r="D187" s="68" t="str">
        <f>IF(AND($Q187=$D$2,$O187="HRG"),"See 07.BPT",IFERROR(ROUND('[10]Linked sheet'!C187,'Rounded options'!$B$3),"-"))</f>
        <v>-</v>
      </c>
      <c r="E187" s="66">
        <f>IF(AND($O187="HRG",OR($D$2,$Q187=$E$2)), "See 07.BPTs",IFERROR(ROUND('[10]Linked sheet'!D187,'Rounded options'!$B$3),"-"))</f>
        <v>2010</v>
      </c>
      <c r="F187" s="15" t="str">
        <f>IFERROR(ROUND(IF('[10]Linked sheet'!E187="","-",'[10]Linked sheet'!E187),'Rounded options'!$B$3),"-")</f>
        <v>-</v>
      </c>
      <c r="G187" s="15" t="str">
        <f>IFERROR(ROUND(IF('[10]Linked sheet'!F187="","-",'[10]Linked sheet'!F187),'Rounded options'!$B$3),"-")</f>
        <v>-</v>
      </c>
      <c r="H187" s="15">
        <f>IFERROR(ROUND(IF('[10]Linked sheet'!G187="","-",'[10]Linked sheet'!G187),'Rounded options'!$B$3),"-")</f>
        <v>5</v>
      </c>
      <c r="I187" s="66">
        <f>IF(AND(Q187=$I$2,$O187="HRG"),"See 07.BPTs",IFERROR(ROUND('[10]Linked sheet'!H187,'Rounded options'!$B$3),"-"))</f>
        <v>2010</v>
      </c>
      <c r="J187" s="15">
        <f>IFERROR(ROUND(IF('[10]Linked sheet'!I187="","-",'[10]Linked sheet'!I187),'Rounded options'!$B$3),"-")</f>
        <v>5</v>
      </c>
      <c r="K187" s="15">
        <f>IFERROR(ROUND(IF('[10]Linked sheet'!J187="","-",'[10]Linked sheet'!J187),'Rounded options'!$B$3),"-")</f>
        <v>221</v>
      </c>
      <c r="L187" s="15" t="str">
        <f>IF('[10]Linked sheet'!K187="","-",'[10]Linked sheet'!K187)</f>
        <v>No</v>
      </c>
      <c r="M187" s="39" t="str">
        <f>IF('[10]Linked sheet'!L187="","-",'[10]Linked sheet'!L187)</f>
        <v>-</v>
      </c>
      <c r="N187" s="35">
        <f>IFERROR(ROUND('[10]Linked sheet'!M187,'Rounded options'!$B$3),"-")</f>
        <v>0</v>
      </c>
      <c r="O187" s="7" t="str">
        <f>IFERROR(VLOOKUP($B187,[11]BPT_System_Structure!$B:$F,2,FALSE),"-")</f>
        <v>-</v>
      </c>
      <c r="P187" s="23" t="str">
        <f>IFERROR(VLOOKUP($B187,[11]BPT_System_Structure!$B:$F,3,FALSE),"-")</f>
        <v>-</v>
      </c>
      <c r="Q187" s="8" t="str">
        <f>IFERROR(VLOOKUP($B187,[11]BPT_System_Structure!$B:$F,5,FALSE),"-")</f>
        <v>-</v>
      </c>
      <c r="R187" s="59">
        <v>0</v>
      </c>
    </row>
    <row r="188" spans="2:18" hidden="1" x14ac:dyDescent="0.2">
      <c r="B188" s="21" t="str">
        <f>'[10]Linked sheet'!A188</f>
        <v>CA10B</v>
      </c>
      <c r="C188" s="20" t="str">
        <f>VLOOKUP($B188,'[10]Linked sheet'!$A$3:$O$1925,2,FALSE)</f>
        <v>Septorhinoplasty, 18 years and under</v>
      </c>
      <c r="D188" s="68" t="str">
        <f>IF(AND($Q188=$D$2,$O188="HRG"),"See 07.BPT",IFERROR(ROUND('[10]Linked sheet'!C188,'Rounded options'!$B$3),"-"))</f>
        <v>-</v>
      </c>
      <c r="E188" s="66">
        <f>IF(AND($O188="HRG",OR($D$2,$Q188=$E$2)), "See 07.BPTs",IFERROR(ROUND('[10]Linked sheet'!D188,'Rounded options'!$B$3),"-"))</f>
        <v>2093</v>
      </c>
      <c r="F188" s="15" t="str">
        <f>IFERROR(ROUND(IF('[10]Linked sheet'!E188="","-",'[10]Linked sheet'!E188),'Rounded options'!$B$3),"-")</f>
        <v>-</v>
      </c>
      <c r="G188" s="15" t="str">
        <f>IFERROR(ROUND(IF('[10]Linked sheet'!F188="","-",'[10]Linked sheet'!F188),'Rounded options'!$B$3),"-")</f>
        <v>-</v>
      </c>
      <c r="H188" s="15">
        <f>IFERROR(ROUND(IF('[10]Linked sheet'!G188="","-",'[10]Linked sheet'!G188),'Rounded options'!$B$3),"-")</f>
        <v>5</v>
      </c>
      <c r="I188" s="66">
        <f>IF(AND(Q188=$I$2,$O188="HRG"),"See 07.BPTs",IFERROR(ROUND('[10]Linked sheet'!H188,'Rounded options'!$B$3),"-"))</f>
        <v>2093</v>
      </c>
      <c r="J188" s="15">
        <f>IFERROR(ROUND(IF('[10]Linked sheet'!I188="","-",'[10]Linked sheet'!I188),'Rounded options'!$B$3),"-")</f>
        <v>5</v>
      </c>
      <c r="K188" s="15">
        <f>IFERROR(ROUND(IF('[10]Linked sheet'!J188="","-",'[10]Linked sheet'!J188),'Rounded options'!$B$3),"-")</f>
        <v>342</v>
      </c>
      <c r="L188" s="15" t="str">
        <f>IF('[10]Linked sheet'!K188="","-",'[10]Linked sheet'!K188)</f>
        <v>No</v>
      </c>
      <c r="M188" s="39" t="str">
        <f>IF('[10]Linked sheet'!L188="","-",'[10]Linked sheet'!L188)</f>
        <v>-</v>
      </c>
      <c r="N188" s="35">
        <f>IFERROR(ROUND('[10]Linked sheet'!M188,'Rounded options'!$B$3),"-")</f>
        <v>0</v>
      </c>
      <c r="O188" s="7" t="str">
        <f>IFERROR(VLOOKUP($B188,[11]BPT_System_Structure!$B:$F,2,FALSE),"-")</f>
        <v>-</v>
      </c>
      <c r="P188" s="23" t="str">
        <f>IFERROR(VLOOKUP($B188,[11]BPT_System_Structure!$B:$F,3,FALSE),"-")</f>
        <v>-</v>
      </c>
      <c r="Q188" s="8" t="str">
        <f>IFERROR(VLOOKUP($B188,[11]BPT_System_Structure!$B:$F,5,FALSE),"-")</f>
        <v>-</v>
      </c>
      <c r="R188" s="59">
        <v>0</v>
      </c>
    </row>
    <row r="189" spans="2:18" x14ac:dyDescent="0.2">
      <c r="B189" s="21" t="str">
        <f>'[10]Linked sheet'!A189</f>
        <v>CA11A</v>
      </c>
      <c r="C189" s="20" t="str">
        <f>VLOOKUP($B189,'[10]Linked sheet'!$A$3:$O$1925,2,FALSE)</f>
        <v>Septoplasty, 19 years and over</v>
      </c>
      <c r="D189" s="68" t="str">
        <f>IF(AND($Q189=$D$2,$O189="HRG"),"See 07.BPT",IFERROR(ROUND('[10]Linked sheet'!C189,'Rounded options'!$B$3),"-"))</f>
        <v>-</v>
      </c>
      <c r="E189" s="66" t="str">
        <f>IF(AND($O189="HRG",OR($D$2,$Q189=$E$2)), "See 07.BPTs",IFERROR(ROUND('[10]Linked sheet'!D189,'Rounded options'!$B$3),"-"))</f>
        <v>See 07.BPTs</v>
      </c>
      <c r="F189" s="15" t="str">
        <f>IFERROR(ROUND(IF('[10]Linked sheet'!E189="","-",'[10]Linked sheet'!E189),'Rounded options'!$B$3),"-")</f>
        <v>-</v>
      </c>
      <c r="G189" s="15" t="str">
        <f>IFERROR(ROUND(IF('[10]Linked sheet'!F189="","-",'[10]Linked sheet'!F189),'Rounded options'!$B$3),"-")</f>
        <v>-</v>
      </c>
      <c r="H189" s="15">
        <f>IFERROR(ROUND(IF('[10]Linked sheet'!G189="","-",'[10]Linked sheet'!G189),'Rounded options'!$B$3),"-")</f>
        <v>5</v>
      </c>
      <c r="I189" s="66">
        <f>IF(AND(Q189=$I$2,$O189="HRG"),"See 07.BPTs",IFERROR(ROUND('[10]Linked sheet'!H189,'Rounded options'!$B$3),"-"))</f>
        <v>2438</v>
      </c>
      <c r="J189" s="15">
        <f>IFERROR(ROUND(IF('[10]Linked sheet'!I189="","-",'[10]Linked sheet'!I189),'Rounded options'!$B$3),"-")</f>
        <v>14</v>
      </c>
      <c r="K189" s="15">
        <f>IFERROR(ROUND(IF('[10]Linked sheet'!J189="","-",'[10]Linked sheet'!J189),'Rounded options'!$B$3),"-")</f>
        <v>221</v>
      </c>
      <c r="L189" s="15" t="str">
        <f>IF('[10]Linked sheet'!K189="","-",'[10]Linked sheet'!K189)</f>
        <v>No</v>
      </c>
      <c r="M189" s="39" t="str">
        <f>IF('[10]Linked sheet'!L189="","-",'[10]Linked sheet'!L189)</f>
        <v>-</v>
      </c>
      <c r="N189" s="35">
        <f>IFERROR(ROUND('[10]Linked sheet'!M189,'Rounded options'!$B$3),"-")</f>
        <v>0</v>
      </c>
      <c r="O189" s="7" t="str">
        <f>IFERROR(VLOOKUP($B189,[11]BPT_System_Structure!$B:$F,2,FALSE),"-")</f>
        <v>HRG</v>
      </c>
      <c r="P189" s="23" t="str">
        <f>IFERROR(VLOOKUP($B189,[11]BPT_System_Structure!$B:$F,3,FALSE),"-")</f>
        <v>DayCase</v>
      </c>
      <c r="Q189" s="8" t="str">
        <f>IFERROR(VLOOKUP($B189,[11]BPT_System_Structure!$B:$F,5,FALSE),"-")</f>
        <v>DC/EL</v>
      </c>
      <c r="R189" s="59" t="s">
        <v>11</v>
      </c>
    </row>
    <row r="190" spans="2:18" hidden="1" x14ac:dyDescent="0.2">
      <c r="B190" s="21" t="str">
        <f>'[10]Linked sheet'!A190</f>
        <v>CA11B</v>
      </c>
      <c r="C190" s="20" t="str">
        <f>VLOOKUP($B190,'[10]Linked sheet'!$A$3:$O$1925,2,FALSE)</f>
        <v>Septoplasty, 18 years and under</v>
      </c>
      <c r="D190" s="68" t="str">
        <f>IF(AND($Q190=$D$2,$O190="HRG"),"See 07.BPT",IFERROR(ROUND('[10]Linked sheet'!C190,'Rounded options'!$B$3),"-"))</f>
        <v>-</v>
      </c>
      <c r="E190" s="66">
        <f>IF(AND($O190="HRG",OR($D$2,$Q190=$E$2)), "See 07.BPTs",IFERROR(ROUND('[10]Linked sheet'!D190,'Rounded options'!$B$3),"-"))</f>
        <v>1232</v>
      </c>
      <c r="F190" s="15" t="str">
        <f>IFERROR(ROUND(IF('[10]Linked sheet'!E190="","-",'[10]Linked sheet'!E190),'Rounded options'!$B$3),"-")</f>
        <v>-</v>
      </c>
      <c r="G190" s="15" t="str">
        <f>IFERROR(ROUND(IF('[10]Linked sheet'!F190="","-",'[10]Linked sheet'!F190),'Rounded options'!$B$3),"-")</f>
        <v>-</v>
      </c>
      <c r="H190" s="15">
        <f>IFERROR(ROUND(IF('[10]Linked sheet'!G190="","-",'[10]Linked sheet'!G190),'Rounded options'!$B$3),"-")</f>
        <v>5</v>
      </c>
      <c r="I190" s="66">
        <f>IF(AND(Q190=$I$2,$O190="HRG"),"See 07.BPTs",IFERROR(ROUND('[10]Linked sheet'!H190,'Rounded options'!$B$3),"-"))</f>
        <v>2438</v>
      </c>
      <c r="J190" s="15">
        <f>IFERROR(ROUND(IF('[10]Linked sheet'!I190="","-",'[10]Linked sheet'!I190),'Rounded options'!$B$3),"-")</f>
        <v>14</v>
      </c>
      <c r="K190" s="15">
        <f>IFERROR(ROUND(IF('[10]Linked sheet'!J190="","-",'[10]Linked sheet'!J190),'Rounded options'!$B$3),"-")</f>
        <v>342</v>
      </c>
      <c r="L190" s="15" t="str">
        <f>IF('[10]Linked sheet'!K190="","-",'[10]Linked sheet'!K190)</f>
        <v>No</v>
      </c>
      <c r="M190" s="39" t="str">
        <f>IF('[10]Linked sheet'!L190="","-",'[10]Linked sheet'!L190)</f>
        <v>-</v>
      </c>
      <c r="N190" s="35">
        <f>IFERROR(ROUND('[10]Linked sheet'!M190,'Rounded options'!$B$3),"-")</f>
        <v>0</v>
      </c>
      <c r="O190" s="7" t="str">
        <f>IFERROR(VLOOKUP($B190,[11]BPT_System_Structure!$B:$F,2,FALSE),"-")</f>
        <v>-</v>
      </c>
      <c r="P190" s="23" t="str">
        <f>IFERROR(VLOOKUP($B190,[11]BPT_System_Structure!$B:$F,3,FALSE),"-")</f>
        <v>-</v>
      </c>
      <c r="Q190" s="8" t="str">
        <f>IFERROR(VLOOKUP($B190,[11]BPT_System_Structure!$B:$F,5,FALSE),"-")</f>
        <v>-</v>
      </c>
      <c r="R190" s="59">
        <v>0</v>
      </c>
    </row>
    <row r="191" spans="2:18" hidden="1" x14ac:dyDescent="0.2">
      <c r="B191" s="21" t="str">
        <f>'[10]Linked sheet'!A191</f>
        <v>CA12Z</v>
      </c>
      <c r="C191" s="20" t="str">
        <f>VLOOKUP($B191,'[10]Linked sheet'!$A$3:$O$1925,2,FALSE)</f>
        <v>Major Treatment of Epistaxis</v>
      </c>
      <c r="D191" s="68" t="str">
        <f>IF(AND($Q191=$D$2,$O191="HRG"),"See 07.BPT",IFERROR(ROUND('[10]Linked sheet'!C191,'Rounded options'!$B$3),"-"))</f>
        <v>-</v>
      </c>
      <c r="E191" s="66">
        <f>IF(AND($O191="HRG",OR($D$2,$Q191=$E$2)), "See 07.BPTs",IFERROR(ROUND('[10]Linked sheet'!D191,'Rounded options'!$B$3),"-"))</f>
        <v>1372</v>
      </c>
      <c r="F191" s="15" t="str">
        <f>IFERROR(ROUND(IF('[10]Linked sheet'!E191="","-",'[10]Linked sheet'!E191),'Rounded options'!$B$3),"-")</f>
        <v>-</v>
      </c>
      <c r="G191" s="15" t="str">
        <f>IFERROR(ROUND(IF('[10]Linked sheet'!F191="","-",'[10]Linked sheet'!F191),'Rounded options'!$B$3),"-")</f>
        <v>-</v>
      </c>
      <c r="H191" s="15">
        <f>IFERROR(ROUND(IF('[10]Linked sheet'!G191="","-",'[10]Linked sheet'!G191),'Rounded options'!$B$3),"-")</f>
        <v>5</v>
      </c>
      <c r="I191" s="66">
        <f>IF(AND(Q191=$I$2,$O191="HRG"),"See 07.BPTs",IFERROR(ROUND('[10]Linked sheet'!H191,'Rounded options'!$B$3),"-"))</f>
        <v>746</v>
      </c>
      <c r="J191" s="15">
        <f>IFERROR(ROUND(IF('[10]Linked sheet'!I191="","-",'[10]Linked sheet'!I191),'Rounded options'!$B$3),"-")</f>
        <v>5</v>
      </c>
      <c r="K191" s="15">
        <f>IFERROR(ROUND(IF('[10]Linked sheet'!J191="","-",'[10]Linked sheet'!J191),'Rounded options'!$B$3),"-")</f>
        <v>221</v>
      </c>
      <c r="L191" s="15" t="str">
        <f>IF('[10]Linked sheet'!K191="","-",'[10]Linked sheet'!K191)</f>
        <v>No</v>
      </c>
      <c r="M191" s="39" t="str">
        <f>IF('[10]Linked sheet'!L191="","-",'[10]Linked sheet'!L191)</f>
        <v>-</v>
      </c>
      <c r="N191" s="35">
        <f>IFERROR(ROUND('[10]Linked sheet'!M191,'Rounded options'!$B$3),"-")</f>
        <v>0</v>
      </c>
      <c r="O191" s="7" t="str">
        <f>IFERROR(VLOOKUP($B191,[11]BPT_System_Structure!$B:$F,2,FALSE),"-")</f>
        <v>-</v>
      </c>
      <c r="P191" s="23" t="str">
        <f>IFERROR(VLOOKUP($B191,[11]BPT_System_Structure!$B:$F,3,FALSE),"-")</f>
        <v>-</v>
      </c>
      <c r="Q191" s="8" t="str">
        <f>IFERROR(VLOOKUP($B191,[11]BPT_System_Structure!$B:$F,5,FALSE),"-")</f>
        <v>-</v>
      </c>
      <c r="R191" s="59">
        <v>0</v>
      </c>
    </row>
    <row r="192" spans="2:18" hidden="1" x14ac:dyDescent="0.2">
      <c r="B192" s="21" t="str">
        <f>'[10]Linked sheet'!A192</f>
        <v>CA13A</v>
      </c>
      <c r="C192" s="20" t="str">
        <f>VLOOKUP($B192,'[10]Linked sheet'!$A$3:$O$1925,2,FALSE)</f>
        <v>Minor Treatment of Epistaxis, 19 years and over</v>
      </c>
      <c r="D192" s="68">
        <f>IF(AND($Q192=$D$2,$O192="HRG"),"See 07.BPT",IFERROR(ROUND('[10]Linked sheet'!C192,'Rounded options'!$B$3),"-"))</f>
        <v>94</v>
      </c>
      <c r="E192" s="66">
        <f>IF(AND($O192="HRG",OR($D$2,$Q192=$E$2)), "See 07.BPTs",IFERROR(ROUND('[10]Linked sheet'!D192,'Rounded options'!$B$3),"-"))</f>
        <v>590</v>
      </c>
      <c r="F192" s="15" t="str">
        <f>IFERROR(ROUND(IF('[10]Linked sheet'!E192="","-",'[10]Linked sheet'!E192),'Rounded options'!$B$3),"-")</f>
        <v>-</v>
      </c>
      <c r="G192" s="15" t="str">
        <f>IFERROR(ROUND(IF('[10]Linked sheet'!F192="","-",'[10]Linked sheet'!F192),'Rounded options'!$B$3),"-")</f>
        <v>-</v>
      </c>
      <c r="H192" s="15">
        <f>IFERROR(ROUND(IF('[10]Linked sheet'!G192="","-",'[10]Linked sheet'!G192),'Rounded options'!$B$3),"-")</f>
        <v>5</v>
      </c>
      <c r="I192" s="66">
        <f>IF(AND(Q192=$I$2,$O192="HRG"),"See 07.BPTs",IFERROR(ROUND('[10]Linked sheet'!H192,'Rounded options'!$B$3),"-"))</f>
        <v>590</v>
      </c>
      <c r="J192" s="15">
        <f>IFERROR(ROUND(IF('[10]Linked sheet'!I192="","-",'[10]Linked sheet'!I192),'Rounded options'!$B$3),"-")</f>
        <v>5</v>
      </c>
      <c r="K192" s="15">
        <f>IFERROR(ROUND(IF('[10]Linked sheet'!J192="","-",'[10]Linked sheet'!J192),'Rounded options'!$B$3),"-")</f>
        <v>221</v>
      </c>
      <c r="L192" s="15" t="str">
        <f>IF('[10]Linked sheet'!K192="","-",'[10]Linked sheet'!K192)</f>
        <v>No</v>
      </c>
      <c r="M192" s="39" t="str">
        <f>IF('[10]Linked sheet'!L192="","-",'[10]Linked sheet'!L192)</f>
        <v>-</v>
      </c>
      <c r="N192" s="35">
        <f>IFERROR(ROUND('[10]Linked sheet'!M192,'Rounded options'!$B$3),"-")</f>
        <v>0</v>
      </c>
      <c r="O192" s="7" t="str">
        <f>IFERROR(VLOOKUP($B192,[11]BPT_System_Structure!$B:$F,2,FALSE),"-")</f>
        <v>-</v>
      </c>
      <c r="P192" s="23" t="str">
        <f>IFERROR(VLOOKUP($B192,[11]BPT_System_Structure!$B:$F,3,FALSE),"-")</f>
        <v>-</v>
      </c>
      <c r="Q192" s="8" t="str">
        <f>IFERROR(VLOOKUP($B192,[11]BPT_System_Structure!$B:$F,5,FALSE),"-")</f>
        <v>-</v>
      </c>
      <c r="R192" s="59">
        <v>0</v>
      </c>
    </row>
    <row r="193" spans="2:18" hidden="1" x14ac:dyDescent="0.2">
      <c r="B193" s="21" t="str">
        <f>'[10]Linked sheet'!A193</f>
        <v>CA13B</v>
      </c>
      <c r="C193" s="20" t="str">
        <f>VLOOKUP($B193,'[10]Linked sheet'!$A$3:$O$1925,2,FALSE)</f>
        <v>Minor Treatment of Epistaxis, 18 years and under</v>
      </c>
      <c r="D193" s="68">
        <f>IF(AND($Q193=$D$2,$O193="HRG"),"See 07.BPT",IFERROR(ROUND('[10]Linked sheet'!C193,'Rounded options'!$B$3),"-"))</f>
        <v>95</v>
      </c>
      <c r="E193" s="66">
        <f>IF(AND($O193="HRG",OR($D$2,$Q193=$E$2)), "See 07.BPTs",IFERROR(ROUND('[10]Linked sheet'!D193,'Rounded options'!$B$3),"-"))</f>
        <v>729</v>
      </c>
      <c r="F193" s="15" t="str">
        <f>IFERROR(ROUND(IF('[10]Linked sheet'!E193="","-",'[10]Linked sheet'!E193),'Rounded options'!$B$3),"-")</f>
        <v>-</v>
      </c>
      <c r="G193" s="15" t="str">
        <f>IFERROR(ROUND(IF('[10]Linked sheet'!F193="","-",'[10]Linked sheet'!F193),'Rounded options'!$B$3),"-")</f>
        <v>-</v>
      </c>
      <c r="H193" s="15">
        <f>IFERROR(ROUND(IF('[10]Linked sheet'!G193="","-",'[10]Linked sheet'!G193),'Rounded options'!$B$3),"-")</f>
        <v>5</v>
      </c>
      <c r="I193" s="66">
        <f>IF(AND(Q193=$I$2,$O193="HRG"),"See 07.BPTs",IFERROR(ROUND('[10]Linked sheet'!H193,'Rounded options'!$B$3),"-"))</f>
        <v>729</v>
      </c>
      <c r="J193" s="15">
        <f>IFERROR(ROUND(IF('[10]Linked sheet'!I193="","-",'[10]Linked sheet'!I193),'Rounded options'!$B$3),"-")</f>
        <v>5</v>
      </c>
      <c r="K193" s="15">
        <f>IFERROR(ROUND(IF('[10]Linked sheet'!J193="","-",'[10]Linked sheet'!J193),'Rounded options'!$B$3),"-")</f>
        <v>342</v>
      </c>
      <c r="L193" s="15" t="str">
        <f>IF('[10]Linked sheet'!K193="","-",'[10]Linked sheet'!K193)</f>
        <v>No</v>
      </c>
      <c r="M193" s="39" t="str">
        <f>IF('[10]Linked sheet'!L193="","-",'[10]Linked sheet'!L193)</f>
        <v>-</v>
      </c>
      <c r="N193" s="35">
        <f>IFERROR(ROUND('[10]Linked sheet'!M193,'Rounded options'!$B$3),"-")</f>
        <v>0</v>
      </c>
      <c r="O193" s="7" t="str">
        <f>IFERROR(VLOOKUP($B193,[11]BPT_System_Structure!$B:$F,2,FALSE),"-")</f>
        <v>-</v>
      </c>
      <c r="P193" s="23" t="str">
        <f>IFERROR(VLOOKUP($B193,[11]BPT_System_Structure!$B:$F,3,FALSE),"-")</f>
        <v>-</v>
      </c>
      <c r="Q193" s="8" t="str">
        <f>IFERROR(VLOOKUP($B193,[11]BPT_System_Structure!$B:$F,5,FALSE),"-")</f>
        <v>-</v>
      </c>
      <c r="R193" s="59">
        <v>0</v>
      </c>
    </row>
    <row r="194" spans="2:18" x14ac:dyDescent="0.2">
      <c r="B194" s="21" t="str">
        <f>'[10]Linked sheet'!A194</f>
        <v>CA14Z</v>
      </c>
      <c r="C194" s="20" t="str">
        <f>VLOOKUP($B194,'[10]Linked sheet'!$A$3:$O$1925,2,FALSE)</f>
        <v>Nasal Polypectomy</v>
      </c>
      <c r="D194" s="68" t="str">
        <f>IF(AND($Q194=$D$2,$O194="HRG"),"See 07.BPT",IFERROR(ROUND('[10]Linked sheet'!C194,'Rounded options'!$B$3),"-"))</f>
        <v>-</v>
      </c>
      <c r="E194" s="66" t="str">
        <f>IF(AND($O194="HRG",OR($D$2,$Q194=$E$2)), "See 07.BPTs",IFERROR(ROUND('[10]Linked sheet'!D194,'Rounded options'!$B$3),"-"))</f>
        <v>See 07.BPTs</v>
      </c>
      <c r="F194" s="15" t="str">
        <f>IFERROR(ROUND(IF('[10]Linked sheet'!E194="","-",'[10]Linked sheet'!E194),'Rounded options'!$B$3),"-")</f>
        <v>-</v>
      </c>
      <c r="G194" s="15" t="str">
        <f>IFERROR(ROUND(IF('[10]Linked sheet'!F194="","-",'[10]Linked sheet'!F194),'Rounded options'!$B$3),"-")</f>
        <v>-</v>
      </c>
      <c r="H194" s="15">
        <f>IFERROR(ROUND(IF('[10]Linked sheet'!G194="","-",'[10]Linked sheet'!G194),'Rounded options'!$B$3),"-")</f>
        <v>5</v>
      </c>
      <c r="I194" s="66">
        <f>IF(AND(Q194=$I$2,$O194="HRG"),"See 07.BPTs",IFERROR(ROUND('[10]Linked sheet'!H194,'Rounded options'!$B$3),"-"))</f>
        <v>1547</v>
      </c>
      <c r="J194" s="15">
        <f>IFERROR(ROUND(IF('[10]Linked sheet'!I194="","-",'[10]Linked sheet'!I194),'Rounded options'!$B$3),"-")</f>
        <v>16</v>
      </c>
      <c r="K194" s="15">
        <f>IFERROR(ROUND(IF('[10]Linked sheet'!J194="","-",'[10]Linked sheet'!J194),'Rounded options'!$B$3),"-")</f>
        <v>221</v>
      </c>
      <c r="L194" s="15" t="str">
        <f>IF('[10]Linked sheet'!K194="","-",'[10]Linked sheet'!K194)</f>
        <v>No</v>
      </c>
      <c r="M194" s="39" t="str">
        <f>IF('[10]Linked sheet'!L194="","-",'[10]Linked sheet'!L194)</f>
        <v>-</v>
      </c>
      <c r="N194" s="35">
        <f>IFERROR(ROUND('[10]Linked sheet'!M194,'Rounded options'!$B$3),"-")</f>
        <v>0</v>
      </c>
      <c r="O194" s="7" t="str">
        <f>IFERROR(VLOOKUP($B194,[11]BPT_System_Structure!$B:$F,2,FALSE),"-")</f>
        <v>HRG</v>
      </c>
      <c r="P194" s="23" t="str">
        <f>IFERROR(VLOOKUP($B194,[11]BPT_System_Structure!$B:$F,3,FALSE),"-")</f>
        <v>DayCase</v>
      </c>
      <c r="Q194" s="8" t="str">
        <f>IFERROR(VLOOKUP($B194,[11]BPT_System_Structure!$B:$F,5,FALSE),"-")</f>
        <v>DC/EL</v>
      </c>
      <c r="R194" s="59" t="s">
        <v>11</v>
      </c>
    </row>
    <row r="195" spans="2:18" hidden="1" x14ac:dyDescent="0.2">
      <c r="B195" s="21" t="str">
        <f>'[10]Linked sheet'!A195</f>
        <v>CA15Z</v>
      </c>
      <c r="C195" s="20" t="str">
        <f>VLOOKUP($B195,'[10]Linked sheet'!$A$3:$O$1925,2,FALSE)</f>
        <v>Excision or Biopsy, of Lesion of Internal Nose</v>
      </c>
      <c r="D195" s="68" t="str">
        <f>IF(AND($Q195=$D$2,$O195="HRG"),"See 07.BPT",IFERROR(ROUND('[10]Linked sheet'!C195,'Rounded options'!$B$3),"-"))</f>
        <v>-</v>
      </c>
      <c r="E195" s="66">
        <f>IF(AND($O195="HRG",OR($D$2,$Q195=$E$2)), "See 07.BPTs",IFERROR(ROUND('[10]Linked sheet'!D195,'Rounded options'!$B$3),"-"))</f>
        <v>777</v>
      </c>
      <c r="F195" s="15" t="str">
        <f>IFERROR(ROUND(IF('[10]Linked sheet'!E195="","-",'[10]Linked sheet'!E195),'Rounded options'!$B$3),"-")</f>
        <v>-</v>
      </c>
      <c r="G195" s="15" t="str">
        <f>IFERROR(ROUND(IF('[10]Linked sheet'!F195="","-",'[10]Linked sheet'!F195),'Rounded options'!$B$3),"-")</f>
        <v>-</v>
      </c>
      <c r="H195" s="15">
        <f>IFERROR(ROUND(IF('[10]Linked sheet'!G195="","-",'[10]Linked sheet'!G195),'Rounded options'!$B$3),"-")</f>
        <v>5</v>
      </c>
      <c r="I195" s="66">
        <f>IF(AND(Q195=$I$2,$O195="HRG"),"See 07.BPTs",IFERROR(ROUND('[10]Linked sheet'!H195,'Rounded options'!$B$3),"-"))</f>
        <v>689</v>
      </c>
      <c r="J195" s="15">
        <f>IFERROR(ROUND(IF('[10]Linked sheet'!I195="","-",'[10]Linked sheet'!I195),'Rounded options'!$B$3),"-")</f>
        <v>5</v>
      </c>
      <c r="K195" s="15">
        <f>IFERROR(ROUND(IF('[10]Linked sheet'!J195="","-",'[10]Linked sheet'!J195),'Rounded options'!$B$3),"-")</f>
        <v>221</v>
      </c>
      <c r="L195" s="15" t="str">
        <f>IF('[10]Linked sheet'!K195="","-",'[10]Linked sheet'!K195)</f>
        <v>No</v>
      </c>
      <c r="M195" s="39" t="str">
        <f>IF('[10]Linked sheet'!L195="","-",'[10]Linked sheet'!L195)</f>
        <v>-</v>
      </c>
      <c r="N195" s="35">
        <f>IFERROR(ROUND('[10]Linked sheet'!M195,'Rounded options'!$B$3),"-")</f>
        <v>0</v>
      </c>
      <c r="O195" s="7" t="str">
        <f>IFERROR(VLOOKUP($B195,[11]BPT_System_Structure!$B:$F,2,FALSE),"-")</f>
        <v>-</v>
      </c>
      <c r="P195" s="23" t="str">
        <f>IFERROR(VLOOKUP($B195,[11]BPT_System_Structure!$B:$F,3,FALSE),"-")</f>
        <v>-</v>
      </c>
      <c r="Q195" s="8" t="str">
        <f>IFERROR(VLOOKUP($B195,[11]BPT_System_Structure!$B:$F,5,FALSE),"-")</f>
        <v>-</v>
      </c>
      <c r="R195" s="59">
        <v>0</v>
      </c>
    </row>
    <row r="196" spans="2:18" hidden="1" x14ac:dyDescent="0.2">
      <c r="B196" s="21" t="str">
        <f>'[10]Linked sheet'!A196</f>
        <v>CA16Z</v>
      </c>
      <c r="C196" s="20" t="str">
        <f>VLOOKUP($B196,'[10]Linked sheet'!$A$3:$O$1925,2,FALSE)</f>
        <v>Excision or Biopsy, of Lesion of External Nose</v>
      </c>
      <c r="D196" s="68">
        <f>IF(AND($Q196=$D$2,$O196="HRG"),"See 07.BPT",IFERROR(ROUND('[10]Linked sheet'!C196,'Rounded options'!$B$3),"-"))</f>
        <v>164</v>
      </c>
      <c r="E196" s="66">
        <f>IF(AND($O196="HRG",OR($D$2,$Q196=$E$2)), "See 07.BPTs",IFERROR(ROUND('[10]Linked sheet'!D196,'Rounded options'!$B$3),"-"))</f>
        <v>511</v>
      </c>
      <c r="F196" s="15" t="str">
        <f>IFERROR(ROUND(IF('[10]Linked sheet'!E196="","-",'[10]Linked sheet'!E196),'Rounded options'!$B$3),"-")</f>
        <v>-</v>
      </c>
      <c r="G196" s="15" t="str">
        <f>IFERROR(ROUND(IF('[10]Linked sheet'!F196="","-",'[10]Linked sheet'!F196),'Rounded options'!$B$3),"-")</f>
        <v>-</v>
      </c>
      <c r="H196" s="15">
        <f>IFERROR(ROUND(IF('[10]Linked sheet'!G196="","-",'[10]Linked sheet'!G196),'Rounded options'!$B$3),"-")</f>
        <v>5</v>
      </c>
      <c r="I196" s="66">
        <f>IF(AND(Q196=$I$2,$O196="HRG"),"See 07.BPTs",IFERROR(ROUND('[10]Linked sheet'!H196,'Rounded options'!$B$3),"-"))</f>
        <v>646</v>
      </c>
      <c r="J196" s="15">
        <f>IFERROR(ROUND(IF('[10]Linked sheet'!I196="","-",'[10]Linked sheet'!I196),'Rounded options'!$B$3),"-")</f>
        <v>5</v>
      </c>
      <c r="K196" s="15">
        <f>IFERROR(ROUND(IF('[10]Linked sheet'!J196="","-",'[10]Linked sheet'!J196),'Rounded options'!$B$3),"-")</f>
        <v>221</v>
      </c>
      <c r="L196" s="15" t="str">
        <f>IF('[10]Linked sheet'!K196="","-",'[10]Linked sheet'!K196)</f>
        <v>No</v>
      </c>
      <c r="M196" s="39" t="str">
        <f>IF('[10]Linked sheet'!L196="","-",'[10]Linked sheet'!L196)</f>
        <v>-</v>
      </c>
      <c r="N196" s="35">
        <f>IFERROR(ROUND('[10]Linked sheet'!M196,'Rounded options'!$B$3),"-")</f>
        <v>0</v>
      </c>
      <c r="O196" s="7" t="str">
        <f>IFERROR(VLOOKUP($B196,[11]BPT_System_Structure!$B:$F,2,FALSE),"-")</f>
        <v>-</v>
      </c>
      <c r="P196" s="23" t="str">
        <f>IFERROR(VLOOKUP($B196,[11]BPT_System_Structure!$B:$F,3,FALSE),"-")</f>
        <v>-</v>
      </c>
      <c r="Q196" s="8" t="str">
        <f>IFERROR(VLOOKUP($B196,[11]BPT_System_Structure!$B:$F,5,FALSE),"-")</f>
        <v>-</v>
      </c>
      <c r="R196" s="59">
        <v>0</v>
      </c>
    </row>
    <row r="197" spans="2:18" hidden="1" x14ac:dyDescent="0.2">
      <c r="B197" s="21" t="str">
        <f>'[10]Linked sheet'!A197</f>
        <v>CA20Z</v>
      </c>
      <c r="C197" s="20" t="str">
        <f>VLOOKUP($B197,'[10]Linked sheet'!$A$3:$O$1925,2,FALSE)</f>
        <v>Complex Nose Procedures</v>
      </c>
      <c r="D197" s="68" t="str">
        <f>IF(AND($Q197=$D$2,$O197="HRG"),"See 07.BPT",IFERROR(ROUND('[10]Linked sheet'!C197,'Rounded options'!$B$3),"-"))</f>
        <v>-</v>
      </c>
      <c r="E197" s="66">
        <f>IF(AND($O197="HRG",OR($D$2,$Q197=$E$2)), "See 07.BPTs",IFERROR(ROUND('[10]Linked sheet'!D197,'Rounded options'!$B$3),"-"))</f>
        <v>1558</v>
      </c>
      <c r="F197" s="15" t="str">
        <f>IFERROR(ROUND(IF('[10]Linked sheet'!E197="","-",'[10]Linked sheet'!E197),'Rounded options'!$B$3),"-")</f>
        <v>-</v>
      </c>
      <c r="G197" s="15" t="str">
        <f>IFERROR(ROUND(IF('[10]Linked sheet'!F197="","-",'[10]Linked sheet'!F197),'Rounded options'!$B$3),"-")</f>
        <v>-</v>
      </c>
      <c r="H197" s="15">
        <f>IFERROR(ROUND(IF('[10]Linked sheet'!G197="","-",'[10]Linked sheet'!G197),'Rounded options'!$B$3),"-")</f>
        <v>5</v>
      </c>
      <c r="I197" s="66">
        <f>IF(AND(Q197=$I$2,$O197="HRG"),"See 07.BPTs",IFERROR(ROUND('[10]Linked sheet'!H197,'Rounded options'!$B$3),"-"))</f>
        <v>3079</v>
      </c>
      <c r="J197" s="15">
        <f>IFERROR(ROUND(IF('[10]Linked sheet'!I197="","-",'[10]Linked sheet'!I197),'Rounded options'!$B$3),"-")</f>
        <v>16</v>
      </c>
      <c r="K197" s="15">
        <f>IFERROR(ROUND(IF('[10]Linked sheet'!J197="","-",'[10]Linked sheet'!J197),'Rounded options'!$B$3),"-")</f>
        <v>221</v>
      </c>
      <c r="L197" s="15" t="str">
        <f>IF('[10]Linked sheet'!K197="","-",'[10]Linked sheet'!K197)</f>
        <v>No</v>
      </c>
      <c r="M197" s="39" t="str">
        <f>IF('[10]Linked sheet'!L197="","-",'[10]Linked sheet'!L197)</f>
        <v>-</v>
      </c>
      <c r="N197" s="35">
        <f>IFERROR(ROUND('[10]Linked sheet'!M197,'Rounded options'!$B$3),"-")</f>
        <v>0</v>
      </c>
      <c r="O197" s="7" t="str">
        <f>IFERROR(VLOOKUP($B197,[11]BPT_System_Structure!$B:$F,2,FALSE),"-")</f>
        <v>-</v>
      </c>
      <c r="P197" s="23" t="str">
        <f>IFERROR(VLOOKUP($B197,[11]BPT_System_Structure!$B:$F,3,FALSE),"-")</f>
        <v>-</v>
      </c>
      <c r="Q197" s="8" t="str">
        <f>IFERROR(VLOOKUP($B197,[11]BPT_System_Structure!$B:$F,5,FALSE),"-")</f>
        <v>-</v>
      </c>
      <c r="R197" s="59">
        <v>0</v>
      </c>
    </row>
    <row r="198" spans="2:18" hidden="1" x14ac:dyDescent="0.2">
      <c r="B198" s="21" t="str">
        <f>'[10]Linked sheet'!A198</f>
        <v>CA21Z</v>
      </c>
      <c r="C198" s="20" t="str">
        <f>VLOOKUP($B198,'[10]Linked sheet'!$A$3:$O$1925,2,FALSE)</f>
        <v>Very Major Nose Procedures</v>
      </c>
      <c r="D198" s="68" t="str">
        <f>IF(AND($Q198=$D$2,$O198="HRG"),"See 07.BPT",IFERROR(ROUND('[10]Linked sheet'!C198,'Rounded options'!$B$3),"-"))</f>
        <v>-</v>
      </c>
      <c r="E198" s="66">
        <f>IF(AND($O198="HRG",OR($D$2,$Q198=$E$2)), "See 07.BPTs",IFERROR(ROUND('[10]Linked sheet'!D198,'Rounded options'!$B$3),"-"))</f>
        <v>1519</v>
      </c>
      <c r="F198" s="15" t="str">
        <f>IFERROR(ROUND(IF('[10]Linked sheet'!E198="","-",'[10]Linked sheet'!E198),'Rounded options'!$B$3),"-")</f>
        <v>-</v>
      </c>
      <c r="G198" s="15" t="str">
        <f>IFERROR(ROUND(IF('[10]Linked sheet'!F198="","-",'[10]Linked sheet'!F198),'Rounded options'!$B$3),"-")</f>
        <v>-</v>
      </c>
      <c r="H198" s="15">
        <f>IFERROR(ROUND(IF('[10]Linked sheet'!G198="","-",'[10]Linked sheet'!G198),'Rounded options'!$B$3),"-")</f>
        <v>5</v>
      </c>
      <c r="I198" s="66">
        <f>IF(AND(Q198=$I$2,$O198="HRG"),"See 07.BPTs",IFERROR(ROUND('[10]Linked sheet'!H198,'Rounded options'!$B$3),"-"))</f>
        <v>3079</v>
      </c>
      <c r="J198" s="15">
        <f>IFERROR(ROUND(IF('[10]Linked sheet'!I198="","-",'[10]Linked sheet'!I198),'Rounded options'!$B$3),"-")</f>
        <v>16</v>
      </c>
      <c r="K198" s="15">
        <f>IFERROR(ROUND(IF('[10]Linked sheet'!J198="","-",'[10]Linked sheet'!J198),'Rounded options'!$B$3),"-")</f>
        <v>221</v>
      </c>
      <c r="L198" s="15" t="str">
        <f>IF('[10]Linked sheet'!K198="","-",'[10]Linked sheet'!K198)</f>
        <v>No</v>
      </c>
      <c r="M198" s="39" t="str">
        <f>IF('[10]Linked sheet'!L198="","-",'[10]Linked sheet'!L198)</f>
        <v>-</v>
      </c>
      <c r="N198" s="35">
        <f>IFERROR(ROUND('[10]Linked sheet'!M198,'Rounded options'!$B$3),"-")</f>
        <v>0</v>
      </c>
      <c r="O198" s="7" t="str">
        <f>IFERROR(VLOOKUP($B198,[11]BPT_System_Structure!$B:$F,2,FALSE),"-")</f>
        <v>-</v>
      </c>
      <c r="P198" s="23" t="str">
        <f>IFERROR(VLOOKUP($B198,[11]BPT_System_Structure!$B:$F,3,FALSE),"-")</f>
        <v>-</v>
      </c>
      <c r="Q198" s="8" t="str">
        <f>IFERROR(VLOOKUP($B198,[11]BPT_System_Structure!$B:$F,5,FALSE),"-")</f>
        <v>-</v>
      </c>
      <c r="R198" s="59">
        <v>0</v>
      </c>
    </row>
    <row r="199" spans="2:18" hidden="1" x14ac:dyDescent="0.2">
      <c r="B199" s="21" t="str">
        <f>'[10]Linked sheet'!A199</f>
        <v>CA22Z</v>
      </c>
      <c r="C199" s="20" t="str">
        <f>VLOOKUP($B199,'[10]Linked sheet'!$A$3:$O$1925,2,FALSE)</f>
        <v>Major Nose Procedures</v>
      </c>
      <c r="D199" s="68" t="str">
        <f>IF(AND($Q199=$D$2,$O199="HRG"),"See 07.BPT",IFERROR(ROUND('[10]Linked sheet'!C199,'Rounded options'!$B$3),"-"))</f>
        <v>-</v>
      </c>
      <c r="E199" s="66">
        <f>IF(AND($O199="HRG",OR($D$2,$Q199=$E$2)), "See 07.BPTs",IFERROR(ROUND('[10]Linked sheet'!D199,'Rounded options'!$B$3),"-"))</f>
        <v>1396</v>
      </c>
      <c r="F199" s="15" t="str">
        <f>IFERROR(ROUND(IF('[10]Linked sheet'!E199="","-",'[10]Linked sheet'!E199),'Rounded options'!$B$3),"-")</f>
        <v>-</v>
      </c>
      <c r="G199" s="15" t="str">
        <f>IFERROR(ROUND(IF('[10]Linked sheet'!F199="","-",'[10]Linked sheet'!F199),'Rounded options'!$B$3),"-")</f>
        <v>-</v>
      </c>
      <c r="H199" s="15">
        <f>IFERROR(ROUND(IF('[10]Linked sheet'!G199="","-",'[10]Linked sheet'!G199),'Rounded options'!$B$3),"-")</f>
        <v>5</v>
      </c>
      <c r="I199" s="66">
        <f>IF(AND(Q199=$I$2,$O199="HRG"),"See 07.BPTs",IFERROR(ROUND('[10]Linked sheet'!H199,'Rounded options'!$B$3),"-"))</f>
        <v>1080</v>
      </c>
      <c r="J199" s="15">
        <f>IFERROR(ROUND(IF('[10]Linked sheet'!I199="","-",'[10]Linked sheet'!I199),'Rounded options'!$B$3),"-")</f>
        <v>9</v>
      </c>
      <c r="K199" s="15">
        <f>IFERROR(ROUND(IF('[10]Linked sheet'!J199="","-",'[10]Linked sheet'!J199),'Rounded options'!$B$3),"-")</f>
        <v>221</v>
      </c>
      <c r="L199" s="15" t="str">
        <f>IF('[10]Linked sheet'!K199="","-",'[10]Linked sheet'!K199)</f>
        <v>No</v>
      </c>
      <c r="M199" s="39" t="str">
        <f>IF('[10]Linked sheet'!L199="","-",'[10]Linked sheet'!L199)</f>
        <v>-</v>
      </c>
      <c r="N199" s="35">
        <f>IFERROR(ROUND('[10]Linked sheet'!M199,'Rounded options'!$B$3),"-")</f>
        <v>0</v>
      </c>
      <c r="O199" s="7" t="str">
        <f>IFERROR(VLOOKUP($B199,[11]BPT_System_Structure!$B:$F,2,FALSE),"-")</f>
        <v>-</v>
      </c>
      <c r="P199" s="23" t="str">
        <f>IFERROR(VLOOKUP($B199,[11]BPT_System_Structure!$B:$F,3,FALSE),"-")</f>
        <v>-</v>
      </c>
      <c r="Q199" s="8" t="str">
        <f>IFERROR(VLOOKUP($B199,[11]BPT_System_Structure!$B:$F,5,FALSE),"-")</f>
        <v>-</v>
      </c>
      <c r="R199" s="59">
        <v>0</v>
      </c>
    </row>
    <row r="200" spans="2:18" hidden="1" x14ac:dyDescent="0.2">
      <c r="B200" s="21" t="str">
        <f>'[10]Linked sheet'!A200</f>
        <v>CA23Z</v>
      </c>
      <c r="C200" s="20" t="str">
        <f>VLOOKUP($B200,'[10]Linked sheet'!$A$3:$O$1925,2,FALSE)</f>
        <v>Intermediate Nose Procedures</v>
      </c>
      <c r="D200" s="68" t="str">
        <f>IF(AND($Q200=$D$2,$O200="HRG"),"See 07.BPT",IFERROR(ROUND('[10]Linked sheet'!C200,'Rounded options'!$B$3),"-"))</f>
        <v>-</v>
      </c>
      <c r="E200" s="66">
        <f>IF(AND($O200="HRG",OR($D$2,$Q200=$E$2)), "See 07.BPTs",IFERROR(ROUND('[10]Linked sheet'!D200,'Rounded options'!$B$3),"-"))</f>
        <v>1080</v>
      </c>
      <c r="F200" s="15" t="str">
        <f>IFERROR(ROUND(IF('[10]Linked sheet'!E200="","-",'[10]Linked sheet'!E200),'Rounded options'!$B$3),"-")</f>
        <v>-</v>
      </c>
      <c r="G200" s="15" t="str">
        <f>IFERROR(ROUND(IF('[10]Linked sheet'!F200="","-",'[10]Linked sheet'!F200),'Rounded options'!$B$3),"-")</f>
        <v>-</v>
      </c>
      <c r="H200" s="15">
        <f>IFERROR(ROUND(IF('[10]Linked sheet'!G200="","-",'[10]Linked sheet'!G200),'Rounded options'!$B$3),"-")</f>
        <v>5</v>
      </c>
      <c r="I200" s="66">
        <f>IF(AND(Q200=$I$2,$O200="HRG"),"See 07.BPTs",IFERROR(ROUND('[10]Linked sheet'!H200,'Rounded options'!$B$3),"-"))</f>
        <v>1080</v>
      </c>
      <c r="J200" s="15">
        <f>IFERROR(ROUND(IF('[10]Linked sheet'!I200="","-",'[10]Linked sheet'!I200),'Rounded options'!$B$3),"-")</f>
        <v>9</v>
      </c>
      <c r="K200" s="15">
        <f>IFERROR(ROUND(IF('[10]Linked sheet'!J200="","-",'[10]Linked sheet'!J200),'Rounded options'!$B$3),"-")</f>
        <v>221</v>
      </c>
      <c r="L200" s="15" t="str">
        <f>IF('[10]Linked sheet'!K200="","-",'[10]Linked sheet'!K200)</f>
        <v>No</v>
      </c>
      <c r="M200" s="39" t="str">
        <f>IF('[10]Linked sheet'!L200="","-",'[10]Linked sheet'!L200)</f>
        <v>-</v>
      </c>
      <c r="N200" s="35">
        <f>IFERROR(ROUND('[10]Linked sheet'!M200,'Rounded options'!$B$3),"-")</f>
        <v>0</v>
      </c>
      <c r="O200" s="7" t="str">
        <f>IFERROR(VLOOKUP($B200,[11]BPT_System_Structure!$B:$F,2,FALSE),"-")</f>
        <v>-</v>
      </c>
      <c r="P200" s="23" t="str">
        <f>IFERROR(VLOOKUP($B200,[11]BPT_System_Structure!$B:$F,3,FALSE),"-")</f>
        <v>-</v>
      </c>
      <c r="Q200" s="8" t="str">
        <f>IFERROR(VLOOKUP($B200,[11]BPT_System_Structure!$B:$F,5,FALSE),"-")</f>
        <v>-</v>
      </c>
      <c r="R200" s="59">
        <v>0</v>
      </c>
    </row>
    <row r="201" spans="2:18" hidden="1" x14ac:dyDescent="0.2">
      <c r="B201" s="21" t="str">
        <f>'[10]Linked sheet'!A201</f>
        <v>CA24A</v>
      </c>
      <c r="C201" s="20" t="str">
        <f>VLOOKUP($B201,'[10]Linked sheet'!$A$3:$O$1925,2,FALSE)</f>
        <v>Minor Nose Procedures, 19 years and over</v>
      </c>
      <c r="D201" s="68">
        <f>IF(AND($Q201=$D$2,$O201="HRG"),"See 07.BPT",IFERROR(ROUND('[10]Linked sheet'!C201,'Rounded options'!$B$3),"-"))</f>
        <v>110</v>
      </c>
      <c r="E201" s="66">
        <f>IF(AND($O201="HRG",OR($D$2,$Q201=$E$2)), "See 07.BPTs",IFERROR(ROUND('[10]Linked sheet'!D201,'Rounded options'!$B$3),"-"))</f>
        <v>804</v>
      </c>
      <c r="F201" s="15" t="str">
        <f>IFERROR(ROUND(IF('[10]Linked sheet'!E201="","-",'[10]Linked sheet'!E201),'Rounded options'!$B$3),"-")</f>
        <v>-</v>
      </c>
      <c r="G201" s="15" t="str">
        <f>IFERROR(ROUND(IF('[10]Linked sheet'!F201="","-",'[10]Linked sheet'!F201),'Rounded options'!$B$3),"-")</f>
        <v>-</v>
      </c>
      <c r="H201" s="15">
        <f>IFERROR(ROUND(IF('[10]Linked sheet'!G201="","-",'[10]Linked sheet'!G201),'Rounded options'!$B$3),"-")</f>
        <v>5</v>
      </c>
      <c r="I201" s="66">
        <f>IF(AND(Q201=$I$2,$O201="HRG"),"See 07.BPTs",IFERROR(ROUND('[10]Linked sheet'!H201,'Rounded options'!$B$3),"-"))</f>
        <v>836</v>
      </c>
      <c r="J201" s="15">
        <f>IFERROR(ROUND(IF('[10]Linked sheet'!I201="","-",'[10]Linked sheet'!I201),'Rounded options'!$B$3),"-")</f>
        <v>5</v>
      </c>
      <c r="K201" s="15">
        <f>IFERROR(ROUND(IF('[10]Linked sheet'!J201="","-",'[10]Linked sheet'!J201),'Rounded options'!$B$3),"-")</f>
        <v>221</v>
      </c>
      <c r="L201" s="15" t="str">
        <f>IF('[10]Linked sheet'!K201="","-",'[10]Linked sheet'!K201)</f>
        <v>No</v>
      </c>
      <c r="M201" s="39" t="str">
        <f>IF('[10]Linked sheet'!L201="","-",'[10]Linked sheet'!L201)</f>
        <v>-</v>
      </c>
      <c r="N201" s="35">
        <f>IFERROR(ROUND('[10]Linked sheet'!M201,'Rounded options'!$B$3),"-")</f>
        <v>0</v>
      </c>
      <c r="O201" s="7" t="str">
        <f>IFERROR(VLOOKUP($B201,[11]BPT_System_Structure!$B:$F,2,FALSE),"-")</f>
        <v>-</v>
      </c>
      <c r="P201" s="23" t="str">
        <f>IFERROR(VLOOKUP($B201,[11]BPT_System_Structure!$B:$F,3,FALSE),"-")</f>
        <v>-</v>
      </c>
      <c r="Q201" s="8" t="str">
        <f>IFERROR(VLOOKUP($B201,[11]BPT_System_Structure!$B:$F,5,FALSE),"-")</f>
        <v>-</v>
      </c>
      <c r="R201" s="59">
        <v>0</v>
      </c>
    </row>
    <row r="202" spans="2:18" hidden="1" x14ac:dyDescent="0.2">
      <c r="B202" s="21" t="str">
        <f>'[10]Linked sheet'!A202</f>
        <v>CA24B</v>
      </c>
      <c r="C202" s="20" t="str">
        <f>VLOOKUP($B202,'[10]Linked sheet'!$A$3:$O$1925,2,FALSE)</f>
        <v>Minor Nose Procedures, 18 years and under</v>
      </c>
      <c r="D202" s="68">
        <f>IF(AND($Q202=$D$2,$O202="HRG"),"See 07.BPT",IFERROR(ROUND('[10]Linked sheet'!C202,'Rounded options'!$B$3),"-"))</f>
        <v>90</v>
      </c>
      <c r="E202" s="66">
        <f>IF(AND($O202="HRG",OR($D$2,$Q202=$E$2)), "See 07.BPTs",IFERROR(ROUND('[10]Linked sheet'!D202,'Rounded options'!$B$3),"-"))</f>
        <v>807</v>
      </c>
      <c r="F202" s="15" t="str">
        <f>IFERROR(ROUND(IF('[10]Linked sheet'!E202="","-",'[10]Linked sheet'!E202),'Rounded options'!$B$3),"-")</f>
        <v>-</v>
      </c>
      <c r="G202" s="15" t="str">
        <f>IFERROR(ROUND(IF('[10]Linked sheet'!F202="","-",'[10]Linked sheet'!F202),'Rounded options'!$B$3),"-")</f>
        <v>-</v>
      </c>
      <c r="H202" s="15">
        <f>IFERROR(ROUND(IF('[10]Linked sheet'!G202="","-",'[10]Linked sheet'!G202),'Rounded options'!$B$3),"-")</f>
        <v>5</v>
      </c>
      <c r="I202" s="66">
        <f>IF(AND(Q202=$I$2,$O202="HRG"),"See 07.BPTs",IFERROR(ROUND('[10]Linked sheet'!H202,'Rounded options'!$B$3),"-"))</f>
        <v>872</v>
      </c>
      <c r="J202" s="15">
        <f>IFERROR(ROUND(IF('[10]Linked sheet'!I202="","-",'[10]Linked sheet'!I202),'Rounded options'!$B$3),"-")</f>
        <v>5</v>
      </c>
      <c r="K202" s="15">
        <f>IFERROR(ROUND(IF('[10]Linked sheet'!J202="","-",'[10]Linked sheet'!J202),'Rounded options'!$B$3),"-")</f>
        <v>342</v>
      </c>
      <c r="L202" s="15" t="str">
        <f>IF('[10]Linked sheet'!K202="","-",'[10]Linked sheet'!K202)</f>
        <v>No</v>
      </c>
      <c r="M202" s="39" t="str">
        <f>IF('[10]Linked sheet'!L202="","-",'[10]Linked sheet'!L202)</f>
        <v>-</v>
      </c>
      <c r="N202" s="35">
        <f>IFERROR(ROUND('[10]Linked sheet'!M202,'Rounded options'!$B$3),"-")</f>
        <v>0</v>
      </c>
      <c r="O202" s="7" t="str">
        <f>IFERROR(VLOOKUP($B202,[11]BPT_System_Structure!$B:$F,2,FALSE),"-")</f>
        <v>-</v>
      </c>
      <c r="P202" s="23" t="str">
        <f>IFERROR(VLOOKUP($B202,[11]BPT_System_Structure!$B:$F,3,FALSE),"-")</f>
        <v>-</v>
      </c>
      <c r="Q202" s="8" t="str">
        <f>IFERROR(VLOOKUP($B202,[11]BPT_System_Structure!$B:$F,5,FALSE),"-")</f>
        <v>-</v>
      </c>
      <c r="R202" s="59">
        <v>0</v>
      </c>
    </row>
    <row r="203" spans="2:18" hidden="1" x14ac:dyDescent="0.2">
      <c r="B203" s="21" t="str">
        <f>'[10]Linked sheet'!A203</f>
        <v>CA25A</v>
      </c>
      <c r="C203" s="20" t="str">
        <f>VLOOKUP($B203,'[10]Linked sheet'!$A$3:$O$1925,2,FALSE)</f>
        <v>Minimal Nose Procedures, 19 years and over</v>
      </c>
      <c r="D203" s="68">
        <f>IF(AND($Q203=$D$2,$O203="HRG"),"See 07.BPT",IFERROR(ROUND('[10]Linked sheet'!C203,'Rounded options'!$B$3),"-"))</f>
        <v>97</v>
      </c>
      <c r="E203" s="66">
        <f>IF(AND($O203="HRG",OR($D$2,$Q203=$E$2)), "See 07.BPTs",IFERROR(ROUND('[10]Linked sheet'!D203,'Rounded options'!$B$3),"-"))</f>
        <v>655</v>
      </c>
      <c r="F203" s="15" t="str">
        <f>IFERROR(ROUND(IF('[10]Linked sheet'!E203="","-",'[10]Linked sheet'!E203),'Rounded options'!$B$3),"-")</f>
        <v>-</v>
      </c>
      <c r="G203" s="15" t="str">
        <f>IFERROR(ROUND(IF('[10]Linked sheet'!F203="","-",'[10]Linked sheet'!F203),'Rounded options'!$B$3),"-")</f>
        <v>-</v>
      </c>
      <c r="H203" s="15">
        <f>IFERROR(ROUND(IF('[10]Linked sheet'!G203="","-",'[10]Linked sheet'!G203),'Rounded options'!$B$3),"-")</f>
        <v>5</v>
      </c>
      <c r="I203" s="66">
        <f>IF(AND(Q203=$I$2,$O203="HRG"),"See 07.BPTs",IFERROR(ROUND('[10]Linked sheet'!H203,'Rounded options'!$B$3),"-"))</f>
        <v>655</v>
      </c>
      <c r="J203" s="15">
        <f>IFERROR(ROUND(IF('[10]Linked sheet'!I203="","-",'[10]Linked sheet'!I203),'Rounded options'!$B$3),"-")</f>
        <v>5</v>
      </c>
      <c r="K203" s="15">
        <f>IFERROR(ROUND(IF('[10]Linked sheet'!J203="","-",'[10]Linked sheet'!J203),'Rounded options'!$B$3),"-")</f>
        <v>221</v>
      </c>
      <c r="L203" s="15" t="str">
        <f>IF('[10]Linked sheet'!K203="","-",'[10]Linked sheet'!K203)</f>
        <v>No</v>
      </c>
      <c r="M203" s="39" t="str">
        <f>IF('[10]Linked sheet'!L203="","-",'[10]Linked sheet'!L203)</f>
        <v>-</v>
      </c>
      <c r="N203" s="35">
        <f>IFERROR(ROUND('[10]Linked sheet'!M203,'Rounded options'!$B$3),"-")</f>
        <v>0</v>
      </c>
      <c r="O203" s="7" t="str">
        <f>IFERROR(VLOOKUP($B203,[11]BPT_System_Structure!$B:$F,2,FALSE),"-")</f>
        <v>-</v>
      </c>
      <c r="P203" s="23" t="str">
        <f>IFERROR(VLOOKUP($B203,[11]BPT_System_Structure!$B:$F,3,FALSE),"-")</f>
        <v>-</v>
      </c>
      <c r="Q203" s="8" t="str">
        <f>IFERROR(VLOOKUP($B203,[11]BPT_System_Structure!$B:$F,5,FALSE),"-")</f>
        <v>-</v>
      </c>
      <c r="R203" s="59">
        <v>0</v>
      </c>
    </row>
    <row r="204" spans="2:18" hidden="1" x14ac:dyDescent="0.2">
      <c r="B204" s="21" t="str">
        <f>'[10]Linked sheet'!A204</f>
        <v>CA25B</v>
      </c>
      <c r="C204" s="20" t="str">
        <f>VLOOKUP($B204,'[10]Linked sheet'!$A$3:$O$1925,2,FALSE)</f>
        <v>Minimal Nose Procedures, 18 years and under</v>
      </c>
      <c r="D204" s="68">
        <f>IF(AND($Q204=$D$2,$O204="HRG"),"See 07.BPT",IFERROR(ROUND('[10]Linked sheet'!C204,'Rounded options'!$B$3),"-"))</f>
        <v>86</v>
      </c>
      <c r="E204" s="66">
        <f>IF(AND($O204="HRG",OR($D$2,$Q204=$E$2)), "See 07.BPTs",IFERROR(ROUND('[10]Linked sheet'!D204,'Rounded options'!$B$3),"-"))</f>
        <v>673</v>
      </c>
      <c r="F204" s="15" t="str">
        <f>IFERROR(ROUND(IF('[10]Linked sheet'!E204="","-",'[10]Linked sheet'!E204),'Rounded options'!$B$3),"-")</f>
        <v>-</v>
      </c>
      <c r="G204" s="15" t="str">
        <f>IFERROR(ROUND(IF('[10]Linked sheet'!F204="","-",'[10]Linked sheet'!F204),'Rounded options'!$B$3),"-")</f>
        <v>-</v>
      </c>
      <c r="H204" s="15">
        <f>IFERROR(ROUND(IF('[10]Linked sheet'!G204="","-",'[10]Linked sheet'!G204),'Rounded options'!$B$3),"-")</f>
        <v>5</v>
      </c>
      <c r="I204" s="66">
        <f>IF(AND(Q204=$I$2,$O204="HRG"),"See 07.BPTs",IFERROR(ROUND('[10]Linked sheet'!H204,'Rounded options'!$B$3),"-"))</f>
        <v>655</v>
      </c>
      <c r="J204" s="15">
        <f>IFERROR(ROUND(IF('[10]Linked sheet'!I204="","-",'[10]Linked sheet'!I204),'Rounded options'!$B$3),"-")</f>
        <v>5</v>
      </c>
      <c r="K204" s="15">
        <f>IFERROR(ROUND(IF('[10]Linked sheet'!J204="","-",'[10]Linked sheet'!J204),'Rounded options'!$B$3),"-")</f>
        <v>342</v>
      </c>
      <c r="L204" s="15" t="str">
        <f>IF('[10]Linked sheet'!K204="","-",'[10]Linked sheet'!K204)</f>
        <v>No</v>
      </c>
      <c r="M204" s="39" t="str">
        <f>IF('[10]Linked sheet'!L204="","-",'[10]Linked sheet'!L204)</f>
        <v>-</v>
      </c>
      <c r="N204" s="35">
        <f>IFERROR(ROUND('[10]Linked sheet'!M204,'Rounded options'!$B$3),"-")</f>
        <v>0</v>
      </c>
      <c r="O204" s="7" t="str">
        <f>IFERROR(VLOOKUP($B204,[11]BPT_System_Structure!$B:$F,2,FALSE),"-")</f>
        <v>-</v>
      </c>
      <c r="P204" s="23" t="str">
        <f>IFERROR(VLOOKUP($B204,[11]BPT_System_Structure!$B:$F,3,FALSE),"-")</f>
        <v>-</v>
      </c>
      <c r="Q204" s="8" t="str">
        <f>IFERROR(VLOOKUP($B204,[11]BPT_System_Structure!$B:$F,5,FALSE),"-")</f>
        <v>-</v>
      </c>
      <c r="R204" s="59">
        <v>0</v>
      </c>
    </row>
    <row r="205" spans="2:18" hidden="1" x14ac:dyDescent="0.2">
      <c r="B205" s="21" t="str">
        <f>'[10]Linked sheet'!A205</f>
        <v>CA26Z</v>
      </c>
      <c r="C205" s="20" t="str">
        <f>VLOOKUP($B205,'[10]Linked sheet'!$A$3:$O$1925,2,FALSE)</f>
        <v>Complex Sinus Procedures</v>
      </c>
      <c r="D205" s="68" t="str">
        <f>IF(AND($Q205=$D$2,$O205="HRG"),"See 07.BPT",IFERROR(ROUND('[10]Linked sheet'!C205,'Rounded options'!$B$3),"-"))</f>
        <v>-</v>
      </c>
      <c r="E205" s="66">
        <f>IF(AND($O205="HRG",OR($D$2,$Q205=$E$2)), "See 07.BPTs",IFERROR(ROUND('[10]Linked sheet'!D205,'Rounded options'!$B$3),"-"))</f>
        <v>2189</v>
      </c>
      <c r="F205" s="15" t="str">
        <f>IFERROR(ROUND(IF('[10]Linked sheet'!E205="","-",'[10]Linked sheet'!E205),'Rounded options'!$B$3),"-")</f>
        <v>-</v>
      </c>
      <c r="G205" s="15" t="str">
        <f>IFERROR(ROUND(IF('[10]Linked sheet'!F205="","-",'[10]Linked sheet'!F205),'Rounded options'!$B$3),"-")</f>
        <v>-</v>
      </c>
      <c r="H205" s="15">
        <f>IFERROR(ROUND(IF('[10]Linked sheet'!G205="","-",'[10]Linked sheet'!G205),'Rounded options'!$B$3),"-")</f>
        <v>5</v>
      </c>
      <c r="I205" s="66">
        <f>IF(AND(Q205=$I$2,$O205="HRG"),"See 07.BPTs",IFERROR(ROUND('[10]Linked sheet'!H205,'Rounded options'!$B$3),"-"))</f>
        <v>3919</v>
      </c>
      <c r="J205" s="15">
        <f>IFERROR(ROUND(IF('[10]Linked sheet'!I205="","-",'[10]Linked sheet'!I205),'Rounded options'!$B$3),"-")</f>
        <v>18</v>
      </c>
      <c r="K205" s="15">
        <f>IFERROR(ROUND(IF('[10]Linked sheet'!J205="","-",'[10]Linked sheet'!J205),'Rounded options'!$B$3),"-")</f>
        <v>221</v>
      </c>
      <c r="L205" s="15" t="str">
        <f>IF('[10]Linked sheet'!K205="","-",'[10]Linked sheet'!K205)</f>
        <v>No</v>
      </c>
      <c r="M205" s="39" t="str">
        <f>IF('[10]Linked sheet'!L205="","-",'[10]Linked sheet'!L205)</f>
        <v>-</v>
      </c>
      <c r="N205" s="35">
        <f>IFERROR(ROUND('[10]Linked sheet'!M205,'Rounded options'!$B$3),"-")</f>
        <v>0</v>
      </c>
      <c r="O205" s="7" t="str">
        <f>IFERROR(VLOOKUP($B205,[11]BPT_System_Structure!$B:$F,2,FALSE),"-")</f>
        <v>-</v>
      </c>
      <c r="P205" s="23" t="str">
        <f>IFERROR(VLOOKUP($B205,[11]BPT_System_Structure!$B:$F,3,FALSE),"-")</f>
        <v>-</v>
      </c>
      <c r="Q205" s="8" t="str">
        <f>IFERROR(VLOOKUP($B205,[11]BPT_System_Structure!$B:$F,5,FALSE),"-")</f>
        <v>-</v>
      </c>
      <c r="R205" s="59">
        <v>0</v>
      </c>
    </row>
    <row r="206" spans="2:18" hidden="1" x14ac:dyDescent="0.2">
      <c r="B206" s="21" t="str">
        <f>'[10]Linked sheet'!A206</f>
        <v>CA27Z</v>
      </c>
      <c r="C206" s="20" t="str">
        <f>VLOOKUP($B206,'[10]Linked sheet'!$A$3:$O$1925,2,FALSE)</f>
        <v>Major Sinus Procedures</v>
      </c>
      <c r="D206" s="68" t="str">
        <f>IF(AND($Q206=$D$2,$O206="HRG"),"See 07.BPT",IFERROR(ROUND('[10]Linked sheet'!C206,'Rounded options'!$B$3),"-"))</f>
        <v>-</v>
      </c>
      <c r="E206" s="66">
        <f>IF(AND($O206="HRG",OR($D$2,$Q206=$E$2)), "See 07.BPTs",IFERROR(ROUND('[10]Linked sheet'!D206,'Rounded options'!$B$3),"-"))</f>
        <v>1588</v>
      </c>
      <c r="F206" s="15" t="str">
        <f>IFERROR(ROUND(IF('[10]Linked sheet'!E206="","-",'[10]Linked sheet'!E206),'Rounded options'!$B$3),"-")</f>
        <v>-</v>
      </c>
      <c r="G206" s="15" t="str">
        <f>IFERROR(ROUND(IF('[10]Linked sheet'!F206="","-",'[10]Linked sheet'!F206),'Rounded options'!$B$3),"-")</f>
        <v>-</v>
      </c>
      <c r="H206" s="15">
        <f>IFERROR(ROUND(IF('[10]Linked sheet'!G206="","-",'[10]Linked sheet'!G206),'Rounded options'!$B$3),"-")</f>
        <v>5</v>
      </c>
      <c r="I206" s="66">
        <f>IF(AND(Q206=$I$2,$O206="HRG"),"See 07.BPTs",IFERROR(ROUND('[10]Linked sheet'!H206,'Rounded options'!$B$3),"-"))</f>
        <v>3919</v>
      </c>
      <c r="J206" s="15">
        <f>IFERROR(ROUND(IF('[10]Linked sheet'!I206="","-",'[10]Linked sheet'!I206),'Rounded options'!$B$3),"-")</f>
        <v>18</v>
      </c>
      <c r="K206" s="15">
        <f>IFERROR(ROUND(IF('[10]Linked sheet'!J206="","-",'[10]Linked sheet'!J206),'Rounded options'!$B$3),"-")</f>
        <v>221</v>
      </c>
      <c r="L206" s="15" t="str">
        <f>IF('[10]Linked sheet'!K206="","-",'[10]Linked sheet'!K206)</f>
        <v>No</v>
      </c>
      <c r="M206" s="39" t="str">
        <f>IF('[10]Linked sheet'!L206="","-",'[10]Linked sheet'!L206)</f>
        <v>-</v>
      </c>
      <c r="N206" s="35">
        <f>IFERROR(ROUND('[10]Linked sheet'!M206,'Rounded options'!$B$3),"-")</f>
        <v>0</v>
      </c>
      <c r="O206" s="7" t="str">
        <f>IFERROR(VLOOKUP($B206,[11]BPT_System_Structure!$B:$F,2,FALSE),"-")</f>
        <v>-</v>
      </c>
      <c r="P206" s="23" t="str">
        <f>IFERROR(VLOOKUP($B206,[11]BPT_System_Structure!$B:$F,3,FALSE),"-")</f>
        <v>-</v>
      </c>
      <c r="Q206" s="8" t="str">
        <f>IFERROR(VLOOKUP($B206,[11]BPT_System_Structure!$B:$F,5,FALSE),"-")</f>
        <v>-</v>
      </c>
      <c r="R206" s="59">
        <v>0</v>
      </c>
    </row>
    <row r="207" spans="2:18" x14ac:dyDescent="0.2">
      <c r="B207" s="21" t="str">
        <f>'[10]Linked sheet'!A207</f>
        <v>CA28Z</v>
      </c>
      <c r="C207" s="20" t="str">
        <f>VLOOKUP($B207,'[10]Linked sheet'!$A$3:$O$1925,2,FALSE)</f>
        <v>Intermediate Sinus Procedures</v>
      </c>
      <c r="D207" s="68" t="str">
        <f>IF(AND($Q207=$D$2,$O207="HRG"),"See 07.BPT",IFERROR(ROUND('[10]Linked sheet'!C207,'Rounded options'!$B$3),"-"))</f>
        <v>-</v>
      </c>
      <c r="E207" s="66">
        <f>IF(AND($O207="HRG",OR($D$2,$Q207=$E$2)), "See 07.BPTs",IFERROR(ROUND('[10]Linked sheet'!D207,'Rounded options'!$B$3),"-"))</f>
        <v>1435</v>
      </c>
      <c r="F207" s="15" t="str">
        <f>IFERROR(ROUND(IF('[10]Linked sheet'!E207="","-",'[10]Linked sheet'!E207),'Rounded options'!$B$3),"-")</f>
        <v>-</v>
      </c>
      <c r="G207" s="15" t="str">
        <f>IFERROR(ROUND(IF('[10]Linked sheet'!F207="","-",'[10]Linked sheet'!F207),'Rounded options'!$B$3),"-")</f>
        <v>-</v>
      </c>
      <c r="H207" s="15">
        <f>IFERROR(ROUND(IF('[10]Linked sheet'!G207="","-",'[10]Linked sheet'!G207),'Rounded options'!$B$3),"-")</f>
        <v>5</v>
      </c>
      <c r="I207" s="66">
        <f>IF(AND(Q207=$I$2,$O207="HRG"),"See 07.BPTs",IFERROR(ROUND('[10]Linked sheet'!H207,'Rounded options'!$B$3),"-"))</f>
        <v>3919</v>
      </c>
      <c r="J207" s="15">
        <f>IFERROR(ROUND(IF('[10]Linked sheet'!I207="","-",'[10]Linked sheet'!I207),'Rounded options'!$B$3),"-")</f>
        <v>18</v>
      </c>
      <c r="K207" s="15">
        <f>IFERROR(ROUND(IF('[10]Linked sheet'!J207="","-",'[10]Linked sheet'!J207),'Rounded options'!$B$3),"-")</f>
        <v>221</v>
      </c>
      <c r="L207" s="15" t="str">
        <f>IF('[10]Linked sheet'!K207="","-",'[10]Linked sheet'!K207)</f>
        <v>No</v>
      </c>
      <c r="M207" s="39" t="str">
        <f>IF('[10]Linked sheet'!L207="","-",'[10]Linked sheet'!L207)</f>
        <v>-</v>
      </c>
      <c r="N207" s="35">
        <f>IFERROR(ROUND('[10]Linked sheet'!M207,'Rounded options'!$B$3),"-")</f>
        <v>0</v>
      </c>
      <c r="O207" s="7" t="str">
        <f>IFERROR(VLOOKUP($B207,[11]BPT_System_Structure!$B:$F,2,FALSE),"-")</f>
        <v>sub-HRG</v>
      </c>
      <c r="P207" s="23" t="str">
        <f>IFERROR(VLOOKUP($B207,[11]BPT_System_Structure!$B:$F,3,FALSE),"-")</f>
        <v>DayCase</v>
      </c>
      <c r="Q207" s="8" t="str">
        <f>IFERROR(VLOOKUP($B207,[11]BPT_System_Structure!$B:$F,5,FALSE),"-")</f>
        <v>DC/EL</v>
      </c>
      <c r="R207" s="59" t="s">
        <v>11</v>
      </c>
    </row>
    <row r="208" spans="2:18" hidden="1" x14ac:dyDescent="0.2">
      <c r="B208" s="21" t="str">
        <f>'[10]Linked sheet'!A208</f>
        <v>CA29Z</v>
      </c>
      <c r="C208" s="20" t="str">
        <f>VLOOKUP($B208,'[10]Linked sheet'!$A$3:$O$1925,2,FALSE)</f>
        <v>Minor Sinus Procedures</v>
      </c>
      <c r="D208" s="68">
        <f>IF(AND($Q208=$D$2,$O208="HRG"),"See 07.BPT",IFERROR(ROUND('[10]Linked sheet'!C208,'Rounded options'!$B$3),"-"))</f>
        <v>130</v>
      </c>
      <c r="E208" s="66">
        <f>IF(AND($O208="HRG",OR($D$2,$Q208=$E$2)), "See 07.BPTs",IFERROR(ROUND('[10]Linked sheet'!D208,'Rounded options'!$B$3),"-"))</f>
        <v>1184</v>
      </c>
      <c r="F208" s="15" t="str">
        <f>IFERROR(ROUND(IF('[10]Linked sheet'!E208="","-",'[10]Linked sheet'!E208),'Rounded options'!$B$3),"-")</f>
        <v>-</v>
      </c>
      <c r="G208" s="15" t="str">
        <f>IFERROR(ROUND(IF('[10]Linked sheet'!F208="","-",'[10]Linked sheet'!F208),'Rounded options'!$B$3),"-")</f>
        <v>-</v>
      </c>
      <c r="H208" s="15">
        <f>IFERROR(ROUND(IF('[10]Linked sheet'!G208="","-",'[10]Linked sheet'!G208),'Rounded options'!$B$3),"-")</f>
        <v>5</v>
      </c>
      <c r="I208" s="66">
        <f>IF(AND(Q208=$I$2,$O208="HRG"),"See 07.BPTs",IFERROR(ROUND('[10]Linked sheet'!H208,'Rounded options'!$B$3),"-"))</f>
        <v>2628</v>
      </c>
      <c r="J208" s="15">
        <f>IFERROR(ROUND(IF('[10]Linked sheet'!I208="","-",'[10]Linked sheet'!I208),'Rounded options'!$B$3),"-")</f>
        <v>19</v>
      </c>
      <c r="K208" s="15">
        <f>IFERROR(ROUND(IF('[10]Linked sheet'!J208="","-",'[10]Linked sheet'!J208),'Rounded options'!$B$3),"-")</f>
        <v>221</v>
      </c>
      <c r="L208" s="15" t="str">
        <f>IF('[10]Linked sheet'!K208="","-",'[10]Linked sheet'!K208)</f>
        <v>No</v>
      </c>
      <c r="M208" s="39" t="str">
        <f>IF('[10]Linked sheet'!L208="","-",'[10]Linked sheet'!L208)</f>
        <v>-</v>
      </c>
      <c r="N208" s="35">
        <f>IFERROR(ROUND('[10]Linked sheet'!M208,'Rounded options'!$B$3),"-")</f>
        <v>0</v>
      </c>
      <c r="O208" s="7" t="str">
        <f>IFERROR(VLOOKUP($B208,[11]BPT_System_Structure!$B:$F,2,FALSE),"-")</f>
        <v>-</v>
      </c>
      <c r="P208" s="23" t="str">
        <f>IFERROR(VLOOKUP($B208,[11]BPT_System_Structure!$B:$F,3,FALSE),"-")</f>
        <v>-</v>
      </c>
      <c r="Q208" s="8" t="str">
        <f>IFERROR(VLOOKUP($B208,[11]BPT_System_Structure!$B:$F,5,FALSE),"-")</f>
        <v>-</v>
      </c>
      <c r="R208" s="59">
        <v>0</v>
      </c>
    </row>
    <row r="209" spans="2:18" hidden="1" x14ac:dyDescent="0.2">
      <c r="B209" s="21" t="str">
        <f>'[10]Linked sheet'!A209</f>
        <v>CA30A</v>
      </c>
      <c r="C209" s="20" t="str">
        <f>VLOOKUP($B209,'[10]Linked sheet'!$A$3:$O$1925,2,FALSE)</f>
        <v>Radical or Revisional, Mastoid Procedures, 19 years and over</v>
      </c>
      <c r="D209" s="68" t="str">
        <f>IF(AND($Q209=$D$2,$O209="HRG"),"See 07.BPT",IFERROR(ROUND('[10]Linked sheet'!C209,'Rounded options'!$B$3),"-"))</f>
        <v>-</v>
      </c>
      <c r="E209" s="66">
        <f>IF(AND($O209="HRG",OR($D$2,$Q209=$E$2)), "See 07.BPTs",IFERROR(ROUND('[10]Linked sheet'!D209,'Rounded options'!$B$3),"-"))</f>
        <v>2662</v>
      </c>
      <c r="F209" s="15" t="str">
        <f>IFERROR(ROUND(IF('[10]Linked sheet'!E209="","-",'[10]Linked sheet'!E209),'Rounded options'!$B$3),"-")</f>
        <v>-</v>
      </c>
      <c r="G209" s="15" t="str">
        <f>IFERROR(ROUND(IF('[10]Linked sheet'!F209="","-",'[10]Linked sheet'!F209),'Rounded options'!$B$3),"-")</f>
        <v>-</v>
      </c>
      <c r="H209" s="15">
        <f>IFERROR(ROUND(IF('[10]Linked sheet'!G209="","-",'[10]Linked sheet'!G209),'Rounded options'!$B$3),"-")</f>
        <v>5</v>
      </c>
      <c r="I209" s="66">
        <f>IF(AND(Q209=$I$2,$O209="HRG"),"See 07.BPTs",IFERROR(ROUND('[10]Linked sheet'!H209,'Rounded options'!$B$3),"-"))</f>
        <v>3670</v>
      </c>
      <c r="J209" s="15">
        <f>IFERROR(ROUND(IF('[10]Linked sheet'!I209="","-",'[10]Linked sheet'!I209),'Rounded options'!$B$3),"-")</f>
        <v>37</v>
      </c>
      <c r="K209" s="15">
        <f>IFERROR(ROUND(IF('[10]Linked sheet'!J209="","-",'[10]Linked sheet'!J209),'Rounded options'!$B$3),"-")</f>
        <v>221</v>
      </c>
      <c r="L209" s="15" t="str">
        <f>IF('[10]Linked sheet'!K209="","-",'[10]Linked sheet'!K209)</f>
        <v>No</v>
      </c>
      <c r="M209" s="39" t="str">
        <f>IF('[10]Linked sheet'!L209="","-",'[10]Linked sheet'!L209)</f>
        <v>-</v>
      </c>
      <c r="N209" s="35">
        <f>IFERROR(ROUND('[10]Linked sheet'!M209,'Rounded options'!$B$3),"-")</f>
        <v>0</v>
      </c>
      <c r="O209" s="7" t="str">
        <f>IFERROR(VLOOKUP($B209,[11]BPT_System_Structure!$B:$F,2,FALSE),"-")</f>
        <v>-</v>
      </c>
      <c r="P209" s="23" t="str">
        <f>IFERROR(VLOOKUP($B209,[11]BPT_System_Structure!$B:$F,3,FALSE),"-")</f>
        <v>-</v>
      </c>
      <c r="Q209" s="8" t="str">
        <f>IFERROR(VLOOKUP($B209,[11]BPT_System_Structure!$B:$F,5,FALSE),"-")</f>
        <v>-</v>
      </c>
      <c r="R209" s="59">
        <v>0</v>
      </c>
    </row>
    <row r="210" spans="2:18" hidden="1" x14ac:dyDescent="0.2">
      <c r="B210" s="21" t="str">
        <f>'[10]Linked sheet'!A210</f>
        <v>CA30B</v>
      </c>
      <c r="C210" s="20" t="str">
        <f>VLOOKUP($B210,'[10]Linked sheet'!$A$3:$O$1925,2,FALSE)</f>
        <v>Radical or Revisional, Mastoid Procedures, 18 years and under</v>
      </c>
      <c r="D210" s="68" t="str">
        <f>IF(AND($Q210=$D$2,$O210="HRG"),"See 07.BPT",IFERROR(ROUND('[10]Linked sheet'!C210,'Rounded options'!$B$3),"-"))</f>
        <v>-</v>
      </c>
      <c r="E210" s="66">
        <f>IF(AND($O210="HRG",OR($D$2,$Q210=$E$2)), "See 07.BPTs",IFERROR(ROUND('[10]Linked sheet'!D210,'Rounded options'!$B$3),"-"))</f>
        <v>2735</v>
      </c>
      <c r="F210" s="15" t="str">
        <f>IFERROR(ROUND(IF('[10]Linked sheet'!E210="","-",'[10]Linked sheet'!E210),'Rounded options'!$B$3),"-")</f>
        <v>-</v>
      </c>
      <c r="G210" s="15" t="str">
        <f>IFERROR(ROUND(IF('[10]Linked sheet'!F210="","-",'[10]Linked sheet'!F210),'Rounded options'!$B$3),"-")</f>
        <v>-</v>
      </c>
      <c r="H210" s="15">
        <f>IFERROR(ROUND(IF('[10]Linked sheet'!G210="","-",'[10]Linked sheet'!G210),'Rounded options'!$B$3),"-")</f>
        <v>5</v>
      </c>
      <c r="I210" s="66">
        <f>IF(AND(Q210=$I$2,$O210="HRG"),"See 07.BPTs",IFERROR(ROUND('[10]Linked sheet'!H210,'Rounded options'!$B$3),"-"))</f>
        <v>4225</v>
      </c>
      <c r="J210" s="15">
        <f>IFERROR(ROUND(IF('[10]Linked sheet'!I210="","-",'[10]Linked sheet'!I210),'Rounded options'!$B$3),"-")</f>
        <v>17</v>
      </c>
      <c r="K210" s="15">
        <f>IFERROR(ROUND(IF('[10]Linked sheet'!J210="","-",'[10]Linked sheet'!J210),'Rounded options'!$B$3),"-")</f>
        <v>342</v>
      </c>
      <c r="L210" s="15" t="str">
        <f>IF('[10]Linked sheet'!K210="","-",'[10]Linked sheet'!K210)</f>
        <v>No</v>
      </c>
      <c r="M210" s="39" t="str">
        <f>IF('[10]Linked sheet'!L210="","-",'[10]Linked sheet'!L210)</f>
        <v>-</v>
      </c>
      <c r="N210" s="35">
        <f>IFERROR(ROUND('[10]Linked sheet'!M210,'Rounded options'!$B$3),"-")</f>
        <v>0</v>
      </c>
      <c r="O210" s="7" t="str">
        <f>IFERROR(VLOOKUP($B210,[11]BPT_System_Structure!$B:$F,2,FALSE),"-")</f>
        <v>-</v>
      </c>
      <c r="P210" s="23" t="str">
        <f>IFERROR(VLOOKUP($B210,[11]BPT_System_Structure!$B:$F,3,FALSE),"-")</f>
        <v>-</v>
      </c>
      <c r="Q210" s="8" t="str">
        <f>IFERROR(VLOOKUP($B210,[11]BPT_System_Structure!$B:$F,5,FALSE),"-")</f>
        <v>-</v>
      </c>
      <c r="R210" s="59">
        <v>0</v>
      </c>
    </row>
    <row r="211" spans="2:18" hidden="1" x14ac:dyDescent="0.2">
      <c r="B211" s="21" t="str">
        <f>'[10]Linked sheet'!A211</f>
        <v>CA31Z</v>
      </c>
      <c r="C211" s="20" t="str">
        <f>VLOOKUP($B211,'[10]Linked sheet'!$A$3:$O$1925,2,FALSE)</f>
        <v>Simple or Cortical, Mastoid Procedures</v>
      </c>
      <c r="D211" s="68" t="str">
        <f>IF(AND($Q211=$D$2,$O211="HRG"),"See 07.BPT",IFERROR(ROUND('[10]Linked sheet'!C211,'Rounded options'!$B$3),"-"))</f>
        <v>-</v>
      </c>
      <c r="E211" s="66">
        <f>IF(AND($O211="HRG",OR($D$2,$Q211=$E$2)), "See 07.BPTs",IFERROR(ROUND('[10]Linked sheet'!D211,'Rounded options'!$B$3),"-"))</f>
        <v>2249</v>
      </c>
      <c r="F211" s="15" t="str">
        <f>IFERROR(ROUND(IF('[10]Linked sheet'!E211="","-",'[10]Linked sheet'!E211),'Rounded options'!$B$3),"-")</f>
        <v>-</v>
      </c>
      <c r="G211" s="15" t="str">
        <f>IFERROR(ROUND(IF('[10]Linked sheet'!F211="","-",'[10]Linked sheet'!F211),'Rounded options'!$B$3),"-")</f>
        <v>-</v>
      </c>
      <c r="H211" s="15">
        <f>IFERROR(ROUND(IF('[10]Linked sheet'!G211="","-",'[10]Linked sheet'!G211),'Rounded options'!$B$3),"-")</f>
        <v>5</v>
      </c>
      <c r="I211" s="66">
        <f>IF(AND(Q211=$I$2,$O211="HRG"),"See 07.BPTs",IFERROR(ROUND('[10]Linked sheet'!H211,'Rounded options'!$B$3),"-"))</f>
        <v>4277</v>
      </c>
      <c r="J211" s="15">
        <f>IFERROR(ROUND(IF('[10]Linked sheet'!I211="","-",'[10]Linked sheet'!I211),'Rounded options'!$B$3),"-")</f>
        <v>26</v>
      </c>
      <c r="K211" s="15">
        <f>IFERROR(ROUND(IF('[10]Linked sheet'!J211="","-",'[10]Linked sheet'!J211),'Rounded options'!$B$3),"-")</f>
        <v>221</v>
      </c>
      <c r="L211" s="15" t="str">
        <f>IF('[10]Linked sheet'!K211="","-",'[10]Linked sheet'!K211)</f>
        <v>No</v>
      </c>
      <c r="M211" s="39" t="str">
        <f>IF('[10]Linked sheet'!L211="","-",'[10]Linked sheet'!L211)</f>
        <v>-</v>
      </c>
      <c r="N211" s="35">
        <f>IFERROR(ROUND('[10]Linked sheet'!M211,'Rounded options'!$B$3),"-")</f>
        <v>0</v>
      </c>
      <c r="O211" s="7" t="str">
        <f>IFERROR(VLOOKUP($B211,[11]BPT_System_Structure!$B:$F,2,FALSE),"-")</f>
        <v>-</v>
      </c>
      <c r="P211" s="23" t="str">
        <f>IFERROR(VLOOKUP($B211,[11]BPT_System_Structure!$B:$F,3,FALSE),"-")</f>
        <v>-</v>
      </c>
      <c r="Q211" s="8" t="str">
        <f>IFERROR(VLOOKUP($B211,[11]BPT_System_Structure!$B:$F,5,FALSE),"-")</f>
        <v>-</v>
      </c>
      <c r="R211" s="59">
        <v>0</v>
      </c>
    </row>
    <row r="212" spans="2:18" x14ac:dyDescent="0.2">
      <c r="B212" s="21" t="str">
        <f>'[10]Linked sheet'!A212</f>
        <v>CA32A</v>
      </c>
      <c r="C212" s="20" t="str">
        <f>VLOOKUP($B212,'[10]Linked sheet'!$A$3:$O$1925,2,FALSE)</f>
        <v>Tympanoplasty, 19 years and over</v>
      </c>
      <c r="D212" s="68" t="str">
        <f>IF(AND($Q212=$D$2,$O212="HRG"),"See 07.BPT",IFERROR(ROUND('[10]Linked sheet'!C212,'Rounded options'!$B$3),"-"))</f>
        <v>-</v>
      </c>
      <c r="E212" s="66" t="str">
        <f>IF(AND($O212="HRG",OR($D$2,$Q212=$E$2)), "See 07.BPTs",IFERROR(ROUND('[10]Linked sheet'!D212,'Rounded options'!$B$3),"-"))</f>
        <v>See 07.BPTs</v>
      </c>
      <c r="F212" s="15" t="str">
        <f>IFERROR(ROUND(IF('[10]Linked sheet'!E212="","-",'[10]Linked sheet'!E212),'Rounded options'!$B$3),"-")</f>
        <v>-</v>
      </c>
      <c r="G212" s="15" t="str">
        <f>IFERROR(ROUND(IF('[10]Linked sheet'!F212="","-",'[10]Linked sheet'!F212),'Rounded options'!$B$3),"-")</f>
        <v>-</v>
      </c>
      <c r="H212" s="15">
        <f>IFERROR(ROUND(IF('[10]Linked sheet'!G212="","-",'[10]Linked sheet'!G212),'Rounded options'!$B$3),"-")</f>
        <v>5</v>
      </c>
      <c r="I212" s="66">
        <f>IF(AND(Q212=$I$2,$O212="HRG"),"See 07.BPTs",IFERROR(ROUND('[10]Linked sheet'!H212,'Rounded options'!$B$3),"-"))</f>
        <v>2220</v>
      </c>
      <c r="J212" s="15">
        <f>IFERROR(ROUND(IF('[10]Linked sheet'!I212="","-",'[10]Linked sheet'!I212),'Rounded options'!$B$3),"-")</f>
        <v>13</v>
      </c>
      <c r="K212" s="15">
        <f>IFERROR(ROUND(IF('[10]Linked sheet'!J212="","-",'[10]Linked sheet'!J212),'Rounded options'!$B$3),"-")</f>
        <v>221</v>
      </c>
      <c r="L212" s="15" t="str">
        <f>IF('[10]Linked sheet'!K212="","-",'[10]Linked sheet'!K212)</f>
        <v>No</v>
      </c>
      <c r="M212" s="39" t="str">
        <f>IF('[10]Linked sheet'!L212="","-",'[10]Linked sheet'!L212)</f>
        <v>-</v>
      </c>
      <c r="N212" s="35">
        <f>IFERROR(ROUND('[10]Linked sheet'!M212,'Rounded options'!$B$3),"-")</f>
        <v>0</v>
      </c>
      <c r="O212" s="7" t="str">
        <f>IFERROR(VLOOKUP($B212,[11]BPT_System_Structure!$B:$F,2,FALSE),"-")</f>
        <v>HRG</v>
      </c>
      <c r="P212" s="23" t="str">
        <f>IFERROR(VLOOKUP($B212,[11]BPT_System_Structure!$B:$F,3,FALSE),"-")</f>
        <v>DayCase</v>
      </c>
      <c r="Q212" s="8" t="str">
        <f>IFERROR(VLOOKUP($B212,[11]BPT_System_Structure!$B:$F,5,FALSE),"-")</f>
        <v>DC/EL</v>
      </c>
      <c r="R212" s="59" t="s">
        <v>11</v>
      </c>
    </row>
    <row r="213" spans="2:18" hidden="1" x14ac:dyDescent="0.2">
      <c r="B213" s="21" t="str">
        <f>'[10]Linked sheet'!A213</f>
        <v>CA32B</v>
      </c>
      <c r="C213" s="20" t="str">
        <f>VLOOKUP($B213,'[10]Linked sheet'!$A$3:$O$1925,2,FALSE)</f>
        <v>Tympanoplasty, 18 years and under</v>
      </c>
      <c r="D213" s="68" t="str">
        <f>IF(AND($Q213=$D$2,$O213="HRG"),"See 07.BPT",IFERROR(ROUND('[10]Linked sheet'!C213,'Rounded options'!$B$3),"-"))</f>
        <v>-</v>
      </c>
      <c r="E213" s="66">
        <f>IF(AND($O213="HRG",OR($D$2,$Q213=$E$2)), "See 07.BPTs",IFERROR(ROUND('[10]Linked sheet'!D213,'Rounded options'!$B$3),"-"))</f>
        <v>1719</v>
      </c>
      <c r="F213" s="15" t="str">
        <f>IFERROR(ROUND(IF('[10]Linked sheet'!E213="","-",'[10]Linked sheet'!E213),'Rounded options'!$B$3),"-")</f>
        <v>-</v>
      </c>
      <c r="G213" s="15" t="str">
        <f>IFERROR(ROUND(IF('[10]Linked sheet'!F213="","-",'[10]Linked sheet'!F213),'Rounded options'!$B$3),"-")</f>
        <v>-</v>
      </c>
      <c r="H213" s="15">
        <f>IFERROR(ROUND(IF('[10]Linked sheet'!G213="","-",'[10]Linked sheet'!G213),'Rounded options'!$B$3),"-")</f>
        <v>5</v>
      </c>
      <c r="I213" s="66">
        <f>IF(AND(Q213=$I$2,$O213="HRG"),"See 07.BPTs",IFERROR(ROUND('[10]Linked sheet'!H213,'Rounded options'!$B$3),"-"))</f>
        <v>2220</v>
      </c>
      <c r="J213" s="15">
        <f>IFERROR(ROUND(IF('[10]Linked sheet'!I213="","-",'[10]Linked sheet'!I213),'Rounded options'!$B$3),"-")</f>
        <v>13</v>
      </c>
      <c r="K213" s="15">
        <f>IFERROR(ROUND(IF('[10]Linked sheet'!J213="","-",'[10]Linked sheet'!J213),'Rounded options'!$B$3),"-")</f>
        <v>342</v>
      </c>
      <c r="L213" s="15" t="str">
        <f>IF('[10]Linked sheet'!K213="","-",'[10]Linked sheet'!K213)</f>
        <v>No</v>
      </c>
      <c r="M213" s="39" t="str">
        <f>IF('[10]Linked sheet'!L213="","-",'[10]Linked sheet'!L213)</f>
        <v>-</v>
      </c>
      <c r="N213" s="35">
        <f>IFERROR(ROUND('[10]Linked sheet'!M213,'Rounded options'!$B$3),"-")</f>
        <v>0</v>
      </c>
      <c r="O213" s="7" t="str">
        <f>IFERROR(VLOOKUP($B213,[11]BPT_System_Structure!$B:$F,2,FALSE),"-")</f>
        <v>-</v>
      </c>
      <c r="P213" s="23" t="str">
        <f>IFERROR(VLOOKUP($B213,[11]BPT_System_Structure!$B:$F,3,FALSE),"-")</f>
        <v>-</v>
      </c>
      <c r="Q213" s="8" t="str">
        <f>IFERROR(VLOOKUP($B213,[11]BPT_System_Structure!$B:$F,5,FALSE),"-")</f>
        <v>-</v>
      </c>
      <c r="R213" s="59">
        <v>0</v>
      </c>
    </row>
    <row r="214" spans="2:18" hidden="1" x14ac:dyDescent="0.2">
      <c r="B214" s="21" t="str">
        <f>'[10]Linked sheet'!A214</f>
        <v>CA33Z</v>
      </c>
      <c r="C214" s="20" t="str">
        <f>VLOOKUP($B214,'[10]Linked sheet'!$A$3:$O$1925,2,FALSE)</f>
        <v>Pinnaplasty</v>
      </c>
      <c r="D214" s="68" t="str">
        <f>IF(AND($Q214=$D$2,$O214="HRG"),"See 07.BPT",IFERROR(ROUND('[10]Linked sheet'!C214,'Rounded options'!$B$3),"-"))</f>
        <v>-</v>
      </c>
      <c r="E214" s="66">
        <f>IF(AND($O214="HRG",OR($D$2,$Q214=$E$2)), "See 07.BPTs",IFERROR(ROUND('[10]Linked sheet'!D214,'Rounded options'!$B$3),"-"))</f>
        <v>1551</v>
      </c>
      <c r="F214" s="15" t="str">
        <f>IFERROR(ROUND(IF('[10]Linked sheet'!E214="","-",'[10]Linked sheet'!E214),'Rounded options'!$B$3),"-")</f>
        <v>-</v>
      </c>
      <c r="G214" s="15" t="str">
        <f>IFERROR(ROUND(IF('[10]Linked sheet'!F214="","-",'[10]Linked sheet'!F214),'Rounded options'!$B$3),"-")</f>
        <v>-</v>
      </c>
      <c r="H214" s="15">
        <f>IFERROR(ROUND(IF('[10]Linked sheet'!G214="","-",'[10]Linked sheet'!G214),'Rounded options'!$B$3),"-")</f>
        <v>5</v>
      </c>
      <c r="I214" s="66">
        <f>IF(AND(Q214=$I$2,$O214="HRG"),"See 07.BPTs",IFERROR(ROUND('[10]Linked sheet'!H214,'Rounded options'!$B$3),"-"))</f>
        <v>1234</v>
      </c>
      <c r="J214" s="15">
        <f>IFERROR(ROUND(IF('[10]Linked sheet'!I214="","-",'[10]Linked sheet'!I214),'Rounded options'!$B$3),"-")</f>
        <v>5</v>
      </c>
      <c r="K214" s="15">
        <f>IFERROR(ROUND(IF('[10]Linked sheet'!J214="","-",'[10]Linked sheet'!J214),'Rounded options'!$B$3),"-")</f>
        <v>221</v>
      </c>
      <c r="L214" s="15" t="str">
        <f>IF('[10]Linked sheet'!K214="","-",'[10]Linked sheet'!K214)</f>
        <v>No</v>
      </c>
      <c r="M214" s="39" t="str">
        <f>IF('[10]Linked sheet'!L214="","-",'[10]Linked sheet'!L214)</f>
        <v>-</v>
      </c>
      <c r="N214" s="35">
        <f>IFERROR(ROUND('[10]Linked sheet'!M214,'Rounded options'!$B$3),"-")</f>
        <v>0</v>
      </c>
      <c r="O214" s="7" t="str">
        <f>IFERROR(VLOOKUP($B214,[11]BPT_System_Structure!$B:$F,2,FALSE),"-")</f>
        <v>-</v>
      </c>
      <c r="P214" s="23" t="str">
        <f>IFERROR(VLOOKUP($B214,[11]BPT_System_Structure!$B:$F,3,FALSE),"-")</f>
        <v>-</v>
      </c>
      <c r="Q214" s="8" t="str">
        <f>IFERROR(VLOOKUP($B214,[11]BPT_System_Structure!$B:$F,5,FALSE),"-")</f>
        <v>-</v>
      </c>
      <c r="R214" s="59">
        <v>0</v>
      </c>
    </row>
    <row r="215" spans="2:18" hidden="1" x14ac:dyDescent="0.2">
      <c r="B215" s="21" t="str">
        <f>'[10]Linked sheet'!A215</f>
        <v>CA34A</v>
      </c>
      <c r="C215" s="20" t="str">
        <f>VLOOKUP($B215,'[10]Linked sheet'!$A$3:$O$1925,2,FALSE)</f>
        <v>Excision or Biopsy, of Lesion of External Ear, 19 years and over</v>
      </c>
      <c r="D215" s="68">
        <f>IF(AND($Q215=$D$2,$O215="HRG"),"See 07.BPT",IFERROR(ROUND('[10]Linked sheet'!C215,'Rounded options'!$B$3),"-"))</f>
        <v>121</v>
      </c>
      <c r="E215" s="66">
        <f>IF(AND($O215="HRG",OR($D$2,$Q215=$E$2)), "See 07.BPTs",IFERROR(ROUND('[10]Linked sheet'!D215,'Rounded options'!$B$3),"-"))</f>
        <v>575</v>
      </c>
      <c r="F215" s="15" t="str">
        <f>IFERROR(ROUND(IF('[10]Linked sheet'!E215="","-",'[10]Linked sheet'!E215),'Rounded options'!$B$3),"-")</f>
        <v>-</v>
      </c>
      <c r="G215" s="15" t="str">
        <f>IFERROR(ROUND(IF('[10]Linked sheet'!F215="","-",'[10]Linked sheet'!F215),'Rounded options'!$B$3),"-")</f>
        <v>-</v>
      </c>
      <c r="H215" s="15">
        <f>IFERROR(ROUND(IF('[10]Linked sheet'!G215="","-",'[10]Linked sheet'!G215),'Rounded options'!$B$3),"-")</f>
        <v>5</v>
      </c>
      <c r="I215" s="66">
        <f>IF(AND(Q215=$I$2,$O215="HRG"),"See 07.BPTs",IFERROR(ROUND('[10]Linked sheet'!H215,'Rounded options'!$B$3),"-"))</f>
        <v>636</v>
      </c>
      <c r="J215" s="15">
        <f>IFERROR(ROUND(IF('[10]Linked sheet'!I215="","-",'[10]Linked sheet'!I215),'Rounded options'!$B$3),"-")</f>
        <v>5</v>
      </c>
      <c r="K215" s="15">
        <f>IFERROR(ROUND(IF('[10]Linked sheet'!J215="","-",'[10]Linked sheet'!J215),'Rounded options'!$B$3),"-")</f>
        <v>221</v>
      </c>
      <c r="L215" s="15" t="str">
        <f>IF('[10]Linked sheet'!K215="","-",'[10]Linked sheet'!K215)</f>
        <v>No</v>
      </c>
      <c r="M215" s="39" t="str">
        <f>IF('[10]Linked sheet'!L215="","-",'[10]Linked sheet'!L215)</f>
        <v>-</v>
      </c>
      <c r="N215" s="35">
        <f>IFERROR(ROUND('[10]Linked sheet'!M215,'Rounded options'!$B$3),"-")</f>
        <v>0</v>
      </c>
      <c r="O215" s="7" t="str">
        <f>IFERROR(VLOOKUP($B215,[11]BPT_System_Structure!$B:$F,2,FALSE),"-")</f>
        <v>-</v>
      </c>
      <c r="P215" s="23" t="str">
        <f>IFERROR(VLOOKUP($B215,[11]BPT_System_Structure!$B:$F,3,FALSE),"-")</f>
        <v>-</v>
      </c>
      <c r="Q215" s="8" t="str">
        <f>IFERROR(VLOOKUP($B215,[11]BPT_System_Structure!$B:$F,5,FALSE),"-")</f>
        <v>-</v>
      </c>
      <c r="R215" s="59">
        <v>0</v>
      </c>
    </row>
    <row r="216" spans="2:18" hidden="1" x14ac:dyDescent="0.2">
      <c r="B216" s="21" t="str">
        <f>'[10]Linked sheet'!A216</f>
        <v>CA34B</v>
      </c>
      <c r="C216" s="20" t="str">
        <f>VLOOKUP($B216,'[10]Linked sheet'!$A$3:$O$1925,2,FALSE)</f>
        <v>Excision or Biopsy, of Lesion of External Ear, 18 years and under</v>
      </c>
      <c r="D216" s="68">
        <f>IF(AND($Q216=$D$2,$O216="HRG"),"See 07.BPT",IFERROR(ROUND('[10]Linked sheet'!C216,'Rounded options'!$B$3),"-"))</f>
        <v>91</v>
      </c>
      <c r="E216" s="66">
        <f>IF(AND($O216="HRG",OR($D$2,$Q216=$E$2)), "See 07.BPTs",IFERROR(ROUND('[10]Linked sheet'!D216,'Rounded options'!$B$3),"-"))</f>
        <v>821</v>
      </c>
      <c r="F216" s="15" t="str">
        <f>IFERROR(ROUND(IF('[10]Linked sheet'!E216="","-",'[10]Linked sheet'!E216),'Rounded options'!$B$3),"-")</f>
        <v>-</v>
      </c>
      <c r="G216" s="15" t="str">
        <f>IFERROR(ROUND(IF('[10]Linked sheet'!F216="","-",'[10]Linked sheet'!F216),'Rounded options'!$B$3),"-")</f>
        <v>-</v>
      </c>
      <c r="H216" s="15">
        <f>IFERROR(ROUND(IF('[10]Linked sheet'!G216="","-",'[10]Linked sheet'!G216),'Rounded options'!$B$3),"-")</f>
        <v>5</v>
      </c>
      <c r="I216" s="66">
        <f>IF(AND(Q216=$I$2,$O216="HRG"),"See 07.BPTs",IFERROR(ROUND('[10]Linked sheet'!H216,'Rounded options'!$B$3),"-"))</f>
        <v>877</v>
      </c>
      <c r="J216" s="15">
        <f>IFERROR(ROUND(IF('[10]Linked sheet'!I216="","-",'[10]Linked sheet'!I216),'Rounded options'!$B$3),"-")</f>
        <v>5</v>
      </c>
      <c r="K216" s="15">
        <f>IFERROR(ROUND(IF('[10]Linked sheet'!J216="","-",'[10]Linked sheet'!J216),'Rounded options'!$B$3),"-")</f>
        <v>342</v>
      </c>
      <c r="L216" s="15" t="str">
        <f>IF('[10]Linked sheet'!K216="","-",'[10]Linked sheet'!K216)</f>
        <v>No</v>
      </c>
      <c r="M216" s="39" t="str">
        <f>IF('[10]Linked sheet'!L216="","-",'[10]Linked sheet'!L216)</f>
        <v>-</v>
      </c>
      <c r="N216" s="35">
        <f>IFERROR(ROUND('[10]Linked sheet'!M216,'Rounded options'!$B$3),"-")</f>
        <v>0</v>
      </c>
      <c r="O216" s="7" t="str">
        <f>IFERROR(VLOOKUP($B216,[11]BPT_System_Structure!$B:$F,2,FALSE),"-")</f>
        <v>-</v>
      </c>
      <c r="P216" s="23" t="str">
        <f>IFERROR(VLOOKUP($B216,[11]BPT_System_Structure!$B:$F,3,FALSE),"-")</f>
        <v>-</v>
      </c>
      <c r="Q216" s="8" t="str">
        <f>IFERROR(VLOOKUP($B216,[11]BPT_System_Structure!$B:$F,5,FALSE),"-")</f>
        <v>-</v>
      </c>
      <c r="R216" s="59">
        <v>0</v>
      </c>
    </row>
    <row r="217" spans="2:18" hidden="1" x14ac:dyDescent="0.2">
      <c r="B217" s="21" t="str">
        <f>'[10]Linked sheet'!A217</f>
        <v>CA35A</v>
      </c>
      <c r="C217" s="20" t="str">
        <f>VLOOKUP($B217,'[10]Linked sheet'!$A$3:$O$1925,2,FALSE)</f>
        <v>Insertion of Grommets, 19 years and over</v>
      </c>
      <c r="D217" s="68">
        <f>IF(AND($Q217=$D$2,$O217="HRG"),"See 07.BPT",IFERROR(ROUND('[10]Linked sheet'!C217,'Rounded options'!$B$3),"-"))</f>
        <v>102</v>
      </c>
      <c r="E217" s="66">
        <f>IF(AND($O217="HRG",OR($D$2,$Q217=$E$2)), "See 07.BPTs",IFERROR(ROUND('[10]Linked sheet'!D217,'Rounded options'!$B$3),"-"))</f>
        <v>647</v>
      </c>
      <c r="F217" s="15" t="str">
        <f>IFERROR(ROUND(IF('[10]Linked sheet'!E217="","-",'[10]Linked sheet'!E217),'Rounded options'!$B$3),"-")</f>
        <v>-</v>
      </c>
      <c r="G217" s="15" t="str">
        <f>IFERROR(ROUND(IF('[10]Linked sheet'!F217="","-",'[10]Linked sheet'!F217),'Rounded options'!$B$3),"-")</f>
        <v>-</v>
      </c>
      <c r="H217" s="15">
        <f>IFERROR(ROUND(IF('[10]Linked sheet'!G217="","-",'[10]Linked sheet'!G217),'Rounded options'!$B$3),"-")</f>
        <v>5</v>
      </c>
      <c r="I217" s="66">
        <f>IF(AND(Q217=$I$2,$O217="HRG"),"See 07.BPTs",IFERROR(ROUND('[10]Linked sheet'!H217,'Rounded options'!$B$3),"-"))</f>
        <v>807</v>
      </c>
      <c r="J217" s="15">
        <f>IFERROR(ROUND(IF('[10]Linked sheet'!I217="","-",'[10]Linked sheet'!I217),'Rounded options'!$B$3),"-")</f>
        <v>5</v>
      </c>
      <c r="K217" s="15">
        <f>IFERROR(ROUND(IF('[10]Linked sheet'!J217="","-",'[10]Linked sheet'!J217),'Rounded options'!$B$3),"-")</f>
        <v>221</v>
      </c>
      <c r="L217" s="15" t="str">
        <f>IF('[10]Linked sheet'!K217="","-",'[10]Linked sheet'!K217)</f>
        <v>No</v>
      </c>
      <c r="M217" s="39" t="str">
        <f>IF('[10]Linked sheet'!L217="","-",'[10]Linked sheet'!L217)</f>
        <v>-</v>
      </c>
      <c r="N217" s="35">
        <f>IFERROR(ROUND('[10]Linked sheet'!M217,'Rounded options'!$B$3),"-")</f>
        <v>0</v>
      </c>
      <c r="O217" s="7" t="str">
        <f>IFERROR(VLOOKUP($B217,[11]BPT_System_Structure!$B:$F,2,FALSE),"-")</f>
        <v>-</v>
      </c>
      <c r="P217" s="23" t="str">
        <f>IFERROR(VLOOKUP($B217,[11]BPT_System_Structure!$B:$F,3,FALSE),"-")</f>
        <v>-</v>
      </c>
      <c r="Q217" s="8" t="str">
        <f>IFERROR(VLOOKUP($B217,[11]BPT_System_Structure!$B:$F,5,FALSE),"-")</f>
        <v>-</v>
      </c>
      <c r="R217" s="59">
        <v>0</v>
      </c>
    </row>
    <row r="218" spans="2:18" hidden="1" x14ac:dyDescent="0.2">
      <c r="B218" s="21" t="str">
        <f>'[10]Linked sheet'!A218</f>
        <v>CA35B</v>
      </c>
      <c r="C218" s="20" t="str">
        <f>VLOOKUP($B218,'[10]Linked sheet'!$A$3:$O$1925,2,FALSE)</f>
        <v>Insertion of Grommets, between 2 and 18 years</v>
      </c>
      <c r="D218" s="68">
        <f>IF(AND($Q218=$D$2,$O218="HRG"),"See 07.BPT",IFERROR(ROUND('[10]Linked sheet'!C218,'Rounded options'!$B$3),"-"))</f>
        <v>100</v>
      </c>
      <c r="E218" s="66">
        <f>IF(AND($O218="HRG",OR($D$2,$Q218=$E$2)), "See 07.BPTs",IFERROR(ROUND('[10]Linked sheet'!D218,'Rounded options'!$B$3),"-"))</f>
        <v>680</v>
      </c>
      <c r="F218" s="15" t="str">
        <f>IFERROR(ROUND(IF('[10]Linked sheet'!E218="","-",'[10]Linked sheet'!E218),'Rounded options'!$B$3),"-")</f>
        <v>-</v>
      </c>
      <c r="G218" s="15" t="str">
        <f>IFERROR(ROUND(IF('[10]Linked sheet'!F218="","-",'[10]Linked sheet'!F218),'Rounded options'!$B$3),"-")</f>
        <v>-</v>
      </c>
      <c r="H218" s="15">
        <f>IFERROR(ROUND(IF('[10]Linked sheet'!G218="","-",'[10]Linked sheet'!G218),'Rounded options'!$B$3),"-")</f>
        <v>5</v>
      </c>
      <c r="I218" s="66">
        <f>IF(AND(Q218=$I$2,$O218="HRG"),"See 07.BPTs",IFERROR(ROUND('[10]Linked sheet'!H218,'Rounded options'!$B$3),"-"))</f>
        <v>872</v>
      </c>
      <c r="J218" s="15">
        <f>IFERROR(ROUND(IF('[10]Linked sheet'!I218="","-",'[10]Linked sheet'!I218),'Rounded options'!$B$3),"-")</f>
        <v>5</v>
      </c>
      <c r="K218" s="15">
        <f>IFERROR(ROUND(IF('[10]Linked sheet'!J218="","-",'[10]Linked sheet'!J218),'Rounded options'!$B$3),"-")</f>
        <v>342</v>
      </c>
      <c r="L218" s="15" t="str">
        <f>IF('[10]Linked sheet'!K218="","-",'[10]Linked sheet'!K218)</f>
        <v>No</v>
      </c>
      <c r="M218" s="39" t="str">
        <f>IF('[10]Linked sheet'!L218="","-",'[10]Linked sheet'!L218)</f>
        <v>-</v>
      </c>
      <c r="N218" s="35">
        <f>IFERROR(ROUND('[10]Linked sheet'!M218,'Rounded options'!$B$3),"-")</f>
        <v>0</v>
      </c>
      <c r="O218" s="7" t="str">
        <f>IFERROR(VLOOKUP($B218,[11]BPT_System_Structure!$B:$F,2,FALSE),"-")</f>
        <v>-</v>
      </c>
      <c r="P218" s="23" t="str">
        <f>IFERROR(VLOOKUP($B218,[11]BPT_System_Structure!$B:$F,3,FALSE),"-")</f>
        <v>-</v>
      </c>
      <c r="Q218" s="8" t="str">
        <f>IFERROR(VLOOKUP($B218,[11]BPT_System_Structure!$B:$F,5,FALSE),"-")</f>
        <v>-</v>
      </c>
      <c r="R218" s="59">
        <v>0</v>
      </c>
    </row>
    <row r="219" spans="2:18" hidden="1" x14ac:dyDescent="0.2">
      <c r="B219" s="21" t="str">
        <f>'[10]Linked sheet'!A219</f>
        <v>CA35C</v>
      </c>
      <c r="C219" s="20" t="str">
        <f>VLOOKUP($B219,'[10]Linked sheet'!$A$3:$O$1925,2,FALSE)</f>
        <v>Insertion of Grommets, 1 year and under</v>
      </c>
      <c r="D219" s="68" t="str">
        <f>IF(AND($Q219=$D$2,$O219="HRG"),"See 07.BPT",IFERROR(ROUND('[10]Linked sheet'!C219,'Rounded options'!$B$3),"-"))</f>
        <v>-</v>
      </c>
      <c r="E219" s="66">
        <f>IF(AND($O219="HRG",OR($D$2,$Q219=$E$2)), "See 07.BPTs",IFERROR(ROUND('[10]Linked sheet'!D219,'Rounded options'!$B$3),"-"))</f>
        <v>728</v>
      </c>
      <c r="F219" s="15" t="str">
        <f>IFERROR(ROUND(IF('[10]Linked sheet'!E219="","-",'[10]Linked sheet'!E219),'Rounded options'!$B$3),"-")</f>
        <v>-</v>
      </c>
      <c r="G219" s="15" t="str">
        <f>IFERROR(ROUND(IF('[10]Linked sheet'!F219="","-",'[10]Linked sheet'!F219),'Rounded options'!$B$3),"-")</f>
        <v>-</v>
      </c>
      <c r="H219" s="15">
        <f>IFERROR(ROUND(IF('[10]Linked sheet'!G219="","-",'[10]Linked sheet'!G219),'Rounded options'!$B$3),"-")</f>
        <v>5</v>
      </c>
      <c r="I219" s="66">
        <f>IF(AND(Q219=$I$2,$O219="HRG"),"See 07.BPTs",IFERROR(ROUND('[10]Linked sheet'!H219,'Rounded options'!$B$3),"-"))</f>
        <v>728</v>
      </c>
      <c r="J219" s="15">
        <f>IFERROR(ROUND(IF('[10]Linked sheet'!I219="","-",'[10]Linked sheet'!I219),'Rounded options'!$B$3),"-")</f>
        <v>5</v>
      </c>
      <c r="K219" s="15">
        <f>IFERROR(ROUND(IF('[10]Linked sheet'!J219="","-",'[10]Linked sheet'!J219),'Rounded options'!$B$3),"-")</f>
        <v>342</v>
      </c>
      <c r="L219" s="15" t="str">
        <f>IF('[10]Linked sheet'!K219="","-",'[10]Linked sheet'!K219)</f>
        <v>No</v>
      </c>
      <c r="M219" s="39" t="str">
        <f>IF('[10]Linked sheet'!L219="","-",'[10]Linked sheet'!L219)</f>
        <v>-</v>
      </c>
      <c r="N219" s="35">
        <f>IFERROR(ROUND('[10]Linked sheet'!M219,'Rounded options'!$B$3),"-")</f>
        <v>0</v>
      </c>
      <c r="O219" s="7" t="str">
        <f>IFERROR(VLOOKUP($B219,[11]BPT_System_Structure!$B:$F,2,FALSE),"-")</f>
        <v>-</v>
      </c>
      <c r="P219" s="23" t="str">
        <f>IFERROR(VLOOKUP($B219,[11]BPT_System_Structure!$B:$F,3,FALSE),"-")</f>
        <v>-</v>
      </c>
      <c r="Q219" s="8" t="str">
        <f>IFERROR(VLOOKUP($B219,[11]BPT_System_Structure!$B:$F,5,FALSE),"-")</f>
        <v>-</v>
      </c>
      <c r="R219" s="59">
        <v>0</v>
      </c>
    </row>
    <row r="220" spans="2:18" hidden="1" x14ac:dyDescent="0.2">
      <c r="B220" s="21" t="str">
        <f>'[10]Linked sheet'!A220</f>
        <v>CA36A</v>
      </c>
      <c r="C220" s="20" t="str">
        <f>VLOOKUP($B220,'[10]Linked sheet'!$A$3:$O$1925,2,FALSE)</f>
        <v>Clearance of External Auditory Canal, 19 years and over</v>
      </c>
      <c r="D220" s="68">
        <f>IF(AND($Q220=$D$2,$O220="HRG"),"See 07.BPT",IFERROR(ROUND('[10]Linked sheet'!C220,'Rounded options'!$B$3),"-"))</f>
        <v>90</v>
      </c>
      <c r="E220" s="66">
        <f>IF(AND($O220="HRG",OR($D$2,$Q220=$E$2)), "See 07.BPTs",IFERROR(ROUND('[10]Linked sheet'!D220,'Rounded options'!$B$3),"-"))</f>
        <v>684</v>
      </c>
      <c r="F220" s="15" t="str">
        <f>IFERROR(ROUND(IF('[10]Linked sheet'!E220="","-",'[10]Linked sheet'!E220),'Rounded options'!$B$3),"-")</f>
        <v>-</v>
      </c>
      <c r="G220" s="15" t="str">
        <f>IFERROR(ROUND(IF('[10]Linked sheet'!F220="","-",'[10]Linked sheet'!F220),'Rounded options'!$B$3),"-")</f>
        <v>-</v>
      </c>
      <c r="H220" s="15">
        <f>IFERROR(ROUND(IF('[10]Linked sheet'!G220="","-",'[10]Linked sheet'!G220),'Rounded options'!$B$3),"-")</f>
        <v>5</v>
      </c>
      <c r="I220" s="66">
        <f>IF(AND(Q220=$I$2,$O220="HRG"),"See 07.BPTs",IFERROR(ROUND('[10]Linked sheet'!H220,'Rounded options'!$B$3),"-"))</f>
        <v>319</v>
      </c>
      <c r="J220" s="15">
        <f>IFERROR(ROUND(IF('[10]Linked sheet'!I220="","-",'[10]Linked sheet'!I220),'Rounded options'!$B$3),"-")</f>
        <v>5</v>
      </c>
      <c r="K220" s="15">
        <f>IFERROR(ROUND(IF('[10]Linked sheet'!J220="","-",'[10]Linked sheet'!J220),'Rounded options'!$B$3),"-")</f>
        <v>221</v>
      </c>
      <c r="L220" s="15" t="str">
        <f>IF('[10]Linked sheet'!K220="","-",'[10]Linked sheet'!K220)</f>
        <v>No</v>
      </c>
      <c r="M220" s="39" t="str">
        <f>IF('[10]Linked sheet'!L220="","-",'[10]Linked sheet'!L220)</f>
        <v>-</v>
      </c>
      <c r="N220" s="35">
        <f>IFERROR(ROUND('[10]Linked sheet'!M220,'Rounded options'!$B$3),"-")</f>
        <v>0</v>
      </c>
      <c r="O220" s="7" t="str">
        <f>IFERROR(VLOOKUP($B220,[11]BPT_System_Structure!$B:$F,2,FALSE),"-")</f>
        <v>-</v>
      </c>
      <c r="P220" s="23" t="str">
        <f>IFERROR(VLOOKUP($B220,[11]BPT_System_Structure!$B:$F,3,FALSE),"-")</f>
        <v>-</v>
      </c>
      <c r="Q220" s="8" t="str">
        <f>IFERROR(VLOOKUP($B220,[11]BPT_System_Structure!$B:$F,5,FALSE),"-")</f>
        <v>-</v>
      </c>
      <c r="R220" s="59">
        <v>0</v>
      </c>
    </row>
    <row r="221" spans="2:18" hidden="1" x14ac:dyDescent="0.2">
      <c r="B221" s="21" t="str">
        <f>'[10]Linked sheet'!A221</f>
        <v>CA36B</v>
      </c>
      <c r="C221" s="20" t="str">
        <f>VLOOKUP($B221,'[10]Linked sheet'!$A$3:$O$1925,2,FALSE)</f>
        <v>Clearance of External Auditory Canal, 18 years and under</v>
      </c>
      <c r="D221" s="68">
        <f>IF(AND($Q221=$D$2,$O221="HRG"),"See 07.BPT",IFERROR(ROUND('[10]Linked sheet'!C221,'Rounded options'!$B$3),"-"))</f>
        <v>91</v>
      </c>
      <c r="E221" s="66">
        <f>IF(AND($O221="HRG",OR($D$2,$Q221=$E$2)), "See 07.BPTs",IFERROR(ROUND('[10]Linked sheet'!D221,'Rounded options'!$B$3),"-"))</f>
        <v>632</v>
      </c>
      <c r="F221" s="15" t="str">
        <f>IFERROR(ROUND(IF('[10]Linked sheet'!E221="","-",'[10]Linked sheet'!E221),'Rounded options'!$B$3),"-")</f>
        <v>-</v>
      </c>
      <c r="G221" s="15" t="str">
        <f>IFERROR(ROUND(IF('[10]Linked sheet'!F221="","-",'[10]Linked sheet'!F221),'Rounded options'!$B$3),"-")</f>
        <v>-</v>
      </c>
      <c r="H221" s="15">
        <f>IFERROR(ROUND(IF('[10]Linked sheet'!G221="","-",'[10]Linked sheet'!G221),'Rounded options'!$B$3),"-")</f>
        <v>5</v>
      </c>
      <c r="I221" s="66">
        <f>IF(AND(Q221=$I$2,$O221="HRG"),"See 07.BPTs",IFERROR(ROUND('[10]Linked sheet'!H221,'Rounded options'!$B$3),"-"))</f>
        <v>517</v>
      </c>
      <c r="J221" s="15">
        <f>IFERROR(ROUND(IF('[10]Linked sheet'!I221="","-",'[10]Linked sheet'!I221),'Rounded options'!$B$3),"-")</f>
        <v>5</v>
      </c>
      <c r="K221" s="15">
        <f>IFERROR(ROUND(IF('[10]Linked sheet'!J221="","-",'[10]Linked sheet'!J221),'Rounded options'!$B$3),"-")</f>
        <v>342</v>
      </c>
      <c r="L221" s="15" t="str">
        <f>IF('[10]Linked sheet'!K221="","-",'[10]Linked sheet'!K221)</f>
        <v>No</v>
      </c>
      <c r="M221" s="39" t="str">
        <f>IF('[10]Linked sheet'!L221="","-",'[10]Linked sheet'!L221)</f>
        <v>-</v>
      </c>
      <c r="N221" s="35">
        <f>IFERROR(ROUND('[10]Linked sheet'!M221,'Rounded options'!$B$3),"-")</f>
        <v>0</v>
      </c>
      <c r="O221" s="7" t="str">
        <f>IFERROR(VLOOKUP($B221,[11]BPT_System_Structure!$B:$F,2,FALSE),"-")</f>
        <v>-</v>
      </c>
      <c r="P221" s="23" t="str">
        <f>IFERROR(VLOOKUP($B221,[11]BPT_System_Structure!$B:$F,3,FALSE),"-")</f>
        <v>-</v>
      </c>
      <c r="Q221" s="8" t="str">
        <f>IFERROR(VLOOKUP($B221,[11]BPT_System_Structure!$B:$F,5,FALSE),"-")</f>
        <v>-</v>
      </c>
      <c r="R221" s="59">
        <v>0</v>
      </c>
    </row>
    <row r="222" spans="2:18" hidden="1" x14ac:dyDescent="0.2">
      <c r="B222" s="21" t="str">
        <f>'[10]Linked sheet'!A222</f>
        <v>CA37A</v>
      </c>
      <c r="C222" s="20" t="str">
        <f>VLOOKUP($B222,'[10]Linked sheet'!$A$3:$O$1925,2,FALSE)</f>
        <v>Audiometry or Hearing Assessment, 19 years and over</v>
      </c>
      <c r="D222" s="68">
        <f>IF(AND($Q222=$D$2,$O222="HRG"),"See 07.BPT",IFERROR(ROUND('[10]Linked sheet'!C222,'Rounded options'!$B$3),"-"))</f>
        <v>62</v>
      </c>
      <c r="E222" s="66">
        <f>IF(AND($O222="HRG",OR($D$2,$Q222=$E$2)), "See 07.BPTs",IFERROR(ROUND('[10]Linked sheet'!D222,'Rounded options'!$B$3),"-"))</f>
        <v>277</v>
      </c>
      <c r="F222" s="15" t="str">
        <f>IFERROR(ROUND(IF('[10]Linked sheet'!E222="","-",'[10]Linked sheet'!E222),'Rounded options'!$B$3),"-")</f>
        <v>-</v>
      </c>
      <c r="G222" s="15" t="str">
        <f>IFERROR(ROUND(IF('[10]Linked sheet'!F222="","-",'[10]Linked sheet'!F222),'Rounded options'!$B$3),"-")</f>
        <v>-</v>
      </c>
      <c r="H222" s="15">
        <f>IFERROR(ROUND(IF('[10]Linked sheet'!G222="","-",'[10]Linked sheet'!G222),'Rounded options'!$B$3),"-")</f>
        <v>5</v>
      </c>
      <c r="I222" s="66">
        <f>IF(AND(Q222=$I$2,$O222="HRG"),"See 07.BPTs",IFERROR(ROUND('[10]Linked sheet'!H222,'Rounded options'!$B$3),"-"))</f>
        <v>277</v>
      </c>
      <c r="J222" s="15">
        <f>IFERROR(ROUND(IF('[10]Linked sheet'!I222="","-",'[10]Linked sheet'!I222),'Rounded options'!$B$3),"-")</f>
        <v>5</v>
      </c>
      <c r="K222" s="15">
        <f>IFERROR(ROUND(IF('[10]Linked sheet'!J222="","-",'[10]Linked sheet'!J222),'Rounded options'!$B$3),"-")</f>
        <v>221</v>
      </c>
      <c r="L222" s="15" t="str">
        <f>IF('[10]Linked sheet'!K222="","-",'[10]Linked sheet'!K222)</f>
        <v>No</v>
      </c>
      <c r="M222" s="39" t="str">
        <f>IF('[10]Linked sheet'!L222="","-",'[10]Linked sheet'!L222)</f>
        <v>-</v>
      </c>
      <c r="N222" s="35">
        <f>IFERROR(ROUND('[10]Linked sheet'!M222,'Rounded options'!$B$3),"-")</f>
        <v>0</v>
      </c>
      <c r="O222" s="7" t="str">
        <f>IFERROR(VLOOKUP($B222,[11]BPT_System_Structure!$B:$F,2,FALSE),"-")</f>
        <v>-</v>
      </c>
      <c r="P222" s="23" t="str">
        <f>IFERROR(VLOOKUP($B222,[11]BPT_System_Structure!$B:$F,3,FALSE),"-")</f>
        <v>-</v>
      </c>
      <c r="Q222" s="8" t="str">
        <f>IFERROR(VLOOKUP($B222,[11]BPT_System_Structure!$B:$F,5,FALSE),"-")</f>
        <v>-</v>
      </c>
      <c r="R222" s="59">
        <v>0</v>
      </c>
    </row>
    <row r="223" spans="2:18" hidden="1" x14ac:dyDescent="0.2">
      <c r="B223" s="21" t="str">
        <f>'[10]Linked sheet'!A223</f>
        <v>CA37B</v>
      </c>
      <c r="C223" s="20" t="str">
        <f>VLOOKUP($B223,'[10]Linked sheet'!$A$3:$O$1925,2,FALSE)</f>
        <v>Audiometry or Hearing Assessment, between 5 and 18 years</v>
      </c>
      <c r="D223" s="68">
        <f>IF(AND($Q223=$D$2,$O223="HRG"),"See 07.BPT",IFERROR(ROUND('[10]Linked sheet'!C223,'Rounded options'!$B$3),"-"))</f>
        <v>64</v>
      </c>
      <c r="E223" s="66">
        <f>IF(AND($O223="HRG",OR($D$2,$Q223=$E$2)), "See 07.BPTs",IFERROR(ROUND('[10]Linked sheet'!D223,'Rounded options'!$B$3),"-"))</f>
        <v>277</v>
      </c>
      <c r="F223" s="15" t="str">
        <f>IFERROR(ROUND(IF('[10]Linked sheet'!E223="","-",'[10]Linked sheet'!E223),'Rounded options'!$B$3),"-")</f>
        <v>-</v>
      </c>
      <c r="G223" s="15" t="str">
        <f>IFERROR(ROUND(IF('[10]Linked sheet'!F223="","-",'[10]Linked sheet'!F223),'Rounded options'!$B$3),"-")</f>
        <v>-</v>
      </c>
      <c r="H223" s="15">
        <f>IFERROR(ROUND(IF('[10]Linked sheet'!G223="","-",'[10]Linked sheet'!G223),'Rounded options'!$B$3),"-")</f>
        <v>5</v>
      </c>
      <c r="I223" s="66">
        <f>IF(AND(Q223=$I$2,$O223="HRG"),"See 07.BPTs",IFERROR(ROUND('[10]Linked sheet'!H223,'Rounded options'!$B$3),"-"))</f>
        <v>277</v>
      </c>
      <c r="J223" s="15">
        <f>IFERROR(ROUND(IF('[10]Linked sheet'!I223="","-",'[10]Linked sheet'!I223),'Rounded options'!$B$3),"-")</f>
        <v>5</v>
      </c>
      <c r="K223" s="15">
        <f>IFERROR(ROUND(IF('[10]Linked sheet'!J223="","-",'[10]Linked sheet'!J223),'Rounded options'!$B$3),"-")</f>
        <v>342</v>
      </c>
      <c r="L223" s="15" t="str">
        <f>IF('[10]Linked sheet'!K223="","-",'[10]Linked sheet'!K223)</f>
        <v>No</v>
      </c>
      <c r="M223" s="39" t="str">
        <f>IF('[10]Linked sheet'!L223="","-",'[10]Linked sheet'!L223)</f>
        <v>-</v>
      </c>
      <c r="N223" s="35">
        <f>IFERROR(ROUND('[10]Linked sheet'!M223,'Rounded options'!$B$3),"-")</f>
        <v>0</v>
      </c>
      <c r="O223" s="7" t="str">
        <f>IFERROR(VLOOKUP($B223,[11]BPT_System_Structure!$B:$F,2,FALSE),"-")</f>
        <v>-</v>
      </c>
      <c r="P223" s="23" t="str">
        <f>IFERROR(VLOOKUP($B223,[11]BPT_System_Structure!$B:$F,3,FALSE),"-")</f>
        <v>-</v>
      </c>
      <c r="Q223" s="8" t="str">
        <f>IFERROR(VLOOKUP($B223,[11]BPT_System_Structure!$B:$F,5,FALSE),"-")</f>
        <v>-</v>
      </c>
      <c r="R223" s="59">
        <v>0</v>
      </c>
    </row>
    <row r="224" spans="2:18" hidden="1" x14ac:dyDescent="0.2">
      <c r="B224" s="21" t="str">
        <f>'[10]Linked sheet'!A224</f>
        <v>CA37C</v>
      </c>
      <c r="C224" s="20" t="str">
        <f>VLOOKUP($B224,'[10]Linked sheet'!$A$3:$O$1925,2,FALSE)</f>
        <v>Audiometry or Hearing Assessment, 4 years and under</v>
      </c>
      <c r="D224" s="68">
        <f>IF(AND($Q224=$D$2,$O224="HRG"),"See 07.BPT",IFERROR(ROUND('[10]Linked sheet'!C224,'Rounded options'!$B$3),"-"))</f>
        <v>72</v>
      </c>
      <c r="E224" s="66">
        <f>IF(AND($O224="HRG",OR($D$2,$Q224=$E$2)), "See 07.BPTs",IFERROR(ROUND('[10]Linked sheet'!D224,'Rounded options'!$B$3),"-"))</f>
        <v>277</v>
      </c>
      <c r="F224" s="15" t="str">
        <f>IFERROR(ROUND(IF('[10]Linked sheet'!E224="","-",'[10]Linked sheet'!E224),'Rounded options'!$B$3),"-")</f>
        <v>-</v>
      </c>
      <c r="G224" s="15" t="str">
        <f>IFERROR(ROUND(IF('[10]Linked sheet'!F224="","-",'[10]Linked sheet'!F224),'Rounded options'!$B$3),"-")</f>
        <v>-</v>
      </c>
      <c r="H224" s="15">
        <f>IFERROR(ROUND(IF('[10]Linked sheet'!G224="","-",'[10]Linked sheet'!G224),'Rounded options'!$B$3),"-")</f>
        <v>5</v>
      </c>
      <c r="I224" s="66">
        <f>IF(AND(Q224=$I$2,$O224="HRG"),"See 07.BPTs",IFERROR(ROUND('[10]Linked sheet'!H224,'Rounded options'!$B$3),"-"))</f>
        <v>277</v>
      </c>
      <c r="J224" s="15">
        <f>IFERROR(ROUND(IF('[10]Linked sheet'!I224="","-",'[10]Linked sheet'!I224),'Rounded options'!$B$3),"-")</f>
        <v>5</v>
      </c>
      <c r="K224" s="15">
        <f>IFERROR(ROUND(IF('[10]Linked sheet'!J224="","-",'[10]Linked sheet'!J224),'Rounded options'!$B$3),"-")</f>
        <v>342</v>
      </c>
      <c r="L224" s="15" t="str">
        <f>IF('[10]Linked sheet'!K224="","-",'[10]Linked sheet'!K224)</f>
        <v>No</v>
      </c>
      <c r="M224" s="39" t="str">
        <f>IF('[10]Linked sheet'!L224="","-",'[10]Linked sheet'!L224)</f>
        <v>-</v>
      </c>
      <c r="N224" s="35">
        <f>IFERROR(ROUND('[10]Linked sheet'!M224,'Rounded options'!$B$3),"-")</f>
        <v>0</v>
      </c>
      <c r="O224" s="7" t="str">
        <f>IFERROR(VLOOKUP($B224,[11]BPT_System_Structure!$B:$F,2,FALSE),"-")</f>
        <v>-</v>
      </c>
      <c r="P224" s="23" t="str">
        <f>IFERROR(VLOOKUP($B224,[11]BPT_System_Structure!$B:$F,3,FALSE),"-")</f>
        <v>-</v>
      </c>
      <c r="Q224" s="8" t="str">
        <f>IFERROR(VLOOKUP($B224,[11]BPT_System_Structure!$B:$F,5,FALSE),"-")</f>
        <v>-</v>
      </c>
      <c r="R224" s="59">
        <v>0</v>
      </c>
    </row>
    <row r="225" spans="2:18" hidden="1" x14ac:dyDescent="0.2">
      <c r="B225" s="21" t="str">
        <f>'[10]Linked sheet'!A225</f>
        <v>CA38A</v>
      </c>
      <c r="C225" s="20" t="str">
        <f>VLOOKUP($B225,'[10]Linked sheet'!$A$3:$O$1925,2,FALSE)</f>
        <v>Evoked Potential Recording, 19 years and over</v>
      </c>
      <c r="D225" s="68">
        <f>IF(AND($Q225=$D$2,$O225="HRG"),"See 07.BPT",IFERROR(ROUND('[10]Linked sheet'!C225,'Rounded options'!$B$3),"-"))</f>
        <v>142</v>
      </c>
      <c r="E225" s="66">
        <f>IF(AND($O225="HRG",OR($D$2,$Q225=$E$2)), "See 07.BPTs",IFERROR(ROUND('[10]Linked sheet'!D225,'Rounded options'!$B$3),"-"))</f>
        <v>249</v>
      </c>
      <c r="F225" s="15" t="str">
        <f>IFERROR(ROUND(IF('[10]Linked sheet'!E225="","-",'[10]Linked sheet'!E225),'Rounded options'!$B$3),"-")</f>
        <v>-</v>
      </c>
      <c r="G225" s="15" t="str">
        <f>IFERROR(ROUND(IF('[10]Linked sheet'!F225="","-",'[10]Linked sheet'!F225),'Rounded options'!$B$3),"-")</f>
        <v>-</v>
      </c>
      <c r="H225" s="15">
        <f>IFERROR(ROUND(IF('[10]Linked sheet'!G225="","-",'[10]Linked sheet'!G225),'Rounded options'!$B$3),"-")</f>
        <v>5</v>
      </c>
      <c r="I225" s="66">
        <f>IF(AND(Q225=$I$2,$O225="HRG"),"See 07.BPTs",IFERROR(ROUND('[10]Linked sheet'!H225,'Rounded options'!$B$3),"-"))</f>
        <v>458</v>
      </c>
      <c r="J225" s="15">
        <f>IFERROR(ROUND(IF('[10]Linked sheet'!I225="","-",'[10]Linked sheet'!I225),'Rounded options'!$B$3),"-")</f>
        <v>15</v>
      </c>
      <c r="K225" s="15">
        <f>IFERROR(ROUND(IF('[10]Linked sheet'!J225="","-",'[10]Linked sheet'!J225),'Rounded options'!$B$3),"-")</f>
        <v>221</v>
      </c>
      <c r="L225" s="15" t="str">
        <f>IF('[10]Linked sheet'!K225="","-",'[10]Linked sheet'!K225)</f>
        <v>No</v>
      </c>
      <c r="M225" s="39" t="str">
        <f>IF('[10]Linked sheet'!L225="","-",'[10]Linked sheet'!L225)</f>
        <v>-</v>
      </c>
      <c r="N225" s="35">
        <f>IFERROR(ROUND('[10]Linked sheet'!M225,'Rounded options'!$B$3),"-")</f>
        <v>0</v>
      </c>
      <c r="O225" s="7" t="str">
        <f>IFERROR(VLOOKUP($B225,[11]BPT_System_Structure!$B:$F,2,FALSE),"-")</f>
        <v>-</v>
      </c>
      <c r="P225" s="23" t="str">
        <f>IFERROR(VLOOKUP($B225,[11]BPT_System_Structure!$B:$F,3,FALSE),"-")</f>
        <v>-</v>
      </c>
      <c r="Q225" s="8" t="str">
        <f>IFERROR(VLOOKUP($B225,[11]BPT_System_Structure!$B:$F,5,FALSE),"-")</f>
        <v>-</v>
      </c>
      <c r="R225" s="59">
        <v>0</v>
      </c>
    </row>
    <row r="226" spans="2:18" hidden="1" x14ac:dyDescent="0.2">
      <c r="B226" s="21" t="str">
        <f>'[10]Linked sheet'!A226</f>
        <v>CA38B</v>
      </c>
      <c r="C226" s="20" t="str">
        <f>VLOOKUP($B226,'[10]Linked sheet'!$A$3:$O$1925,2,FALSE)</f>
        <v>Evoked Potential Recording, 18 years and under</v>
      </c>
      <c r="D226" s="68">
        <f>IF(AND($Q226=$D$2,$O226="HRG"),"See 07.BPT",IFERROR(ROUND('[10]Linked sheet'!C226,'Rounded options'!$B$3),"-"))</f>
        <v>105</v>
      </c>
      <c r="E226" s="66">
        <f>IF(AND($O226="HRG",OR($D$2,$Q226=$E$2)), "See 07.BPTs",IFERROR(ROUND('[10]Linked sheet'!D226,'Rounded options'!$B$3),"-"))</f>
        <v>788</v>
      </c>
      <c r="F226" s="15" t="str">
        <f>IFERROR(ROUND(IF('[10]Linked sheet'!E226="","-",'[10]Linked sheet'!E226),'Rounded options'!$B$3),"-")</f>
        <v>-</v>
      </c>
      <c r="G226" s="15" t="str">
        <f>IFERROR(ROUND(IF('[10]Linked sheet'!F226="","-",'[10]Linked sheet'!F226),'Rounded options'!$B$3),"-")</f>
        <v>-</v>
      </c>
      <c r="H226" s="15">
        <f>IFERROR(ROUND(IF('[10]Linked sheet'!G226="","-",'[10]Linked sheet'!G226),'Rounded options'!$B$3),"-")</f>
        <v>5</v>
      </c>
      <c r="I226" s="66">
        <f>IF(AND(Q226=$I$2,$O226="HRG"),"See 07.BPTs",IFERROR(ROUND('[10]Linked sheet'!H226,'Rounded options'!$B$3),"-"))</f>
        <v>788</v>
      </c>
      <c r="J226" s="15">
        <f>IFERROR(ROUND(IF('[10]Linked sheet'!I226="","-",'[10]Linked sheet'!I226),'Rounded options'!$B$3),"-")</f>
        <v>5</v>
      </c>
      <c r="K226" s="15">
        <f>IFERROR(ROUND(IF('[10]Linked sheet'!J226="","-",'[10]Linked sheet'!J226),'Rounded options'!$B$3),"-")</f>
        <v>342</v>
      </c>
      <c r="L226" s="15" t="str">
        <f>IF('[10]Linked sheet'!K226="","-",'[10]Linked sheet'!K226)</f>
        <v>No</v>
      </c>
      <c r="M226" s="39" t="str">
        <f>IF('[10]Linked sheet'!L226="","-",'[10]Linked sheet'!L226)</f>
        <v>-</v>
      </c>
      <c r="N226" s="35">
        <f>IFERROR(ROUND('[10]Linked sheet'!M226,'Rounded options'!$B$3),"-")</f>
        <v>0</v>
      </c>
      <c r="O226" s="7" t="str">
        <f>IFERROR(VLOOKUP($B226,[11]BPT_System_Structure!$B:$F,2,FALSE),"-")</f>
        <v>-</v>
      </c>
      <c r="P226" s="23" t="str">
        <f>IFERROR(VLOOKUP($B226,[11]BPT_System_Structure!$B:$F,3,FALSE),"-")</f>
        <v>-</v>
      </c>
      <c r="Q226" s="8" t="str">
        <f>IFERROR(VLOOKUP($B226,[11]BPT_System_Structure!$B:$F,5,FALSE),"-")</f>
        <v>-</v>
      </c>
      <c r="R226" s="59">
        <v>0</v>
      </c>
    </row>
    <row r="227" spans="2:18" hidden="1" x14ac:dyDescent="0.2">
      <c r="B227" s="21" t="str">
        <f>'[10]Linked sheet'!A227</f>
        <v>CA39Z</v>
      </c>
      <c r="C227" s="20" t="str">
        <f>VLOOKUP($B227,'[10]Linked sheet'!$A$3:$O$1925,2,FALSE)</f>
        <v>Fixture for Bone Anchored Hearing Aids</v>
      </c>
      <c r="D227" s="68">
        <f>IF(AND($Q227=$D$2,$O227="HRG"),"See 07.BPT",IFERROR(ROUND('[10]Linked sheet'!C227,'Rounded options'!$B$3),"-"))</f>
        <v>102</v>
      </c>
      <c r="E227" s="66">
        <f>IF(AND($O227="HRG",OR($D$2,$Q227=$E$2)), "See 07.BPTs",IFERROR(ROUND('[10]Linked sheet'!D227,'Rounded options'!$B$3),"-"))</f>
        <v>2094</v>
      </c>
      <c r="F227" s="15" t="str">
        <f>IFERROR(ROUND(IF('[10]Linked sheet'!E227="","-",'[10]Linked sheet'!E227),'Rounded options'!$B$3),"-")</f>
        <v>-</v>
      </c>
      <c r="G227" s="15" t="str">
        <f>IFERROR(ROUND(IF('[10]Linked sheet'!F227="","-",'[10]Linked sheet'!F227),'Rounded options'!$B$3),"-")</f>
        <v>-</v>
      </c>
      <c r="H227" s="15">
        <f>IFERROR(ROUND(IF('[10]Linked sheet'!G227="","-",'[10]Linked sheet'!G227),'Rounded options'!$B$3),"-")</f>
        <v>5</v>
      </c>
      <c r="I227" s="66">
        <f>IF(AND(Q227=$I$2,$O227="HRG"),"See 07.BPTs",IFERROR(ROUND('[10]Linked sheet'!H227,'Rounded options'!$B$3),"-"))</f>
        <v>2094</v>
      </c>
      <c r="J227" s="15">
        <f>IFERROR(ROUND(IF('[10]Linked sheet'!I227="","-",'[10]Linked sheet'!I227),'Rounded options'!$B$3),"-")</f>
        <v>5</v>
      </c>
      <c r="K227" s="15">
        <f>IFERROR(ROUND(IF('[10]Linked sheet'!J227="","-",'[10]Linked sheet'!J227),'Rounded options'!$B$3),"-")</f>
        <v>221</v>
      </c>
      <c r="L227" s="15" t="str">
        <f>IF('[10]Linked sheet'!K227="","-",'[10]Linked sheet'!K227)</f>
        <v>No</v>
      </c>
      <c r="M227" s="39" t="str">
        <f>IF('[10]Linked sheet'!L227="","-",'[10]Linked sheet'!L227)</f>
        <v>-</v>
      </c>
      <c r="N227" s="35">
        <f>IFERROR(ROUND('[10]Linked sheet'!M227,'Rounded options'!$B$3),"-")</f>
        <v>0</v>
      </c>
      <c r="O227" s="7" t="str">
        <f>IFERROR(VLOOKUP($B227,[11]BPT_System_Structure!$B:$F,2,FALSE),"-")</f>
        <v>-</v>
      </c>
      <c r="P227" s="23" t="str">
        <f>IFERROR(VLOOKUP($B227,[11]BPT_System_Structure!$B:$F,3,FALSE),"-")</f>
        <v>-</v>
      </c>
      <c r="Q227" s="8" t="str">
        <f>IFERROR(VLOOKUP($B227,[11]BPT_System_Structure!$B:$F,5,FALSE),"-")</f>
        <v>-</v>
      </c>
      <c r="R227" s="59">
        <v>0</v>
      </c>
    </row>
    <row r="228" spans="2:18" hidden="1" x14ac:dyDescent="0.2">
      <c r="B228" s="21" t="str">
        <f>'[10]Linked sheet'!A228</f>
        <v>CA41Z</v>
      </c>
      <c r="C228" s="20" t="str">
        <f>VLOOKUP($B228,'[10]Linked sheet'!$A$3:$O$1925,2,FALSE)</f>
        <v>Bilateral Cochlear Implants</v>
      </c>
      <c r="D228" s="68" t="str">
        <f>IF(AND($Q228=$D$2,$O228="HRG"),"See 07.BPT",IFERROR(ROUND('[10]Linked sheet'!C228,'Rounded options'!$B$3),"-"))</f>
        <v>-</v>
      </c>
      <c r="E228" s="66">
        <f>IF(AND($O228="HRG",OR($D$2,$Q228=$E$2)), "See 07.BPTs",IFERROR(ROUND('[10]Linked sheet'!D228,'Rounded options'!$B$3),"-"))</f>
        <v>13424</v>
      </c>
      <c r="F228" s="15" t="str">
        <f>IFERROR(ROUND(IF('[10]Linked sheet'!E228="","-",'[10]Linked sheet'!E228),'Rounded options'!$B$3),"-")</f>
        <v>-</v>
      </c>
      <c r="G228" s="15" t="str">
        <f>IFERROR(ROUND(IF('[10]Linked sheet'!F228="","-",'[10]Linked sheet'!F228),'Rounded options'!$B$3),"-")</f>
        <v>-</v>
      </c>
      <c r="H228" s="15">
        <f>IFERROR(ROUND(IF('[10]Linked sheet'!G228="","-",'[10]Linked sheet'!G228),'Rounded options'!$B$3),"-")</f>
        <v>5</v>
      </c>
      <c r="I228" s="66">
        <f>IF(AND(Q228=$I$2,$O228="HRG"),"See 07.BPTs",IFERROR(ROUND('[10]Linked sheet'!H228,'Rounded options'!$B$3),"-"))</f>
        <v>13424</v>
      </c>
      <c r="J228" s="15">
        <f>IFERROR(ROUND(IF('[10]Linked sheet'!I228="","-",'[10]Linked sheet'!I228),'Rounded options'!$B$3),"-")</f>
        <v>5</v>
      </c>
      <c r="K228" s="15">
        <f>IFERROR(ROUND(IF('[10]Linked sheet'!J228="","-",'[10]Linked sheet'!J228),'Rounded options'!$B$3),"-")</f>
        <v>221</v>
      </c>
      <c r="L228" s="15" t="str">
        <f>IF('[10]Linked sheet'!K228="","-",'[10]Linked sheet'!K228)</f>
        <v>No</v>
      </c>
      <c r="M228" s="39" t="str">
        <f>IF('[10]Linked sheet'!L228="","-",'[10]Linked sheet'!L228)</f>
        <v>-</v>
      </c>
      <c r="N228" s="35">
        <f>IFERROR(ROUND('[10]Linked sheet'!M228,'Rounded options'!$B$3),"-")</f>
        <v>0</v>
      </c>
      <c r="O228" s="7" t="str">
        <f>IFERROR(VLOOKUP($B228,[11]BPT_System_Structure!$B:$F,2,FALSE),"-")</f>
        <v>-</v>
      </c>
      <c r="P228" s="23" t="str">
        <f>IFERROR(VLOOKUP($B228,[11]BPT_System_Structure!$B:$F,3,FALSE),"-")</f>
        <v>-</v>
      </c>
      <c r="Q228" s="8" t="str">
        <f>IFERROR(VLOOKUP($B228,[11]BPT_System_Structure!$B:$F,5,FALSE),"-")</f>
        <v>-</v>
      </c>
      <c r="R228" s="59">
        <v>0</v>
      </c>
    </row>
    <row r="229" spans="2:18" hidden="1" x14ac:dyDescent="0.2">
      <c r="B229" s="21" t="str">
        <f>'[10]Linked sheet'!A229</f>
        <v>CA42Z</v>
      </c>
      <c r="C229" s="20" t="str">
        <f>VLOOKUP($B229,'[10]Linked sheet'!$A$3:$O$1925,2,FALSE)</f>
        <v>Unilateral Cochlear Implant</v>
      </c>
      <c r="D229" s="68" t="str">
        <f>IF(AND($Q229=$D$2,$O229="HRG"),"See 07.BPT",IFERROR(ROUND('[10]Linked sheet'!C229,'Rounded options'!$B$3),"-"))</f>
        <v>-</v>
      </c>
      <c r="E229" s="66">
        <f>IF(AND($O229="HRG",OR($D$2,$Q229=$E$2)), "See 07.BPTs",IFERROR(ROUND('[10]Linked sheet'!D229,'Rounded options'!$B$3),"-"))</f>
        <v>8602</v>
      </c>
      <c r="F229" s="15" t="str">
        <f>IFERROR(ROUND(IF('[10]Linked sheet'!E229="","-",'[10]Linked sheet'!E229),'Rounded options'!$B$3),"-")</f>
        <v>-</v>
      </c>
      <c r="G229" s="15" t="str">
        <f>IFERROR(ROUND(IF('[10]Linked sheet'!F229="","-",'[10]Linked sheet'!F229),'Rounded options'!$B$3),"-")</f>
        <v>-</v>
      </c>
      <c r="H229" s="15">
        <f>IFERROR(ROUND(IF('[10]Linked sheet'!G229="","-",'[10]Linked sheet'!G229),'Rounded options'!$B$3),"-")</f>
        <v>5</v>
      </c>
      <c r="I229" s="66">
        <f>IF(AND(Q229=$I$2,$O229="HRG"),"See 07.BPTs",IFERROR(ROUND('[10]Linked sheet'!H229,'Rounded options'!$B$3),"-"))</f>
        <v>8602</v>
      </c>
      <c r="J229" s="15">
        <f>IFERROR(ROUND(IF('[10]Linked sheet'!I229="","-",'[10]Linked sheet'!I229),'Rounded options'!$B$3),"-")</f>
        <v>5</v>
      </c>
      <c r="K229" s="15">
        <f>IFERROR(ROUND(IF('[10]Linked sheet'!J229="","-",'[10]Linked sheet'!J229),'Rounded options'!$B$3),"-")</f>
        <v>221</v>
      </c>
      <c r="L229" s="15" t="str">
        <f>IF('[10]Linked sheet'!K229="","-",'[10]Linked sheet'!K229)</f>
        <v>No</v>
      </c>
      <c r="M229" s="39" t="str">
        <f>IF('[10]Linked sheet'!L229="","-",'[10]Linked sheet'!L229)</f>
        <v>-</v>
      </c>
      <c r="N229" s="35">
        <f>IFERROR(ROUND('[10]Linked sheet'!M229,'Rounded options'!$B$3),"-")</f>
        <v>0</v>
      </c>
      <c r="O229" s="7" t="str">
        <f>IFERROR(VLOOKUP($B229,[11]BPT_System_Structure!$B:$F,2,FALSE),"-")</f>
        <v>-</v>
      </c>
      <c r="P229" s="23" t="str">
        <f>IFERROR(VLOOKUP($B229,[11]BPT_System_Structure!$B:$F,3,FALSE),"-")</f>
        <v>-</v>
      </c>
      <c r="Q229" s="8" t="str">
        <f>IFERROR(VLOOKUP($B229,[11]BPT_System_Structure!$B:$F,5,FALSE),"-")</f>
        <v>-</v>
      </c>
      <c r="R229" s="59">
        <v>0</v>
      </c>
    </row>
    <row r="230" spans="2:18" hidden="1" x14ac:dyDescent="0.2">
      <c r="B230" s="21" t="str">
        <f>'[10]Linked sheet'!A230</f>
        <v>CA43Z</v>
      </c>
      <c r="C230" s="20" t="str">
        <f>VLOOKUP($B230,'[10]Linked sheet'!$A$3:$O$1925,2,FALSE)</f>
        <v>Balance Assessment</v>
      </c>
      <c r="D230" s="68">
        <f>IF(AND($Q230=$D$2,$O230="HRG"),"See 07.BPT",IFERROR(ROUND('[10]Linked sheet'!C230,'Rounded options'!$B$3),"-"))</f>
        <v>95</v>
      </c>
      <c r="E230" s="66">
        <f>IF(AND($O230="HRG",OR($D$2,$Q230=$E$2)), "See 07.BPTs",IFERROR(ROUND('[10]Linked sheet'!D230,'Rounded options'!$B$3),"-"))</f>
        <v>74</v>
      </c>
      <c r="F230" s="15" t="str">
        <f>IFERROR(ROUND(IF('[10]Linked sheet'!E230="","-",'[10]Linked sheet'!E230),'Rounded options'!$B$3),"-")</f>
        <v>-</v>
      </c>
      <c r="G230" s="15" t="str">
        <f>IFERROR(ROUND(IF('[10]Linked sheet'!F230="","-",'[10]Linked sheet'!F230),'Rounded options'!$B$3),"-")</f>
        <v>-</v>
      </c>
      <c r="H230" s="15">
        <f>IFERROR(ROUND(IF('[10]Linked sheet'!G230="","-",'[10]Linked sheet'!G230),'Rounded options'!$B$3),"-")</f>
        <v>5</v>
      </c>
      <c r="I230" s="66">
        <f>IF(AND(Q230=$I$2,$O230="HRG"),"See 07.BPTs",IFERROR(ROUND('[10]Linked sheet'!H230,'Rounded options'!$B$3),"-"))</f>
        <v>163</v>
      </c>
      <c r="J230" s="15">
        <f>IFERROR(ROUND(IF('[10]Linked sheet'!I230="","-",'[10]Linked sheet'!I230),'Rounded options'!$B$3),"-")</f>
        <v>5</v>
      </c>
      <c r="K230" s="15">
        <f>IFERROR(ROUND(IF('[10]Linked sheet'!J230="","-",'[10]Linked sheet'!J230),'Rounded options'!$B$3),"-")</f>
        <v>221</v>
      </c>
      <c r="L230" s="15" t="str">
        <f>IF('[10]Linked sheet'!K230="","-",'[10]Linked sheet'!K230)</f>
        <v>No</v>
      </c>
      <c r="M230" s="39" t="str">
        <f>IF('[10]Linked sheet'!L230="","-",'[10]Linked sheet'!L230)</f>
        <v>-</v>
      </c>
      <c r="N230" s="35">
        <f>IFERROR(ROUND('[10]Linked sheet'!M230,'Rounded options'!$B$3),"-")</f>
        <v>0</v>
      </c>
      <c r="O230" s="7" t="str">
        <f>IFERROR(VLOOKUP($B230,[11]BPT_System_Structure!$B:$F,2,FALSE),"-")</f>
        <v>-</v>
      </c>
      <c r="P230" s="23" t="str">
        <f>IFERROR(VLOOKUP($B230,[11]BPT_System_Structure!$B:$F,3,FALSE),"-")</f>
        <v>-</v>
      </c>
      <c r="Q230" s="8" t="str">
        <f>IFERROR(VLOOKUP($B230,[11]BPT_System_Structure!$B:$F,5,FALSE),"-")</f>
        <v>-</v>
      </c>
      <c r="R230" s="59">
        <v>0</v>
      </c>
    </row>
    <row r="231" spans="2:18" hidden="1" x14ac:dyDescent="0.2">
      <c r="B231" s="21" t="str">
        <f>'[10]Linked sheet'!A231</f>
        <v>CA50Z</v>
      </c>
      <c r="C231" s="20" t="str">
        <f>VLOOKUP($B231,'[10]Linked sheet'!$A$3:$O$1925,2,FALSE)</f>
        <v>Complex Ear Procedures</v>
      </c>
      <c r="D231" s="68" t="str">
        <f>IF(AND($Q231=$D$2,$O231="HRG"),"See 07.BPT",IFERROR(ROUND('[10]Linked sheet'!C231,'Rounded options'!$B$3),"-"))</f>
        <v>-</v>
      </c>
      <c r="E231" s="66">
        <f>IF(AND($O231="HRG",OR($D$2,$Q231=$E$2)), "See 07.BPTs",IFERROR(ROUND('[10]Linked sheet'!D231,'Rounded options'!$B$3),"-"))</f>
        <v>2792</v>
      </c>
      <c r="F231" s="15" t="str">
        <f>IFERROR(ROUND(IF('[10]Linked sheet'!E231="","-",'[10]Linked sheet'!E231),'Rounded options'!$B$3),"-")</f>
        <v>-</v>
      </c>
      <c r="G231" s="15" t="str">
        <f>IFERROR(ROUND(IF('[10]Linked sheet'!F231="","-",'[10]Linked sheet'!F231),'Rounded options'!$B$3),"-")</f>
        <v>-</v>
      </c>
      <c r="H231" s="15">
        <f>IFERROR(ROUND(IF('[10]Linked sheet'!G231="","-",'[10]Linked sheet'!G231),'Rounded options'!$B$3),"-")</f>
        <v>5</v>
      </c>
      <c r="I231" s="66">
        <f>IF(AND(Q231=$I$2,$O231="HRG"),"See 07.BPTs",IFERROR(ROUND('[10]Linked sheet'!H231,'Rounded options'!$B$3),"-"))</f>
        <v>4624</v>
      </c>
      <c r="J231" s="15">
        <f>IFERROR(ROUND(IF('[10]Linked sheet'!I231="","-",'[10]Linked sheet'!I231),'Rounded options'!$B$3),"-")</f>
        <v>60</v>
      </c>
      <c r="K231" s="15">
        <f>IFERROR(ROUND(IF('[10]Linked sheet'!J231="","-",'[10]Linked sheet'!J231),'Rounded options'!$B$3),"-")</f>
        <v>221</v>
      </c>
      <c r="L231" s="15" t="str">
        <f>IF('[10]Linked sheet'!K231="","-",'[10]Linked sheet'!K231)</f>
        <v>No</v>
      </c>
      <c r="M231" s="39" t="str">
        <f>IF('[10]Linked sheet'!L231="","-",'[10]Linked sheet'!L231)</f>
        <v>-</v>
      </c>
      <c r="N231" s="35">
        <f>IFERROR(ROUND('[10]Linked sheet'!M231,'Rounded options'!$B$3),"-")</f>
        <v>0</v>
      </c>
      <c r="O231" s="7" t="str">
        <f>IFERROR(VLOOKUP($B231,[11]BPT_System_Structure!$B:$F,2,FALSE),"-")</f>
        <v>-</v>
      </c>
      <c r="P231" s="23" t="str">
        <f>IFERROR(VLOOKUP($B231,[11]BPT_System_Structure!$B:$F,3,FALSE),"-")</f>
        <v>-</v>
      </c>
      <c r="Q231" s="8" t="str">
        <f>IFERROR(VLOOKUP($B231,[11]BPT_System_Structure!$B:$F,5,FALSE),"-")</f>
        <v>-</v>
      </c>
      <c r="R231" s="59">
        <v>0</v>
      </c>
    </row>
    <row r="232" spans="2:18" hidden="1" x14ac:dyDescent="0.2">
      <c r="B232" s="21" t="str">
        <f>'[10]Linked sheet'!A232</f>
        <v>CA51A</v>
      </c>
      <c r="C232" s="20" t="str">
        <f>VLOOKUP($B232,'[10]Linked sheet'!$A$3:$O$1925,2,FALSE)</f>
        <v>Very Major Ear Procedures, 19 years and over</v>
      </c>
      <c r="D232" s="68" t="str">
        <f>IF(AND($Q232=$D$2,$O232="HRG"),"See 07.BPT",IFERROR(ROUND('[10]Linked sheet'!C232,'Rounded options'!$B$3),"-"))</f>
        <v>-</v>
      </c>
      <c r="E232" s="66">
        <f>IF(AND($O232="HRG",OR($D$2,$Q232=$E$2)), "See 07.BPTs",IFERROR(ROUND('[10]Linked sheet'!D232,'Rounded options'!$B$3),"-"))</f>
        <v>2210</v>
      </c>
      <c r="F232" s="15" t="str">
        <f>IFERROR(ROUND(IF('[10]Linked sheet'!E232="","-",'[10]Linked sheet'!E232),'Rounded options'!$B$3),"-")</f>
        <v>-</v>
      </c>
      <c r="G232" s="15" t="str">
        <f>IFERROR(ROUND(IF('[10]Linked sheet'!F232="","-",'[10]Linked sheet'!F232),'Rounded options'!$B$3),"-")</f>
        <v>-</v>
      </c>
      <c r="H232" s="15">
        <f>IFERROR(ROUND(IF('[10]Linked sheet'!G232="","-",'[10]Linked sheet'!G232),'Rounded options'!$B$3),"-")</f>
        <v>5</v>
      </c>
      <c r="I232" s="66">
        <f>IF(AND(Q232=$I$2,$O232="HRG"),"See 07.BPTs",IFERROR(ROUND('[10]Linked sheet'!H232,'Rounded options'!$B$3),"-"))</f>
        <v>2210</v>
      </c>
      <c r="J232" s="15">
        <f>IFERROR(ROUND(IF('[10]Linked sheet'!I232="","-",'[10]Linked sheet'!I232),'Rounded options'!$B$3),"-")</f>
        <v>5</v>
      </c>
      <c r="K232" s="15">
        <f>IFERROR(ROUND(IF('[10]Linked sheet'!J232="","-",'[10]Linked sheet'!J232),'Rounded options'!$B$3),"-")</f>
        <v>221</v>
      </c>
      <c r="L232" s="15" t="str">
        <f>IF('[10]Linked sheet'!K232="","-",'[10]Linked sheet'!K232)</f>
        <v>No</v>
      </c>
      <c r="M232" s="39" t="str">
        <f>IF('[10]Linked sheet'!L232="","-",'[10]Linked sheet'!L232)</f>
        <v>-</v>
      </c>
      <c r="N232" s="35">
        <f>IFERROR(ROUND('[10]Linked sheet'!M232,'Rounded options'!$B$3),"-")</f>
        <v>0</v>
      </c>
      <c r="O232" s="7" t="str">
        <f>IFERROR(VLOOKUP($B232,[11]BPT_System_Structure!$B:$F,2,FALSE),"-")</f>
        <v>-</v>
      </c>
      <c r="P232" s="23" t="str">
        <f>IFERROR(VLOOKUP($B232,[11]BPT_System_Structure!$B:$F,3,FALSE),"-")</f>
        <v>-</v>
      </c>
      <c r="Q232" s="8" t="str">
        <f>IFERROR(VLOOKUP($B232,[11]BPT_System_Structure!$B:$F,5,FALSE),"-")</f>
        <v>-</v>
      </c>
      <c r="R232" s="59">
        <v>0</v>
      </c>
    </row>
    <row r="233" spans="2:18" hidden="1" x14ac:dyDescent="0.2">
      <c r="B233" s="21" t="str">
        <f>'[10]Linked sheet'!A233</f>
        <v>CA51B</v>
      </c>
      <c r="C233" s="20" t="str">
        <f>VLOOKUP($B233,'[10]Linked sheet'!$A$3:$O$1925,2,FALSE)</f>
        <v>Very Major Ear Procedures, 18 years and under</v>
      </c>
      <c r="D233" s="68" t="str">
        <f>IF(AND($Q233=$D$2,$O233="HRG"),"See 07.BPT",IFERROR(ROUND('[10]Linked sheet'!C233,'Rounded options'!$B$3),"-"))</f>
        <v>-</v>
      </c>
      <c r="E233" s="66">
        <f>IF(AND($O233="HRG",OR($D$2,$Q233=$E$2)), "See 07.BPTs",IFERROR(ROUND('[10]Linked sheet'!D233,'Rounded options'!$B$3),"-"))</f>
        <v>2210</v>
      </c>
      <c r="F233" s="15" t="str">
        <f>IFERROR(ROUND(IF('[10]Linked sheet'!E233="","-",'[10]Linked sheet'!E233),'Rounded options'!$B$3),"-")</f>
        <v>-</v>
      </c>
      <c r="G233" s="15" t="str">
        <f>IFERROR(ROUND(IF('[10]Linked sheet'!F233="","-",'[10]Linked sheet'!F233),'Rounded options'!$B$3),"-")</f>
        <v>-</v>
      </c>
      <c r="H233" s="15">
        <f>IFERROR(ROUND(IF('[10]Linked sheet'!G233="","-",'[10]Linked sheet'!G233),'Rounded options'!$B$3),"-")</f>
        <v>5</v>
      </c>
      <c r="I233" s="66">
        <f>IF(AND(Q233=$I$2,$O233="HRG"),"See 07.BPTs",IFERROR(ROUND('[10]Linked sheet'!H233,'Rounded options'!$B$3),"-"))</f>
        <v>2210</v>
      </c>
      <c r="J233" s="15">
        <f>IFERROR(ROUND(IF('[10]Linked sheet'!I233="","-",'[10]Linked sheet'!I233),'Rounded options'!$B$3),"-")</f>
        <v>5</v>
      </c>
      <c r="K233" s="15">
        <f>IFERROR(ROUND(IF('[10]Linked sheet'!J233="","-",'[10]Linked sheet'!J233),'Rounded options'!$B$3),"-")</f>
        <v>342</v>
      </c>
      <c r="L233" s="15" t="str">
        <f>IF('[10]Linked sheet'!K233="","-",'[10]Linked sheet'!K233)</f>
        <v>No</v>
      </c>
      <c r="M233" s="39" t="str">
        <f>IF('[10]Linked sheet'!L233="","-",'[10]Linked sheet'!L233)</f>
        <v>-</v>
      </c>
      <c r="N233" s="35">
        <f>IFERROR(ROUND('[10]Linked sheet'!M233,'Rounded options'!$B$3),"-")</f>
        <v>0</v>
      </c>
      <c r="O233" s="7" t="str">
        <f>IFERROR(VLOOKUP($B233,[11]BPT_System_Structure!$B:$F,2,FALSE),"-")</f>
        <v>-</v>
      </c>
      <c r="P233" s="23" t="str">
        <f>IFERROR(VLOOKUP($B233,[11]BPT_System_Structure!$B:$F,3,FALSE),"-")</f>
        <v>-</v>
      </c>
      <c r="Q233" s="8" t="str">
        <f>IFERROR(VLOOKUP($B233,[11]BPT_System_Structure!$B:$F,5,FALSE),"-")</f>
        <v>-</v>
      </c>
      <c r="R233" s="59">
        <v>0</v>
      </c>
    </row>
    <row r="234" spans="2:18" hidden="1" x14ac:dyDescent="0.2">
      <c r="B234" s="21" t="str">
        <f>'[10]Linked sheet'!A234</f>
        <v>CA52A</v>
      </c>
      <c r="C234" s="20" t="str">
        <f>VLOOKUP($B234,'[10]Linked sheet'!$A$3:$O$1925,2,FALSE)</f>
        <v>Major Ear Procedures, 19 years and over</v>
      </c>
      <c r="D234" s="68" t="str">
        <f>IF(AND($Q234=$D$2,$O234="HRG"),"See 07.BPT",IFERROR(ROUND('[10]Linked sheet'!C234,'Rounded options'!$B$3),"-"))</f>
        <v>-</v>
      </c>
      <c r="E234" s="66">
        <f>IF(AND($O234="HRG",OR($D$2,$Q234=$E$2)), "See 07.BPTs",IFERROR(ROUND('[10]Linked sheet'!D234,'Rounded options'!$B$3),"-"))</f>
        <v>1550</v>
      </c>
      <c r="F234" s="15" t="str">
        <f>IFERROR(ROUND(IF('[10]Linked sheet'!E234="","-",'[10]Linked sheet'!E234),'Rounded options'!$B$3),"-")</f>
        <v>-</v>
      </c>
      <c r="G234" s="15" t="str">
        <f>IFERROR(ROUND(IF('[10]Linked sheet'!F234="","-",'[10]Linked sheet'!F234),'Rounded options'!$B$3),"-")</f>
        <v>-</v>
      </c>
      <c r="H234" s="15">
        <f>IFERROR(ROUND(IF('[10]Linked sheet'!G234="","-",'[10]Linked sheet'!G234),'Rounded options'!$B$3),"-")</f>
        <v>5</v>
      </c>
      <c r="I234" s="66">
        <f>IF(AND(Q234=$I$2,$O234="HRG"),"See 07.BPTs",IFERROR(ROUND('[10]Linked sheet'!H234,'Rounded options'!$B$3),"-"))</f>
        <v>1550</v>
      </c>
      <c r="J234" s="15">
        <f>IFERROR(ROUND(IF('[10]Linked sheet'!I234="","-",'[10]Linked sheet'!I234),'Rounded options'!$B$3),"-")</f>
        <v>5</v>
      </c>
      <c r="K234" s="15">
        <f>IFERROR(ROUND(IF('[10]Linked sheet'!J234="","-",'[10]Linked sheet'!J234),'Rounded options'!$B$3),"-")</f>
        <v>221</v>
      </c>
      <c r="L234" s="15" t="str">
        <f>IF('[10]Linked sheet'!K234="","-",'[10]Linked sheet'!K234)</f>
        <v>No</v>
      </c>
      <c r="M234" s="39" t="str">
        <f>IF('[10]Linked sheet'!L234="","-",'[10]Linked sheet'!L234)</f>
        <v>-</v>
      </c>
      <c r="N234" s="35">
        <f>IFERROR(ROUND('[10]Linked sheet'!M234,'Rounded options'!$B$3),"-")</f>
        <v>0</v>
      </c>
      <c r="O234" s="7" t="str">
        <f>IFERROR(VLOOKUP($B234,[11]BPT_System_Structure!$B:$F,2,FALSE),"-")</f>
        <v>-</v>
      </c>
      <c r="P234" s="23" t="str">
        <f>IFERROR(VLOOKUP($B234,[11]BPT_System_Structure!$B:$F,3,FALSE),"-")</f>
        <v>-</v>
      </c>
      <c r="Q234" s="8" t="str">
        <f>IFERROR(VLOOKUP($B234,[11]BPT_System_Structure!$B:$F,5,FALSE),"-")</f>
        <v>-</v>
      </c>
      <c r="R234" s="59">
        <v>0</v>
      </c>
    </row>
    <row r="235" spans="2:18" hidden="1" x14ac:dyDescent="0.2">
      <c r="B235" s="21" t="str">
        <f>'[10]Linked sheet'!A235</f>
        <v>CA52B</v>
      </c>
      <c r="C235" s="20" t="str">
        <f>VLOOKUP($B235,'[10]Linked sheet'!$A$3:$O$1925,2,FALSE)</f>
        <v>Major Ear Procedures, 18 years and under</v>
      </c>
      <c r="D235" s="68" t="str">
        <f>IF(AND($Q235=$D$2,$O235="HRG"),"See 07.BPT",IFERROR(ROUND('[10]Linked sheet'!C235,'Rounded options'!$B$3),"-"))</f>
        <v>-</v>
      </c>
      <c r="E235" s="66">
        <f>IF(AND($O235="HRG",OR($D$2,$Q235=$E$2)), "See 07.BPTs",IFERROR(ROUND('[10]Linked sheet'!D235,'Rounded options'!$B$3),"-"))</f>
        <v>1348</v>
      </c>
      <c r="F235" s="15" t="str">
        <f>IFERROR(ROUND(IF('[10]Linked sheet'!E235="","-",'[10]Linked sheet'!E235),'Rounded options'!$B$3),"-")</f>
        <v>-</v>
      </c>
      <c r="G235" s="15" t="str">
        <f>IFERROR(ROUND(IF('[10]Linked sheet'!F235="","-",'[10]Linked sheet'!F235),'Rounded options'!$B$3),"-")</f>
        <v>-</v>
      </c>
      <c r="H235" s="15">
        <f>IFERROR(ROUND(IF('[10]Linked sheet'!G235="","-",'[10]Linked sheet'!G235),'Rounded options'!$B$3),"-")</f>
        <v>5</v>
      </c>
      <c r="I235" s="66">
        <f>IF(AND(Q235=$I$2,$O235="HRG"),"See 07.BPTs",IFERROR(ROUND('[10]Linked sheet'!H235,'Rounded options'!$B$3),"-"))</f>
        <v>1349</v>
      </c>
      <c r="J235" s="15">
        <f>IFERROR(ROUND(IF('[10]Linked sheet'!I235="","-",'[10]Linked sheet'!I235),'Rounded options'!$B$3),"-")</f>
        <v>6</v>
      </c>
      <c r="K235" s="15">
        <f>IFERROR(ROUND(IF('[10]Linked sheet'!J235="","-",'[10]Linked sheet'!J235),'Rounded options'!$B$3),"-")</f>
        <v>342</v>
      </c>
      <c r="L235" s="15" t="str">
        <f>IF('[10]Linked sheet'!K235="","-",'[10]Linked sheet'!K235)</f>
        <v>No</v>
      </c>
      <c r="M235" s="39" t="str">
        <f>IF('[10]Linked sheet'!L235="","-",'[10]Linked sheet'!L235)</f>
        <v>-</v>
      </c>
      <c r="N235" s="35">
        <f>IFERROR(ROUND('[10]Linked sheet'!M235,'Rounded options'!$B$3),"-")</f>
        <v>0</v>
      </c>
      <c r="O235" s="7" t="str">
        <f>IFERROR(VLOOKUP($B235,[11]BPT_System_Structure!$B:$F,2,FALSE),"-")</f>
        <v>-</v>
      </c>
      <c r="P235" s="23" t="str">
        <f>IFERROR(VLOOKUP($B235,[11]BPT_System_Structure!$B:$F,3,FALSE),"-")</f>
        <v>-</v>
      </c>
      <c r="Q235" s="8" t="str">
        <f>IFERROR(VLOOKUP($B235,[11]BPT_System_Structure!$B:$F,5,FALSE),"-")</f>
        <v>-</v>
      </c>
      <c r="R235" s="59">
        <v>0</v>
      </c>
    </row>
    <row r="236" spans="2:18" hidden="1" x14ac:dyDescent="0.2">
      <c r="B236" s="21" t="str">
        <f>'[10]Linked sheet'!A236</f>
        <v>CA53A</v>
      </c>
      <c r="C236" s="20" t="str">
        <f>VLOOKUP($B236,'[10]Linked sheet'!$A$3:$O$1925,2,FALSE)</f>
        <v>Intermediate Ear Procedures, 19 years and over</v>
      </c>
      <c r="D236" s="68">
        <f>IF(AND($Q236=$D$2,$O236="HRG"),"See 07.BPT",IFERROR(ROUND('[10]Linked sheet'!C236,'Rounded options'!$B$3),"-"))</f>
        <v>41</v>
      </c>
      <c r="E236" s="66">
        <f>IF(AND($O236="HRG",OR($D$2,$Q236=$E$2)), "See 07.BPTs",IFERROR(ROUND('[10]Linked sheet'!D236,'Rounded options'!$B$3),"-"))</f>
        <v>888</v>
      </c>
      <c r="F236" s="15" t="str">
        <f>IFERROR(ROUND(IF('[10]Linked sheet'!E236="","-",'[10]Linked sheet'!E236),'Rounded options'!$B$3),"-")</f>
        <v>-</v>
      </c>
      <c r="G236" s="15" t="str">
        <f>IFERROR(ROUND(IF('[10]Linked sheet'!F236="","-",'[10]Linked sheet'!F236),'Rounded options'!$B$3),"-")</f>
        <v>-</v>
      </c>
      <c r="H236" s="15">
        <f>IFERROR(ROUND(IF('[10]Linked sheet'!G236="","-",'[10]Linked sheet'!G236),'Rounded options'!$B$3),"-")</f>
        <v>5</v>
      </c>
      <c r="I236" s="66">
        <f>IF(AND(Q236=$I$2,$O236="HRG"),"See 07.BPTs",IFERROR(ROUND('[10]Linked sheet'!H236,'Rounded options'!$B$3),"-"))</f>
        <v>3017</v>
      </c>
      <c r="J236" s="15">
        <f>IFERROR(ROUND(IF('[10]Linked sheet'!I236="","-",'[10]Linked sheet'!I236),'Rounded options'!$B$3),"-")</f>
        <v>27</v>
      </c>
      <c r="K236" s="15">
        <f>IFERROR(ROUND(IF('[10]Linked sheet'!J236="","-",'[10]Linked sheet'!J236),'Rounded options'!$B$3),"-")</f>
        <v>221</v>
      </c>
      <c r="L236" s="15" t="str">
        <f>IF('[10]Linked sheet'!K236="","-",'[10]Linked sheet'!K236)</f>
        <v>No</v>
      </c>
      <c r="M236" s="39" t="str">
        <f>IF('[10]Linked sheet'!L236="","-",'[10]Linked sheet'!L236)</f>
        <v>-</v>
      </c>
      <c r="N236" s="35">
        <f>IFERROR(ROUND('[10]Linked sheet'!M236,'Rounded options'!$B$3),"-")</f>
        <v>0</v>
      </c>
      <c r="O236" s="7" t="str">
        <f>IFERROR(VLOOKUP($B236,[11]BPT_System_Structure!$B:$F,2,FALSE),"-")</f>
        <v>-</v>
      </c>
      <c r="P236" s="23" t="str">
        <f>IFERROR(VLOOKUP($B236,[11]BPT_System_Structure!$B:$F,3,FALSE),"-")</f>
        <v>-</v>
      </c>
      <c r="Q236" s="8" t="str">
        <f>IFERROR(VLOOKUP($B236,[11]BPT_System_Structure!$B:$F,5,FALSE),"-")</f>
        <v>-</v>
      </c>
      <c r="R236" s="59">
        <v>0</v>
      </c>
    </row>
    <row r="237" spans="2:18" hidden="1" x14ac:dyDescent="0.2">
      <c r="B237" s="21" t="str">
        <f>'[10]Linked sheet'!A237</f>
        <v>CA53B</v>
      </c>
      <c r="C237" s="20" t="str">
        <f>VLOOKUP($B237,'[10]Linked sheet'!$A$3:$O$1925,2,FALSE)</f>
        <v>Intermediate Ear Procedures, 18 years and under</v>
      </c>
      <c r="D237" s="68" t="str">
        <f>IF(AND($Q237=$D$2,$O237="HRG"),"See 07.BPT",IFERROR(ROUND('[10]Linked sheet'!C237,'Rounded options'!$B$3),"-"))</f>
        <v>-</v>
      </c>
      <c r="E237" s="66">
        <f>IF(AND($O237="HRG",OR($D$2,$Q237=$E$2)), "See 07.BPTs",IFERROR(ROUND('[10]Linked sheet'!D237,'Rounded options'!$B$3),"-"))</f>
        <v>942</v>
      </c>
      <c r="F237" s="15" t="str">
        <f>IFERROR(ROUND(IF('[10]Linked sheet'!E237="","-",'[10]Linked sheet'!E237),'Rounded options'!$B$3),"-")</f>
        <v>-</v>
      </c>
      <c r="G237" s="15" t="str">
        <f>IFERROR(ROUND(IF('[10]Linked sheet'!F237="","-",'[10]Linked sheet'!F237),'Rounded options'!$B$3),"-")</f>
        <v>-</v>
      </c>
      <c r="H237" s="15">
        <f>IFERROR(ROUND(IF('[10]Linked sheet'!G237="","-",'[10]Linked sheet'!G237),'Rounded options'!$B$3),"-")</f>
        <v>5</v>
      </c>
      <c r="I237" s="66">
        <f>IF(AND(Q237=$I$2,$O237="HRG"),"See 07.BPTs",IFERROR(ROUND('[10]Linked sheet'!H237,'Rounded options'!$B$3),"-"))</f>
        <v>2146</v>
      </c>
      <c r="J237" s="15">
        <f>IFERROR(ROUND(IF('[10]Linked sheet'!I237="","-",'[10]Linked sheet'!I237),'Rounded options'!$B$3),"-")</f>
        <v>9</v>
      </c>
      <c r="K237" s="15">
        <f>IFERROR(ROUND(IF('[10]Linked sheet'!J237="","-",'[10]Linked sheet'!J237),'Rounded options'!$B$3),"-")</f>
        <v>342</v>
      </c>
      <c r="L237" s="15" t="str">
        <f>IF('[10]Linked sheet'!K237="","-",'[10]Linked sheet'!K237)</f>
        <v>No</v>
      </c>
      <c r="M237" s="39" t="str">
        <f>IF('[10]Linked sheet'!L237="","-",'[10]Linked sheet'!L237)</f>
        <v>-</v>
      </c>
      <c r="N237" s="35">
        <f>IFERROR(ROUND('[10]Linked sheet'!M237,'Rounded options'!$B$3),"-")</f>
        <v>0</v>
      </c>
      <c r="O237" s="7" t="str">
        <f>IFERROR(VLOOKUP($B237,[11]BPT_System_Structure!$B:$F,2,FALSE),"-")</f>
        <v>-</v>
      </c>
      <c r="P237" s="23" t="str">
        <f>IFERROR(VLOOKUP($B237,[11]BPT_System_Structure!$B:$F,3,FALSE),"-")</f>
        <v>-</v>
      </c>
      <c r="Q237" s="8" t="str">
        <f>IFERROR(VLOOKUP($B237,[11]BPT_System_Structure!$B:$F,5,FALSE),"-")</f>
        <v>-</v>
      </c>
      <c r="R237" s="59">
        <v>0</v>
      </c>
    </row>
    <row r="238" spans="2:18" hidden="1" x14ac:dyDescent="0.2">
      <c r="B238" s="21" t="str">
        <f>'[10]Linked sheet'!A238</f>
        <v>CA54A</v>
      </c>
      <c r="C238" s="20" t="str">
        <f>VLOOKUP($B238,'[10]Linked sheet'!$A$3:$O$1925,2,FALSE)</f>
        <v>Minor Ear Procedures, 19 years and over</v>
      </c>
      <c r="D238" s="68">
        <f>IF(AND($Q238=$D$2,$O238="HRG"),"See 07.BPT",IFERROR(ROUND('[10]Linked sheet'!C238,'Rounded options'!$B$3),"-"))</f>
        <v>92</v>
      </c>
      <c r="E238" s="66">
        <f>IF(AND($O238="HRG",OR($D$2,$Q238=$E$2)), "See 07.BPTs",IFERROR(ROUND('[10]Linked sheet'!D238,'Rounded options'!$B$3),"-"))</f>
        <v>718</v>
      </c>
      <c r="F238" s="15" t="str">
        <f>IFERROR(ROUND(IF('[10]Linked sheet'!E238="","-",'[10]Linked sheet'!E238),'Rounded options'!$B$3),"-")</f>
        <v>-</v>
      </c>
      <c r="G238" s="15" t="str">
        <f>IFERROR(ROUND(IF('[10]Linked sheet'!F238="","-",'[10]Linked sheet'!F238),'Rounded options'!$B$3),"-")</f>
        <v>-</v>
      </c>
      <c r="H238" s="15">
        <f>IFERROR(ROUND(IF('[10]Linked sheet'!G238="","-",'[10]Linked sheet'!G238),'Rounded options'!$B$3),"-")</f>
        <v>5</v>
      </c>
      <c r="I238" s="66">
        <f>IF(AND(Q238=$I$2,$O238="HRG"),"See 07.BPTs",IFERROR(ROUND('[10]Linked sheet'!H238,'Rounded options'!$B$3),"-"))</f>
        <v>718</v>
      </c>
      <c r="J238" s="15">
        <f>IFERROR(ROUND(IF('[10]Linked sheet'!I238="","-",'[10]Linked sheet'!I238),'Rounded options'!$B$3),"-")</f>
        <v>5</v>
      </c>
      <c r="K238" s="15">
        <f>IFERROR(ROUND(IF('[10]Linked sheet'!J238="","-",'[10]Linked sheet'!J238),'Rounded options'!$B$3),"-")</f>
        <v>221</v>
      </c>
      <c r="L238" s="15" t="str">
        <f>IF('[10]Linked sheet'!K238="","-",'[10]Linked sheet'!K238)</f>
        <v>No</v>
      </c>
      <c r="M238" s="39" t="str">
        <f>IF('[10]Linked sheet'!L238="","-",'[10]Linked sheet'!L238)</f>
        <v>-</v>
      </c>
      <c r="N238" s="35">
        <f>IFERROR(ROUND('[10]Linked sheet'!M238,'Rounded options'!$B$3),"-")</f>
        <v>0</v>
      </c>
      <c r="O238" s="7" t="str">
        <f>IFERROR(VLOOKUP($B238,[11]BPT_System_Structure!$B:$F,2,FALSE),"-")</f>
        <v>-</v>
      </c>
      <c r="P238" s="23" t="str">
        <f>IFERROR(VLOOKUP($B238,[11]BPT_System_Structure!$B:$F,3,FALSE),"-")</f>
        <v>-</v>
      </c>
      <c r="Q238" s="8" t="str">
        <f>IFERROR(VLOOKUP($B238,[11]BPT_System_Structure!$B:$F,5,FALSE),"-")</f>
        <v>-</v>
      </c>
      <c r="R238" s="59">
        <v>0</v>
      </c>
    </row>
    <row r="239" spans="2:18" hidden="1" x14ac:dyDescent="0.2">
      <c r="B239" s="21" t="str">
        <f>'[10]Linked sheet'!A239</f>
        <v>CA54B</v>
      </c>
      <c r="C239" s="20" t="str">
        <f>VLOOKUP($B239,'[10]Linked sheet'!$A$3:$O$1925,2,FALSE)</f>
        <v>Minor Ear Procedures, 18 years and under</v>
      </c>
      <c r="D239" s="68">
        <f>IF(AND($Q239=$D$2,$O239="HRG"),"See 07.BPT",IFERROR(ROUND('[10]Linked sheet'!C239,'Rounded options'!$B$3),"-"))</f>
        <v>90</v>
      </c>
      <c r="E239" s="66">
        <f>IF(AND($O239="HRG",OR($D$2,$Q239=$E$2)), "See 07.BPTs",IFERROR(ROUND('[10]Linked sheet'!D239,'Rounded options'!$B$3),"-"))</f>
        <v>722</v>
      </c>
      <c r="F239" s="15" t="str">
        <f>IFERROR(ROUND(IF('[10]Linked sheet'!E239="","-",'[10]Linked sheet'!E239),'Rounded options'!$B$3),"-")</f>
        <v>-</v>
      </c>
      <c r="G239" s="15" t="str">
        <f>IFERROR(ROUND(IF('[10]Linked sheet'!F239="","-",'[10]Linked sheet'!F239),'Rounded options'!$B$3),"-")</f>
        <v>-</v>
      </c>
      <c r="H239" s="15">
        <f>IFERROR(ROUND(IF('[10]Linked sheet'!G239="","-",'[10]Linked sheet'!G239),'Rounded options'!$B$3),"-")</f>
        <v>5</v>
      </c>
      <c r="I239" s="66">
        <f>IF(AND(Q239=$I$2,$O239="HRG"),"See 07.BPTs",IFERROR(ROUND('[10]Linked sheet'!H239,'Rounded options'!$B$3),"-"))</f>
        <v>756</v>
      </c>
      <c r="J239" s="15">
        <f>IFERROR(ROUND(IF('[10]Linked sheet'!I239="","-",'[10]Linked sheet'!I239),'Rounded options'!$B$3),"-")</f>
        <v>5</v>
      </c>
      <c r="K239" s="15">
        <f>IFERROR(ROUND(IF('[10]Linked sheet'!J239="","-",'[10]Linked sheet'!J239),'Rounded options'!$B$3),"-")</f>
        <v>342</v>
      </c>
      <c r="L239" s="15" t="str">
        <f>IF('[10]Linked sheet'!K239="","-",'[10]Linked sheet'!K239)</f>
        <v>No</v>
      </c>
      <c r="M239" s="39" t="str">
        <f>IF('[10]Linked sheet'!L239="","-",'[10]Linked sheet'!L239)</f>
        <v>-</v>
      </c>
      <c r="N239" s="35">
        <f>IFERROR(ROUND('[10]Linked sheet'!M239,'Rounded options'!$B$3),"-")</f>
        <v>0</v>
      </c>
      <c r="O239" s="7" t="str">
        <f>IFERROR(VLOOKUP($B239,[11]BPT_System_Structure!$B:$F,2,FALSE),"-")</f>
        <v>-</v>
      </c>
      <c r="P239" s="23" t="str">
        <f>IFERROR(VLOOKUP($B239,[11]BPT_System_Structure!$B:$F,3,FALSE),"-")</f>
        <v>-</v>
      </c>
      <c r="Q239" s="8" t="str">
        <f>IFERROR(VLOOKUP($B239,[11]BPT_System_Structure!$B:$F,5,FALSE),"-")</f>
        <v>-</v>
      </c>
      <c r="R239" s="59">
        <v>0</v>
      </c>
    </row>
    <row r="240" spans="2:18" hidden="1" x14ac:dyDescent="0.2">
      <c r="B240" s="21" t="str">
        <f>'[10]Linked sheet'!A240</f>
        <v>CA55A</v>
      </c>
      <c r="C240" s="20" t="str">
        <f>VLOOKUP($B240,'[10]Linked sheet'!$A$3:$O$1925,2,FALSE)</f>
        <v>Minimal Ear Procedures, 19 years and over</v>
      </c>
      <c r="D240" s="68">
        <f>IF(AND($Q240=$D$2,$O240="HRG"),"See 07.BPT",IFERROR(ROUND('[10]Linked sheet'!C240,'Rounded options'!$B$3),"-"))</f>
        <v>86</v>
      </c>
      <c r="E240" s="66">
        <f>IF(AND($O240="HRG",OR($D$2,$Q240=$E$2)), "See 07.BPTs",IFERROR(ROUND('[10]Linked sheet'!D240,'Rounded options'!$B$3),"-"))</f>
        <v>709</v>
      </c>
      <c r="F240" s="15" t="str">
        <f>IFERROR(ROUND(IF('[10]Linked sheet'!E240="","-",'[10]Linked sheet'!E240),'Rounded options'!$B$3),"-")</f>
        <v>-</v>
      </c>
      <c r="G240" s="15" t="str">
        <f>IFERROR(ROUND(IF('[10]Linked sheet'!F240="","-",'[10]Linked sheet'!F240),'Rounded options'!$B$3),"-")</f>
        <v>-</v>
      </c>
      <c r="H240" s="15">
        <f>IFERROR(ROUND(IF('[10]Linked sheet'!G240="","-",'[10]Linked sheet'!G240),'Rounded options'!$B$3),"-")</f>
        <v>5</v>
      </c>
      <c r="I240" s="66">
        <f>IF(AND(Q240=$I$2,$O240="HRG"),"See 07.BPTs",IFERROR(ROUND('[10]Linked sheet'!H240,'Rounded options'!$B$3),"-"))</f>
        <v>709</v>
      </c>
      <c r="J240" s="15">
        <f>IFERROR(ROUND(IF('[10]Linked sheet'!I240="","-",'[10]Linked sheet'!I240),'Rounded options'!$B$3),"-")</f>
        <v>5</v>
      </c>
      <c r="K240" s="15">
        <f>IFERROR(ROUND(IF('[10]Linked sheet'!J240="","-",'[10]Linked sheet'!J240),'Rounded options'!$B$3),"-")</f>
        <v>221</v>
      </c>
      <c r="L240" s="15" t="str">
        <f>IF('[10]Linked sheet'!K240="","-",'[10]Linked sheet'!K240)</f>
        <v>No</v>
      </c>
      <c r="M240" s="39" t="str">
        <f>IF('[10]Linked sheet'!L240="","-",'[10]Linked sheet'!L240)</f>
        <v>-</v>
      </c>
      <c r="N240" s="35">
        <f>IFERROR(ROUND('[10]Linked sheet'!M240,'Rounded options'!$B$3),"-")</f>
        <v>0</v>
      </c>
      <c r="O240" s="7" t="str">
        <f>IFERROR(VLOOKUP($B240,[11]BPT_System_Structure!$B:$F,2,FALSE),"-")</f>
        <v>-</v>
      </c>
      <c r="P240" s="23" t="str">
        <f>IFERROR(VLOOKUP($B240,[11]BPT_System_Structure!$B:$F,3,FALSE),"-")</f>
        <v>-</v>
      </c>
      <c r="Q240" s="8" t="str">
        <f>IFERROR(VLOOKUP($B240,[11]BPT_System_Structure!$B:$F,5,FALSE),"-")</f>
        <v>-</v>
      </c>
      <c r="R240" s="59">
        <v>0</v>
      </c>
    </row>
    <row r="241" spans="2:18" hidden="1" x14ac:dyDescent="0.2">
      <c r="B241" s="21" t="str">
        <f>'[10]Linked sheet'!A241</f>
        <v>CA55B</v>
      </c>
      <c r="C241" s="20" t="str">
        <f>VLOOKUP($B241,'[10]Linked sheet'!$A$3:$O$1925,2,FALSE)</f>
        <v>Minimal Ear Procedures, 18 years and under</v>
      </c>
      <c r="D241" s="68">
        <f>IF(AND($Q241=$D$2,$O241="HRG"),"See 07.BPT",IFERROR(ROUND('[10]Linked sheet'!C241,'Rounded options'!$B$3),"-"))</f>
        <v>94</v>
      </c>
      <c r="E241" s="66">
        <f>IF(AND($O241="HRG",OR($D$2,$Q241=$E$2)), "See 07.BPTs",IFERROR(ROUND('[10]Linked sheet'!D241,'Rounded options'!$B$3),"-"))</f>
        <v>657</v>
      </c>
      <c r="F241" s="15" t="str">
        <f>IFERROR(ROUND(IF('[10]Linked sheet'!E241="","-",'[10]Linked sheet'!E241),'Rounded options'!$B$3),"-")</f>
        <v>-</v>
      </c>
      <c r="G241" s="15" t="str">
        <f>IFERROR(ROUND(IF('[10]Linked sheet'!F241="","-",'[10]Linked sheet'!F241),'Rounded options'!$B$3),"-")</f>
        <v>-</v>
      </c>
      <c r="H241" s="15">
        <f>IFERROR(ROUND(IF('[10]Linked sheet'!G241="","-",'[10]Linked sheet'!G241),'Rounded options'!$B$3),"-")</f>
        <v>5</v>
      </c>
      <c r="I241" s="66">
        <f>IF(AND(Q241=$I$2,$O241="HRG"),"See 07.BPTs",IFERROR(ROUND('[10]Linked sheet'!H241,'Rounded options'!$B$3),"-"))</f>
        <v>657</v>
      </c>
      <c r="J241" s="15">
        <f>IFERROR(ROUND(IF('[10]Linked sheet'!I241="","-",'[10]Linked sheet'!I241),'Rounded options'!$B$3),"-")</f>
        <v>5</v>
      </c>
      <c r="K241" s="15">
        <f>IFERROR(ROUND(IF('[10]Linked sheet'!J241="","-",'[10]Linked sheet'!J241),'Rounded options'!$B$3),"-")</f>
        <v>342</v>
      </c>
      <c r="L241" s="15" t="str">
        <f>IF('[10]Linked sheet'!K241="","-",'[10]Linked sheet'!K241)</f>
        <v>No</v>
      </c>
      <c r="M241" s="39" t="str">
        <f>IF('[10]Linked sheet'!L241="","-",'[10]Linked sheet'!L241)</f>
        <v>-</v>
      </c>
      <c r="N241" s="35">
        <f>IFERROR(ROUND('[10]Linked sheet'!M241,'Rounded options'!$B$3),"-")</f>
        <v>0</v>
      </c>
      <c r="O241" s="7" t="str">
        <f>IFERROR(VLOOKUP($B241,[11]BPT_System_Structure!$B:$F,2,FALSE),"-")</f>
        <v>-</v>
      </c>
      <c r="P241" s="23" t="str">
        <f>IFERROR(VLOOKUP($B241,[11]BPT_System_Structure!$B:$F,3,FALSE),"-")</f>
        <v>-</v>
      </c>
      <c r="Q241" s="8" t="str">
        <f>IFERROR(VLOOKUP($B241,[11]BPT_System_Structure!$B:$F,5,FALSE),"-")</f>
        <v>-</v>
      </c>
      <c r="R241" s="59">
        <v>0</v>
      </c>
    </row>
    <row r="242" spans="2:18" x14ac:dyDescent="0.2">
      <c r="B242" s="21" t="str">
        <f>'[10]Linked sheet'!A242</f>
        <v>CA60A</v>
      </c>
      <c r="C242" s="20" t="str">
        <f>VLOOKUP($B242,'[10]Linked sheet'!$A$3:$O$1925,2,FALSE)</f>
        <v>Tonsillectomy, 19 years and over</v>
      </c>
      <c r="D242" s="68" t="str">
        <f>IF(AND($Q242=$D$2,$O242="HRG"),"See 07.BPT",IFERROR(ROUND('[10]Linked sheet'!C242,'Rounded options'!$B$3),"-"))</f>
        <v>-</v>
      </c>
      <c r="E242" s="66" t="str">
        <f>IF(AND($O242="HRG",OR($D$2,$Q242=$E$2)), "See 07.BPTs",IFERROR(ROUND('[10]Linked sheet'!D242,'Rounded options'!$B$3),"-"))</f>
        <v>See 07.BPTs</v>
      </c>
      <c r="F242" s="15" t="str">
        <f>IFERROR(ROUND(IF('[10]Linked sheet'!E242="","-",'[10]Linked sheet'!E242),'Rounded options'!$B$3),"-")</f>
        <v>-</v>
      </c>
      <c r="G242" s="15" t="str">
        <f>IFERROR(ROUND(IF('[10]Linked sheet'!F242="","-",'[10]Linked sheet'!F242),'Rounded options'!$B$3),"-")</f>
        <v>-</v>
      </c>
      <c r="H242" s="15">
        <f>IFERROR(ROUND(IF('[10]Linked sheet'!G242="","-",'[10]Linked sheet'!G242),'Rounded options'!$B$3),"-")</f>
        <v>5</v>
      </c>
      <c r="I242" s="66">
        <f>IF(AND(Q242=$I$2,$O242="HRG"),"See 07.BPTs",IFERROR(ROUND('[10]Linked sheet'!H242,'Rounded options'!$B$3),"-"))</f>
        <v>1962</v>
      </c>
      <c r="J242" s="15">
        <f>IFERROR(ROUND(IF('[10]Linked sheet'!I242="","-",'[10]Linked sheet'!I242),'Rounded options'!$B$3),"-")</f>
        <v>11</v>
      </c>
      <c r="K242" s="15">
        <f>IFERROR(ROUND(IF('[10]Linked sheet'!J242="","-",'[10]Linked sheet'!J242),'Rounded options'!$B$3),"-")</f>
        <v>221</v>
      </c>
      <c r="L242" s="15" t="str">
        <f>IF('[10]Linked sheet'!K242="","-",'[10]Linked sheet'!K242)</f>
        <v>No</v>
      </c>
      <c r="M242" s="39" t="str">
        <f>IF('[10]Linked sheet'!L242="","-",'[10]Linked sheet'!L242)</f>
        <v>-</v>
      </c>
      <c r="N242" s="35">
        <f>IFERROR(ROUND('[10]Linked sheet'!M242,'Rounded options'!$B$3),"-")</f>
        <v>0</v>
      </c>
      <c r="O242" s="7" t="str">
        <f>IFERROR(VLOOKUP($B242,[11]BPT_System_Structure!$B:$F,2,FALSE),"-")</f>
        <v>HRG</v>
      </c>
      <c r="P242" s="23" t="str">
        <f>IFERROR(VLOOKUP($B242,[11]BPT_System_Structure!$B:$F,3,FALSE),"-")</f>
        <v>DayCase</v>
      </c>
      <c r="Q242" s="8" t="str">
        <f>IFERROR(VLOOKUP($B242,[11]BPT_System_Structure!$B:$F,5,FALSE),"-")</f>
        <v>DC/EL</v>
      </c>
      <c r="R242" s="59" t="s">
        <v>11</v>
      </c>
    </row>
    <row r="243" spans="2:18" x14ac:dyDescent="0.2">
      <c r="B243" s="21" t="str">
        <f>'[10]Linked sheet'!A243</f>
        <v>CA60B</v>
      </c>
      <c r="C243" s="20" t="str">
        <f>VLOOKUP($B243,'[10]Linked sheet'!$A$3:$O$1925,2,FALSE)</f>
        <v>Tonsillectomy, 18 years and under</v>
      </c>
      <c r="D243" s="68" t="str">
        <f>IF(AND($Q243=$D$2,$O243="HRG"),"See 07.BPT",IFERROR(ROUND('[10]Linked sheet'!C243,'Rounded options'!$B$3),"-"))</f>
        <v>-</v>
      </c>
      <c r="E243" s="66" t="str">
        <f>IF(AND($O243="HRG",OR($D$2,$Q243=$E$2)), "See 07.BPTs",IFERROR(ROUND('[10]Linked sheet'!D243,'Rounded options'!$B$3),"-"))</f>
        <v>See 07.BPTs</v>
      </c>
      <c r="F243" s="15" t="str">
        <f>IFERROR(ROUND(IF('[10]Linked sheet'!E243="","-",'[10]Linked sheet'!E243),'Rounded options'!$B$3),"-")</f>
        <v>-</v>
      </c>
      <c r="G243" s="15" t="str">
        <f>IFERROR(ROUND(IF('[10]Linked sheet'!F243="","-",'[10]Linked sheet'!F243),'Rounded options'!$B$3),"-")</f>
        <v>-</v>
      </c>
      <c r="H243" s="15">
        <f>IFERROR(ROUND(IF('[10]Linked sheet'!G243="","-",'[10]Linked sheet'!G243),'Rounded options'!$B$3),"-")</f>
        <v>5</v>
      </c>
      <c r="I243" s="66">
        <f>IF(AND(Q243=$I$2,$O243="HRG"),"See 07.BPTs",IFERROR(ROUND('[10]Linked sheet'!H243,'Rounded options'!$B$3),"-"))</f>
        <v>1693</v>
      </c>
      <c r="J243" s="15">
        <f>IFERROR(ROUND(IF('[10]Linked sheet'!I243="","-",'[10]Linked sheet'!I243),'Rounded options'!$B$3),"-")</f>
        <v>6</v>
      </c>
      <c r="K243" s="15">
        <f>IFERROR(ROUND(IF('[10]Linked sheet'!J243="","-",'[10]Linked sheet'!J243),'Rounded options'!$B$3),"-")</f>
        <v>342</v>
      </c>
      <c r="L243" s="15" t="str">
        <f>IF('[10]Linked sheet'!K243="","-",'[10]Linked sheet'!K243)</f>
        <v>No</v>
      </c>
      <c r="M243" s="39" t="str">
        <f>IF('[10]Linked sheet'!L243="","-",'[10]Linked sheet'!L243)</f>
        <v>-</v>
      </c>
      <c r="N243" s="35">
        <f>IFERROR(ROUND('[10]Linked sheet'!M243,'Rounded options'!$B$3),"-")</f>
        <v>0</v>
      </c>
      <c r="O243" s="7" t="str">
        <f>IFERROR(VLOOKUP($B243,[11]BPT_System_Structure!$B:$F,2,FALSE),"-")</f>
        <v>HRG</v>
      </c>
      <c r="P243" s="23" t="str">
        <f>IFERROR(VLOOKUP($B243,[11]BPT_System_Structure!$B:$F,3,FALSE),"-")</f>
        <v>DayCase</v>
      </c>
      <c r="Q243" s="8" t="str">
        <f>IFERROR(VLOOKUP($B243,[11]BPT_System_Structure!$B:$F,5,FALSE),"-")</f>
        <v>DC/EL</v>
      </c>
      <c r="R243" s="59" t="s">
        <v>11</v>
      </c>
    </row>
    <row r="244" spans="2:18" x14ac:dyDescent="0.2">
      <c r="B244" s="21" t="str">
        <f>'[10]Linked sheet'!A244</f>
        <v>CA61Z</v>
      </c>
      <c r="C244" s="20" t="str">
        <f>VLOOKUP($B244,'[10]Linked sheet'!$A$3:$O$1925,2,FALSE)</f>
        <v>Adenotonsillectomy</v>
      </c>
      <c r="D244" s="68" t="str">
        <f>IF(AND($Q244=$D$2,$O244="HRG"),"See 07.BPT",IFERROR(ROUND('[10]Linked sheet'!C244,'Rounded options'!$B$3),"-"))</f>
        <v>-</v>
      </c>
      <c r="E244" s="66" t="str">
        <f>IF(AND($O244="HRG",OR($D$2,$Q244=$E$2)), "See 07.BPTs",IFERROR(ROUND('[10]Linked sheet'!D244,'Rounded options'!$B$3),"-"))</f>
        <v>See 07.BPTs</v>
      </c>
      <c r="F244" s="15" t="str">
        <f>IFERROR(ROUND(IF('[10]Linked sheet'!E244="","-",'[10]Linked sheet'!E244),'Rounded options'!$B$3),"-")</f>
        <v>-</v>
      </c>
      <c r="G244" s="15" t="str">
        <f>IFERROR(ROUND(IF('[10]Linked sheet'!F244="","-",'[10]Linked sheet'!F244),'Rounded options'!$B$3),"-")</f>
        <v>-</v>
      </c>
      <c r="H244" s="15">
        <f>IFERROR(ROUND(IF('[10]Linked sheet'!G244="","-",'[10]Linked sheet'!G244),'Rounded options'!$B$3),"-")</f>
        <v>5</v>
      </c>
      <c r="I244" s="66">
        <f>IF(AND(Q244=$I$2,$O244="HRG"),"See 07.BPTs",IFERROR(ROUND('[10]Linked sheet'!H244,'Rounded options'!$B$3),"-"))</f>
        <v>2119</v>
      </c>
      <c r="J244" s="15">
        <f>IFERROR(ROUND(IF('[10]Linked sheet'!I244="","-",'[10]Linked sheet'!I244),'Rounded options'!$B$3),"-")</f>
        <v>9</v>
      </c>
      <c r="K244" s="15">
        <f>IFERROR(ROUND(IF('[10]Linked sheet'!J244="","-",'[10]Linked sheet'!J244),'Rounded options'!$B$3),"-")</f>
        <v>221</v>
      </c>
      <c r="L244" s="15" t="str">
        <f>IF('[10]Linked sheet'!K244="","-",'[10]Linked sheet'!K244)</f>
        <v>No</v>
      </c>
      <c r="M244" s="39" t="str">
        <f>IF('[10]Linked sheet'!L244="","-",'[10]Linked sheet'!L244)</f>
        <v>-</v>
      </c>
      <c r="N244" s="35">
        <f>IFERROR(ROUND('[10]Linked sheet'!M244,'Rounded options'!$B$3),"-")</f>
        <v>0</v>
      </c>
      <c r="O244" s="7" t="str">
        <f>IFERROR(VLOOKUP($B244,[11]BPT_System_Structure!$B:$F,2,FALSE),"-")</f>
        <v>HRG</v>
      </c>
      <c r="P244" s="23" t="str">
        <f>IFERROR(VLOOKUP($B244,[11]BPT_System_Structure!$B:$F,3,FALSE),"-")</f>
        <v>DayCase</v>
      </c>
      <c r="Q244" s="8" t="str">
        <f>IFERROR(VLOOKUP($B244,[11]BPT_System_Structure!$B:$F,5,FALSE),"-")</f>
        <v>DC/EL</v>
      </c>
      <c r="R244" s="59" t="s">
        <v>11</v>
      </c>
    </row>
    <row r="245" spans="2:18" hidden="1" x14ac:dyDescent="0.2">
      <c r="B245" s="21" t="str">
        <f>'[10]Linked sheet'!A245</f>
        <v>CA62Z</v>
      </c>
      <c r="C245" s="20" t="str">
        <f>VLOOKUP($B245,'[10]Linked sheet'!$A$3:$O$1925,2,FALSE)</f>
        <v>Adenoidectomy</v>
      </c>
      <c r="D245" s="68" t="str">
        <f>IF(AND($Q245=$D$2,$O245="HRG"),"See 07.BPT",IFERROR(ROUND('[10]Linked sheet'!C245,'Rounded options'!$B$3),"-"))</f>
        <v>-</v>
      </c>
      <c r="E245" s="66">
        <f>IF(AND($O245="HRG",OR($D$2,$Q245=$E$2)), "See 07.BPTs",IFERROR(ROUND('[10]Linked sheet'!D245,'Rounded options'!$B$3),"-"))</f>
        <v>922</v>
      </c>
      <c r="F245" s="15" t="str">
        <f>IFERROR(ROUND(IF('[10]Linked sheet'!E245="","-",'[10]Linked sheet'!E245),'Rounded options'!$B$3),"-")</f>
        <v>-</v>
      </c>
      <c r="G245" s="15" t="str">
        <f>IFERROR(ROUND(IF('[10]Linked sheet'!F245="","-",'[10]Linked sheet'!F245),'Rounded options'!$B$3),"-")</f>
        <v>-</v>
      </c>
      <c r="H245" s="15">
        <f>IFERROR(ROUND(IF('[10]Linked sheet'!G245="","-",'[10]Linked sheet'!G245),'Rounded options'!$B$3),"-")</f>
        <v>5</v>
      </c>
      <c r="I245" s="66">
        <f>IF(AND(Q245=$I$2,$O245="HRG"),"See 07.BPTs",IFERROR(ROUND('[10]Linked sheet'!H245,'Rounded options'!$B$3),"-"))</f>
        <v>922</v>
      </c>
      <c r="J245" s="15">
        <f>IFERROR(ROUND(IF('[10]Linked sheet'!I245="","-",'[10]Linked sheet'!I245),'Rounded options'!$B$3),"-")</f>
        <v>5</v>
      </c>
      <c r="K245" s="15">
        <f>IFERROR(ROUND(IF('[10]Linked sheet'!J245="","-",'[10]Linked sheet'!J245),'Rounded options'!$B$3),"-")</f>
        <v>221</v>
      </c>
      <c r="L245" s="15" t="str">
        <f>IF('[10]Linked sheet'!K245="","-",'[10]Linked sheet'!K245)</f>
        <v>No</v>
      </c>
      <c r="M245" s="39" t="str">
        <f>IF('[10]Linked sheet'!L245="","-",'[10]Linked sheet'!L245)</f>
        <v>-</v>
      </c>
      <c r="N245" s="35">
        <f>IFERROR(ROUND('[10]Linked sheet'!M245,'Rounded options'!$B$3),"-")</f>
        <v>0</v>
      </c>
      <c r="O245" s="7" t="str">
        <f>IFERROR(VLOOKUP($B245,[11]BPT_System_Structure!$B:$F,2,FALSE),"-")</f>
        <v>-</v>
      </c>
      <c r="P245" s="23" t="str">
        <f>IFERROR(VLOOKUP($B245,[11]BPT_System_Structure!$B:$F,3,FALSE),"-")</f>
        <v>-</v>
      </c>
      <c r="Q245" s="8" t="str">
        <f>IFERROR(VLOOKUP($B245,[11]BPT_System_Structure!$B:$F,5,FALSE),"-")</f>
        <v>-</v>
      </c>
      <c r="R245" s="59">
        <v>0</v>
      </c>
    </row>
    <row r="246" spans="2:18" hidden="1" x14ac:dyDescent="0.2">
      <c r="B246" s="21" t="str">
        <f>'[10]Linked sheet'!A246</f>
        <v>CA63Z</v>
      </c>
      <c r="C246" s="20" t="str">
        <f>VLOOKUP($B246,'[10]Linked sheet'!$A$3:$O$1925,2,FALSE)</f>
        <v>Tracheostomy</v>
      </c>
      <c r="D246" s="68" t="str">
        <f>IF(AND($Q246=$D$2,$O246="HRG"),"See 07.BPT",IFERROR(ROUND('[10]Linked sheet'!C246,'Rounded options'!$B$3),"-"))</f>
        <v>-</v>
      </c>
      <c r="E246" s="66">
        <f>IF(AND($O246="HRG",OR($D$2,$Q246=$E$2)), "See 07.BPTs",IFERROR(ROUND('[10]Linked sheet'!D246,'Rounded options'!$B$3),"-"))</f>
        <v>2269</v>
      </c>
      <c r="F246" s="15" t="str">
        <f>IFERROR(ROUND(IF('[10]Linked sheet'!E246="","-",'[10]Linked sheet'!E246),'Rounded options'!$B$3),"-")</f>
        <v>-</v>
      </c>
      <c r="G246" s="15" t="str">
        <f>IFERROR(ROUND(IF('[10]Linked sheet'!F246="","-",'[10]Linked sheet'!F246),'Rounded options'!$B$3),"-")</f>
        <v>-</v>
      </c>
      <c r="H246" s="15">
        <f>IFERROR(ROUND(IF('[10]Linked sheet'!G246="","-",'[10]Linked sheet'!G246),'Rounded options'!$B$3),"-")</f>
        <v>5</v>
      </c>
      <c r="I246" s="66">
        <f>IF(AND(Q246=$I$2,$O246="HRG"),"See 07.BPTs",IFERROR(ROUND('[10]Linked sheet'!H246,'Rounded options'!$B$3),"-"))</f>
        <v>3390</v>
      </c>
      <c r="J246" s="15">
        <f>IFERROR(ROUND(IF('[10]Linked sheet'!I246="","-",'[10]Linked sheet'!I246),'Rounded options'!$B$3),"-")</f>
        <v>54</v>
      </c>
      <c r="K246" s="15">
        <f>IFERROR(ROUND(IF('[10]Linked sheet'!J246="","-",'[10]Linked sheet'!J246),'Rounded options'!$B$3),"-")</f>
        <v>221</v>
      </c>
      <c r="L246" s="15" t="str">
        <f>IF('[10]Linked sheet'!K246="","-",'[10]Linked sheet'!K246)</f>
        <v>No</v>
      </c>
      <c r="M246" s="39" t="str">
        <f>IF('[10]Linked sheet'!L246="","-",'[10]Linked sheet'!L246)</f>
        <v>-</v>
      </c>
      <c r="N246" s="35">
        <f>IFERROR(ROUND('[10]Linked sheet'!M246,'Rounded options'!$B$3),"-")</f>
        <v>0</v>
      </c>
      <c r="O246" s="7" t="str">
        <f>IFERROR(VLOOKUP($B246,[11]BPT_System_Structure!$B:$F,2,FALSE),"-")</f>
        <v>-</v>
      </c>
      <c r="P246" s="23" t="str">
        <f>IFERROR(VLOOKUP($B246,[11]BPT_System_Structure!$B:$F,3,FALSE),"-")</f>
        <v>-</v>
      </c>
      <c r="Q246" s="8" t="str">
        <f>IFERROR(VLOOKUP($B246,[11]BPT_System_Structure!$B:$F,5,FALSE),"-")</f>
        <v>-</v>
      </c>
      <c r="R246" s="59">
        <v>0</v>
      </c>
    </row>
    <row r="247" spans="2:18" hidden="1" x14ac:dyDescent="0.2">
      <c r="B247" s="21" t="str">
        <f>'[10]Linked sheet'!A247</f>
        <v>CA64Z</v>
      </c>
      <c r="C247" s="20" t="str">
        <f>VLOOKUP($B247,'[10]Linked sheet'!$A$3:$O$1925,2,FALSE)</f>
        <v>Uvulopalatoplasty or Uvulopalatopharyngoplasty</v>
      </c>
      <c r="D247" s="68" t="str">
        <f>IF(AND($Q247=$D$2,$O247="HRG"),"See 07.BPT",IFERROR(ROUND('[10]Linked sheet'!C247,'Rounded options'!$B$3),"-"))</f>
        <v>-</v>
      </c>
      <c r="E247" s="66">
        <f>IF(AND($O247="HRG",OR($D$2,$Q247=$E$2)), "See 07.BPTs",IFERROR(ROUND('[10]Linked sheet'!D247,'Rounded options'!$B$3),"-"))</f>
        <v>1134</v>
      </c>
      <c r="F247" s="15" t="str">
        <f>IFERROR(ROUND(IF('[10]Linked sheet'!E247="","-",'[10]Linked sheet'!E247),'Rounded options'!$B$3),"-")</f>
        <v>-</v>
      </c>
      <c r="G247" s="15" t="str">
        <f>IFERROR(ROUND(IF('[10]Linked sheet'!F247="","-",'[10]Linked sheet'!F247),'Rounded options'!$B$3),"-")</f>
        <v>-</v>
      </c>
      <c r="H247" s="15">
        <f>IFERROR(ROUND(IF('[10]Linked sheet'!G247="","-",'[10]Linked sheet'!G247),'Rounded options'!$B$3),"-")</f>
        <v>5</v>
      </c>
      <c r="I247" s="66">
        <f>IF(AND(Q247=$I$2,$O247="HRG"),"See 07.BPTs",IFERROR(ROUND('[10]Linked sheet'!H247,'Rounded options'!$B$3),"-"))</f>
        <v>1134</v>
      </c>
      <c r="J247" s="15">
        <f>IFERROR(ROUND(IF('[10]Linked sheet'!I247="","-",'[10]Linked sheet'!I247),'Rounded options'!$B$3),"-")</f>
        <v>5</v>
      </c>
      <c r="K247" s="15">
        <f>IFERROR(ROUND(IF('[10]Linked sheet'!J247="","-",'[10]Linked sheet'!J247),'Rounded options'!$B$3),"-")</f>
        <v>221</v>
      </c>
      <c r="L247" s="15" t="str">
        <f>IF('[10]Linked sheet'!K247="","-",'[10]Linked sheet'!K247)</f>
        <v>No</v>
      </c>
      <c r="M247" s="39" t="str">
        <f>IF('[10]Linked sheet'!L247="","-",'[10]Linked sheet'!L247)</f>
        <v>-</v>
      </c>
      <c r="N247" s="35">
        <f>IFERROR(ROUND('[10]Linked sheet'!M247,'Rounded options'!$B$3),"-")</f>
        <v>0</v>
      </c>
      <c r="O247" s="7" t="str">
        <f>IFERROR(VLOOKUP($B247,[11]BPT_System_Structure!$B:$F,2,FALSE),"-")</f>
        <v>-</v>
      </c>
      <c r="P247" s="23" t="str">
        <f>IFERROR(VLOOKUP($B247,[11]BPT_System_Structure!$B:$F,3,FALSE),"-")</f>
        <v>-</v>
      </c>
      <c r="Q247" s="8" t="str">
        <f>IFERROR(VLOOKUP($B247,[11]BPT_System_Structure!$B:$F,5,FALSE),"-")</f>
        <v>-</v>
      </c>
      <c r="R247" s="59">
        <v>0</v>
      </c>
    </row>
    <row r="248" spans="2:18" hidden="1" x14ac:dyDescent="0.2">
      <c r="B248" s="21" t="str">
        <f>'[10]Linked sheet'!A248</f>
        <v>CA65Z</v>
      </c>
      <c r="C248" s="20" t="str">
        <f>VLOOKUP($B248,'[10]Linked sheet'!$A$3:$O$1925,2,FALSE)</f>
        <v>Frenotomy or Frenectomy</v>
      </c>
      <c r="D248" s="68">
        <f>IF(AND($Q248=$D$2,$O248="HRG"),"See 07.BPT",IFERROR(ROUND('[10]Linked sheet'!C248,'Rounded options'!$B$3),"-"))</f>
        <v>125</v>
      </c>
      <c r="E248" s="66">
        <f>IF(AND($O248="HRG",OR($D$2,$Q248=$E$2)), "See 07.BPTs",IFERROR(ROUND('[10]Linked sheet'!D248,'Rounded options'!$B$3),"-"))</f>
        <v>547</v>
      </c>
      <c r="F248" s="15" t="str">
        <f>IFERROR(ROUND(IF('[10]Linked sheet'!E248="","-",'[10]Linked sheet'!E248),'Rounded options'!$B$3),"-")</f>
        <v>-</v>
      </c>
      <c r="G248" s="15" t="str">
        <f>IFERROR(ROUND(IF('[10]Linked sheet'!F248="","-",'[10]Linked sheet'!F248),'Rounded options'!$B$3),"-")</f>
        <v>-</v>
      </c>
      <c r="H248" s="15">
        <f>IFERROR(ROUND(IF('[10]Linked sheet'!G248="","-",'[10]Linked sheet'!G248),'Rounded options'!$B$3),"-")</f>
        <v>5</v>
      </c>
      <c r="I248" s="66">
        <f>IF(AND(Q248=$I$2,$O248="HRG"),"See 07.BPTs",IFERROR(ROUND('[10]Linked sheet'!H248,'Rounded options'!$B$3),"-"))</f>
        <v>547</v>
      </c>
      <c r="J248" s="15">
        <f>IFERROR(ROUND(IF('[10]Linked sheet'!I248="","-",'[10]Linked sheet'!I248),'Rounded options'!$B$3),"-")</f>
        <v>5</v>
      </c>
      <c r="K248" s="15">
        <f>IFERROR(ROUND(IF('[10]Linked sheet'!J248="","-",'[10]Linked sheet'!J248),'Rounded options'!$B$3),"-")</f>
        <v>221</v>
      </c>
      <c r="L248" s="15" t="str">
        <f>IF('[10]Linked sheet'!K248="","-",'[10]Linked sheet'!K248)</f>
        <v>No</v>
      </c>
      <c r="M248" s="39" t="str">
        <f>IF('[10]Linked sheet'!L248="","-",'[10]Linked sheet'!L248)</f>
        <v>-</v>
      </c>
      <c r="N248" s="35">
        <f>IFERROR(ROUND('[10]Linked sheet'!M248,'Rounded options'!$B$3),"-")</f>
        <v>0</v>
      </c>
      <c r="O248" s="7" t="str">
        <f>IFERROR(VLOOKUP($B248,[11]BPT_System_Structure!$B:$F,2,FALSE),"-")</f>
        <v>-</v>
      </c>
      <c r="P248" s="23" t="str">
        <f>IFERROR(VLOOKUP($B248,[11]BPT_System_Structure!$B:$F,3,FALSE),"-")</f>
        <v>-</v>
      </c>
      <c r="Q248" s="8" t="str">
        <f>IFERROR(VLOOKUP($B248,[11]BPT_System_Structure!$B:$F,5,FALSE),"-")</f>
        <v>-</v>
      </c>
      <c r="R248" s="59">
        <v>0</v>
      </c>
    </row>
    <row r="249" spans="2:18" hidden="1" x14ac:dyDescent="0.2">
      <c r="B249" s="21" t="str">
        <f>'[10]Linked sheet'!A249</f>
        <v>CA66A</v>
      </c>
      <c r="C249" s="20" t="str">
        <f>VLOOKUP($B249,'[10]Linked sheet'!$A$3:$O$1925,2,FALSE)</f>
        <v>Excision or Biopsy, of Lesion of Mouth, 19 years and over</v>
      </c>
      <c r="D249" s="68">
        <f>IF(AND($Q249=$D$2,$O249="HRG"),"See 07.BPT",IFERROR(ROUND('[10]Linked sheet'!C249,'Rounded options'!$B$3),"-"))</f>
        <v>145</v>
      </c>
      <c r="E249" s="66">
        <f>IF(AND($O249="HRG",OR($D$2,$Q249=$E$2)), "See 07.BPTs",IFERROR(ROUND('[10]Linked sheet'!D249,'Rounded options'!$B$3),"-"))</f>
        <v>469</v>
      </c>
      <c r="F249" s="15" t="str">
        <f>IFERROR(ROUND(IF('[10]Linked sheet'!E249="","-",'[10]Linked sheet'!E249),'Rounded options'!$B$3),"-")</f>
        <v>-</v>
      </c>
      <c r="G249" s="15" t="str">
        <f>IFERROR(ROUND(IF('[10]Linked sheet'!F249="","-",'[10]Linked sheet'!F249),'Rounded options'!$B$3),"-")</f>
        <v>-</v>
      </c>
      <c r="H249" s="15">
        <f>IFERROR(ROUND(IF('[10]Linked sheet'!G249="","-",'[10]Linked sheet'!G249),'Rounded options'!$B$3),"-")</f>
        <v>5</v>
      </c>
      <c r="I249" s="66">
        <f>IF(AND(Q249=$I$2,$O249="HRG"),"See 07.BPTs",IFERROR(ROUND('[10]Linked sheet'!H249,'Rounded options'!$B$3),"-"))</f>
        <v>727</v>
      </c>
      <c r="J249" s="15">
        <f>IFERROR(ROUND(IF('[10]Linked sheet'!I249="","-",'[10]Linked sheet'!I249),'Rounded options'!$B$3),"-")</f>
        <v>5</v>
      </c>
      <c r="K249" s="15">
        <f>IFERROR(ROUND(IF('[10]Linked sheet'!J249="","-",'[10]Linked sheet'!J249),'Rounded options'!$B$3),"-")</f>
        <v>221</v>
      </c>
      <c r="L249" s="15" t="str">
        <f>IF('[10]Linked sheet'!K249="","-",'[10]Linked sheet'!K249)</f>
        <v>No</v>
      </c>
      <c r="M249" s="39" t="str">
        <f>IF('[10]Linked sheet'!L249="","-",'[10]Linked sheet'!L249)</f>
        <v>-</v>
      </c>
      <c r="N249" s="35">
        <f>IFERROR(ROUND('[10]Linked sheet'!M249,'Rounded options'!$B$3),"-")</f>
        <v>0</v>
      </c>
      <c r="O249" s="7" t="str">
        <f>IFERROR(VLOOKUP($B249,[11]BPT_System_Structure!$B:$F,2,FALSE),"-")</f>
        <v>-</v>
      </c>
      <c r="P249" s="23" t="str">
        <f>IFERROR(VLOOKUP($B249,[11]BPT_System_Structure!$B:$F,3,FALSE),"-")</f>
        <v>-</v>
      </c>
      <c r="Q249" s="8" t="str">
        <f>IFERROR(VLOOKUP($B249,[11]BPT_System_Structure!$B:$F,5,FALSE),"-")</f>
        <v>-</v>
      </c>
      <c r="R249" s="59">
        <v>0</v>
      </c>
    </row>
    <row r="250" spans="2:18" hidden="1" x14ac:dyDescent="0.2">
      <c r="B250" s="21" t="str">
        <f>'[10]Linked sheet'!A250</f>
        <v>CA66B</v>
      </c>
      <c r="C250" s="20" t="str">
        <f>VLOOKUP($B250,'[10]Linked sheet'!$A$3:$O$1925,2,FALSE)</f>
        <v>Excision or Biopsy, of Lesion of Mouth, 18 years and under</v>
      </c>
      <c r="D250" s="68">
        <f>IF(AND($Q250=$D$2,$O250="HRG"),"See 07.BPT",IFERROR(ROUND('[10]Linked sheet'!C250,'Rounded options'!$B$3),"-"))</f>
        <v>134</v>
      </c>
      <c r="E250" s="66">
        <f>IF(AND($O250="HRG",OR($D$2,$Q250=$E$2)), "See 07.BPTs",IFERROR(ROUND('[10]Linked sheet'!D250,'Rounded options'!$B$3),"-"))</f>
        <v>637</v>
      </c>
      <c r="F250" s="15" t="str">
        <f>IFERROR(ROUND(IF('[10]Linked sheet'!E250="","-",'[10]Linked sheet'!E250),'Rounded options'!$B$3),"-")</f>
        <v>-</v>
      </c>
      <c r="G250" s="15" t="str">
        <f>IFERROR(ROUND(IF('[10]Linked sheet'!F250="","-",'[10]Linked sheet'!F250),'Rounded options'!$B$3),"-")</f>
        <v>-</v>
      </c>
      <c r="H250" s="15">
        <f>IFERROR(ROUND(IF('[10]Linked sheet'!G250="","-",'[10]Linked sheet'!G250),'Rounded options'!$B$3),"-")</f>
        <v>5</v>
      </c>
      <c r="I250" s="66">
        <f>IF(AND(Q250=$I$2,$O250="HRG"),"See 07.BPTs",IFERROR(ROUND('[10]Linked sheet'!H250,'Rounded options'!$B$3),"-"))</f>
        <v>834</v>
      </c>
      <c r="J250" s="15">
        <f>IFERROR(ROUND(IF('[10]Linked sheet'!I250="","-",'[10]Linked sheet'!I250),'Rounded options'!$B$3),"-")</f>
        <v>5</v>
      </c>
      <c r="K250" s="15">
        <f>IFERROR(ROUND(IF('[10]Linked sheet'!J250="","-",'[10]Linked sheet'!J250),'Rounded options'!$B$3),"-")</f>
        <v>342</v>
      </c>
      <c r="L250" s="15" t="str">
        <f>IF('[10]Linked sheet'!K250="","-",'[10]Linked sheet'!K250)</f>
        <v>No</v>
      </c>
      <c r="M250" s="39" t="str">
        <f>IF('[10]Linked sheet'!L250="","-",'[10]Linked sheet'!L250)</f>
        <v>-</v>
      </c>
      <c r="N250" s="35">
        <f>IFERROR(ROUND('[10]Linked sheet'!M250,'Rounded options'!$B$3),"-")</f>
        <v>0</v>
      </c>
      <c r="O250" s="7" t="str">
        <f>IFERROR(VLOOKUP($B250,[11]BPT_System_Structure!$B:$F,2,FALSE),"-")</f>
        <v>-</v>
      </c>
      <c r="P250" s="23" t="str">
        <f>IFERROR(VLOOKUP($B250,[11]BPT_System_Structure!$B:$F,3,FALSE),"-")</f>
        <v>-</v>
      </c>
      <c r="Q250" s="8" t="str">
        <f>IFERROR(VLOOKUP($B250,[11]BPT_System_Structure!$B:$F,5,FALSE),"-")</f>
        <v>-</v>
      </c>
      <c r="R250" s="59">
        <v>0</v>
      </c>
    </row>
    <row r="251" spans="2:18" hidden="1" x14ac:dyDescent="0.2">
      <c r="B251" s="21" t="str">
        <f>'[10]Linked sheet'!A251</f>
        <v>CA67A</v>
      </c>
      <c r="C251" s="20" t="str">
        <f>VLOOKUP($B251,'[10]Linked sheet'!$A$3:$O$1925,2,FALSE)</f>
        <v>Complex Therapeutic Endoscopic, Larynx or Pharynx Procedures, with CC Score 2+</v>
      </c>
      <c r="D251" s="68" t="str">
        <f>IF(AND($Q251=$D$2,$O251="HRG"),"See 07.BPT",IFERROR(ROUND('[10]Linked sheet'!C251,'Rounded options'!$B$3),"-"))</f>
        <v>-</v>
      </c>
      <c r="E251" s="66">
        <f>IF(AND($O251="HRG",OR($D$2,$Q251=$E$2)), "See 07.BPTs",IFERROR(ROUND('[10]Linked sheet'!D251,'Rounded options'!$B$3),"-"))</f>
        <v>1405</v>
      </c>
      <c r="F251" s="15" t="str">
        <f>IFERROR(ROUND(IF('[10]Linked sheet'!E251="","-",'[10]Linked sheet'!E251),'Rounded options'!$B$3),"-")</f>
        <v>-</v>
      </c>
      <c r="G251" s="15" t="str">
        <f>IFERROR(ROUND(IF('[10]Linked sheet'!F251="","-",'[10]Linked sheet'!F251),'Rounded options'!$B$3),"-")</f>
        <v>-</v>
      </c>
      <c r="H251" s="15">
        <f>IFERROR(ROUND(IF('[10]Linked sheet'!G251="","-",'[10]Linked sheet'!G251),'Rounded options'!$B$3),"-")</f>
        <v>5</v>
      </c>
      <c r="I251" s="66">
        <f>IF(AND(Q251=$I$2,$O251="HRG"),"See 07.BPTs",IFERROR(ROUND('[10]Linked sheet'!H251,'Rounded options'!$B$3),"-"))</f>
        <v>6089</v>
      </c>
      <c r="J251" s="15">
        <f>IFERROR(ROUND(IF('[10]Linked sheet'!I251="","-",'[10]Linked sheet'!I251),'Rounded options'!$B$3),"-")</f>
        <v>66</v>
      </c>
      <c r="K251" s="15">
        <f>IFERROR(ROUND(IF('[10]Linked sheet'!J251="","-",'[10]Linked sheet'!J251),'Rounded options'!$B$3),"-")</f>
        <v>221</v>
      </c>
      <c r="L251" s="15" t="str">
        <f>IF('[10]Linked sheet'!K251="","-",'[10]Linked sheet'!K251)</f>
        <v>No</v>
      </c>
      <c r="M251" s="39" t="str">
        <f>IF('[10]Linked sheet'!L251="","-",'[10]Linked sheet'!L251)</f>
        <v>-</v>
      </c>
      <c r="N251" s="35">
        <f>IFERROR(ROUND('[10]Linked sheet'!M251,'Rounded options'!$B$3),"-")</f>
        <v>0</v>
      </c>
      <c r="O251" s="7" t="str">
        <f>IFERROR(VLOOKUP($B251,[11]BPT_System_Structure!$B:$F,2,FALSE),"-")</f>
        <v>-</v>
      </c>
      <c r="P251" s="23" t="str">
        <f>IFERROR(VLOOKUP($B251,[11]BPT_System_Structure!$B:$F,3,FALSE),"-")</f>
        <v>-</v>
      </c>
      <c r="Q251" s="8" t="str">
        <f>IFERROR(VLOOKUP($B251,[11]BPT_System_Structure!$B:$F,5,FALSE),"-")</f>
        <v>-</v>
      </c>
      <c r="R251" s="59">
        <v>0</v>
      </c>
    </row>
    <row r="252" spans="2:18" hidden="1" x14ac:dyDescent="0.2">
      <c r="B252" s="21" t="str">
        <f>'[10]Linked sheet'!A252</f>
        <v>CA67B</v>
      </c>
      <c r="C252" s="20" t="str">
        <f>VLOOKUP($B252,'[10]Linked sheet'!$A$3:$O$1925,2,FALSE)</f>
        <v>Complex Therapeutic Endoscopic, Larynx or Pharynx Procedures, with CC Score 0-1</v>
      </c>
      <c r="D252" s="68" t="str">
        <f>IF(AND($Q252=$D$2,$O252="HRG"),"See 07.BPT",IFERROR(ROUND('[10]Linked sheet'!C252,'Rounded options'!$B$3),"-"))</f>
        <v>-</v>
      </c>
      <c r="E252" s="66">
        <f>IF(AND($O252="HRG",OR($D$2,$Q252=$E$2)), "See 07.BPTs",IFERROR(ROUND('[10]Linked sheet'!D252,'Rounded options'!$B$3),"-"))</f>
        <v>1220</v>
      </c>
      <c r="F252" s="15" t="str">
        <f>IFERROR(ROUND(IF('[10]Linked sheet'!E252="","-",'[10]Linked sheet'!E252),'Rounded options'!$B$3),"-")</f>
        <v>-</v>
      </c>
      <c r="G252" s="15" t="str">
        <f>IFERROR(ROUND(IF('[10]Linked sheet'!F252="","-",'[10]Linked sheet'!F252),'Rounded options'!$B$3),"-")</f>
        <v>-</v>
      </c>
      <c r="H252" s="15">
        <f>IFERROR(ROUND(IF('[10]Linked sheet'!G252="","-",'[10]Linked sheet'!G252),'Rounded options'!$B$3),"-")</f>
        <v>5</v>
      </c>
      <c r="I252" s="66">
        <f>IF(AND(Q252=$I$2,$O252="HRG"),"See 07.BPTs",IFERROR(ROUND('[10]Linked sheet'!H252,'Rounded options'!$B$3),"-"))</f>
        <v>2353</v>
      </c>
      <c r="J252" s="15">
        <f>IFERROR(ROUND(IF('[10]Linked sheet'!I252="","-",'[10]Linked sheet'!I252),'Rounded options'!$B$3),"-")</f>
        <v>16</v>
      </c>
      <c r="K252" s="15">
        <f>IFERROR(ROUND(IF('[10]Linked sheet'!J252="","-",'[10]Linked sheet'!J252),'Rounded options'!$B$3),"-")</f>
        <v>221</v>
      </c>
      <c r="L252" s="15" t="str">
        <f>IF('[10]Linked sheet'!K252="","-",'[10]Linked sheet'!K252)</f>
        <v>No</v>
      </c>
      <c r="M252" s="39" t="str">
        <f>IF('[10]Linked sheet'!L252="","-",'[10]Linked sheet'!L252)</f>
        <v>-</v>
      </c>
      <c r="N252" s="35">
        <f>IFERROR(ROUND('[10]Linked sheet'!M252,'Rounded options'!$B$3),"-")</f>
        <v>0</v>
      </c>
      <c r="O252" s="7" t="str">
        <f>IFERROR(VLOOKUP($B252,[11]BPT_System_Structure!$B:$F,2,FALSE),"-")</f>
        <v>-</v>
      </c>
      <c r="P252" s="23" t="str">
        <f>IFERROR(VLOOKUP($B252,[11]BPT_System_Structure!$B:$F,3,FALSE),"-")</f>
        <v>-</v>
      </c>
      <c r="Q252" s="8" t="str">
        <f>IFERROR(VLOOKUP($B252,[11]BPT_System_Structure!$B:$F,5,FALSE),"-")</f>
        <v>-</v>
      </c>
      <c r="R252" s="59">
        <v>0</v>
      </c>
    </row>
    <row r="253" spans="2:18" hidden="1" x14ac:dyDescent="0.2">
      <c r="B253" s="21" t="str">
        <f>'[10]Linked sheet'!A253</f>
        <v>CA68A</v>
      </c>
      <c r="C253" s="20" t="str">
        <f>VLOOKUP($B253,'[10]Linked sheet'!$A$3:$O$1925,2,FALSE)</f>
        <v>Therapeutic Endoscopic, Larynx or Pharynx Procedures, 19 years and over</v>
      </c>
      <c r="D253" s="68" t="str">
        <f>IF(AND($Q253=$D$2,$O253="HRG"),"See 07.BPT",IFERROR(ROUND('[10]Linked sheet'!C253,'Rounded options'!$B$3),"-"))</f>
        <v>-</v>
      </c>
      <c r="E253" s="66">
        <f>IF(AND($O253="HRG",OR($D$2,$Q253=$E$2)), "See 07.BPTs",IFERROR(ROUND('[10]Linked sheet'!D253,'Rounded options'!$B$3),"-"))</f>
        <v>1079</v>
      </c>
      <c r="F253" s="15" t="str">
        <f>IFERROR(ROUND(IF('[10]Linked sheet'!E253="","-",'[10]Linked sheet'!E253),'Rounded options'!$B$3),"-")</f>
        <v>-</v>
      </c>
      <c r="G253" s="15" t="str">
        <f>IFERROR(ROUND(IF('[10]Linked sheet'!F253="","-",'[10]Linked sheet'!F253),'Rounded options'!$B$3),"-")</f>
        <v>-</v>
      </c>
      <c r="H253" s="15">
        <f>IFERROR(ROUND(IF('[10]Linked sheet'!G253="","-",'[10]Linked sheet'!G253),'Rounded options'!$B$3),"-")</f>
        <v>5</v>
      </c>
      <c r="I253" s="66">
        <f>IF(AND(Q253=$I$2,$O253="HRG"),"See 07.BPTs",IFERROR(ROUND('[10]Linked sheet'!H253,'Rounded options'!$B$3),"-"))</f>
        <v>2510</v>
      </c>
      <c r="J253" s="15">
        <f>IFERROR(ROUND(IF('[10]Linked sheet'!I253="","-",'[10]Linked sheet'!I253),'Rounded options'!$B$3),"-")</f>
        <v>19</v>
      </c>
      <c r="K253" s="15">
        <f>IFERROR(ROUND(IF('[10]Linked sheet'!J253="","-",'[10]Linked sheet'!J253),'Rounded options'!$B$3),"-")</f>
        <v>221</v>
      </c>
      <c r="L253" s="15" t="str">
        <f>IF('[10]Linked sheet'!K253="","-",'[10]Linked sheet'!K253)</f>
        <v>No</v>
      </c>
      <c r="M253" s="39" t="str">
        <f>IF('[10]Linked sheet'!L253="","-",'[10]Linked sheet'!L253)</f>
        <v>-</v>
      </c>
      <c r="N253" s="35">
        <f>IFERROR(ROUND('[10]Linked sheet'!M253,'Rounded options'!$B$3),"-")</f>
        <v>0</v>
      </c>
      <c r="O253" s="7" t="str">
        <f>IFERROR(VLOOKUP($B253,[11]BPT_System_Structure!$B:$F,2,FALSE),"-")</f>
        <v>-</v>
      </c>
      <c r="P253" s="23" t="str">
        <f>IFERROR(VLOOKUP($B253,[11]BPT_System_Structure!$B:$F,3,FALSE),"-")</f>
        <v>-</v>
      </c>
      <c r="Q253" s="8" t="str">
        <f>IFERROR(VLOOKUP($B253,[11]BPT_System_Structure!$B:$F,5,FALSE),"-")</f>
        <v>-</v>
      </c>
      <c r="R253" s="59">
        <v>0</v>
      </c>
    </row>
    <row r="254" spans="2:18" hidden="1" x14ac:dyDescent="0.2">
      <c r="B254" s="21" t="str">
        <f>'[10]Linked sheet'!A254</f>
        <v>CA68B</v>
      </c>
      <c r="C254" s="20" t="str">
        <f>VLOOKUP($B254,'[10]Linked sheet'!$A$3:$O$1925,2,FALSE)</f>
        <v>Therapeutic Endoscopic, Larynx or Pharynx Procedures, 18 years and under</v>
      </c>
      <c r="D254" s="68" t="str">
        <f>IF(AND($Q254=$D$2,$O254="HRG"),"See 07.BPT",IFERROR(ROUND('[10]Linked sheet'!C254,'Rounded options'!$B$3),"-"))</f>
        <v>-</v>
      </c>
      <c r="E254" s="66">
        <f>IF(AND($O254="HRG",OR($D$2,$Q254=$E$2)), "See 07.BPTs",IFERROR(ROUND('[10]Linked sheet'!D254,'Rounded options'!$B$3),"-"))</f>
        <v>1303</v>
      </c>
      <c r="F254" s="15" t="str">
        <f>IFERROR(ROUND(IF('[10]Linked sheet'!E254="","-",'[10]Linked sheet'!E254),'Rounded options'!$B$3),"-")</f>
        <v>-</v>
      </c>
      <c r="G254" s="15" t="str">
        <f>IFERROR(ROUND(IF('[10]Linked sheet'!F254="","-",'[10]Linked sheet'!F254),'Rounded options'!$B$3),"-")</f>
        <v>-</v>
      </c>
      <c r="H254" s="15">
        <f>IFERROR(ROUND(IF('[10]Linked sheet'!G254="","-",'[10]Linked sheet'!G254),'Rounded options'!$B$3),"-")</f>
        <v>5</v>
      </c>
      <c r="I254" s="66">
        <f>IF(AND(Q254=$I$2,$O254="HRG"),"See 07.BPTs",IFERROR(ROUND('[10]Linked sheet'!H254,'Rounded options'!$B$3),"-"))</f>
        <v>3956</v>
      </c>
      <c r="J254" s="15">
        <f>IFERROR(ROUND(IF('[10]Linked sheet'!I254="","-",'[10]Linked sheet'!I254),'Rounded options'!$B$3),"-")</f>
        <v>24</v>
      </c>
      <c r="K254" s="15">
        <f>IFERROR(ROUND(IF('[10]Linked sheet'!J254="","-",'[10]Linked sheet'!J254),'Rounded options'!$B$3),"-")</f>
        <v>342</v>
      </c>
      <c r="L254" s="15" t="str">
        <f>IF('[10]Linked sheet'!K254="","-",'[10]Linked sheet'!K254)</f>
        <v>No</v>
      </c>
      <c r="M254" s="39" t="str">
        <f>IF('[10]Linked sheet'!L254="","-",'[10]Linked sheet'!L254)</f>
        <v>-</v>
      </c>
      <c r="N254" s="35">
        <f>IFERROR(ROUND('[10]Linked sheet'!M254,'Rounded options'!$B$3),"-")</f>
        <v>0</v>
      </c>
      <c r="O254" s="7" t="str">
        <f>IFERROR(VLOOKUP($B254,[11]BPT_System_Structure!$B:$F,2,FALSE),"-")</f>
        <v>-</v>
      </c>
      <c r="P254" s="23" t="str">
        <f>IFERROR(VLOOKUP($B254,[11]BPT_System_Structure!$B:$F,3,FALSE),"-")</f>
        <v>-</v>
      </c>
      <c r="Q254" s="8" t="str">
        <f>IFERROR(VLOOKUP($B254,[11]BPT_System_Structure!$B:$F,5,FALSE),"-")</f>
        <v>-</v>
      </c>
      <c r="R254" s="59">
        <v>0</v>
      </c>
    </row>
    <row r="255" spans="2:18" hidden="1" x14ac:dyDescent="0.2">
      <c r="B255" s="21" t="str">
        <f>'[10]Linked sheet'!A255</f>
        <v>CA69A</v>
      </c>
      <c r="C255" s="20" t="str">
        <f>VLOOKUP($B255,'[10]Linked sheet'!$A$3:$O$1925,2,FALSE)</f>
        <v>Diagnostic, Laryngoscopy or Pharyngoscopy, 19 years and over</v>
      </c>
      <c r="D255" s="68">
        <f>IF(AND($Q255=$D$2,$O255="HRG"),"See 07.BPT",IFERROR(ROUND('[10]Linked sheet'!C255,'Rounded options'!$B$3),"-"))</f>
        <v>101</v>
      </c>
      <c r="E255" s="66">
        <f>IF(AND($O255="HRG",OR($D$2,$Q255=$E$2)), "See 07.BPTs",IFERROR(ROUND('[10]Linked sheet'!D255,'Rounded options'!$B$3),"-"))</f>
        <v>826</v>
      </c>
      <c r="F255" s="15" t="str">
        <f>IFERROR(ROUND(IF('[10]Linked sheet'!E255="","-",'[10]Linked sheet'!E255),'Rounded options'!$B$3),"-")</f>
        <v>-</v>
      </c>
      <c r="G255" s="15" t="str">
        <f>IFERROR(ROUND(IF('[10]Linked sheet'!F255="","-",'[10]Linked sheet'!F255),'Rounded options'!$B$3),"-")</f>
        <v>-</v>
      </c>
      <c r="H255" s="15">
        <f>IFERROR(ROUND(IF('[10]Linked sheet'!G255="","-",'[10]Linked sheet'!G255),'Rounded options'!$B$3),"-")</f>
        <v>5</v>
      </c>
      <c r="I255" s="66">
        <f>IF(AND(Q255=$I$2,$O255="HRG"),"See 07.BPTs",IFERROR(ROUND('[10]Linked sheet'!H255,'Rounded options'!$B$3),"-"))</f>
        <v>826</v>
      </c>
      <c r="J255" s="15">
        <f>IFERROR(ROUND(IF('[10]Linked sheet'!I255="","-",'[10]Linked sheet'!I255),'Rounded options'!$B$3),"-")</f>
        <v>5</v>
      </c>
      <c r="K255" s="15">
        <f>IFERROR(ROUND(IF('[10]Linked sheet'!J255="","-",'[10]Linked sheet'!J255),'Rounded options'!$B$3),"-")</f>
        <v>221</v>
      </c>
      <c r="L255" s="15" t="str">
        <f>IF('[10]Linked sheet'!K255="","-",'[10]Linked sheet'!K255)</f>
        <v>No</v>
      </c>
      <c r="M255" s="39" t="str">
        <f>IF('[10]Linked sheet'!L255="","-",'[10]Linked sheet'!L255)</f>
        <v>-</v>
      </c>
      <c r="N255" s="35">
        <f>IFERROR(ROUND('[10]Linked sheet'!M255,'Rounded options'!$B$3),"-")</f>
        <v>0</v>
      </c>
      <c r="O255" s="7" t="str">
        <f>IFERROR(VLOOKUP($B255,[11]BPT_System_Structure!$B:$F,2,FALSE),"-")</f>
        <v>-</v>
      </c>
      <c r="P255" s="23" t="str">
        <f>IFERROR(VLOOKUP($B255,[11]BPT_System_Structure!$B:$F,3,FALSE),"-")</f>
        <v>-</v>
      </c>
      <c r="Q255" s="8" t="str">
        <f>IFERROR(VLOOKUP($B255,[11]BPT_System_Structure!$B:$F,5,FALSE),"-")</f>
        <v>-</v>
      </c>
      <c r="R255" s="59">
        <v>0</v>
      </c>
    </row>
    <row r="256" spans="2:18" hidden="1" x14ac:dyDescent="0.2">
      <c r="B256" s="21" t="str">
        <f>'[10]Linked sheet'!A256</f>
        <v>CA69B</v>
      </c>
      <c r="C256" s="20" t="str">
        <f>VLOOKUP($B256,'[10]Linked sheet'!$A$3:$O$1925,2,FALSE)</f>
        <v>Diagnostic, Laryngoscopy or Pharyngoscopy, between 2 and 18 years</v>
      </c>
      <c r="D256" s="68">
        <f>IF(AND($Q256=$D$2,$O256="HRG"),"See 07.BPT",IFERROR(ROUND('[10]Linked sheet'!C256,'Rounded options'!$B$3),"-"))</f>
        <v>98</v>
      </c>
      <c r="E256" s="66">
        <f>IF(AND($O256="HRG",OR($D$2,$Q256=$E$2)), "See 07.BPTs",IFERROR(ROUND('[10]Linked sheet'!D256,'Rounded options'!$B$3),"-"))</f>
        <v>852</v>
      </c>
      <c r="F256" s="15" t="str">
        <f>IFERROR(ROUND(IF('[10]Linked sheet'!E256="","-",'[10]Linked sheet'!E256),'Rounded options'!$B$3),"-")</f>
        <v>-</v>
      </c>
      <c r="G256" s="15" t="str">
        <f>IFERROR(ROUND(IF('[10]Linked sheet'!F256="","-",'[10]Linked sheet'!F256),'Rounded options'!$B$3),"-")</f>
        <v>-</v>
      </c>
      <c r="H256" s="15">
        <f>IFERROR(ROUND(IF('[10]Linked sheet'!G256="","-",'[10]Linked sheet'!G256),'Rounded options'!$B$3),"-")</f>
        <v>5</v>
      </c>
      <c r="I256" s="66">
        <f>IF(AND(Q256=$I$2,$O256="HRG"),"See 07.BPTs",IFERROR(ROUND('[10]Linked sheet'!H256,'Rounded options'!$B$3),"-"))</f>
        <v>886</v>
      </c>
      <c r="J256" s="15">
        <f>IFERROR(ROUND(IF('[10]Linked sheet'!I256="","-",'[10]Linked sheet'!I256),'Rounded options'!$B$3),"-")</f>
        <v>5</v>
      </c>
      <c r="K256" s="15">
        <f>IFERROR(ROUND(IF('[10]Linked sheet'!J256="","-",'[10]Linked sheet'!J256),'Rounded options'!$B$3),"-")</f>
        <v>342</v>
      </c>
      <c r="L256" s="15" t="str">
        <f>IF('[10]Linked sheet'!K256="","-",'[10]Linked sheet'!K256)</f>
        <v>No</v>
      </c>
      <c r="M256" s="39" t="str">
        <f>IF('[10]Linked sheet'!L256="","-",'[10]Linked sheet'!L256)</f>
        <v>-</v>
      </c>
      <c r="N256" s="35">
        <f>IFERROR(ROUND('[10]Linked sheet'!M256,'Rounded options'!$B$3),"-")</f>
        <v>0</v>
      </c>
      <c r="O256" s="7" t="str">
        <f>IFERROR(VLOOKUP($B256,[11]BPT_System_Structure!$B:$F,2,FALSE),"-")</f>
        <v>-</v>
      </c>
      <c r="P256" s="23" t="str">
        <f>IFERROR(VLOOKUP($B256,[11]BPT_System_Structure!$B:$F,3,FALSE),"-")</f>
        <v>-</v>
      </c>
      <c r="Q256" s="8" t="str">
        <f>IFERROR(VLOOKUP($B256,[11]BPT_System_Structure!$B:$F,5,FALSE),"-")</f>
        <v>-</v>
      </c>
      <c r="R256" s="59">
        <v>0</v>
      </c>
    </row>
    <row r="257" spans="2:18" hidden="1" x14ac:dyDescent="0.2">
      <c r="B257" s="21" t="str">
        <f>'[10]Linked sheet'!A257</f>
        <v>CA69C</v>
      </c>
      <c r="C257" s="20" t="str">
        <f>VLOOKUP($B257,'[10]Linked sheet'!$A$3:$O$1925,2,FALSE)</f>
        <v>Diagnostic, Laryngoscopy or Pharyngoscopy, 1 year and under</v>
      </c>
      <c r="D257" s="68" t="str">
        <f>IF(AND($Q257=$D$2,$O257="HRG"),"See 07.BPT",IFERROR(ROUND('[10]Linked sheet'!C257,'Rounded options'!$B$3),"-"))</f>
        <v>-</v>
      </c>
      <c r="E257" s="66">
        <f>IF(AND($O257="HRG",OR($D$2,$Q257=$E$2)), "See 07.BPTs",IFERROR(ROUND('[10]Linked sheet'!D257,'Rounded options'!$B$3),"-"))</f>
        <v>894</v>
      </c>
      <c r="F257" s="15" t="str">
        <f>IFERROR(ROUND(IF('[10]Linked sheet'!E257="","-",'[10]Linked sheet'!E257),'Rounded options'!$B$3),"-")</f>
        <v>-</v>
      </c>
      <c r="G257" s="15" t="str">
        <f>IFERROR(ROUND(IF('[10]Linked sheet'!F257="","-",'[10]Linked sheet'!F257),'Rounded options'!$B$3),"-")</f>
        <v>-</v>
      </c>
      <c r="H257" s="15">
        <f>IFERROR(ROUND(IF('[10]Linked sheet'!G257="","-",'[10]Linked sheet'!G257),'Rounded options'!$B$3),"-")</f>
        <v>5</v>
      </c>
      <c r="I257" s="66">
        <f>IF(AND(Q257=$I$2,$O257="HRG"),"See 07.BPTs",IFERROR(ROUND('[10]Linked sheet'!H257,'Rounded options'!$B$3),"-"))</f>
        <v>1703</v>
      </c>
      <c r="J257" s="15">
        <f>IFERROR(ROUND(IF('[10]Linked sheet'!I257="","-",'[10]Linked sheet'!I257),'Rounded options'!$B$3),"-")</f>
        <v>5</v>
      </c>
      <c r="K257" s="15">
        <f>IFERROR(ROUND(IF('[10]Linked sheet'!J257="","-",'[10]Linked sheet'!J257),'Rounded options'!$B$3),"-")</f>
        <v>342</v>
      </c>
      <c r="L257" s="15" t="str">
        <f>IF('[10]Linked sheet'!K257="","-",'[10]Linked sheet'!K257)</f>
        <v>No</v>
      </c>
      <c r="M257" s="39" t="str">
        <f>IF('[10]Linked sheet'!L257="","-",'[10]Linked sheet'!L257)</f>
        <v>-</v>
      </c>
      <c r="N257" s="35">
        <f>IFERROR(ROUND('[10]Linked sheet'!M257,'Rounded options'!$B$3),"-")</f>
        <v>0</v>
      </c>
      <c r="O257" s="7" t="str">
        <f>IFERROR(VLOOKUP($B257,[11]BPT_System_Structure!$B:$F,2,FALSE),"-")</f>
        <v>-</v>
      </c>
      <c r="P257" s="23" t="str">
        <f>IFERROR(VLOOKUP($B257,[11]BPT_System_Structure!$B:$F,3,FALSE),"-")</f>
        <v>-</v>
      </c>
      <c r="Q257" s="8" t="str">
        <f>IFERROR(VLOOKUP($B257,[11]BPT_System_Structure!$B:$F,5,FALSE),"-")</f>
        <v>-</v>
      </c>
      <c r="R257" s="59">
        <v>0</v>
      </c>
    </row>
    <row r="258" spans="2:18" hidden="1" x14ac:dyDescent="0.2">
      <c r="B258" s="21" t="str">
        <f>'[10]Linked sheet'!A258</f>
        <v>CA70Z</v>
      </c>
      <c r="C258" s="20" t="str">
        <f>VLOOKUP($B258,'[10]Linked sheet'!$A$3:$O$1925,2,FALSE)</f>
        <v>Diagnostic Examination of Upper Respiratory Tract and Upper Gastrointestinal Tract</v>
      </c>
      <c r="D258" s="68" t="str">
        <f>IF(AND($Q258=$D$2,$O258="HRG"),"See 07.BPT",IFERROR(ROUND('[10]Linked sheet'!C258,'Rounded options'!$B$3),"-"))</f>
        <v>-</v>
      </c>
      <c r="E258" s="66">
        <f>IF(AND($O258="HRG",OR($D$2,$Q258=$E$2)), "See 07.BPTs",IFERROR(ROUND('[10]Linked sheet'!D258,'Rounded options'!$B$3),"-"))</f>
        <v>888</v>
      </c>
      <c r="F258" s="15" t="str">
        <f>IFERROR(ROUND(IF('[10]Linked sheet'!E258="","-",'[10]Linked sheet'!E258),'Rounded options'!$B$3),"-")</f>
        <v>-</v>
      </c>
      <c r="G258" s="15" t="str">
        <f>IFERROR(ROUND(IF('[10]Linked sheet'!F258="","-",'[10]Linked sheet'!F258),'Rounded options'!$B$3),"-")</f>
        <v>-</v>
      </c>
      <c r="H258" s="15">
        <f>IFERROR(ROUND(IF('[10]Linked sheet'!G258="","-",'[10]Linked sheet'!G258),'Rounded options'!$B$3),"-")</f>
        <v>5</v>
      </c>
      <c r="I258" s="66">
        <f>IF(AND(Q258=$I$2,$O258="HRG"),"See 07.BPTs",IFERROR(ROUND('[10]Linked sheet'!H258,'Rounded options'!$B$3),"-"))</f>
        <v>1536</v>
      </c>
      <c r="J258" s="15">
        <f>IFERROR(ROUND(IF('[10]Linked sheet'!I258="","-",'[10]Linked sheet'!I258),'Rounded options'!$B$3),"-")</f>
        <v>5</v>
      </c>
      <c r="K258" s="15">
        <f>IFERROR(ROUND(IF('[10]Linked sheet'!J258="","-",'[10]Linked sheet'!J258),'Rounded options'!$B$3),"-")</f>
        <v>221</v>
      </c>
      <c r="L258" s="15" t="str">
        <f>IF('[10]Linked sheet'!K258="","-",'[10]Linked sheet'!K258)</f>
        <v>No</v>
      </c>
      <c r="M258" s="39" t="str">
        <f>IF('[10]Linked sheet'!L258="","-",'[10]Linked sheet'!L258)</f>
        <v>-</v>
      </c>
      <c r="N258" s="35">
        <f>IFERROR(ROUND('[10]Linked sheet'!M258,'Rounded options'!$B$3),"-")</f>
        <v>0</v>
      </c>
      <c r="O258" s="7" t="str">
        <f>IFERROR(VLOOKUP($B258,[11]BPT_System_Structure!$B:$F,2,FALSE),"-")</f>
        <v>-</v>
      </c>
      <c r="P258" s="23" t="str">
        <f>IFERROR(VLOOKUP($B258,[11]BPT_System_Structure!$B:$F,3,FALSE),"-")</f>
        <v>-</v>
      </c>
      <c r="Q258" s="8" t="str">
        <f>IFERROR(VLOOKUP($B258,[11]BPT_System_Structure!$B:$F,5,FALSE),"-")</f>
        <v>-</v>
      </c>
      <c r="R258" s="59">
        <v>0</v>
      </c>
    </row>
    <row r="259" spans="2:18" hidden="1" x14ac:dyDescent="0.2">
      <c r="B259" s="21" t="str">
        <f>'[10]Linked sheet'!A259</f>
        <v>CA71A</v>
      </c>
      <c r="C259" s="20" t="str">
        <f>VLOOKUP($B259,'[10]Linked sheet'!$A$3:$O$1925,2,FALSE)</f>
        <v>Diagnostic Nasopharyngoscopy, 19 years and over</v>
      </c>
      <c r="D259" s="68">
        <f>IF(AND($Q259=$D$2,$O259="HRG"),"See 07.BPT",IFERROR(ROUND('[10]Linked sheet'!C259,'Rounded options'!$B$3),"-"))</f>
        <v>107</v>
      </c>
      <c r="E259" s="66">
        <f>IF(AND($O259="HRG",OR($D$2,$Q259=$E$2)), "See 07.BPTs",IFERROR(ROUND('[10]Linked sheet'!D259,'Rounded options'!$B$3),"-"))</f>
        <v>637</v>
      </c>
      <c r="F259" s="15" t="str">
        <f>IFERROR(ROUND(IF('[10]Linked sheet'!E259="","-",'[10]Linked sheet'!E259),'Rounded options'!$B$3),"-")</f>
        <v>-</v>
      </c>
      <c r="G259" s="15" t="str">
        <f>IFERROR(ROUND(IF('[10]Linked sheet'!F259="","-",'[10]Linked sheet'!F259),'Rounded options'!$B$3),"-")</f>
        <v>-</v>
      </c>
      <c r="H259" s="15">
        <f>IFERROR(ROUND(IF('[10]Linked sheet'!G259="","-",'[10]Linked sheet'!G259),'Rounded options'!$B$3),"-")</f>
        <v>5</v>
      </c>
      <c r="I259" s="66">
        <f>IF(AND(Q259=$I$2,$O259="HRG"),"See 07.BPTs",IFERROR(ROUND('[10]Linked sheet'!H259,'Rounded options'!$B$3),"-"))</f>
        <v>637</v>
      </c>
      <c r="J259" s="15">
        <f>IFERROR(ROUND(IF('[10]Linked sheet'!I259="","-",'[10]Linked sheet'!I259),'Rounded options'!$B$3),"-")</f>
        <v>5</v>
      </c>
      <c r="K259" s="15">
        <f>IFERROR(ROUND(IF('[10]Linked sheet'!J259="","-",'[10]Linked sheet'!J259),'Rounded options'!$B$3),"-")</f>
        <v>221</v>
      </c>
      <c r="L259" s="15" t="str">
        <f>IF('[10]Linked sheet'!K259="","-",'[10]Linked sheet'!K259)</f>
        <v>No</v>
      </c>
      <c r="M259" s="39" t="str">
        <f>IF('[10]Linked sheet'!L259="","-",'[10]Linked sheet'!L259)</f>
        <v>-</v>
      </c>
      <c r="N259" s="35">
        <f>IFERROR(ROUND('[10]Linked sheet'!M259,'Rounded options'!$B$3),"-")</f>
        <v>0</v>
      </c>
      <c r="O259" s="7" t="str">
        <f>IFERROR(VLOOKUP($B259,[11]BPT_System_Structure!$B:$F,2,FALSE),"-")</f>
        <v>-</v>
      </c>
      <c r="P259" s="23" t="str">
        <f>IFERROR(VLOOKUP($B259,[11]BPT_System_Structure!$B:$F,3,FALSE),"-")</f>
        <v>-</v>
      </c>
      <c r="Q259" s="8" t="str">
        <f>IFERROR(VLOOKUP($B259,[11]BPT_System_Structure!$B:$F,5,FALSE),"-")</f>
        <v>-</v>
      </c>
      <c r="R259" s="59">
        <v>0</v>
      </c>
    </row>
    <row r="260" spans="2:18" hidden="1" x14ac:dyDescent="0.2">
      <c r="B260" s="21" t="str">
        <f>'[10]Linked sheet'!A260</f>
        <v>CA71B</v>
      </c>
      <c r="C260" s="20" t="str">
        <f>VLOOKUP($B260,'[10]Linked sheet'!$A$3:$O$1925,2,FALSE)</f>
        <v>Diagnostic Nasopharyngoscopy, 18 years and under</v>
      </c>
      <c r="D260" s="68">
        <f>IF(AND($Q260=$D$2,$O260="HRG"),"See 07.BPT",IFERROR(ROUND('[10]Linked sheet'!C260,'Rounded options'!$B$3),"-"))</f>
        <v>101</v>
      </c>
      <c r="E260" s="66">
        <f>IF(AND($O260="HRG",OR($D$2,$Q260=$E$2)), "See 07.BPTs",IFERROR(ROUND('[10]Linked sheet'!D260,'Rounded options'!$B$3),"-"))</f>
        <v>727</v>
      </c>
      <c r="F260" s="15" t="str">
        <f>IFERROR(ROUND(IF('[10]Linked sheet'!E260="","-",'[10]Linked sheet'!E260),'Rounded options'!$B$3),"-")</f>
        <v>-</v>
      </c>
      <c r="G260" s="15" t="str">
        <f>IFERROR(ROUND(IF('[10]Linked sheet'!F260="","-",'[10]Linked sheet'!F260),'Rounded options'!$B$3),"-")</f>
        <v>-</v>
      </c>
      <c r="H260" s="15">
        <f>IFERROR(ROUND(IF('[10]Linked sheet'!G260="","-",'[10]Linked sheet'!G260),'Rounded options'!$B$3),"-")</f>
        <v>5</v>
      </c>
      <c r="I260" s="66">
        <f>IF(AND(Q260=$I$2,$O260="HRG"),"See 07.BPTs",IFERROR(ROUND('[10]Linked sheet'!H260,'Rounded options'!$B$3),"-"))</f>
        <v>727</v>
      </c>
      <c r="J260" s="15">
        <f>IFERROR(ROUND(IF('[10]Linked sheet'!I260="","-",'[10]Linked sheet'!I260),'Rounded options'!$B$3),"-")</f>
        <v>5</v>
      </c>
      <c r="K260" s="15">
        <f>IFERROR(ROUND(IF('[10]Linked sheet'!J260="","-",'[10]Linked sheet'!J260),'Rounded options'!$B$3),"-")</f>
        <v>342</v>
      </c>
      <c r="L260" s="15" t="str">
        <f>IF('[10]Linked sheet'!K260="","-",'[10]Linked sheet'!K260)</f>
        <v>No</v>
      </c>
      <c r="M260" s="39" t="str">
        <f>IF('[10]Linked sheet'!L260="","-",'[10]Linked sheet'!L260)</f>
        <v>-</v>
      </c>
      <c r="N260" s="35">
        <f>IFERROR(ROUND('[10]Linked sheet'!M260,'Rounded options'!$B$3),"-")</f>
        <v>0</v>
      </c>
      <c r="O260" s="7" t="str">
        <f>IFERROR(VLOOKUP($B260,[11]BPT_System_Structure!$B:$F,2,FALSE),"-")</f>
        <v>-</v>
      </c>
      <c r="P260" s="23" t="str">
        <f>IFERROR(VLOOKUP($B260,[11]BPT_System_Structure!$B:$F,3,FALSE),"-")</f>
        <v>-</v>
      </c>
      <c r="Q260" s="8" t="str">
        <f>IFERROR(VLOOKUP($B260,[11]BPT_System_Structure!$B:$F,5,FALSE),"-")</f>
        <v>-</v>
      </c>
      <c r="R260" s="59">
        <v>0</v>
      </c>
    </row>
    <row r="261" spans="2:18" hidden="1" x14ac:dyDescent="0.2">
      <c r="B261" s="21" t="str">
        <f>'[10]Linked sheet'!A261</f>
        <v>CA80A</v>
      </c>
      <c r="C261" s="20" t="str">
        <f>VLOOKUP($B261,'[10]Linked sheet'!$A$3:$O$1925,2,FALSE)</f>
        <v>Very Complex, Mouth or Throat Procedures, with CC Score 5+</v>
      </c>
      <c r="D261" s="68" t="str">
        <f>IF(AND($Q261=$D$2,$O261="HRG"),"See 07.BPT",IFERROR(ROUND('[10]Linked sheet'!C261,'Rounded options'!$B$3),"-"))</f>
        <v>-</v>
      </c>
      <c r="E261" s="66">
        <f>IF(AND($O261="HRG",OR($D$2,$Q261=$E$2)), "See 07.BPTs",IFERROR(ROUND('[10]Linked sheet'!D261,'Rounded options'!$B$3),"-"))</f>
        <v>16641</v>
      </c>
      <c r="F261" s="15" t="str">
        <f>IFERROR(ROUND(IF('[10]Linked sheet'!E261="","-",'[10]Linked sheet'!E261),'Rounded options'!$B$3),"-")</f>
        <v>-</v>
      </c>
      <c r="G261" s="15" t="str">
        <f>IFERROR(ROUND(IF('[10]Linked sheet'!F261="","-",'[10]Linked sheet'!F261),'Rounded options'!$B$3),"-")</f>
        <v>-</v>
      </c>
      <c r="H261" s="15">
        <f>IFERROR(ROUND(IF('[10]Linked sheet'!G261="","-",'[10]Linked sheet'!G261),'Rounded options'!$B$3),"-")</f>
        <v>56</v>
      </c>
      <c r="I261" s="66">
        <f>IF(AND(Q261=$I$2,$O261="HRG"),"See 07.BPTs",IFERROR(ROUND('[10]Linked sheet'!H261,'Rounded options'!$B$3),"-"))</f>
        <v>24826</v>
      </c>
      <c r="J261" s="15">
        <f>IFERROR(ROUND(IF('[10]Linked sheet'!I261="","-",'[10]Linked sheet'!I261),'Rounded options'!$B$3),"-")</f>
        <v>137</v>
      </c>
      <c r="K261" s="15">
        <f>IFERROR(ROUND(IF('[10]Linked sheet'!J261="","-",'[10]Linked sheet'!J261),'Rounded options'!$B$3),"-")</f>
        <v>221</v>
      </c>
      <c r="L261" s="15" t="str">
        <f>IF('[10]Linked sheet'!K261="","-",'[10]Linked sheet'!K261)</f>
        <v>No</v>
      </c>
      <c r="M261" s="39" t="str">
        <f>IF('[10]Linked sheet'!L261="","-",'[10]Linked sheet'!L261)</f>
        <v>-</v>
      </c>
      <c r="N261" s="35">
        <f>IFERROR(ROUND('[10]Linked sheet'!M261,'Rounded options'!$B$3),"-")</f>
        <v>0</v>
      </c>
      <c r="O261" s="7" t="str">
        <f>IFERROR(VLOOKUP($B261,[11]BPT_System_Structure!$B:$F,2,FALSE),"-")</f>
        <v>-</v>
      </c>
      <c r="P261" s="23" t="str">
        <f>IFERROR(VLOOKUP($B261,[11]BPT_System_Structure!$B:$F,3,FALSE),"-")</f>
        <v>-</v>
      </c>
      <c r="Q261" s="8" t="str">
        <f>IFERROR(VLOOKUP($B261,[11]BPT_System_Structure!$B:$F,5,FALSE),"-")</f>
        <v>-</v>
      </c>
      <c r="R261" s="59">
        <v>0</v>
      </c>
    </row>
    <row r="262" spans="2:18" hidden="1" x14ac:dyDescent="0.2">
      <c r="B262" s="21" t="str">
        <f>'[10]Linked sheet'!A262</f>
        <v>CA80B</v>
      </c>
      <c r="C262" s="20" t="str">
        <f>VLOOKUP($B262,'[10]Linked sheet'!$A$3:$O$1925,2,FALSE)</f>
        <v>Very Complex, Mouth or Throat Procedures, with CC Score 2-4</v>
      </c>
      <c r="D262" s="68" t="str">
        <f>IF(AND($Q262=$D$2,$O262="HRG"),"See 07.BPT",IFERROR(ROUND('[10]Linked sheet'!C262,'Rounded options'!$B$3),"-"))</f>
        <v>-</v>
      </c>
      <c r="E262" s="66">
        <f>IF(AND($O262="HRG",OR($D$2,$Q262=$E$2)), "See 07.BPTs",IFERROR(ROUND('[10]Linked sheet'!D262,'Rounded options'!$B$3),"-"))</f>
        <v>11110</v>
      </c>
      <c r="F262" s="15" t="str">
        <f>IFERROR(ROUND(IF('[10]Linked sheet'!E262="","-",'[10]Linked sheet'!E262),'Rounded options'!$B$3),"-")</f>
        <v>-</v>
      </c>
      <c r="G262" s="15" t="str">
        <f>IFERROR(ROUND(IF('[10]Linked sheet'!F262="","-",'[10]Linked sheet'!F262),'Rounded options'!$B$3),"-")</f>
        <v>-</v>
      </c>
      <c r="H262" s="15">
        <f>IFERROR(ROUND(IF('[10]Linked sheet'!G262="","-",'[10]Linked sheet'!G262),'Rounded options'!$B$3),"-")</f>
        <v>34</v>
      </c>
      <c r="I262" s="66">
        <f>IF(AND(Q262=$I$2,$O262="HRG"),"See 07.BPTs",IFERROR(ROUND('[10]Linked sheet'!H262,'Rounded options'!$B$3),"-"))</f>
        <v>12657</v>
      </c>
      <c r="J262" s="15">
        <f>IFERROR(ROUND(IF('[10]Linked sheet'!I262="","-",'[10]Linked sheet'!I262),'Rounded options'!$B$3),"-")</f>
        <v>79</v>
      </c>
      <c r="K262" s="15">
        <f>IFERROR(ROUND(IF('[10]Linked sheet'!J262="","-",'[10]Linked sheet'!J262),'Rounded options'!$B$3),"-")</f>
        <v>221</v>
      </c>
      <c r="L262" s="15" t="str">
        <f>IF('[10]Linked sheet'!K262="","-",'[10]Linked sheet'!K262)</f>
        <v>No</v>
      </c>
      <c r="M262" s="39" t="str">
        <f>IF('[10]Linked sheet'!L262="","-",'[10]Linked sheet'!L262)</f>
        <v>-</v>
      </c>
      <c r="N262" s="35">
        <f>IFERROR(ROUND('[10]Linked sheet'!M262,'Rounded options'!$B$3),"-")</f>
        <v>0</v>
      </c>
      <c r="O262" s="7" t="str">
        <f>IFERROR(VLOOKUP($B262,[11]BPT_System_Structure!$B:$F,2,FALSE),"-")</f>
        <v>-</v>
      </c>
      <c r="P262" s="23" t="str">
        <f>IFERROR(VLOOKUP($B262,[11]BPT_System_Structure!$B:$F,3,FALSE),"-")</f>
        <v>-</v>
      </c>
      <c r="Q262" s="8" t="str">
        <f>IFERROR(VLOOKUP($B262,[11]BPT_System_Structure!$B:$F,5,FALSE),"-")</f>
        <v>-</v>
      </c>
      <c r="R262" s="59">
        <v>0</v>
      </c>
    </row>
    <row r="263" spans="2:18" hidden="1" x14ac:dyDescent="0.2">
      <c r="B263" s="21" t="str">
        <f>'[10]Linked sheet'!A263</f>
        <v>CA80C</v>
      </c>
      <c r="C263" s="20" t="str">
        <f>VLOOKUP($B263,'[10]Linked sheet'!$A$3:$O$1925,2,FALSE)</f>
        <v>Very Complex, Mouth or Throat Procedures, with CC Score 0-1</v>
      </c>
      <c r="D263" s="68" t="str">
        <f>IF(AND($Q263=$D$2,$O263="HRG"),"See 07.BPT",IFERROR(ROUND('[10]Linked sheet'!C263,'Rounded options'!$B$3),"-"))</f>
        <v>-</v>
      </c>
      <c r="E263" s="66">
        <f>IF(AND($O263="HRG",OR($D$2,$Q263=$E$2)), "See 07.BPTs",IFERROR(ROUND('[10]Linked sheet'!D263,'Rounded options'!$B$3),"-"))</f>
        <v>7926</v>
      </c>
      <c r="F263" s="15" t="str">
        <f>IFERROR(ROUND(IF('[10]Linked sheet'!E263="","-",'[10]Linked sheet'!E263),'Rounded options'!$B$3),"-")</f>
        <v>-</v>
      </c>
      <c r="G263" s="15" t="str">
        <f>IFERROR(ROUND(IF('[10]Linked sheet'!F263="","-",'[10]Linked sheet'!F263),'Rounded options'!$B$3),"-")</f>
        <v>-</v>
      </c>
      <c r="H263" s="15">
        <f>IFERROR(ROUND(IF('[10]Linked sheet'!G263="","-",'[10]Linked sheet'!G263),'Rounded options'!$B$3),"-")</f>
        <v>34</v>
      </c>
      <c r="I263" s="66">
        <f>IF(AND(Q263=$I$2,$O263="HRG"),"See 07.BPTs",IFERROR(ROUND('[10]Linked sheet'!H263,'Rounded options'!$B$3),"-"))</f>
        <v>10168</v>
      </c>
      <c r="J263" s="15">
        <f>IFERROR(ROUND(IF('[10]Linked sheet'!I263="","-",'[10]Linked sheet'!I263),'Rounded options'!$B$3),"-")</f>
        <v>53</v>
      </c>
      <c r="K263" s="15">
        <f>IFERROR(ROUND(IF('[10]Linked sheet'!J263="","-",'[10]Linked sheet'!J263),'Rounded options'!$B$3),"-")</f>
        <v>221</v>
      </c>
      <c r="L263" s="15" t="str">
        <f>IF('[10]Linked sheet'!K263="","-",'[10]Linked sheet'!K263)</f>
        <v>No</v>
      </c>
      <c r="M263" s="39" t="str">
        <f>IF('[10]Linked sheet'!L263="","-",'[10]Linked sheet'!L263)</f>
        <v>-</v>
      </c>
      <c r="N263" s="35">
        <f>IFERROR(ROUND('[10]Linked sheet'!M263,'Rounded options'!$B$3),"-")</f>
        <v>0</v>
      </c>
      <c r="O263" s="7" t="str">
        <f>IFERROR(VLOOKUP($B263,[11]BPT_System_Structure!$B:$F,2,FALSE),"-")</f>
        <v>-</v>
      </c>
      <c r="P263" s="23" t="str">
        <f>IFERROR(VLOOKUP($B263,[11]BPT_System_Structure!$B:$F,3,FALSE),"-")</f>
        <v>-</v>
      </c>
      <c r="Q263" s="8" t="str">
        <f>IFERROR(VLOOKUP($B263,[11]BPT_System_Structure!$B:$F,5,FALSE),"-")</f>
        <v>-</v>
      </c>
      <c r="R263" s="59">
        <v>0</v>
      </c>
    </row>
    <row r="264" spans="2:18" hidden="1" x14ac:dyDescent="0.2">
      <c r="B264" s="21" t="str">
        <f>'[10]Linked sheet'!A264</f>
        <v>CA81A</v>
      </c>
      <c r="C264" s="20" t="str">
        <f>VLOOKUP($B264,'[10]Linked sheet'!$A$3:$O$1925,2,FALSE)</f>
        <v>Complex, Mouth or Throat Procedures, 19 years and over, with CC Score 2+</v>
      </c>
      <c r="D264" s="68" t="str">
        <f>IF(AND($Q264=$D$2,$O264="HRG"),"See 07.BPT",IFERROR(ROUND('[10]Linked sheet'!C264,'Rounded options'!$B$3),"-"))</f>
        <v>-</v>
      </c>
      <c r="E264" s="66">
        <f>IF(AND($O264="HRG",OR($D$2,$Q264=$E$2)), "See 07.BPTs",IFERROR(ROUND('[10]Linked sheet'!D264,'Rounded options'!$B$3),"-"))</f>
        <v>4185</v>
      </c>
      <c r="F264" s="15" t="str">
        <f>IFERROR(ROUND(IF('[10]Linked sheet'!E264="","-",'[10]Linked sheet'!E264),'Rounded options'!$B$3),"-")</f>
        <v>-</v>
      </c>
      <c r="G264" s="15" t="str">
        <f>IFERROR(ROUND(IF('[10]Linked sheet'!F264="","-",'[10]Linked sheet'!F264),'Rounded options'!$B$3),"-")</f>
        <v>-</v>
      </c>
      <c r="H264" s="15">
        <f>IFERROR(ROUND(IF('[10]Linked sheet'!G264="","-",'[10]Linked sheet'!G264),'Rounded options'!$B$3),"-")</f>
        <v>21</v>
      </c>
      <c r="I264" s="66">
        <f>IF(AND(Q264=$I$2,$O264="HRG"),"See 07.BPTs",IFERROR(ROUND('[10]Linked sheet'!H264,'Rounded options'!$B$3),"-"))</f>
        <v>9106</v>
      </c>
      <c r="J264" s="15">
        <f>IFERROR(ROUND(IF('[10]Linked sheet'!I264="","-",'[10]Linked sheet'!I264),'Rounded options'!$B$3),"-")</f>
        <v>94</v>
      </c>
      <c r="K264" s="15">
        <f>IFERROR(ROUND(IF('[10]Linked sheet'!J264="","-",'[10]Linked sheet'!J264),'Rounded options'!$B$3),"-")</f>
        <v>221</v>
      </c>
      <c r="L264" s="15" t="str">
        <f>IF('[10]Linked sheet'!K264="","-",'[10]Linked sheet'!K264)</f>
        <v>No</v>
      </c>
      <c r="M264" s="39" t="str">
        <f>IF('[10]Linked sheet'!L264="","-",'[10]Linked sheet'!L264)</f>
        <v>-</v>
      </c>
      <c r="N264" s="35">
        <f>IFERROR(ROUND('[10]Linked sheet'!M264,'Rounded options'!$B$3),"-")</f>
        <v>0</v>
      </c>
      <c r="O264" s="7" t="str">
        <f>IFERROR(VLOOKUP($B264,[11]BPT_System_Structure!$B:$F,2,FALSE),"-")</f>
        <v>-</v>
      </c>
      <c r="P264" s="23" t="str">
        <f>IFERROR(VLOOKUP($B264,[11]BPT_System_Structure!$B:$F,3,FALSE),"-")</f>
        <v>-</v>
      </c>
      <c r="Q264" s="8" t="str">
        <f>IFERROR(VLOOKUP($B264,[11]BPT_System_Structure!$B:$F,5,FALSE),"-")</f>
        <v>-</v>
      </c>
      <c r="R264" s="59">
        <v>0</v>
      </c>
    </row>
    <row r="265" spans="2:18" hidden="1" x14ac:dyDescent="0.2">
      <c r="B265" s="21" t="str">
        <f>'[10]Linked sheet'!A265</f>
        <v>CA81B</v>
      </c>
      <c r="C265" s="20" t="str">
        <f>VLOOKUP($B265,'[10]Linked sheet'!$A$3:$O$1925,2,FALSE)</f>
        <v>Complex, Mouth or Throat Procedures, 19 years and over, with CC Score 0-1</v>
      </c>
      <c r="D265" s="68" t="str">
        <f>IF(AND($Q265=$D$2,$O265="HRG"),"See 07.BPT",IFERROR(ROUND('[10]Linked sheet'!C265,'Rounded options'!$B$3),"-"))</f>
        <v>-</v>
      </c>
      <c r="E265" s="66">
        <f>IF(AND($O265="HRG",OR($D$2,$Q265=$E$2)), "See 07.BPTs",IFERROR(ROUND('[10]Linked sheet'!D265,'Rounded options'!$B$3),"-"))</f>
        <v>2018</v>
      </c>
      <c r="F265" s="15" t="str">
        <f>IFERROR(ROUND(IF('[10]Linked sheet'!E265="","-",'[10]Linked sheet'!E265),'Rounded options'!$B$3),"-")</f>
        <v>-</v>
      </c>
      <c r="G265" s="15" t="str">
        <f>IFERROR(ROUND(IF('[10]Linked sheet'!F265="","-",'[10]Linked sheet'!F265),'Rounded options'!$B$3),"-")</f>
        <v>-</v>
      </c>
      <c r="H265" s="15">
        <f>IFERROR(ROUND(IF('[10]Linked sheet'!G265="","-",'[10]Linked sheet'!G265),'Rounded options'!$B$3),"-")</f>
        <v>5</v>
      </c>
      <c r="I265" s="66">
        <f>IF(AND(Q265=$I$2,$O265="HRG"),"See 07.BPTs",IFERROR(ROUND('[10]Linked sheet'!H265,'Rounded options'!$B$3),"-"))</f>
        <v>2787</v>
      </c>
      <c r="J265" s="15">
        <f>IFERROR(ROUND(IF('[10]Linked sheet'!I265="","-",'[10]Linked sheet'!I265),'Rounded options'!$B$3),"-")</f>
        <v>27</v>
      </c>
      <c r="K265" s="15">
        <f>IFERROR(ROUND(IF('[10]Linked sheet'!J265="","-",'[10]Linked sheet'!J265),'Rounded options'!$B$3),"-")</f>
        <v>221</v>
      </c>
      <c r="L265" s="15" t="str">
        <f>IF('[10]Linked sheet'!K265="","-",'[10]Linked sheet'!K265)</f>
        <v>No</v>
      </c>
      <c r="M265" s="39" t="str">
        <f>IF('[10]Linked sheet'!L265="","-",'[10]Linked sheet'!L265)</f>
        <v>-</v>
      </c>
      <c r="N265" s="35">
        <f>IFERROR(ROUND('[10]Linked sheet'!M265,'Rounded options'!$B$3),"-")</f>
        <v>0</v>
      </c>
      <c r="O265" s="7" t="str">
        <f>IFERROR(VLOOKUP($B265,[11]BPT_System_Structure!$B:$F,2,FALSE),"-")</f>
        <v>-</v>
      </c>
      <c r="P265" s="23" t="str">
        <f>IFERROR(VLOOKUP($B265,[11]BPT_System_Structure!$B:$F,3,FALSE),"-")</f>
        <v>-</v>
      </c>
      <c r="Q265" s="8" t="str">
        <f>IFERROR(VLOOKUP($B265,[11]BPT_System_Structure!$B:$F,5,FALSE),"-")</f>
        <v>-</v>
      </c>
      <c r="R265" s="59">
        <v>0</v>
      </c>
    </row>
    <row r="266" spans="2:18" hidden="1" x14ac:dyDescent="0.2">
      <c r="B266" s="21" t="str">
        <f>'[10]Linked sheet'!A266</f>
        <v>CA81C</v>
      </c>
      <c r="C266" s="20" t="str">
        <f>VLOOKUP($B266,'[10]Linked sheet'!$A$3:$O$1925,2,FALSE)</f>
        <v>Complex, Mouth or Throat Procedures, between 2 and 18 years</v>
      </c>
      <c r="D266" s="68" t="str">
        <f>IF(AND($Q266=$D$2,$O266="HRG"),"See 07.BPT",IFERROR(ROUND('[10]Linked sheet'!C266,'Rounded options'!$B$3),"-"))</f>
        <v>-</v>
      </c>
      <c r="E266" s="66">
        <f>IF(AND($O266="HRG",OR($D$2,$Q266=$E$2)), "See 07.BPTs",IFERROR(ROUND('[10]Linked sheet'!D266,'Rounded options'!$B$3),"-"))</f>
        <v>4084</v>
      </c>
      <c r="F266" s="15" t="str">
        <f>IFERROR(ROUND(IF('[10]Linked sheet'!E266="","-",'[10]Linked sheet'!E266),'Rounded options'!$B$3),"-")</f>
        <v>-</v>
      </c>
      <c r="G266" s="15" t="str">
        <f>IFERROR(ROUND(IF('[10]Linked sheet'!F266="","-",'[10]Linked sheet'!F266),'Rounded options'!$B$3),"-")</f>
        <v>-</v>
      </c>
      <c r="H266" s="15">
        <f>IFERROR(ROUND(IF('[10]Linked sheet'!G266="","-",'[10]Linked sheet'!G266),'Rounded options'!$B$3),"-")</f>
        <v>6</v>
      </c>
      <c r="I266" s="66">
        <f>IF(AND(Q266=$I$2,$O266="HRG"),"See 07.BPTs",IFERROR(ROUND('[10]Linked sheet'!H266,'Rounded options'!$B$3),"-"))</f>
        <v>3444</v>
      </c>
      <c r="J266" s="15">
        <f>IFERROR(ROUND(IF('[10]Linked sheet'!I266="","-",'[10]Linked sheet'!I266),'Rounded options'!$B$3),"-")</f>
        <v>18</v>
      </c>
      <c r="K266" s="15">
        <f>IFERROR(ROUND(IF('[10]Linked sheet'!J266="","-",'[10]Linked sheet'!J266),'Rounded options'!$B$3),"-")</f>
        <v>342</v>
      </c>
      <c r="L266" s="15" t="str">
        <f>IF('[10]Linked sheet'!K266="","-",'[10]Linked sheet'!K266)</f>
        <v>No</v>
      </c>
      <c r="M266" s="39" t="str">
        <f>IF('[10]Linked sheet'!L266="","-",'[10]Linked sheet'!L266)</f>
        <v>-</v>
      </c>
      <c r="N266" s="35">
        <f>IFERROR(ROUND('[10]Linked sheet'!M266,'Rounded options'!$B$3),"-")</f>
        <v>0</v>
      </c>
      <c r="O266" s="7" t="str">
        <f>IFERROR(VLOOKUP($B266,[11]BPT_System_Structure!$B:$F,2,FALSE),"-")</f>
        <v>-</v>
      </c>
      <c r="P266" s="23" t="str">
        <f>IFERROR(VLOOKUP($B266,[11]BPT_System_Structure!$B:$F,3,FALSE),"-")</f>
        <v>-</v>
      </c>
      <c r="Q266" s="8" t="str">
        <f>IFERROR(VLOOKUP($B266,[11]BPT_System_Structure!$B:$F,5,FALSE),"-")</f>
        <v>-</v>
      </c>
      <c r="R266" s="59">
        <v>0</v>
      </c>
    </row>
    <row r="267" spans="2:18" hidden="1" x14ac:dyDescent="0.2">
      <c r="B267" s="21" t="str">
        <f>'[10]Linked sheet'!A267</f>
        <v>CA81D</v>
      </c>
      <c r="C267" s="20" t="str">
        <f>VLOOKUP($B267,'[10]Linked sheet'!$A$3:$O$1925,2,FALSE)</f>
        <v>Complex, Mouth or Throat Procedures, 1 year and under</v>
      </c>
      <c r="D267" s="68" t="str">
        <f>IF(AND($Q267=$D$2,$O267="HRG"),"See 07.BPT",IFERROR(ROUND('[10]Linked sheet'!C267,'Rounded options'!$B$3),"-"))</f>
        <v>-</v>
      </c>
      <c r="E267" s="66">
        <f>IF(AND($O267="HRG",OR($D$2,$Q267=$E$2)), "See 07.BPTs",IFERROR(ROUND('[10]Linked sheet'!D267,'Rounded options'!$B$3),"-"))</f>
        <v>4441</v>
      </c>
      <c r="F267" s="15" t="str">
        <f>IFERROR(ROUND(IF('[10]Linked sheet'!E267="","-",'[10]Linked sheet'!E267),'Rounded options'!$B$3),"-")</f>
        <v>-</v>
      </c>
      <c r="G267" s="15" t="str">
        <f>IFERROR(ROUND(IF('[10]Linked sheet'!F267="","-",'[10]Linked sheet'!F267),'Rounded options'!$B$3),"-")</f>
        <v>-</v>
      </c>
      <c r="H267" s="15">
        <f>IFERROR(ROUND(IF('[10]Linked sheet'!G267="","-",'[10]Linked sheet'!G267),'Rounded options'!$B$3),"-")</f>
        <v>6</v>
      </c>
      <c r="I267" s="66">
        <f>IF(AND(Q267=$I$2,$O267="HRG"),"See 07.BPTs",IFERROR(ROUND('[10]Linked sheet'!H267,'Rounded options'!$B$3),"-"))</f>
        <v>8791</v>
      </c>
      <c r="J267" s="15">
        <f>IFERROR(ROUND(IF('[10]Linked sheet'!I267="","-",'[10]Linked sheet'!I267),'Rounded options'!$B$3),"-")</f>
        <v>114</v>
      </c>
      <c r="K267" s="15">
        <f>IFERROR(ROUND(IF('[10]Linked sheet'!J267="","-",'[10]Linked sheet'!J267),'Rounded options'!$B$3),"-")</f>
        <v>342</v>
      </c>
      <c r="L267" s="15" t="str">
        <f>IF('[10]Linked sheet'!K267="","-",'[10]Linked sheet'!K267)</f>
        <v>No</v>
      </c>
      <c r="M267" s="39" t="str">
        <f>IF('[10]Linked sheet'!L267="","-",'[10]Linked sheet'!L267)</f>
        <v>-</v>
      </c>
      <c r="N267" s="35">
        <f>IFERROR(ROUND('[10]Linked sheet'!M267,'Rounded options'!$B$3),"-")</f>
        <v>0</v>
      </c>
      <c r="O267" s="7" t="str">
        <f>IFERROR(VLOOKUP($B267,[11]BPT_System_Structure!$B:$F,2,FALSE),"-")</f>
        <v>-</v>
      </c>
      <c r="P267" s="23" t="str">
        <f>IFERROR(VLOOKUP($B267,[11]BPT_System_Structure!$B:$F,3,FALSE),"-")</f>
        <v>-</v>
      </c>
      <c r="Q267" s="8" t="str">
        <f>IFERROR(VLOOKUP($B267,[11]BPT_System_Structure!$B:$F,5,FALSE),"-")</f>
        <v>-</v>
      </c>
      <c r="R267" s="59">
        <v>0</v>
      </c>
    </row>
    <row r="268" spans="2:18" hidden="1" x14ac:dyDescent="0.2">
      <c r="B268" s="21" t="str">
        <f>'[10]Linked sheet'!A268</f>
        <v>CA82A</v>
      </c>
      <c r="C268" s="20" t="str">
        <f>VLOOKUP($B268,'[10]Linked sheet'!$A$3:$O$1925,2,FALSE)</f>
        <v>Very Major, Mouth or Throat Procedures, 19 years and over, with CC Score 2+</v>
      </c>
      <c r="D268" s="68" t="str">
        <f>IF(AND($Q268=$D$2,$O268="HRG"),"See 07.BPT",IFERROR(ROUND('[10]Linked sheet'!C268,'Rounded options'!$B$3),"-"))</f>
        <v>-</v>
      </c>
      <c r="E268" s="66">
        <f>IF(AND($O268="HRG",OR($D$2,$Q268=$E$2)), "See 07.BPTs",IFERROR(ROUND('[10]Linked sheet'!D268,'Rounded options'!$B$3),"-"))</f>
        <v>2065</v>
      </c>
      <c r="F268" s="15" t="str">
        <f>IFERROR(ROUND(IF('[10]Linked sheet'!E268="","-",'[10]Linked sheet'!E268),'Rounded options'!$B$3),"-")</f>
        <v>-</v>
      </c>
      <c r="G268" s="15" t="str">
        <f>IFERROR(ROUND(IF('[10]Linked sheet'!F268="","-",'[10]Linked sheet'!F268),'Rounded options'!$B$3),"-")</f>
        <v>-</v>
      </c>
      <c r="H268" s="15">
        <f>IFERROR(ROUND(IF('[10]Linked sheet'!G268="","-",'[10]Linked sheet'!G268),'Rounded options'!$B$3),"-")</f>
        <v>5</v>
      </c>
      <c r="I268" s="66">
        <f>IF(AND(Q268=$I$2,$O268="HRG"),"See 07.BPTs",IFERROR(ROUND('[10]Linked sheet'!H268,'Rounded options'!$B$3),"-"))</f>
        <v>7682</v>
      </c>
      <c r="J268" s="15">
        <f>IFERROR(ROUND(IF('[10]Linked sheet'!I268="","-",'[10]Linked sheet'!I268),'Rounded options'!$B$3),"-")</f>
        <v>65</v>
      </c>
      <c r="K268" s="15">
        <f>IFERROR(ROUND(IF('[10]Linked sheet'!J268="","-",'[10]Linked sheet'!J268),'Rounded options'!$B$3),"-")</f>
        <v>221</v>
      </c>
      <c r="L268" s="15" t="str">
        <f>IF('[10]Linked sheet'!K268="","-",'[10]Linked sheet'!K268)</f>
        <v>No</v>
      </c>
      <c r="M268" s="39" t="str">
        <f>IF('[10]Linked sheet'!L268="","-",'[10]Linked sheet'!L268)</f>
        <v>-</v>
      </c>
      <c r="N268" s="35">
        <f>IFERROR(ROUND('[10]Linked sheet'!M268,'Rounded options'!$B$3),"-")</f>
        <v>0</v>
      </c>
      <c r="O268" s="7" t="str">
        <f>IFERROR(VLOOKUP($B268,[11]BPT_System_Structure!$B:$F,2,FALSE),"-")</f>
        <v>-</v>
      </c>
      <c r="P268" s="23" t="str">
        <f>IFERROR(VLOOKUP($B268,[11]BPT_System_Structure!$B:$F,3,FALSE),"-")</f>
        <v>-</v>
      </c>
      <c r="Q268" s="8" t="str">
        <f>IFERROR(VLOOKUP($B268,[11]BPT_System_Structure!$B:$F,5,FALSE),"-")</f>
        <v>-</v>
      </c>
      <c r="R268" s="59">
        <v>0</v>
      </c>
    </row>
    <row r="269" spans="2:18" hidden="1" x14ac:dyDescent="0.2">
      <c r="B269" s="21" t="str">
        <f>'[10]Linked sheet'!A269</f>
        <v>CA82B</v>
      </c>
      <c r="C269" s="20" t="str">
        <f>VLOOKUP($B269,'[10]Linked sheet'!$A$3:$O$1925,2,FALSE)</f>
        <v>Very Major, Mouth or Throat Procedures, 19 years and over, with CC Score 0-1</v>
      </c>
      <c r="D269" s="68" t="str">
        <f>IF(AND($Q269=$D$2,$O269="HRG"),"See 07.BPT",IFERROR(ROUND('[10]Linked sheet'!C269,'Rounded options'!$B$3),"-"))</f>
        <v>-</v>
      </c>
      <c r="E269" s="66">
        <f>IF(AND($O269="HRG",OR($D$2,$Q269=$E$2)), "See 07.BPTs",IFERROR(ROUND('[10]Linked sheet'!D269,'Rounded options'!$B$3),"-"))</f>
        <v>1687</v>
      </c>
      <c r="F269" s="15" t="str">
        <f>IFERROR(ROUND(IF('[10]Linked sheet'!E269="","-",'[10]Linked sheet'!E269),'Rounded options'!$B$3),"-")</f>
        <v>-</v>
      </c>
      <c r="G269" s="15" t="str">
        <f>IFERROR(ROUND(IF('[10]Linked sheet'!F269="","-",'[10]Linked sheet'!F269),'Rounded options'!$B$3),"-")</f>
        <v>-</v>
      </c>
      <c r="H269" s="15">
        <f>IFERROR(ROUND(IF('[10]Linked sheet'!G269="","-",'[10]Linked sheet'!G269),'Rounded options'!$B$3),"-")</f>
        <v>5</v>
      </c>
      <c r="I269" s="66">
        <f>IF(AND(Q269=$I$2,$O269="HRG"),"See 07.BPTs",IFERROR(ROUND('[10]Linked sheet'!H269,'Rounded options'!$B$3),"-"))</f>
        <v>2720</v>
      </c>
      <c r="J269" s="15">
        <f>IFERROR(ROUND(IF('[10]Linked sheet'!I269="","-",'[10]Linked sheet'!I269),'Rounded options'!$B$3),"-")</f>
        <v>15</v>
      </c>
      <c r="K269" s="15">
        <f>IFERROR(ROUND(IF('[10]Linked sheet'!J269="","-",'[10]Linked sheet'!J269),'Rounded options'!$B$3),"-")</f>
        <v>221</v>
      </c>
      <c r="L269" s="15" t="str">
        <f>IF('[10]Linked sheet'!K269="","-",'[10]Linked sheet'!K269)</f>
        <v>No</v>
      </c>
      <c r="M269" s="39" t="str">
        <f>IF('[10]Linked sheet'!L269="","-",'[10]Linked sheet'!L269)</f>
        <v>-</v>
      </c>
      <c r="N269" s="35">
        <f>IFERROR(ROUND('[10]Linked sheet'!M269,'Rounded options'!$B$3),"-")</f>
        <v>0</v>
      </c>
      <c r="O269" s="7" t="str">
        <f>IFERROR(VLOOKUP($B269,[11]BPT_System_Structure!$B:$F,2,FALSE),"-")</f>
        <v>-</v>
      </c>
      <c r="P269" s="23" t="str">
        <f>IFERROR(VLOOKUP($B269,[11]BPT_System_Structure!$B:$F,3,FALSE),"-")</f>
        <v>-</v>
      </c>
      <c r="Q269" s="8" t="str">
        <f>IFERROR(VLOOKUP($B269,[11]BPT_System_Structure!$B:$F,5,FALSE),"-")</f>
        <v>-</v>
      </c>
      <c r="R269" s="59">
        <v>0</v>
      </c>
    </row>
    <row r="270" spans="2:18" hidden="1" x14ac:dyDescent="0.2">
      <c r="B270" s="21" t="str">
        <f>'[10]Linked sheet'!A270</f>
        <v>CA82C</v>
      </c>
      <c r="C270" s="20" t="str">
        <f>VLOOKUP($B270,'[10]Linked sheet'!$A$3:$O$1925,2,FALSE)</f>
        <v>Very Major, Mouth or Throat Procedures, between 2 and 18 years</v>
      </c>
      <c r="D270" s="68" t="str">
        <f>IF(AND($Q270=$D$2,$O270="HRG"),"See 07.BPT",IFERROR(ROUND('[10]Linked sheet'!C270,'Rounded options'!$B$3),"-"))</f>
        <v>-</v>
      </c>
      <c r="E270" s="66">
        <f>IF(AND($O270="HRG",OR($D$2,$Q270=$E$2)), "See 07.BPTs",IFERROR(ROUND('[10]Linked sheet'!D270,'Rounded options'!$B$3),"-"))</f>
        <v>3078</v>
      </c>
      <c r="F270" s="15" t="str">
        <f>IFERROR(ROUND(IF('[10]Linked sheet'!E270="","-",'[10]Linked sheet'!E270),'Rounded options'!$B$3),"-")</f>
        <v>-</v>
      </c>
      <c r="G270" s="15" t="str">
        <f>IFERROR(ROUND(IF('[10]Linked sheet'!F270="","-",'[10]Linked sheet'!F270),'Rounded options'!$B$3),"-")</f>
        <v>-</v>
      </c>
      <c r="H270" s="15">
        <f>IFERROR(ROUND(IF('[10]Linked sheet'!G270="","-",'[10]Linked sheet'!G270),'Rounded options'!$B$3),"-")</f>
        <v>5</v>
      </c>
      <c r="I270" s="66">
        <f>IF(AND(Q270=$I$2,$O270="HRG"),"See 07.BPTs",IFERROR(ROUND('[10]Linked sheet'!H270,'Rounded options'!$B$3),"-"))</f>
        <v>2484</v>
      </c>
      <c r="J270" s="15">
        <f>IFERROR(ROUND(IF('[10]Linked sheet'!I270="","-",'[10]Linked sheet'!I270),'Rounded options'!$B$3),"-")</f>
        <v>11</v>
      </c>
      <c r="K270" s="15">
        <f>IFERROR(ROUND(IF('[10]Linked sheet'!J270="","-",'[10]Linked sheet'!J270),'Rounded options'!$B$3),"-")</f>
        <v>342</v>
      </c>
      <c r="L270" s="15" t="str">
        <f>IF('[10]Linked sheet'!K270="","-",'[10]Linked sheet'!K270)</f>
        <v>No</v>
      </c>
      <c r="M270" s="39" t="str">
        <f>IF('[10]Linked sheet'!L270="","-",'[10]Linked sheet'!L270)</f>
        <v>-</v>
      </c>
      <c r="N270" s="35">
        <f>IFERROR(ROUND('[10]Linked sheet'!M270,'Rounded options'!$B$3),"-")</f>
        <v>0</v>
      </c>
      <c r="O270" s="7" t="str">
        <f>IFERROR(VLOOKUP($B270,[11]BPT_System_Structure!$B:$F,2,FALSE),"-")</f>
        <v>-</v>
      </c>
      <c r="P270" s="23" t="str">
        <f>IFERROR(VLOOKUP($B270,[11]BPT_System_Structure!$B:$F,3,FALSE),"-")</f>
        <v>-</v>
      </c>
      <c r="Q270" s="8" t="str">
        <f>IFERROR(VLOOKUP($B270,[11]BPT_System_Structure!$B:$F,5,FALSE),"-")</f>
        <v>-</v>
      </c>
      <c r="R270" s="59">
        <v>0</v>
      </c>
    </row>
    <row r="271" spans="2:18" hidden="1" x14ac:dyDescent="0.2">
      <c r="B271" s="21" t="str">
        <f>'[10]Linked sheet'!A271</f>
        <v>CA82D</v>
      </c>
      <c r="C271" s="20" t="str">
        <f>VLOOKUP($B271,'[10]Linked sheet'!$A$3:$O$1925,2,FALSE)</f>
        <v>Very Major, Mouth or Throat Procedures, 1 year and under</v>
      </c>
      <c r="D271" s="68" t="str">
        <f>IF(AND($Q271=$D$2,$O271="HRG"),"See 07.BPT",IFERROR(ROUND('[10]Linked sheet'!C271,'Rounded options'!$B$3),"-"))</f>
        <v>-</v>
      </c>
      <c r="E271" s="66">
        <f>IF(AND($O271="HRG",OR($D$2,$Q271=$E$2)), "See 07.BPTs",IFERROR(ROUND('[10]Linked sheet'!D271,'Rounded options'!$B$3),"-"))</f>
        <v>3713</v>
      </c>
      <c r="F271" s="15" t="str">
        <f>IFERROR(ROUND(IF('[10]Linked sheet'!E271="","-",'[10]Linked sheet'!E271),'Rounded options'!$B$3),"-")</f>
        <v>-</v>
      </c>
      <c r="G271" s="15" t="str">
        <f>IFERROR(ROUND(IF('[10]Linked sheet'!F271="","-",'[10]Linked sheet'!F271),'Rounded options'!$B$3),"-")</f>
        <v>-</v>
      </c>
      <c r="H271" s="15">
        <f>IFERROR(ROUND(IF('[10]Linked sheet'!G271="","-",'[10]Linked sheet'!G271),'Rounded options'!$B$3),"-")</f>
        <v>5</v>
      </c>
      <c r="I271" s="66">
        <f>IF(AND(Q271=$I$2,$O271="HRG"),"See 07.BPTs",IFERROR(ROUND('[10]Linked sheet'!H271,'Rounded options'!$B$3),"-"))</f>
        <v>3298</v>
      </c>
      <c r="J271" s="15">
        <f>IFERROR(ROUND(IF('[10]Linked sheet'!I271="","-",'[10]Linked sheet'!I271),'Rounded options'!$B$3),"-")</f>
        <v>20</v>
      </c>
      <c r="K271" s="15">
        <f>IFERROR(ROUND(IF('[10]Linked sheet'!J271="","-",'[10]Linked sheet'!J271),'Rounded options'!$B$3),"-")</f>
        <v>342</v>
      </c>
      <c r="L271" s="15" t="str">
        <f>IF('[10]Linked sheet'!K271="","-",'[10]Linked sheet'!K271)</f>
        <v>No</v>
      </c>
      <c r="M271" s="39" t="str">
        <f>IF('[10]Linked sheet'!L271="","-",'[10]Linked sheet'!L271)</f>
        <v>-</v>
      </c>
      <c r="N271" s="35">
        <f>IFERROR(ROUND('[10]Linked sheet'!M271,'Rounded options'!$B$3),"-")</f>
        <v>0</v>
      </c>
      <c r="O271" s="7" t="str">
        <f>IFERROR(VLOOKUP($B271,[11]BPT_System_Structure!$B:$F,2,FALSE),"-")</f>
        <v>-</v>
      </c>
      <c r="P271" s="23" t="str">
        <f>IFERROR(VLOOKUP($B271,[11]BPT_System_Structure!$B:$F,3,FALSE),"-")</f>
        <v>-</v>
      </c>
      <c r="Q271" s="8" t="str">
        <f>IFERROR(VLOOKUP($B271,[11]BPT_System_Structure!$B:$F,5,FALSE),"-")</f>
        <v>-</v>
      </c>
      <c r="R271" s="59">
        <v>0</v>
      </c>
    </row>
    <row r="272" spans="2:18" hidden="1" x14ac:dyDescent="0.2">
      <c r="B272" s="21" t="str">
        <f>'[10]Linked sheet'!A272</f>
        <v>CA83A</v>
      </c>
      <c r="C272" s="20" t="str">
        <f>VLOOKUP($B272,'[10]Linked sheet'!$A$3:$O$1925,2,FALSE)</f>
        <v>Major, Mouth or Throat Procedures, 19 years and over, with CC Score 2+</v>
      </c>
      <c r="D272" s="68" t="str">
        <f>IF(AND($Q272=$D$2,$O272="HRG"),"See 07.BPT",IFERROR(ROUND('[10]Linked sheet'!C272,'Rounded options'!$B$3),"-"))</f>
        <v>-</v>
      </c>
      <c r="E272" s="66">
        <f>IF(AND($O272="HRG",OR($D$2,$Q272=$E$2)), "See 07.BPTs",IFERROR(ROUND('[10]Linked sheet'!D272,'Rounded options'!$B$3),"-"))</f>
        <v>1665</v>
      </c>
      <c r="F272" s="15" t="str">
        <f>IFERROR(ROUND(IF('[10]Linked sheet'!E272="","-",'[10]Linked sheet'!E272),'Rounded options'!$B$3),"-")</f>
        <v>-</v>
      </c>
      <c r="G272" s="15" t="str">
        <f>IFERROR(ROUND(IF('[10]Linked sheet'!F272="","-",'[10]Linked sheet'!F272),'Rounded options'!$B$3),"-")</f>
        <v>-</v>
      </c>
      <c r="H272" s="15">
        <f>IFERROR(ROUND(IF('[10]Linked sheet'!G272="","-",'[10]Linked sheet'!G272),'Rounded options'!$B$3),"-")</f>
        <v>5</v>
      </c>
      <c r="I272" s="66">
        <f>IF(AND(Q272=$I$2,$O272="HRG"),"See 07.BPTs",IFERROR(ROUND('[10]Linked sheet'!H272,'Rounded options'!$B$3),"-"))</f>
        <v>2940</v>
      </c>
      <c r="J272" s="15">
        <f>IFERROR(ROUND(IF('[10]Linked sheet'!I272="","-",'[10]Linked sheet'!I272),'Rounded options'!$B$3),"-")</f>
        <v>17</v>
      </c>
      <c r="K272" s="15">
        <f>IFERROR(ROUND(IF('[10]Linked sheet'!J272="","-",'[10]Linked sheet'!J272),'Rounded options'!$B$3),"-")</f>
        <v>221</v>
      </c>
      <c r="L272" s="15" t="str">
        <f>IF('[10]Linked sheet'!K272="","-",'[10]Linked sheet'!K272)</f>
        <v>No</v>
      </c>
      <c r="M272" s="39" t="str">
        <f>IF('[10]Linked sheet'!L272="","-",'[10]Linked sheet'!L272)</f>
        <v>-</v>
      </c>
      <c r="N272" s="35">
        <f>IFERROR(ROUND('[10]Linked sheet'!M272,'Rounded options'!$B$3),"-")</f>
        <v>0</v>
      </c>
      <c r="O272" s="7" t="str">
        <f>IFERROR(VLOOKUP($B272,[11]BPT_System_Structure!$B:$F,2,FALSE),"-")</f>
        <v>-</v>
      </c>
      <c r="P272" s="23" t="str">
        <f>IFERROR(VLOOKUP($B272,[11]BPT_System_Structure!$B:$F,3,FALSE),"-")</f>
        <v>-</v>
      </c>
      <c r="Q272" s="8" t="str">
        <f>IFERROR(VLOOKUP($B272,[11]BPT_System_Structure!$B:$F,5,FALSE),"-")</f>
        <v>-</v>
      </c>
      <c r="R272" s="59">
        <v>0</v>
      </c>
    </row>
    <row r="273" spans="2:18" hidden="1" x14ac:dyDescent="0.2">
      <c r="B273" s="21" t="str">
        <f>'[10]Linked sheet'!A273</f>
        <v>CA83B</v>
      </c>
      <c r="C273" s="20" t="str">
        <f>VLOOKUP($B273,'[10]Linked sheet'!$A$3:$O$1925,2,FALSE)</f>
        <v>Major, Mouth or Throat Procedures, 19 years and over, with CC Score 0-1</v>
      </c>
      <c r="D273" s="68" t="str">
        <f>IF(AND($Q273=$D$2,$O273="HRG"),"See 07.BPT",IFERROR(ROUND('[10]Linked sheet'!C273,'Rounded options'!$B$3),"-"))</f>
        <v>-</v>
      </c>
      <c r="E273" s="66">
        <f>IF(AND($O273="HRG",OR($D$2,$Q273=$E$2)), "See 07.BPTs",IFERROR(ROUND('[10]Linked sheet'!D273,'Rounded options'!$B$3),"-"))</f>
        <v>1518</v>
      </c>
      <c r="F273" s="15" t="str">
        <f>IFERROR(ROUND(IF('[10]Linked sheet'!E273="","-",'[10]Linked sheet'!E273),'Rounded options'!$B$3),"-")</f>
        <v>-</v>
      </c>
      <c r="G273" s="15" t="str">
        <f>IFERROR(ROUND(IF('[10]Linked sheet'!F273="","-",'[10]Linked sheet'!F273),'Rounded options'!$B$3),"-")</f>
        <v>-</v>
      </c>
      <c r="H273" s="15">
        <f>IFERROR(ROUND(IF('[10]Linked sheet'!G273="","-",'[10]Linked sheet'!G273),'Rounded options'!$B$3),"-")</f>
        <v>5</v>
      </c>
      <c r="I273" s="66">
        <f>IF(AND(Q273=$I$2,$O273="HRG"),"See 07.BPTs",IFERROR(ROUND('[10]Linked sheet'!H273,'Rounded options'!$B$3),"-"))</f>
        <v>1518</v>
      </c>
      <c r="J273" s="15">
        <f>IFERROR(ROUND(IF('[10]Linked sheet'!I273="","-",'[10]Linked sheet'!I273),'Rounded options'!$B$3),"-")</f>
        <v>5</v>
      </c>
      <c r="K273" s="15">
        <f>IFERROR(ROUND(IF('[10]Linked sheet'!J273="","-",'[10]Linked sheet'!J273),'Rounded options'!$B$3),"-")</f>
        <v>221</v>
      </c>
      <c r="L273" s="15" t="str">
        <f>IF('[10]Linked sheet'!K273="","-",'[10]Linked sheet'!K273)</f>
        <v>No</v>
      </c>
      <c r="M273" s="39" t="str">
        <f>IF('[10]Linked sheet'!L273="","-",'[10]Linked sheet'!L273)</f>
        <v>-</v>
      </c>
      <c r="N273" s="35">
        <f>IFERROR(ROUND('[10]Linked sheet'!M273,'Rounded options'!$B$3),"-")</f>
        <v>0</v>
      </c>
      <c r="O273" s="7" t="str">
        <f>IFERROR(VLOOKUP($B273,[11]BPT_System_Structure!$B:$F,2,FALSE),"-")</f>
        <v>-</v>
      </c>
      <c r="P273" s="23" t="str">
        <f>IFERROR(VLOOKUP($B273,[11]BPT_System_Structure!$B:$F,3,FALSE),"-")</f>
        <v>-</v>
      </c>
      <c r="Q273" s="8" t="str">
        <f>IFERROR(VLOOKUP($B273,[11]BPT_System_Structure!$B:$F,5,FALSE),"-")</f>
        <v>-</v>
      </c>
      <c r="R273" s="59">
        <v>0</v>
      </c>
    </row>
    <row r="274" spans="2:18" hidden="1" x14ac:dyDescent="0.2">
      <c r="B274" s="21" t="str">
        <f>'[10]Linked sheet'!A274</f>
        <v>CA83C</v>
      </c>
      <c r="C274" s="20" t="str">
        <f>VLOOKUP($B274,'[10]Linked sheet'!$A$3:$O$1925,2,FALSE)</f>
        <v>Major, Mouth or Throat Procedures, 18 years and under</v>
      </c>
      <c r="D274" s="68" t="str">
        <f>IF(AND($Q274=$D$2,$O274="HRG"),"See 07.BPT",IFERROR(ROUND('[10]Linked sheet'!C274,'Rounded options'!$B$3),"-"))</f>
        <v>-</v>
      </c>
      <c r="E274" s="66">
        <f>IF(AND($O274="HRG",OR($D$2,$Q274=$E$2)), "See 07.BPTs",IFERROR(ROUND('[10]Linked sheet'!D274,'Rounded options'!$B$3),"-"))</f>
        <v>1600</v>
      </c>
      <c r="F274" s="15" t="str">
        <f>IFERROR(ROUND(IF('[10]Linked sheet'!E274="","-",'[10]Linked sheet'!E274),'Rounded options'!$B$3),"-")</f>
        <v>-</v>
      </c>
      <c r="G274" s="15" t="str">
        <f>IFERROR(ROUND(IF('[10]Linked sheet'!F274="","-",'[10]Linked sheet'!F274),'Rounded options'!$B$3),"-")</f>
        <v>-</v>
      </c>
      <c r="H274" s="15">
        <f>IFERROR(ROUND(IF('[10]Linked sheet'!G274="","-",'[10]Linked sheet'!G274),'Rounded options'!$B$3),"-")</f>
        <v>5</v>
      </c>
      <c r="I274" s="66">
        <f>IF(AND(Q274=$I$2,$O274="HRG"),"See 07.BPTs",IFERROR(ROUND('[10]Linked sheet'!H274,'Rounded options'!$B$3),"-"))</f>
        <v>1600</v>
      </c>
      <c r="J274" s="15">
        <f>IFERROR(ROUND(IF('[10]Linked sheet'!I274="","-",'[10]Linked sheet'!I274),'Rounded options'!$B$3),"-")</f>
        <v>5</v>
      </c>
      <c r="K274" s="15">
        <f>IFERROR(ROUND(IF('[10]Linked sheet'!J274="","-",'[10]Linked sheet'!J274),'Rounded options'!$B$3),"-")</f>
        <v>342</v>
      </c>
      <c r="L274" s="15" t="str">
        <f>IF('[10]Linked sheet'!K274="","-",'[10]Linked sheet'!K274)</f>
        <v>No</v>
      </c>
      <c r="M274" s="39" t="str">
        <f>IF('[10]Linked sheet'!L274="","-",'[10]Linked sheet'!L274)</f>
        <v>-</v>
      </c>
      <c r="N274" s="35">
        <f>IFERROR(ROUND('[10]Linked sheet'!M274,'Rounded options'!$B$3),"-")</f>
        <v>0</v>
      </c>
      <c r="O274" s="7" t="str">
        <f>IFERROR(VLOOKUP($B274,[11]BPT_System_Structure!$B:$F,2,FALSE),"-")</f>
        <v>-</v>
      </c>
      <c r="P274" s="23" t="str">
        <f>IFERROR(VLOOKUP($B274,[11]BPT_System_Structure!$B:$F,3,FALSE),"-")</f>
        <v>-</v>
      </c>
      <c r="Q274" s="8" t="str">
        <f>IFERROR(VLOOKUP($B274,[11]BPT_System_Structure!$B:$F,5,FALSE),"-")</f>
        <v>-</v>
      </c>
      <c r="R274" s="59">
        <v>0</v>
      </c>
    </row>
    <row r="275" spans="2:18" hidden="1" x14ac:dyDescent="0.2">
      <c r="B275" s="21" t="str">
        <f>'[10]Linked sheet'!A275</f>
        <v>CA84A</v>
      </c>
      <c r="C275" s="20" t="str">
        <f>VLOOKUP($B275,'[10]Linked sheet'!$A$3:$O$1925,2,FALSE)</f>
        <v>Intermediate, Mouth or Throat Procedures, 19 years and over, with CC Score 2+</v>
      </c>
      <c r="D275" s="68" t="str">
        <f>IF(AND($Q275=$D$2,$O275="HRG"),"See 07.BPT",IFERROR(ROUND('[10]Linked sheet'!C275,'Rounded options'!$B$3),"-"))</f>
        <v>-</v>
      </c>
      <c r="E275" s="66">
        <f>IF(AND($O275="HRG",OR($D$2,$Q275=$E$2)), "See 07.BPTs",IFERROR(ROUND('[10]Linked sheet'!D275,'Rounded options'!$B$3),"-"))</f>
        <v>1092</v>
      </c>
      <c r="F275" s="15" t="str">
        <f>IFERROR(ROUND(IF('[10]Linked sheet'!E275="","-",'[10]Linked sheet'!E275),'Rounded options'!$B$3),"-")</f>
        <v>-</v>
      </c>
      <c r="G275" s="15" t="str">
        <f>IFERROR(ROUND(IF('[10]Linked sheet'!F275="","-",'[10]Linked sheet'!F275),'Rounded options'!$B$3),"-")</f>
        <v>-</v>
      </c>
      <c r="H275" s="15">
        <f>IFERROR(ROUND(IF('[10]Linked sheet'!G275="","-",'[10]Linked sheet'!G275),'Rounded options'!$B$3),"-")</f>
        <v>5</v>
      </c>
      <c r="I275" s="66">
        <f>IF(AND(Q275=$I$2,$O275="HRG"),"See 07.BPTs",IFERROR(ROUND('[10]Linked sheet'!H275,'Rounded options'!$B$3),"-"))</f>
        <v>2617</v>
      </c>
      <c r="J275" s="15">
        <f>IFERROR(ROUND(IF('[10]Linked sheet'!I275="","-",'[10]Linked sheet'!I275),'Rounded options'!$B$3),"-")</f>
        <v>22</v>
      </c>
      <c r="K275" s="15">
        <f>IFERROR(ROUND(IF('[10]Linked sheet'!J275="","-",'[10]Linked sheet'!J275),'Rounded options'!$B$3),"-")</f>
        <v>221</v>
      </c>
      <c r="L275" s="15" t="str">
        <f>IF('[10]Linked sheet'!K275="","-",'[10]Linked sheet'!K275)</f>
        <v>No</v>
      </c>
      <c r="M275" s="39" t="str">
        <f>IF('[10]Linked sheet'!L275="","-",'[10]Linked sheet'!L275)</f>
        <v>-</v>
      </c>
      <c r="N275" s="35">
        <f>IFERROR(ROUND('[10]Linked sheet'!M275,'Rounded options'!$B$3),"-")</f>
        <v>0</v>
      </c>
      <c r="O275" s="7" t="str">
        <f>IFERROR(VLOOKUP($B275,[11]BPT_System_Structure!$B:$F,2,FALSE),"-")</f>
        <v>-</v>
      </c>
      <c r="P275" s="23" t="str">
        <f>IFERROR(VLOOKUP($B275,[11]BPT_System_Structure!$B:$F,3,FALSE),"-")</f>
        <v>-</v>
      </c>
      <c r="Q275" s="8" t="str">
        <f>IFERROR(VLOOKUP($B275,[11]BPT_System_Structure!$B:$F,5,FALSE),"-")</f>
        <v>-</v>
      </c>
      <c r="R275" s="59">
        <v>0</v>
      </c>
    </row>
    <row r="276" spans="2:18" hidden="1" x14ac:dyDescent="0.2">
      <c r="B276" s="21" t="str">
        <f>'[10]Linked sheet'!A276</f>
        <v>CA84B</v>
      </c>
      <c r="C276" s="20" t="str">
        <f>VLOOKUP($B276,'[10]Linked sheet'!$A$3:$O$1925,2,FALSE)</f>
        <v>Intermediate, Mouth or Throat Procedures, 19 years and over, with CC Score 0-1</v>
      </c>
      <c r="D276" s="68">
        <f>IF(AND($Q276=$D$2,$O276="HRG"),"See 07.BPT",IFERROR(ROUND('[10]Linked sheet'!C276,'Rounded options'!$B$3),"-"))</f>
        <v>133</v>
      </c>
      <c r="E276" s="66">
        <f>IF(AND($O276="HRG",OR($D$2,$Q276=$E$2)), "See 07.BPTs",IFERROR(ROUND('[10]Linked sheet'!D276,'Rounded options'!$B$3),"-"))</f>
        <v>808</v>
      </c>
      <c r="F276" s="15" t="str">
        <f>IFERROR(ROUND(IF('[10]Linked sheet'!E276="","-",'[10]Linked sheet'!E276),'Rounded options'!$B$3),"-")</f>
        <v>-</v>
      </c>
      <c r="G276" s="15" t="str">
        <f>IFERROR(ROUND(IF('[10]Linked sheet'!F276="","-",'[10]Linked sheet'!F276),'Rounded options'!$B$3),"-")</f>
        <v>-</v>
      </c>
      <c r="H276" s="15">
        <f>IFERROR(ROUND(IF('[10]Linked sheet'!G276="","-",'[10]Linked sheet'!G276),'Rounded options'!$B$3),"-")</f>
        <v>5</v>
      </c>
      <c r="I276" s="66">
        <f>IF(AND(Q276=$I$2,$O276="HRG"),"See 07.BPTs",IFERROR(ROUND('[10]Linked sheet'!H276,'Rounded options'!$B$3),"-"))</f>
        <v>1320</v>
      </c>
      <c r="J276" s="15">
        <f>IFERROR(ROUND(IF('[10]Linked sheet'!I276="","-",'[10]Linked sheet'!I276),'Rounded options'!$B$3),"-")</f>
        <v>6</v>
      </c>
      <c r="K276" s="15">
        <f>IFERROR(ROUND(IF('[10]Linked sheet'!J276="","-",'[10]Linked sheet'!J276),'Rounded options'!$B$3),"-")</f>
        <v>221</v>
      </c>
      <c r="L276" s="15" t="str">
        <f>IF('[10]Linked sheet'!K276="","-",'[10]Linked sheet'!K276)</f>
        <v>No</v>
      </c>
      <c r="M276" s="39" t="str">
        <f>IF('[10]Linked sheet'!L276="","-",'[10]Linked sheet'!L276)</f>
        <v>-</v>
      </c>
      <c r="N276" s="35">
        <f>IFERROR(ROUND('[10]Linked sheet'!M276,'Rounded options'!$B$3),"-")</f>
        <v>0</v>
      </c>
      <c r="O276" s="7" t="str">
        <f>IFERROR(VLOOKUP($B276,[11]BPT_System_Structure!$B:$F,2,FALSE),"-")</f>
        <v>-</v>
      </c>
      <c r="P276" s="23" t="str">
        <f>IFERROR(VLOOKUP($B276,[11]BPT_System_Structure!$B:$F,3,FALSE),"-")</f>
        <v>-</v>
      </c>
      <c r="Q276" s="8" t="str">
        <f>IFERROR(VLOOKUP($B276,[11]BPT_System_Structure!$B:$F,5,FALSE),"-")</f>
        <v>-</v>
      </c>
      <c r="R276" s="59">
        <v>0</v>
      </c>
    </row>
    <row r="277" spans="2:18" hidden="1" x14ac:dyDescent="0.2">
      <c r="B277" s="21" t="str">
        <f>'[10]Linked sheet'!A277</f>
        <v>CA84C</v>
      </c>
      <c r="C277" s="20" t="str">
        <f>VLOOKUP($B277,'[10]Linked sheet'!$A$3:$O$1925,2,FALSE)</f>
        <v>Intermediate, Mouth or Throat Procedures, 18 years and under</v>
      </c>
      <c r="D277" s="68">
        <f>IF(AND($Q277=$D$2,$O277="HRG"),"See 07.BPT",IFERROR(ROUND('[10]Linked sheet'!C277,'Rounded options'!$B$3),"-"))</f>
        <v>103</v>
      </c>
      <c r="E277" s="66">
        <f>IF(AND($O277="HRG",OR($D$2,$Q277=$E$2)), "See 07.BPTs",IFERROR(ROUND('[10]Linked sheet'!D277,'Rounded options'!$B$3),"-"))</f>
        <v>1102</v>
      </c>
      <c r="F277" s="15" t="str">
        <f>IFERROR(ROUND(IF('[10]Linked sheet'!E277="","-",'[10]Linked sheet'!E277),'Rounded options'!$B$3),"-")</f>
        <v>-</v>
      </c>
      <c r="G277" s="15" t="str">
        <f>IFERROR(ROUND(IF('[10]Linked sheet'!F277="","-",'[10]Linked sheet'!F277),'Rounded options'!$B$3),"-")</f>
        <v>-</v>
      </c>
      <c r="H277" s="15">
        <f>IFERROR(ROUND(IF('[10]Linked sheet'!G277="","-",'[10]Linked sheet'!G277),'Rounded options'!$B$3),"-")</f>
        <v>5</v>
      </c>
      <c r="I277" s="66">
        <f>IF(AND(Q277=$I$2,$O277="HRG"),"See 07.BPTs",IFERROR(ROUND('[10]Linked sheet'!H277,'Rounded options'!$B$3),"-"))</f>
        <v>1195</v>
      </c>
      <c r="J277" s="15">
        <f>IFERROR(ROUND(IF('[10]Linked sheet'!I277="","-",'[10]Linked sheet'!I277),'Rounded options'!$B$3),"-")</f>
        <v>5</v>
      </c>
      <c r="K277" s="15">
        <f>IFERROR(ROUND(IF('[10]Linked sheet'!J277="","-",'[10]Linked sheet'!J277),'Rounded options'!$B$3),"-")</f>
        <v>342</v>
      </c>
      <c r="L277" s="15" t="str">
        <f>IF('[10]Linked sheet'!K277="","-",'[10]Linked sheet'!K277)</f>
        <v>No</v>
      </c>
      <c r="M277" s="39" t="str">
        <f>IF('[10]Linked sheet'!L277="","-",'[10]Linked sheet'!L277)</f>
        <v>-</v>
      </c>
      <c r="N277" s="35">
        <f>IFERROR(ROUND('[10]Linked sheet'!M277,'Rounded options'!$B$3),"-")</f>
        <v>0</v>
      </c>
      <c r="O277" s="7" t="str">
        <f>IFERROR(VLOOKUP($B277,[11]BPT_System_Structure!$B:$F,2,FALSE),"-")</f>
        <v>-</v>
      </c>
      <c r="P277" s="23" t="str">
        <f>IFERROR(VLOOKUP($B277,[11]BPT_System_Structure!$B:$F,3,FALSE),"-")</f>
        <v>-</v>
      </c>
      <c r="Q277" s="8" t="str">
        <f>IFERROR(VLOOKUP($B277,[11]BPT_System_Structure!$B:$F,5,FALSE),"-")</f>
        <v>-</v>
      </c>
      <c r="R277" s="59">
        <v>0</v>
      </c>
    </row>
    <row r="278" spans="2:18" hidden="1" x14ac:dyDescent="0.2">
      <c r="B278" s="21" t="str">
        <f>'[10]Linked sheet'!A278</f>
        <v>CA85A</v>
      </c>
      <c r="C278" s="20" t="str">
        <f>VLOOKUP($B278,'[10]Linked sheet'!$A$3:$O$1925,2,FALSE)</f>
        <v>Minor, Mouth or Throat Procedures, 19 years and over</v>
      </c>
      <c r="D278" s="68">
        <f>IF(AND($Q278=$D$2,$O278="HRG"),"See 07.BPT",IFERROR(ROUND('[10]Linked sheet'!C278,'Rounded options'!$B$3),"-"))</f>
        <v>113</v>
      </c>
      <c r="E278" s="66">
        <f>IF(AND($O278="HRG",OR($D$2,$Q278=$E$2)), "See 07.BPTs",IFERROR(ROUND('[10]Linked sheet'!D278,'Rounded options'!$B$3),"-"))</f>
        <v>587</v>
      </c>
      <c r="F278" s="15" t="str">
        <f>IFERROR(ROUND(IF('[10]Linked sheet'!E278="","-",'[10]Linked sheet'!E278),'Rounded options'!$B$3),"-")</f>
        <v>-</v>
      </c>
      <c r="G278" s="15" t="str">
        <f>IFERROR(ROUND(IF('[10]Linked sheet'!F278="","-",'[10]Linked sheet'!F278),'Rounded options'!$B$3),"-")</f>
        <v>-</v>
      </c>
      <c r="H278" s="15">
        <f>IFERROR(ROUND(IF('[10]Linked sheet'!G278="","-",'[10]Linked sheet'!G278),'Rounded options'!$B$3),"-")</f>
        <v>5</v>
      </c>
      <c r="I278" s="66">
        <f>IF(AND(Q278=$I$2,$O278="HRG"),"See 07.BPTs",IFERROR(ROUND('[10]Linked sheet'!H278,'Rounded options'!$B$3),"-"))</f>
        <v>587</v>
      </c>
      <c r="J278" s="15">
        <f>IFERROR(ROUND(IF('[10]Linked sheet'!I278="","-",'[10]Linked sheet'!I278),'Rounded options'!$B$3),"-")</f>
        <v>5</v>
      </c>
      <c r="K278" s="15">
        <f>IFERROR(ROUND(IF('[10]Linked sheet'!J278="","-",'[10]Linked sheet'!J278),'Rounded options'!$B$3),"-")</f>
        <v>221</v>
      </c>
      <c r="L278" s="15" t="str">
        <f>IF('[10]Linked sheet'!K278="","-",'[10]Linked sheet'!K278)</f>
        <v>No</v>
      </c>
      <c r="M278" s="39" t="str">
        <f>IF('[10]Linked sheet'!L278="","-",'[10]Linked sheet'!L278)</f>
        <v>-</v>
      </c>
      <c r="N278" s="35">
        <f>IFERROR(ROUND('[10]Linked sheet'!M278,'Rounded options'!$B$3),"-")</f>
        <v>0</v>
      </c>
      <c r="O278" s="7" t="str">
        <f>IFERROR(VLOOKUP($B278,[11]BPT_System_Structure!$B:$F,2,FALSE),"-")</f>
        <v>-</v>
      </c>
      <c r="P278" s="23" t="str">
        <f>IFERROR(VLOOKUP($B278,[11]BPT_System_Structure!$B:$F,3,FALSE),"-")</f>
        <v>-</v>
      </c>
      <c r="Q278" s="8" t="str">
        <f>IFERROR(VLOOKUP($B278,[11]BPT_System_Structure!$B:$F,5,FALSE),"-")</f>
        <v>-</v>
      </c>
      <c r="R278" s="59">
        <v>0</v>
      </c>
    </row>
    <row r="279" spans="2:18" hidden="1" x14ac:dyDescent="0.2">
      <c r="B279" s="21" t="str">
        <f>'[10]Linked sheet'!A279</f>
        <v>CA85B</v>
      </c>
      <c r="C279" s="20" t="str">
        <f>VLOOKUP($B279,'[10]Linked sheet'!$A$3:$O$1925,2,FALSE)</f>
        <v>Minor, Mouth or Throat Procedures, between 2 and 18 years</v>
      </c>
      <c r="D279" s="68">
        <f>IF(AND($Q279=$D$2,$O279="HRG"),"See 07.BPT",IFERROR(ROUND('[10]Linked sheet'!C279,'Rounded options'!$B$3),"-"))</f>
        <v>161</v>
      </c>
      <c r="E279" s="66">
        <f>IF(AND($O279="HRG",OR($D$2,$Q279=$E$2)), "See 07.BPTs",IFERROR(ROUND('[10]Linked sheet'!D279,'Rounded options'!$B$3),"-"))</f>
        <v>634</v>
      </c>
      <c r="F279" s="15" t="str">
        <f>IFERROR(ROUND(IF('[10]Linked sheet'!E279="","-",'[10]Linked sheet'!E279),'Rounded options'!$B$3),"-")</f>
        <v>-</v>
      </c>
      <c r="G279" s="15" t="str">
        <f>IFERROR(ROUND(IF('[10]Linked sheet'!F279="","-",'[10]Linked sheet'!F279),'Rounded options'!$B$3),"-")</f>
        <v>-</v>
      </c>
      <c r="H279" s="15">
        <f>IFERROR(ROUND(IF('[10]Linked sheet'!G279="","-",'[10]Linked sheet'!G279),'Rounded options'!$B$3),"-")</f>
        <v>5</v>
      </c>
      <c r="I279" s="66">
        <f>IF(AND(Q279=$I$2,$O279="HRG"),"See 07.BPTs",IFERROR(ROUND('[10]Linked sheet'!H279,'Rounded options'!$B$3),"-"))</f>
        <v>639</v>
      </c>
      <c r="J279" s="15">
        <f>IFERROR(ROUND(IF('[10]Linked sheet'!I279="","-",'[10]Linked sheet'!I279),'Rounded options'!$B$3),"-")</f>
        <v>5</v>
      </c>
      <c r="K279" s="15">
        <f>IFERROR(ROUND(IF('[10]Linked sheet'!J279="","-",'[10]Linked sheet'!J279),'Rounded options'!$B$3),"-")</f>
        <v>342</v>
      </c>
      <c r="L279" s="15" t="str">
        <f>IF('[10]Linked sheet'!K279="","-",'[10]Linked sheet'!K279)</f>
        <v>No</v>
      </c>
      <c r="M279" s="39" t="str">
        <f>IF('[10]Linked sheet'!L279="","-",'[10]Linked sheet'!L279)</f>
        <v>-</v>
      </c>
      <c r="N279" s="35">
        <f>IFERROR(ROUND('[10]Linked sheet'!M279,'Rounded options'!$B$3),"-")</f>
        <v>0</v>
      </c>
      <c r="O279" s="7" t="str">
        <f>IFERROR(VLOOKUP($B279,[11]BPT_System_Structure!$B:$F,2,FALSE),"-")</f>
        <v>-</v>
      </c>
      <c r="P279" s="23" t="str">
        <f>IFERROR(VLOOKUP($B279,[11]BPT_System_Structure!$B:$F,3,FALSE),"-")</f>
        <v>-</v>
      </c>
      <c r="Q279" s="8" t="str">
        <f>IFERROR(VLOOKUP($B279,[11]BPT_System_Structure!$B:$F,5,FALSE),"-")</f>
        <v>-</v>
      </c>
      <c r="R279" s="59">
        <v>0</v>
      </c>
    </row>
    <row r="280" spans="2:18" hidden="1" x14ac:dyDescent="0.2">
      <c r="B280" s="21" t="str">
        <f>'[10]Linked sheet'!A280</f>
        <v>CA85C</v>
      </c>
      <c r="C280" s="20" t="str">
        <f>VLOOKUP($B280,'[10]Linked sheet'!$A$3:$O$1925,2,FALSE)</f>
        <v>Minor, Mouth or Throat Procedures, 1 year and under</v>
      </c>
      <c r="D280" s="68" t="str">
        <f>IF(AND($Q280=$D$2,$O280="HRG"),"See 07.BPT",IFERROR(ROUND('[10]Linked sheet'!C280,'Rounded options'!$B$3),"-"))</f>
        <v>-</v>
      </c>
      <c r="E280" s="66">
        <f>IF(AND($O280="HRG",OR($D$2,$Q280=$E$2)), "See 07.BPTs",IFERROR(ROUND('[10]Linked sheet'!D280,'Rounded options'!$B$3),"-"))</f>
        <v>650</v>
      </c>
      <c r="F280" s="15" t="str">
        <f>IFERROR(ROUND(IF('[10]Linked sheet'!E280="","-",'[10]Linked sheet'!E280),'Rounded options'!$B$3),"-")</f>
        <v>-</v>
      </c>
      <c r="G280" s="15" t="str">
        <f>IFERROR(ROUND(IF('[10]Linked sheet'!F280="","-",'[10]Linked sheet'!F280),'Rounded options'!$B$3),"-")</f>
        <v>-</v>
      </c>
      <c r="H280" s="15">
        <f>IFERROR(ROUND(IF('[10]Linked sheet'!G280="","-",'[10]Linked sheet'!G280),'Rounded options'!$B$3),"-")</f>
        <v>5</v>
      </c>
      <c r="I280" s="66">
        <f>IF(AND(Q280=$I$2,$O280="HRG"),"See 07.BPTs",IFERROR(ROUND('[10]Linked sheet'!H280,'Rounded options'!$B$3),"-"))</f>
        <v>822</v>
      </c>
      <c r="J280" s="15">
        <f>IFERROR(ROUND(IF('[10]Linked sheet'!I280="","-",'[10]Linked sheet'!I280),'Rounded options'!$B$3),"-")</f>
        <v>5</v>
      </c>
      <c r="K280" s="15">
        <f>IFERROR(ROUND(IF('[10]Linked sheet'!J280="","-",'[10]Linked sheet'!J280),'Rounded options'!$B$3),"-")</f>
        <v>342</v>
      </c>
      <c r="L280" s="15" t="str">
        <f>IF('[10]Linked sheet'!K280="","-",'[10]Linked sheet'!K280)</f>
        <v>No</v>
      </c>
      <c r="M280" s="39" t="str">
        <f>IF('[10]Linked sheet'!L280="","-",'[10]Linked sheet'!L280)</f>
        <v>-</v>
      </c>
      <c r="N280" s="35">
        <f>IFERROR(ROUND('[10]Linked sheet'!M280,'Rounded options'!$B$3),"-")</f>
        <v>0</v>
      </c>
      <c r="O280" s="7" t="str">
        <f>IFERROR(VLOOKUP($B280,[11]BPT_System_Structure!$B:$F,2,FALSE),"-")</f>
        <v>-</v>
      </c>
      <c r="P280" s="23" t="str">
        <f>IFERROR(VLOOKUP($B280,[11]BPT_System_Structure!$B:$F,3,FALSE),"-")</f>
        <v>-</v>
      </c>
      <c r="Q280" s="8" t="str">
        <f>IFERROR(VLOOKUP($B280,[11]BPT_System_Structure!$B:$F,5,FALSE),"-")</f>
        <v>-</v>
      </c>
      <c r="R280" s="59">
        <v>0</v>
      </c>
    </row>
    <row r="281" spans="2:18" hidden="1" x14ac:dyDescent="0.2">
      <c r="B281" s="21" t="str">
        <f>'[10]Linked sheet'!A281</f>
        <v>CA86A</v>
      </c>
      <c r="C281" s="20" t="str">
        <f>VLOOKUP($B281,'[10]Linked sheet'!$A$3:$O$1925,2,FALSE)</f>
        <v>Minimal, Mouth or Throat Procedures, 19 years and over</v>
      </c>
      <c r="D281" s="68">
        <f>IF(AND($Q281=$D$2,$O281="HRG"),"See 07.BPT",IFERROR(ROUND('[10]Linked sheet'!C281,'Rounded options'!$B$3),"-"))</f>
        <v>103</v>
      </c>
      <c r="E281" s="66">
        <f>IF(AND($O281="HRG",OR($D$2,$Q281=$E$2)), "See 07.BPTs",IFERROR(ROUND('[10]Linked sheet'!D281,'Rounded options'!$B$3),"-"))</f>
        <v>617</v>
      </c>
      <c r="F281" s="15" t="str">
        <f>IFERROR(ROUND(IF('[10]Linked sheet'!E281="","-",'[10]Linked sheet'!E281),'Rounded options'!$B$3),"-")</f>
        <v>-</v>
      </c>
      <c r="G281" s="15" t="str">
        <f>IFERROR(ROUND(IF('[10]Linked sheet'!F281="","-",'[10]Linked sheet'!F281),'Rounded options'!$B$3),"-")</f>
        <v>-</v>
      </c>
      <c r="H281" s="15">
        <f>IFERROR(ROUND(IF('[10]Linked sheet'!G281="","-",'[10]Linked sheet'!G281),'Rounded options'!$B$3),"-")</f>
        <v>5</v>
      </c>
      <c r="I281" s="66">
        <f>IF(AND(Q281=$I$2,$O281="HRG"),"See 07.BPTs",IFERROR(ROUND('[10]Linked sheet'!H281,'Rounded options'!$B$3),"-"))</f>
        <v>672</v>
      </c>
      <c r="J281" s="15">
        <f>IFERROR(ROUND(IF('[10]Linked sheet'!I281="","-",'[10]Linked sheet'!I281),'Rounded options'!$B$3),"-")</f>
        <v>5</v>
      </c>
      <c r="K281" s="15">
        <f>IFERROR(ROUND(IF('[10]Linked sheet'!J281="","-",'[10]Linked sheet'!J281),'Rounded options'!$B$3),"-")</f>
        <v>221</v>
      </c>
      <c r="L281" s="15" t="str">
        <f>IF('[10]Linked sheet'!K281="","-",'[10]Linked sheet'!K281)</f>
        <v>No</v>
      </c>
      <c r="M281" s="39" t="str">
        <f>IF('[10]Linked sheet'!L281="","-",'[10]Linked sheet'!L281)</f>
        <v>-</v>
      </c>
      <c r="N281" s="35">
        <f>IFERROR(ROUND('[10]Linked sheet'!M281,'Rounded options'!$B$3),"-")</f>
        <v>0</v>
      </c>
      <c r="O281" s="7" t="str">
        <f>IFERROR(VLOOKUP($B281,[11]BPT_System_Structure!$B:$F,2,FALSE),"-")</f>
        <v>-</v>
      </c>
      <c r="P281" s="23" t="str">
        <f>IFERROR(VLOOKUP($B281,[11]BPT_System_Structure!$B:$F,3,FALSE),"-")</f>
        <v>-</v>
      </c>
      <c r="Q281" s="8" t="str">
        <f>IFERROR(VLOOKUP($B281,[11]BPT_System_Structure!$B:$F,5,FALSE),"-")</f>
        <v>-</v>
      </c>
      <c r="R281" s="59">
        <v>0</v>
      </c>
    </row>
    <row r="282" spans="2:18" hidden="1" x14ac:dyDescent="0.2">
      <c r="B282" s="21" t="str">
        <f>'[10]Linked sheet'!A282</f>
        <v>CA86B</v>
      </c>
      <c r="C282" s="20" t="str">
        <f>VLOOKUP($B282,'[10]Linked sheet'!$A$3:$O$1925,2,FALSE)</f>
        <v>Minimal, Mouth or Throat Procedures, between 2 and 18 years</v>
      </c>
      <c r="D282" s="68">
        <f>IF(AND($Q282=$D$2,$O282="HRG"),"See 07.BPT",IFERROR(ROUND('[10]Linked sheet'!C282,'Rounded options'!$B$3),"-"))</f>
        <v>108</v>
      </c>
      <c r="E282" s="66">
        <f>IF(AND($O282="HRG",OR($D$2,$Q282=$E$2)), "See 07.BPTs",IFERROR(ROUND('[10]Linked sheet'!D282,'Rounded options'!$B$3),"-"))</f>
        <v>779</v>
      </c>
      <c r="F282" s="15" t="str">
        <f>IFERROR(ROUND(IF('[10]Linked sheet'!E282="","-",'[10]Linked sheet'!E282),'Rounded options'!$B$3),"-")</f>
        <v>-</v>
      </c>
      <c r="G282" s="15" t="str">
        <f>IFERROR(ROUND(IF('[10]Linked sheet'!F282="","-",'[10]Linked sheet'!F282),'Rounded options'!$B$3),"-")</f>
        <v>-</v>
      </c>
      <c r="H282" s="15">
        <f>IFERROR(ROUND(IF('[10]Linked sheet'!G282="","-",'[10]Linked sheet'!G282),'Rounded options'!$B$3),"-")</f>
        <v>5</v>
      </c>
      <c r="I282" s="66">
        <f>IF(AND(Q282=$I$2,$O282="HRG"),"See 07.BPTs",IFERROR(ROUND('[10]Linked sheet'!H282,'Rounded options'!$B$3),"-"))</f>
        <v>794</v>
      </c>
      <c r="J282" s="15">
        <f>IFERROR(ROUND(IF('[10]Linked sheet'!I282="","-",'[10]Linked sheet'!I282),'Rounded options'!$B$3),"-")</f>
        <v>5</v>
      </c>
      <c r="K282" s="15">
        <f>IFERROR(ROUND(IF('[10]Linked sheet'!J282="","-",'[10]Linked sheet'!J282),'Rounded options'!$B$3),"-")</f>
        <v>342</v>
      </c>
      <c r="L282" s="15" t="str">
        <f>IF('[10]Linked sheet'!K282="","-",'[10]Linked sheet'!K282)</f>
        <v>No</v>
      </c>
      <c r="M282" s="39" t="str">
        <f>IF('[10]Linked sheet'!L282="","-",'[10]Linked sheet'!L282)</f>
        <v>-</v>
      </c>
      <c r="N282" s="35">
        <f>IFERROR(ROUND('[10]Linked sheet'!M282,'Rounded options'!$B$3),"-")</f>
        <v>0</v>
      </c>
      <c r="O282" s="7" t="str">
        <f>IFERROR(VLOOKUP($B282,[11]BPT_System_Structure!$B:$F,2,FALSE),"-")</f>
        <v>-</v>
      </c>
      <c r="P282" s="23" t="str">
        <f>IFERROR(VLOOKUP($B282,[11]BPT_System_Structure!$B:$F,3,FALSE),"-")</f>
        <v>-</v>
      </c>
      <c r="Q282" s="8" t="str">
        <f>IFERROR(VLOOKUP($B282,[11]BPT_System_Structure!$B:$F,5,FALSE),"-")</f>
        <v>-</v>
      </c>
      <c r="R282" s="59">
        <v>0</v>
      </c>
    </row>
    <row r="283" spans="2:18" hidden="1" x14ac:dyDescent="0.2">
      <c r="B283" s="21" t="str">
        <f>'[10]Linked sheet'!A283</f>
        <v>CA86C</v>
      </c>
      <c r="C283" s="20" t="str">
        <f>VLOOKUP($B283,'[10]Linked sheet'!$A$3:$O$1925,2,FALSE)</f>
        <v>Minimal, Mouth or Throat Procedures, 1 year and under</v>
      </c>
      <c r="D283" s="68" t="str">
        <f>IF(AND($Q283=$D$2,$O283="HRG"),"See 07.BPT",IFERROR(ROUND('[10]Linked sheet'!C283,'Rounded options'!$B$3),"-"))</f>
        <v>-</v>
      </c>
      <c r="E283" s="66">
        <f>IF(AND($O283="HRG",OR($D$2,$Q283=$E$2)), "See 07.BPTs",IFERROR(ROUND('[10]Linked sheet'!D283,'Rounded options'!$B$3),"-"))</f>
        <v>761</v>
      </c>
      <c r="F283" s="15" t="str">
        <f>IFERROR(ROUND(IF('[10]Linked sheet'!E283="","-",'[10]Linked sheet'!E283),'Rounded options'!$B$3),"-")</f>
        <v>-</v>
      </c>
      <c r="G283" s="15" t="str">
        <f>IFERROR(ROUND(IF('[10]Linked sheet'!F283="","-",'[10]Linked sheet'!F283),'Rounded options'!$B$3),"-")</f>
        <v>-</v>
      </c>
      <c r="H283" s="15">
        <f>IFERROR(ROUND(IF('[10]Linked sheet'!G283="","-",'[10]Linked sheet'!G283),'Rounded options'!$B$3),"-")</f>
        <v>5</v>
      </c>
      <c r="I283" s="66">
        <f>IF(AND(Q283=$I$2,$O283="HRG"),"See 07.BPTs",IFERROR(ROUND('[10]Linked sheet'!H283,'Rounded options'!$B$3),"-"))</f>
        <v>928</v>
      </c>
      <c r="J283" s="15">
        <f>IFERROR(ROUND(IF('[10]Linked sheet'!I283="","-",'[10]Linked sheet'!I283),'Rounded options'!$B$3),"-")</f>
        <v>5</v>
      </c>
      <c r="K283" s="15">
        <f>IFERROR(ROUND(IF('[10]Linked sheet'!J283="","-",'[10]Linked sheet'!J283),'Rounded options'!$B$3),"-")</f>
        <v>342</v>
      </c>
      <c r="L283" s="15" t="str">
        <f>IF('[10]Linked sheet'!K283="","-",'[10]Linked sheet'!K283)</f>
        <v>No</v>
      </c>
      <c r="M283" s="39" t="str">
        <f>IF('[10]Linked sheet'!L283="","-",'[10]Linked sheet'!L283)</f>
        <v>-</v>
      </c>
      <c r="N283" s="35">
        <f>IFERROR(ROUND('[10]Linked sheet'!M283,'Rounded options'!$B$3),"-")</f>
        <v>0</v>
      </c>
      <c r="O283" s="7" t="str">
        <f>IFERROR(VLOOKUP($B283,[11]BPT_System_Structure!$B:$F,2,FALSE),"-")</f>
        <v>-</v>
      </c>
      <c r="P283" s="23" t="str">
        <f>IFERROR(VLOOKUP($B283,[11]BPT_System_Structure!$B:$F,3,FALSE),"-")</f>
        <v>-</v>
      </c>
      <c r="Q283" s="8" t="str">
        <f>IFERROR(VLOOKUP($B283,[11]BPT_System_Structure!$B:$F,5,FALSE),"-")</f>
        <v>-</v>
      </c>
      <c r="R283" s="59">
        <v>0</v>
      </c>
    </row>
    <row r="284" spans="2:18" hidden="1" x14ac:dyDescent="0.2">
      <c r="B284" s="21" t="str">
        <f>'[10]Linked sheet'!A284</f>
        <v>CA90Z</v>
      </c>
      <c r="C284" s="20" t="str">
        <f>VLOOKUP($B284,'[10]Linked sheet'!$A$3:$O$1925,2,FALSE)</f>
        <v>Very Complex Maxillofacial Procedures</v>
      </c>
      <c r="D284" s="68" t="str">
        <f>IF(AND($Q284=$D$2,$O284="HRG"),"See 07.BPT",IFERROR(ROUND('[10]Linked sheet'!C284,'Rounded options'!$B$3),"-"))</f>
        <v>-</v>
      </c>
      <c r="E284" s="66">
        <f>IF(AND($O284="HRG",OR($D$2,$Q284=$E$2)), "See 07.BPTs",IFERROR(ROUND('[10]Linked sheet'!D284,'Rounded options'!$B$3),"-"))</f>
        <v>15520</v>
      </c>
      <c r="F284" s="15" t="str">
        <f>IFERROR(ROUND(IF('[10]Linked sheet'!E284="","-",'[10]Linked sheet'!E284),'Rounded options'!$B$3),"-")</f>
        <v>-</v>
      </c>
      <c r="G284" s="15" t="str">
        <f>IFERROR(ROUND(IF('[10]Linked sheet'!F284="","-",'[10]Linked sheet'!F284),'Rounded options'!$B$3),"-")</f>
        <v>-</v>
      </c>
      <c r="H284" s="15">
        <f>IFERROR(ROUND(IF('[10]Linked sheet'!G284="","-",'[10]Linked sheet'!G284),'Rounded options'!$B$3),"-")</f>
        <v>46</v>
      </c>
      <c r="I284" s="66">
        <f>IF(AND(Q284=$I$2,$O284="HRG"),"See 07.BPTs",IFERROR(ROUND('[10]Linked sheet'!H284,'Rounded options'!$B$3),"-"))</f>
        <v>15916</v>
      </c>
      <c r="J284" s="15">
        <f>IFERROR(ROUND(IF('[10]Linked sheet'!I284="","-",'[10]Linked sheet'!I284),'Rounded options'!$B$3),"-")</f>
        <v>337</v>
      </c>
      <c r="K284" s="15">
        <f>IFERROR(ROUND(IF('[10]Linked sheet'!J284="","-",'[10]Linked sheet'!J284),'Rounded options'!$B$3),"-")</f>
        <v>221</v>
      </c>
      <c r="L284" s="15" t="str">
        <f>IF('[10]Linked sheet'!K284="","-",'[10]Linked sheet'!K284)</f>
        <v>No</v>
      </c>
      <c r="M284" s="39" t="str">
        <f>IF('[10]Linked sheet'!L284="","-",'[10]Linked sheet'!L284)</f>
        <v>-</v>
      </c>
      <c r="N284" s="35">
        <f>IFERROR(ROUND('[10]Linked sheet'!M284,'Rounded options'!$B$3),"-")</f>
        <v>0</v>
      </c>
      <c r="O284" s="7" t="str">
        <f>IFERROR(VLOOKUP($B284,[11]BPT_System_Structure!$B:$F,2,FALSE),"-")</f>
        <v>-</v>
      </c>
      <c r="P284" s="23" t="str">
        <f>IFERROR(VLOOKUP($B284,[11]BPT_System_Structure!$B:$F,3,FALSE),"-")</f>
        <v>-</v>
      </c>
      <c r="Q284" s="8" t="str">
        <f>IFERROR(VLOOKUP($B284,[11]BPT_System_Structure!$B:$F,5,FALSE),"-")</f>
        <v>-</v>
      </c>
      <c r="R284" s="59">
        <v>0</v>
      </c>
    </row>
    <row r="285" spans="2:18" hidden="1" x14ac:dyDescent="0.2">
      <c r="B285" s="21" t="str">
        <f>'[10]Linked sheet'!A285</f>
        <v>CA91A</v>
      </c>
      <c r="C285" s="20" t="str">
        <f>VLOOKUP($B285,'[10]Linked sheet'!$A$3:$O$1925,2,FALSE)</f>
        <v>Complex Maxillofacial Procedures with CC Score 1+</v>
      </c>
      <c r="D285" s="68" t="str">
        <f>IF(AND($Q285=$D$2,$O285="HRG"),"See 07.BPT",IFERROR(ROUND('[10]Linked sheet'!C285,'Rounded options'!$B$3),"-"))</f>
        <v>-</v>
      </c>
      <c r="E285" s="66">
        <f>IF(AND($O285="HRG",OR($D$2,$Q285=$E$2)), "See 07.BPTs",IFERROR(ROUND('[10]Linked sheet'!D285,'Rounded options'!$B$3),"-"))</f>
        <v>8169</v>
      </c>
      <c r="F285" s="15" t="str">
        <f>IFERROR(ROUND(IF('[10]Linked sheet'!E285="","-",'[10]Linked sheet'!E285),'Rounded options'!$B$3),"-")</f>
        <v>-</v>
      </c>
      <c r="G285" s="15" t="str">
        <f>IFERROR(ROUND(IF('[10]Linked sheet'!F285="","-",'[10]Linked sheet'!F285),'Rounded options'!$B$3),"-")</f>
        <v>-</v>
      </c>
      <c r="H285" s="15">
        <f>IFERROR(ROUND(IF('[10]Linked sheet'!G285="","-",'[10]Linked sheet'!G285),'Rounded options'!$B$3),"-")</f>
        <v>20</v>
      </c>
      <c r="I285" s="66">
        <f>IF(AND(Q285=$I$2,$O285="HRG"),"See 07.BPTs",IFERROR(ROUND('[10]Linked sheet'!H285,'Rounded options'!$B$3),"-"))</f>
        <v>10875</v>
      </c>
      <c r="J285" s="15">
        <f>IFERROR(ROUND(IF('[10]Linked sheet'!I285="","-",'[10]Linked sheet'!I285),'Rounded options'!$B$3),"-")</f>
        <v>77</v>
      </c>
      <c r="K285" s="15">
        <f>IFERROR(ROUND(IF('[10]Linked sheet'!J285="","-",'[10]Linked sheet'!J285),'Rounded options'!$B$3),"-")</f>
        <v>221</v>
      </c>
      <c r="L285" s="15" t="str">
        <f>IF('[10]Linked sheet'!K285="","-",'[10]Linked sheet'!K285)</f>
        <v>No</v>
      </c>
      <c r="M285" s="39" t="str">
        <f>IF('[10]Linked sheet'!L285="","-",'[10]Linked sheet'!L285)</f>
        <v>-</v>
      </c>
      <c r="N285" s="35">
        <f>IFERROR(ROUND('[10]Linked sheet'!M285,'Rounded options'!$B$3),"-")</f>
        <v>0</v>
      </c>
      <c r="O285" s="7" t="str">
        <f>IFERROR(VLOOKUP($B285,[11]BPT_System_Structure!$B:$F,2,FALSE),"-")</f>
        <v>-</v>
      </c>
      <c r="P285" s="23" t="str">
        <f>IFERROR(VLOOKUP($B285,[11]BPT_System_Structure!$B:$F,3,FALSE),"-")</f>
        <v>-</v>
      </c>
      <c r="Q285" s="8" t="str">
        <f>IFERROR(VLOOKUP($B285,[11]BPT_System_Structure!$B:$F,5,FALSE),"-")</f>
        <v>-</v>
      </c>
      <c r="R285" s="59">
        <v>0</v>
      </c>
    </row>
    <row r="286" spans="2:18" hidden="1" x14ac:dyDescent="0.2">
      <c r="B286" s="21" t="str">
        <f>'[10]Linked sheet'!A286</f>
        <v>CA91B</v>
      </c>
      <c r="C286" s="20" t="str">
        <f>VLOOKUP($B286,'[10]Linked sheet'!$A$3:$O$1925,2,FALSE)</f>
        <v>Complex Maxillofacial Procedures with CC Score 0</v>
      </c>
      <c r="D286" s="68" t="str">
        <f>IF(AND($Q286=$D$2,$O286="HRG"),"See 07.BPT",IFERROR(ROUND('[10]Linked sheet'!C286,'Rounded options'!$B$3),"-"))</f>
        <v>-</v>
      </c>
      <c r="E286" s="66">
        <f>IF(AND($O286="HRG",OR($D$2,$Q286=$E$2)), "See 07.BPTs",IFERROR(ROUND('[10]Linked sheet'!D286,'Rounded options'!$B$3),"-"))</f>
        <v>4347</v>
      </c>
      <c r="F286" s="15" t="str">
        <f>IFERROR(ROUND(IF('[10]Linked sheet'!E286="","-",'[10]Linked sheet'!E286),'Rounded options'!$B$3),"-")</f>
        <v>-</v>
      </c>
      <c r="G286" s="15" t="str">
        <f>IFERROR(ROUND(IF('[10]Linked sheet'!F286="","-",'[10]Linked sheet'!F286),'Rounded options'!$B$3),"-")</f>
        <v>-</v>
      </c>
      <c r="H286" s="15">
        <f>IFERROR(ROUND(IF('[10]Linked sheet'!G286="","-",'[10]Linked sheet'!G286),'Rounded options'!$B$3),"-")</f>
        <v>5</v>
      </c>
      <c r="I286" s="66">
        <f>IF(AND(Q286=$I$2,$O286="HRG"),"See 07.BPTs",IFERROR(ROUND('[10]Linked sheet'!H286,'Rounded options'!$B$3),"-"))</f>
        <v>4347</v>
      </c>
      <c r="J286" s="15">
        <f>IFERROR(ROUND(IF('[10]Linked sheet'!I286="","-",'[10]Linked sheet'!I286),'Rounded options'!$B$3),"-")</f>
        <v>5</v>
      </c>
      <c r="K286" s="15">
        <f>IFERROR(ROUND(IF('[10]Linked sheet'!J286="","-",'[10]Linked sheet'!J286),'Rounded options'!$B$3),"-")</f>
        <v>221</v>
      </c>
      <c r="L286" s="15" t="str">
        <f>IF('[10]Linked sheet'!K286="","-",'[10]Linked sheet'!K286)</f>
        <v>No</v>
      </c>
      <c r="M286" s="39" t="str">
        <f>IF('[10]Linked sheet'!L286="","-",'[10]Linked sheet'!L286)</f>
        <v>-</v>
      </c>
      <c r="N286" s="35">
        <f>IFERROR(ROUND('[10]Linked sheet'!M286,'Rounded options'!$B$3),"-")</f>
        <v>0</v>
      </c>
      <c r="O286" s="7" t="str">
        <f>IFERROR(VLOOKUP($B286,[11]BPT_System_Structure!$B:$F,2,FALSE),"-")</f>
        <v>-</v>
      </c>
      <c r="P286" s="23" t="str">
        <f>IFERROR(VLOOKUP($B286,[11]BPT_System_Structure!$B:$F,3,FALSE),"-")</f>
        <v>-</v>
      </c>
      <c r="Q286" s="8" t="str">
        <f>IFERROR(VLOOKUP($B286,[11]BPT_System_Structure!$B:$F,5,FALSE),"-")</f>
        <v>-</v>
      </c>
      <c r="R286" s="59">
        <v>0</v>
      </c>
    </row>
    <row r="287" spans="2:18" hidden="1" x14ac:dyDescent="0.2">
      <c r="B287" s="21" t="str">
        <f>'[10]Linked sheet'!A287</f>
        <v>CA92A</v>
      </c>
      <c r="C287" s="20" t="str">
        <f>VLOOKUP($B287,'[10]Linked sheet'!$A$3:$O$1925,2,FALSE)</f>
        <v>Very Major Maxillofacial Procedures with CC Score 1+</v>
      </c>
      <c r="D287" s="68" t="str">
        <f>IF(AND($Q287=$D$2,$O287="HRG"),"See 07.BPT",IFERROR(ROUND('[10]Linked sheet'!C287,'Rounded options'!$B$3),"-"))</f>
        <v>-</v>
      </c>
      <c r="E287" s="66">
        <f>IF(AND($O287="HRG",OR($D$2,$Q287=$E$2)), "See 07.BPTs",IFERROR(ROUND('[10]Linked sheet'!D287,'Rounded options'!$B$3),"-"))</f>
        <v>5282</v>
      </c>
      <c r="F287" s="15" t="str">
        <f>IFERROR(ROUND(IF('[10]Linked sheet'!E287="","-",'[10]Linked sheet'!E287),'Rounded options'!$B$3),"-")</f>
        <v>-</v>
      </c>
      <c r="G287" s="15" t="str">
        <f>IFERROR(ROUND(IF('[10]Linked sheet'!F287="","-",'[10]Linked sheet'!F287),'Rounded options'!$B$3),"-")</f>
        <v>-</v>
      </c>
      <c r="H287" s="15">
        <f>IFERROR(ROUND(IF('[10]Linked sheet'!G287="","-",'[10]Linked sheet'!G287),'Rounded options'!$B$3),"-")</f>
        <v>12</v>
      </c>
      <c r="I287" s="66">
        <f>IF(AND(Q287=$I$2,$O287="HRG"),"See 07.BPTs",IFERROR(ROUND('[10]Linked sheet'!H287,'Rounded options'!$B$3),"-"))</f>
        <v>6973</v>
      </c>
      <c r="J287" s="15">
        <f>IFERROR(ROUND(IF('[10]Linked sheet'!I287="","-",'[10]Linked sheet'!I287),'Rounded options'!$B$3),"-")</f>
        <v>28</v>
      </c>
      <c r="K287" s="15">
        <f>IFERROR(ROUND(IF('[10]Linked sheet'!J287="","-",'[10]Linked sheet'!J287),'Rounded options'!$B$3),"-")</f>
        <v>221</v>
      </c>
      <c r="L287" s="15" t="str">
        <f>IF('[10]Linked sheet'!K287="","-",'[10]Linked sheet'!K287)</f>
        <v>No</v>
      </c>
      <c r="M287" s="39" t="str">
        <f>IF('[10]Linked sheet'!L287="","-",'[10]Linked sheet'!L287)</f>
        <v>-</v>
      </c>
      <c r="N287" s="35">
        <f>IFERROR(ROUND('[10]Linked sheet'!M287,'Rounded options'!$B$3),"-")</f>
        <v>0</v>
      </c>
      <c r="O287" s="7" t="str">
        <f>IFERROR(VLOOKUP($B287,[11]BPT_System_Structure!$B:$F,2,FALSE),"-")</f>
        <v>-</v>
      </c>
      <c r="P287" s="23" t="str">
        <f>IFERROR(VLOOKUP($B287,[11]BPT_System_Structure!$B:$F,3,FALSE),"-")</f>
        <v>-</v>
      </c>
      <c r="Q287" s="8" t="str">
        <f>IFERROR(VLOOKUP($B287,[11]BPT_System_Structure!$B:$F,5,FALSE),"-")</f>
        <v>-</v>
      </c>
      <c r="R287" s="59">
        <v>0</v>
      </c>
    </row>
    <row r="288" spans="2:18" hidden="1" x14ac:dyDescent="0.2">
      <c r="B288" s="21" t="str">
        <f>'[10]Linked sheet'!A288</f>
        <v>CA92B</v>
      </c>
      <c r="C288" s="20" t="str">
        <f>VLOOKUP($B288,'[10]Linked sheet'!$A$3:$O$1925,2,FALSE)</f>
        <v>Very Major Maxillofacial Procedures with CC Score 0</v>
      </c>
      <c r="D288" s="68" t="str">
        <f>IF(AND($Q288=$D$2,$O288="HRG"),"See 07.BPT",IFERROR(ROUND('[10]Linked sheet'!C288,'Rounded options'!$B$3),"-"))</f>
        <v>-</v>
      </c>
      <c r="E288" s="66">
        <f>IF(AND($O288="HRG",OR($D$2,$Q288=$E$2)), "See 07.BPTs",IFERROR(ROUND('[10]Linked sheet'!D288,'Rounded options'!$B$3),"-"))</f>
        <v>4032</v>
      </c>
      <c r="F288" s="15" t="str">
        <f>IFERROR(ROUND(IF('[10]Linked sheet'!E288="","-",'[10]Linked sheet'!E288),'Rounded options'!$B$3),"-")</f>
        <v>-</v>
      </c>
      <c r="G288" s="15" t="str">
        <f>IFERROR(ROUND(IF('[10]Linked sheet'!F288="","-",'[10]Linked sheet'!F288),'Rounded options'!$B$3),"-")</f>
        <v>-</v>
      </c>
      <c r="H288" s="15">
        <f>IFERROR(ROUND(IF('[10]Linked sheet'!G288="","-",'[10]Linked sheet'!G288),'Rounded options'!$B$3),"-")</f>
        <v>5</v>
      </c>
      <c r="I288" s="66">
        <f>IF(AND(Q288=$I$2,$O288="HRG"),"See 07.BPTs",IFERROR(ROUND('[10]Linked sheet'!H288,'Rounded options'!$B$3),"-"))</f>
        <v>4032</v>
      </c>
      <c r="J288" s="15">
        <f>IFERROR(ROUND(IF('[10]Linked sheet'!I288="","-",'[10]Linked sheet'!I288),'Rounded options'!$B$3),"-")</f>
        <v>5</v>
      </c>
      <c r="K288" s="15">
        <f>IFERROR(ROUND(IF('[10]Linked sheet'!J288="","-",'[10]Linked sheet'!J288),'Rounded options'!$B$3),"-")</f>
        <v>221</v>
      </c>
      <c r="L288" s="15" t="str">
        <f>IF('[10]Linked sheet'!K288="","-",'[10]Linked sheet'!K288)</f>
        <v>No</v>
      </c>
      <c r="M288" s="39" t="str">
        <f>IF('[10]Linked sheet'!L288="","-",'[10]Linked sheet'!L288)</f>
        <v>-</v>
      </c>
      <c r="N288" s="35">
        <f>IFERROR(ROUND('[10]Linked sheet'!M288,'Rounded options'!$B$3),"-")</f>
        <v>0</v>
      </c>
      <c r="O288" s="7" t="str">
        <f>IFERROR(VLOOKUP($B288,[11]BPT_System_Structure!$B:$F,2,FALSE),"-")</f>
        <v>-</v>
      </c>
      <c r="P288" s="23" t="str">
        <f>IFERROR(VLOOKUP($B288,[11]BPT_System_Structure!$B:$F,3,FALSE),"-")</f>
        <v>-</v>
      </c>
      <c r="Q288" s="8" t="str">
        <f>IFERROR(VLOOKUP($B288,[11]BPT_System_Structure!$B:$F,5,FALSE),"-")</f>
        <v>-</v>
      </c>
      <c r="R288" s="59">
        <v>0</v>
      </c>
    </row>
    <row r="289" spans="2:18" hidden="1" x14ac:dyDescent="0.2">
      <c r="B289" s="21" t="str">
        <f>'[10]Linked sheet'!A289</f>
        <v>CA93A</v>
      </c>
      <c r="C289" s="20" t="str">
        <f>VLOOKUP($B289,'[10]Linked sheet'!$A$3:$O$1925,2,FALSE)</f>
        <v>Major Maxillofacial Procedures, 19 years and over, with CC Score 1+</v>
      </c>
      <c r="D289" s="68" t="str">
        <f>IF(AND($Q289=$D$2,$O289="HRG"),"See 07.BPT",IFERROR(ROUND('[10]Linked sheet'!C289,'Rounded options'!$B$3),"-"))</f>
        <v>-</v>
      </c>
      <c r="E289" s="66">
        <f>IF(AND($O289="HRG",OR($D$2,$Q289=$E$2)), "See 07.BPTs",IFERROR(ROUND('[10]Linked sheet'!D289,'Rounded options'!$B$3),"-"))</f>
        <v>3054</v>
      </c>
      <c r="F289" s="15" t="str">
        <f>IFERROR(ROUND(IF('[10]Linked sheet'!E289="","-",'[10]Linked sheet'!E289),'Rounded options'!$B$3),"-")</f>
        <v>-</v>
      </c>
      <c r="G289" s="15" t="str">
        <f>IFERROR(ROUND(IF('[10]Linked sheet'!F289="","-",'[10]Linked sheet'!F289),'Rounded options'!$B$3),"-")</f>
        <v>-</v>
      </c>
      <c r="H289" s="15">
        <f>IFERROR(ROUND(IF('[10]Linked sheet'!G289="","-",'[10]Linked sheet'!G289),'Rounded options'!$B$3),"-")</f>
        <v>5</v>
      </c>
      <c r="I289" s="66">
        <f>IF(AND(Q289=$I$2,$O289="HRG"),"See 07.BPTs",IFERROR(ROUND('[10]Linked sheet'!H289,'Rounded options'!$B$3),"-"))</f>
        <v>3758</v>
      </c>
      <c r="J289" s="15">
        <f>IFERROR(ROUND(IF('[10]Linked sheet'!I289="","-",'[10]Linked sheet'!I289),'Rounded options'!$B$3),"-")</f>
        <v>7</v>
      </c>
      <c r="K289" s="15">
        <f>IFERROR(ROUND(IF('[10]Linked sheet'!J289="","-",'[10]Linked sheet'!J289),'Rounded options'!$B$3),"-")</f>
        <v>221</v>
      </c>
      <c r="L289" s="15" t="str">
        <f>IF('[10]Linked sheet'!K289="","-",'[10]Linked sheet'!K289)</f>
        <v>No</v>
      </c>
      <c r="M289" s="39" t="str">
        <f>IF('[10]Linked sheet'!L289="","-",'[10]Linked sheet'!L289)</f>
        <v>-</v>
      </c>
      <c r="N289" s="35">
        <f>IFERROR(ROUND('[10]Linked sheet'!M289,'Rounded options'!$B$3),"-")</f>
        <v>0</v>
      </c>
      <c r="O289" s="7" t="str">
        <f>IFERROR(VLOOKUP($B289,[11]BPT_System_Structure!$B:$F,2,FALSE),"-")</f>
        <v>-</v>
      </c>
      <c r="P289" s="23" t="str">
        <f>IFERROR(VLOOKUP($B289,[11]BPT_System_Structure!$B:$F,3,FALSE),"-")</f>
        <v>-</v>
      </c>
      <c r="Q289" s="8" t="str">
        <f>IFERROR(VLOOKUP($B289,[11]BPT_System_Structure!$B:$F,5,FALSE),"-")</f>
        <v>-</v>
      </c>
      <c r="R289" s="59">
        <v>0</v>
      </c>
    </row>
    <row r="290" spans="2:18" hidden="1" x14ac:dyDescent="0.2">
      <c r="B290" s="21" t="str">
        <f>'[10]Linked sheet'!A290</f>
        <v>CA93B</v>
      </c>
      <c r="C290" s="20" t="str">
        <f>VLOOKUP($B290,'[10]Linked sheet'!$A$3:$O$1925,2,FALSE)</f>
        <v>Major Maxillofacial Procedures, 19 years and over, with CC Score 0</v>
      </c>
      <c r="D290" s="68" t="str">
        <f>IF(AND($Q290=$D$2,$O290="HRG"),"See 07.BPT",IFERROR(ROUND('[10]Linked sheet'!C290,'Rounded options'!$B$3),"-"))</f>
        <v>-</v>
      </c>
      <c r="E290" s="66">
        <f>IF(AND($O290="HRG",OR($D$2,$Q290=$E$2)), "See 07.BPTs",IFERROR(ROUND('[10]Linked sheet'!D290,'Rounded options'!$B$3),"-"))</f>
        <v>2727</v>
      </c>
      <c r="F290" s="15" t="str">
        <f>IFERROR(ROUND(IF('[10]Linked sheet'!E290="","-",'[10]Linked sheet'!E290),'Rounded options'!$B$3),"-")</f>
        <v>-</v>
      </c>
      <c r="G290" s="15" t="str">
        <f>IFERROR(ROUND(IF('[10]Linked sheet'!F290="","-",'[10]Linked sheet'!F290),'Rounded options'!$B$3),"-")</f>
        <v>-</v>
      </c>
      <c r="H290" s="15">
        <f>IFERROR(ROUND(IF('[10]Linked sheet'!G290="","-",'[10]Linked sheet'!G290),'Rounded options'!$B$3),"-")</f>
        <v>5</v>
      </c>
      <c r="I290" s="66">
        <f>IF(AND(Q290=$I$2,$O290="HRG"),"See 07.BPTs",IFERROR(ROUND('[10]Linked sheet'!H290,'Rounded options'!$B$3),"-"))</f>
        <v>2796</v>
      </c>
      <c r="J290" s="15">
        <f>IFERROR(ROUND(IF('[10]Linked sheet'!I290="","-",'[10]Linked sheet'!I290),'Rounded options'!$B$3),"-")</f>
        <v>6</v>
      </c>
      <c r="K290" s="15">
        <f>IFERROR(ROUND(IF('[10]Linked sheet'!J290="","-",'[10]Linked sheet'!J290),'Rounded options'!$B$3),"-")</f>
        <v>221</v>
      </c>
      <c r="L290" s="15" t="str">
        <f>IF('[10]Linked sheet'!K290="","-",'[10]Linked sheet'!K290)</f>
        <v>No</v>
      </c>
      <c r="M290" s="39" t="str">
        <f>IF('[10]Linked sheet'!L290="","-",'[10]Linked sheet'!L290)</f>
        <v>-</v>
      </c>
      <c r="N290" s="35">
        <f>IFERROR(ROUND('[10]Linked sheet'!M290,'Rounded options'!$B$3),"-")</f>
        <v>0</v>
      </c>
      <c r="O290" s="7" t="str">
        <f>IFERROR(VLOOKUP($B290,[11]BPT_System_Structure!$B:$F,2,FALSE),"-")</f>
        <v>-</v>
      </c>
      <c r="P290" s="23" t="str">
        <f>IFERROR(VLOOKUP($B290,[11]BPT_System_Structure!$B:$F,3,FALSE),"-")</f>
        <v>-</v>
      </c>
      <c r="Q290" s="8" t="str">
        <f>IFERROR(VLOOKUP($B290,[11]BPT_System_Structure!$B:$F,5,FALSE),"-")</f>
        <v>-</v>
      </c>
      <c r="R290" s="59">
        <v>0</v>
      </c>
    </row>
    <row r="291" spans="2:18" hidden="1" x14ac:dyDescent="0.2">
      <c r="B291" s="21" t="str">
        <f>'[10]Linked sheet'!A291</f>
        <v>CA93C</v>
      </c>
      <c r="C291" s="20" t="str">
        <f>VLOOKUP($B291,'[10]Linked sheet'!$A$3:$O$1925,2,FALSE)</f>
        <v>Major Maxillofacial Procedures, 18 years and under</v>
      </c>
      <c r="D291" s="68" t="str">
        <f>IF(AND($Q291=$D$2,$O291="HRG"),"See 07.BPT",IFERROR(ROUND('[10]Linked sheet'!C291,'Rounded options'!$B$3),"-"))</f>
        <v>-</v>
      </c>
      <c r="E291" s="66">
        <f>IF(AND($O291="HRG",OR($D$2,$Q291=$E$2)), "See 07.BPTs",IFERROR(ROUND('[10]Linked sheet'!D291,'Rounded options'!$B$3),"-"))</f>
        <v>2779</v>
      </c>
      <c r="F291" s="15" t="str">
        <f>IFERROR(ROUND(IF('[10]Linked sheet'!E291="","-",'[10]Linked sheet'!E291),'Rounded options'!$B$3),"-")</f>
        <v>-</v>
      </c>
      <c r="G291" s="15" t="str">
        <f>IFERROR(ROUND(IF('[10]Linked sheet'!F291="","-",'[10]Linked sheet'!F291),'Rounded options'!$B$3),"-")</f>
        <v>-</v>
      </c>
      <c r="H291" s="15">
        <f>IFERROR(ROUND(IF('[10]Linked sheet'!G291="","-",'[10]Linked sheet'!G291),'Rounded options'!$B$3),"-")</f>
        <v>5</v>
      </c>
      <c r="I291" s="66">
        <f>IF(AND(Q291=$I$2,$O291="HRG"),"See 07.BPTs",IFERROR(ROUND('[10]Linked sheet'!H291,'Rounded options'!$B$3),"-"))</f>
        <v>2820</v>
      </c>
      <c r="J291" s="15">
        <f>IFERROR(ROUND(IF('[10]Linked sheet'!I291="","-",'[10]Linked sheet'!I291),'Rounded options'!$B$3),"-")</f>
        <v>6</v>
      </c>
      <c r="K291" s="15">
        <f>IFERROR(ROUND(IF('[10]Linked sheet'!J291="","-",'[10]Linked sheet'!J291),'Rounded options'!$B$3),"-")</f>
        <v>342</v>
      </c>
      <c r="L291" s="15" t="str">
        <f>IF('[10]Linked sheet'!K291="","-",'[10]Linked sheet'!K291)</f>
        <v>No</v>
      </c>
      <c r="M291" s="39" t="str">
        <f>IF('[10]Linked sheet'!L291="","-",'[10]Linked sheet'!L291)</f>
        <v>-</v>
      </c>
      <c r="N291" s="35">
        <f>IFERROR(ROUND('[10]Linked sheet'!M291,'Rounded options'!$B$3),"-")</f>
        <v>0</v>
      </c>
      <c r="O291" s="7" t="str">
        <f>IFERROR(VLOOKUP($B291,[11]BPT_System_Structure!$B:$F,2,FALSE),"-")</f>
        <v>-</v>
      </c>
      <c r="P291" s="23" t="str">
        <f>IFERROR(VLOOKUP($B291,[11]BPT_System_Structure!$B:$F,3,FALSE),"-")</f>
        <v>-</v>
      </c>
      <c r="Q291" s="8" t="str">
        <f>IFERROR(VLOOKUP($B291,[11]BPT_System_Structure!$B:$F,5,FALSE),"-")</f>
        <v>-</v>
      </c>
      <c r="R291" s="59">
        <v>0</v>
      </c>
    </row>
    <row r="292" spans="2:18" hidden="1" x14ac:dyDescent="0.2">
      <c r="B292" s="21" t="str">
        <f>'[10]Linked sheet'!A292</f>
        <v>CA94Z</v>
      </c>
      <c r="C292" s="20" t="str">
        <f>VLOOKUP($B292,'[10]Linked sheet'!$A$3:$O$1925,2,FALSE)</f>
        <v>Intermediate Maxillofacial Procedures</v>
      </c>
      <c r="D292" s="68" t="str">
        <f>IF(AND($Q292=$D$2,$O292="HRG"),"See 07.BPT",IFERROR(ROUND('[10]Linked sheet'!C292,'Rounded options'!$B$3),"-"))</f>
        <v>-</v>
      </c>
      <c r="E292" s="66">
        <f>IF(AND($O292="HRG",OR($D$2,$Q292=$E$2)), "See 07.BPTs",IFERROR(ROUND('[10]Linked sheet'!D292,'Rounded options'!$B$3),"-"))</f>
        <v>1923</v>
      </c>
      <c r="F292" s="15" t="str">
        <f>IFERROR(ROUND(IF('[10]Linked sheet'!E292="","-",'[10]Linked sheet'!E292),'Rounded options'!$B$3),"-")</f>
        <v>-</v>
      </c>
      <c r="G292" s="15" t="str">
        <f>IFERROR(ROUND(IF('[10]Linked sheet'!F292="","-",'[10]Linked sheet'!F292),'Rounded options'!$B$3),"-")</f>
        <v>-</v>
      </c>
      <c r="H292" s="15">
        <f>IFERROR(ROUND(IF('[10]Linked sheet'!G292="","-",'[10]Linked sheet'!G292),'Rounded options'!$B$3),"-")</f>
        <v>5</v>
      </c>
      <c r="I292" s="66">
        <f>IF(AND(Q292=$I$2,$O292="HRG"),"See 07.BPTs",IFERROR(ROUND('[10]Linked sheet'!H292,'Rounded options'!$B$3),"-"))</f>
        <v>2158</v>
      </c>
      <c r="J292" s="15">
        <f>IFERROR(ROUND(IF('[10]Linked sheet'!I292="","-",'[10]Linked sheet'!I292),'Rounded options'!$B$3),"-")</f>
        <v>11</v>
      </c>
      <c r="K292" s="15">
        <f>IFERROR(ROUND(IF('[10]Linked sheet'!J292="","-",'[10]Linked sheet'!J292),'Rounded options'!$B$3),"-")</f>
        <v>221</v>
      </c>
      <c r="L292" s="15" t="str">
        <f>IF('[10]Linked sheet'!K292="","-",'[10]Linked sheet'!K292)</f>
        <v>No</v>
      </c>
      <c r="M292" s="39" t="str">
        <f>IF('[10]Linked sheet'!L292="","-",'[10]Linked sheet'!L292)</f>
        <v>-</v>
      </c>
      <c r="N292" s="35">
        <f>IFERROR(ROUND('[10]Linked sheet'!M292,'Rounded options'!$B$3),"-")</f>
        <v>0</v>
      </c>
      <c r="O292" s="7" t="str">
        <f>IFERROR(VLOOKUP($B292,[11]BPT_System_Structure!$B:$F,2,FALSE),"-")</f>
        <v>-</v>
      </c>
      <c r="P292" s="23" t="str">
        <f>IFERROR(VLOOKUP($B292,[11]BPT_System_Structure!$B:$F,3,FALSE),"-")</f>
        <v>-</v>
      </c>
      <c r="Q292" s="8" t="str">
        <f>IFERROR(VLOOKUP($B292,[11]BPT_System_Structure!$B:$F,5,FALSE),"-")</f>
        <v>-</v>
      </c>
      <c r="R292" s="59">
        <v>0</v>
      </c>
    </row>
    <row r="293" spans="2:18" hidden="1" x14ac:dyDescent="0.2">
      <c r="B293" s="21" t="str">
        <f>'[10]Linked sheet'!A293</f>
        <v>CA95Z</v>
      </c>
      <c r="C293" s="20" t="str">
        <f>VLOOKUP($B293,'[10]Linked sheet'!$A$3:$O$1925,2,FALSE)</f>
        <v>Minor Maxillofacial Procedures</v>
      </c>
      <c r="D293" s="68">
        <f>IF(AND($Q293=$D$2,$O293="HRG"),"See 07.BPT",IFERROR(ROUND('[10]Linked sheet'!C293,'Rounded options'!$B$3),"-"))</f>
        <v>137</v>
      </c>
      <c r="E293" s="66">
        <f>IF(AND($O293="HRG",OR($D$2,$Q293=$E$2)), "See 07.BPTs",IFERROR(ROUND('[10]Linked sheet'!D293,'Rounded options'!$B$3),"-"))</f>
        <v>969</v>
      </c>
      <c r="F293" s="15" t="str">
        <f>IFERROR(ROUND(IF('[10]Linked sheet'!E293="","-",'[10]Linked sheet'!E293),'Rounded options'!$B$3),"-")</f>
        <v>-</v>
      </c>
      <c r="G293" s="15" t="str">
        <f>IFERROR(ROUND(IF('[10]Linked sheet'!F293="","-",'[10]Linked sheet'!F293),'Rounded options'!$B$3),"-")</f>
        <v>-</v>
      </c>
      <c r="H293" s="15">
        <f>IFERROR(ROUND(IF('[10]Linked sheet'!G293="","-",'[10]Linked sheet'!G293),'Rounded options'!$B$3),"-")</f>
        <v>5</v>
      </c>
      <c r="I293" s="66">
        <f>IF(AND(Q293=$I$2,$O293="HRG"),"See 07.BPTs",IFERROR(ROUND('[10]Linked sheet'!H293,'Rounded options'!$B$3),"-"))</f>
        <v>761</v>
      </c>
      <c r="J293" s="15">
        <f>IFERROR(ROUND(IF('[10]Linked sheet'!I293="","-",'[10]Linked sheet'!I293),'Rounded options'!$B$3),"-")</f>
        <v>5</v>
      </c>
      <c r="K293" s="15">
        <f>IFERROR(ROUND(IF('[10]Linked sheet'!J293="","-",'[10]Linked sheet'!J293),'Rounded options'!$B$3),"-")</f>
        <v>221</v>
      </c>
      <c r="L293" s="15" t="str">
        <f>IF('[10]Linked sheet'!K293="","-",'[10]Linked sheet'!K293)</f>
        <v>No</v>
      </c>
      <c r="M293" s="39" t="str">
        <f>IF('[10]Linked sheet'!L293="","-",'[10]Linked sheet'!L293)</f>
        <v>-</v>
      </c>
      <c r="N293" s="35">
        <f>IFERROR(ROUND('[10]Linked sheet'!M293,'Rounded options'!$B$3),"-")</f>
        <v>0</v>
      </c>
      <c r="O293" s="7" t="str">
        <f>IFERROR(VLOOKUP($B293,[11]BPT_System_Structure!$B:$F,2,FALSE),"-")</f>
        <v>-</v>
      </c>
      <c r="P293" s="23" t="str">
        <f>IFERROR(VLOOKUP($B293,[11]BPT_System_Structure!$B:$F,3,FALSE),"-")</f>
        <v>-</v>
      </c>
      <c r="Q293" s="8" t="str">
        <f>IFERROR(VLOOKUP($B293,[11]BPT_System_Structure!$B:$F,5,FALSE),"-")</f>
        <v>-</v>
      </c>
      <c r="R293" s="59">
        <v>0</v>
      </c>
    </row>
    <row r="294" spans="2:18" hidden="1" x14ac:dyDescent="0.2">
      <c r="B294" s="21" t="str">
        <f>'[10]Linked sheet'!A294</f>
        <v>CA96Z</v>
      </c>
      <c r="C294" s="20" t="str">
        <f>VLOOKUP($B294,'[10]Linked sheet'!$A$3:$O$1925,2,FALSE)</f>
        <v>Reduction or Fixation, of Jaw</v>
      </c>
      <c r="D294" s="68" t="str">
        <f>IF(AND($Q294=$D$2,$O294="HRG"),"See 07.BPT",IFERROR(ROUND('[10]Linked sheet'!C294,'Rounded options'!$B$3),"-"))</f>
        <v>-</v>
      </c>
      <c r="E294" s="66">
        <f>IF(AND($O294="HRG",OR($D$2,$Q294=$E$2)), "See 07.BPTs",IFERROR(ROUND('[10]Linked sheet'!D294,'Rounded options'!$B$3),"-"))</f>
        <v>1904</v>
      </c>
      <c r="F294" s="15" t="str">
        <f>IFERROR(ROUND(IF('[10]Linked sheet'!E294="","-",'[10]Linked sheet'!E294),'Rounded options'!$B$3),"-")</f>
        <v>-</v>
      </c>
      <c r="G294" s="15" t="str">
        <f>IFERROR(ROUND(IF('[10]Linked sheet'!F294="","-",'[10]Linked sheet'!F294),'Rounded options'!$B$3),"-")</f>
        <v>-</v>
      </c>
      <c r="H294" s="15">
        <f>IFERROR(ROUND(IF('[10]Linked sheet'!G294="","-",'[10]Linked sheet'!G294),'Rounded options'!$B$3),"-")</f>
        <v>5</v>
      </c>
      <c r="I294" s="66">
        <f>IF(AND(Q294=$I$2,$O294="HRG"),"See 07.BPTs",IFERROR(ROUND('[10]Linked sheet'!H294,'Rounded options'!$B$3),"-"))</f>
        <v>2344</v>
      </c>
      <c r="J294" s="15">
        <f>IFERROR(ROUND(IF('[10]Linked sheet'!I294="","-",'[10]Linked sheet'!I294),'Rounded options'!$B$3),"-")</f>
        <v>5</v>
      </c>
      <c r="K294" s="15">
        <f>IFERROR(ROUND(IF('[10]Linked sheet'!J294="","-",'[10]Linked sheet'!J294),'Rounded options'!$B$3),"-")</f>
        <v>221</v>
      </c>
      <c r="L294" s="15" t="str">
        <f>IF('[10]Linked sheet'!K294="","-",'[10]Linked sheet'!K294)</f>
        <v>No</v>
      </c>
      <c r="M294" s="39" t="str">
        <f>IF('[10]Linked sheet'!L294="","-",'[10]Linked sheet'!L294)</f>
        <v>-</v>
      </c>
      <c r="N294" s="35">
        <f>IFERROR(ROUND('[10]Linked sheet'!M294,'Rounded options'!$B$3),"-")</f>
        <v>0</v>
      </c>
      <c r="O294" s="7" t="str">
        <f>IFERROR(VLOOKUP($B294,[11]BPT_System_Structure!$B:$F,2,FALSE),"-")</f>
        <v>-</v>
      </c>
      <c r="P294" s="23" t="str">
        <f>IFERROR(VLOOKUP($B294,[11]BPT_System_Structure!$B:$F,3,FALSE),"-")</f>
        <v>-</v>
      </c>
      <c r="Q294" s="8" t="str">
        <f>IFERROR(VLOOKUP($B294,[11]BPT_System_Structure!$B:$F,5,FALSE),"-")</f>
        <v>-</v>
      </c>
      <c r="R294" s="59">
        <v>0</v>
      </c>
    </row>
    <row r="295" spans="2:18" hidden="1" x14ac:dyDescent="0.2">
      <c r="B295" s="21" t="str">
        <f>'[10]Linked sheet'!A295</f>
        <v>CA97Z</v>
      </c>
      <c r="C295" s="20" t="str">
        <f>VLOOKUP($B295,'[10]Linked sheet'!$A$3:$O$1925,2,FALSE)</f>
        <v>Reduction or Fixation, of Cheekbone</v>
      </c>
      <c r="D295" s="68" t="str">
        <f>IF(AND($Q295=$D$2,$O295="HRG"),"See 07.BPT",IFERROR(ROUND('[10]Linked sheet'!C295,'Rounded options'!$B$3),"-"))</f>
        <v>-</v>
      </c>
      <c r="E295" s="66">
        <f>IF(AND($O295="HRG",OR($D$2,$Q295=$E$2)), "See 07.BPTs",IFERROR(ROUND('[10]Linked sheet'!D295,'Rounded options'!$B$3),"-"))</f>
        <v>1585</v>
      </c>
      <c r="F295" s="15" t="str">
        <f>IFERROR(ROUND(IF('[10]Linked sheet'!E295="","-",'[10]Linked sheet'!E295),'Rounded options'!$B$3),"-")</f>
        <v>-</v>
      </c>
      <c r="G295" s="15" t="str">
        <f>IFERROR(ROUND(IF('[10]Linked sheet'!F295="","-",'[10]Linked sheet'!F295),'Rounded options'!$B$3),"-")</f>
        <v>-</v>
      </c>
      <c r="H295" s="15">
        <f>IFERROR(ROUND(IF('[10]Linked sheet'!G295="","-",'[10]Linked sheet'!G295),'Rounded options'!$B$3),"-")</f>
        <v>5</v>
      </c>
      <c r="I295" s="66">
        <f>IF(AND(Q295=$I$2,$O295="HRG"),"See 07.BPTs",IFERROR(ROUND('[10]Linked sheet'!H295,'Rounded options'!$B$3),"-"))</f>
        <v>1654</v>
      </c>
      <c r="J295" s="15">
        <f>IFERROR(ROUND(IF('[10]Linked sheet'!I295="","-",'[10]Linked sheet'!I295),'Rounded options'!$B$3),"-")</f>
        <v>5</v>
      </c>
      <c r="K295" s="15">
        <f>IFERROR(ROUND(IF('[10]Linked sheet'!J295="","-",'[10]Linked sheet'!J295),'Rounded options'!$B$3),"-")</f>
        <v>221</v>
      </c>
      <c r="L295" s="15" t="str">
        <f>IF('[10]Linked sheet'!K295="","-",'[10]Linked sheet'!K295)</f>
        <v>No</v>
      </c>
      <c r="M295" s="39" t="str">
        <f>IF('[10]Linked sheet'!L295="","-",'[10]Linked sheet'!L295)</f>
        <v>-</v>
      </c>
      <c r="N295" s="35">
        <f>IFERROR(ROUND('[10]Linked sheet'!M295,'Rounded options'!$B$3),"-")</f>
        <v>0</v>
      </c>
      <c r="O295" s="7" t="str">
        <f>IFERROR(VLOOKUP($B295,[11]BPT_System_Structure!$B:$F,2,FALSE),"-")</f>
        <v>-</v>
      </c>
      <c r="P295" s="23" t="str">
        <f>IFERROR(VLOOKUP($B295,[11]BPT_System_Structure!$B:$F,3,FALSE),"-")</f>
        <v>-</v>
      </c>
      <c r="Q295" s="8" t="str">
        <f>IFERROR(VLOOKUP($B295,[11]BPT_System_Structure!$B:$F,5,FALSE),"-")</f>
        <v>-</v>
      </c>
      <c r="R295" s="59">
        <v>0</v>
      </c>
    </row>
    <row r="296" spans="2:18" hidden="1" x14ac:dyDescent="0.2">
      <c r="B296" s="21" t="str">
        <f>'[10]Linked sheet'!A296</f>
        <v>CA98Z</v>
      </c>
      <c r="C296" s="20" t="str">
        <f>VLOOKUP($B296,'[10]Linked sheet'!$A$3:$O$1925,2,FALSE)</f>
        <v>Reduction of Fracture of Nasal Bone</v>
      </c>
      <c r="D296" s="68">
        <f>IF(AND($Q296=$D$2,$O296="HRG"),"See 07.BPT",IFERROR(ROUND('[10]Linked sheet'!C296,'Rounded options'!$B$3),"-"))</f>
        <v>116</v>
      </c>
      <c r="E296" s="66">
        <f>IF(AND($O296="HRG",OR($D$2,$Q296=$E$2)), "See 07.BPTs",IFERROR(ROUND('[10]Linked sheet'!D296,'Rounded options'!$B$3),"-"))</f>
        <v>577</v>
      </c>
      <c r="F296" s="15" t="str">
        <f>IFERROR(ROUND(IF('[10]Linked sheet'!E296="","-",'[10]Linked sheet'!E296),'Rounded options'!$B$3),"-")</f>
        <v>-</v>
      </c>
      <c r="G296" s="15" t="str">
        <f>IFERROR(ROUND(IF('[10]Linked sheet'!F296="","-",'[10]Linked sheet'!F296),'Rounded options'!$B$3),"-")</f>
        <v>-</v>
      </c>
      <c r="H296" s="15">
        <f>IFERROR(ROUND(IF('[10]Linked sheet'!G296="","-",'[10]Linked sheet'!G296),'Rounded options'!$B$3),"-")</f>
        <v>5</v>
      </c>
      <c r="I296" s="66">
        <f>IF(AND(Q296=$I$2,$O296="HRG"),"See 07.BPTs",IFERROR(ROUND('[10]Linked sheet'!H296,'Rounded options'!$B$3),"-"))</f>
        <v>691</v>
      </c>
      <c r="J296" s="15">
        <f>IFERROR(ROUND(IF('[10]Linked sheet'!I296="","-",'[10]Linked sheet'!I296),'Rounded options'!$B$3),"-")</f>
        <v>5</v>
      </c>
      <c r="K296" s="15">
        <f>IFERROR(ROUND(IF('[10]Linked sheet'!J296="","-",'[10]Linked sheet'!J296),'Rounded options'!$B$3),"-")</f>
        <v>221</v>
      </c>
      <c r="L296" s="15" t="str">
        <f>IF('[10]Linked sheet'!K296="","-",'[10]Linked sheet'!K296)</f>
        <v>No</v>
      </c>
      <c r="M296" s="39" t="str">
        <f>IF('[10]Linked sheet'!L296="","-",'[10]Linked sheet'!L296)</f>
        <v>-</v>
      </c>
      <c r="N296" s="35">
        <f>IFERROR(ROUND('[10]Linked sheet'!M296,'Rounded options'!$B$3),"-")</f>
        <v>0</v>
      </c>
      <c r="O296" s="7" t="str">
        <f>IFERROR(VLOOKUP($B296,[11]BPT_System_Structure!$B:$F,2,FALSE),"-")</f>
        <v>-</v>
      </c>
      <c r="P296" s="23" t="str">
        <f>IFERROR(VLOOKUP($B296,[11]BPT_System_Structure!$B:$F,3,FALSE),"-")</f>
        <v>-</v>
      </c>
      <c r="Q296" s="8" t="str">
        <f>IFERROR(VLOOKUP($B296,[11]BPT_System_Structure!$B:$F,5,FALSE),"-")</f>
        <v>-</v>
      </c>
      <c r="R296" s="59">
        <v>0</v>
      </c>
    </row>
    <row r="297" spans="2:18" hidden="1" x14ac:dyDescent="0.2">
      <c r="B297" s="21" t="str">
        <f>'[10]Linked sheet'!A297</f>
        <v>CB01A</v>
      </c>
      <c r="C297" s="20" t="str">
        <f>VLOOKUP($B297,'[10]Linked sheet'!$A$3:$O$1925,2,FALSE)</f>
        <v>Malignant, Ear, Nose, Mouth, Throat or Neck Disorders, with Interventions, with CC Score 9+</v>
      </c>
      <c r="D297" s="68" t="str">
        <f>IF(AND($Q297=$D$2,$O297="HRG"),"See 07.BPT",IFERROR(ROUND('[10]Linked sheet'!C297,'Rounded options'!$B$3),"-"))</f>
        <v>-</v>
      </c>
      <c r="E297" s="66">
        <f>IF(AND($O297="HRG",OR($D$2,$Q297=$E$2)), "See 07.BPTs",IFERROR(ROUND('[10]Linked sheet'!D297,'Rounded options'!$B$3),"-"))</f>
        <v>9545</v>
      </c>
      <c r="F297" s="15" t="str">
        <f>IFERROR(ROUND(IF('[10]Linked sheet'!E297="","-",'[10]Linked sheet'!E297),'Rounded options'!$B$3),"-")</f>
        <v>-</v>
      </c>
      <c r="G297" s="15" t="str">
        <f>IFERROR(ROUND(IF('[10]Linked sheet'!F297="","-",'[10]Linked sheet'!F297),'Rounded options'!$B$3),"-")</f>
        <v>-</v>
      </c>
      <c r="H297" s="15">
        <f>IFERROR(ROUND(IF('[10]Linked sheet'!G297="","-",'[10]Linked sheet'!G297),'Rounded options'!$B$3),"-")</f>
        <v>74</v>
      </c>
      <c r="I297" s="66">
        <f>IF(AND(Q297=$I$2,$O297="HRG"),"See 07.BPTs",IFERROR(ROUND('[10]Linked sheet'!H297,'Rounded options'!$B$3),"-"))</f>
        <v>9800</v>
      </c>
      <c r="J297" s="15">
        <f>IFERROR(ROUND(IF('[10]Linked sheet'!I297="","-",'[10]Linked sheet'!I297),'Rounded options'!$B$3),"-")</f>
        <v>82</v>
      </c>
      <c r="K297" s="15">
        <f>IFERROR(ROUND(IF('[10]Linked sheet'!J297="","-",'[10]Linked sheet'!J297),'Rounded options'!$B$3),"-")</f>
        <v>221</v>
      </c>
      <c r="L297" s="15" t="str">
        <f>IF('[10]Linked sheet'!K297="","-",'[10]Linked sheet'!K297)</f>
        <v>Yes</v>
      </c>
      <c r="M297" s="39">
        <f>IF('[10]Linked sheet'!L297="","-",'[10]Linked sheet'!L297)</f>
        <v>0.30000000000000004</v>
      </c>
      <c r="N297" s="35">
        <f>IFERROR(ROUND('[10]Linked sheet'!M297,'Rounded options'!$B$3),"-")</f>
        <v>2940</v>
      </c>
      <c r="O297" s="7" t="str">
        <f>IFERROR(VLOOKUP($B297,[11]BPT_System_Structure!$B:$F,2,FALSE),"-")</f>
        <v>-</v>
      </c>
      <c r="P297" s="23" t="str">
        <f>IFERROR(VLOOKUP($B297,[11]BPT_System_Structure!$B:$F,3,FALSE),"-")</f>
        <v>-</v>
      </c>
      <c r="Q297" s="8" t="str">
        <f>IFERROR(VLOOKUP($B297,[11]BPT_System_Structure!$B:$F,5,FALSE),"-")</f>
        <v>-</v>
      </c>
      <c r="R297" s="59">
        <v>0</v>
      </c>
    </row>
    <row r="298" spans="2:18" hidden="1" x14ac:dyDescent="0.2">
      <c r="B298" s="21" t="str">
        <f>'[10]Linked sheet'!A298</f>
        <v>CB01B</v>
      </c>
      <c r="C298" s="20" t="str">
        <f>VLOOKUP($B298,'[10]Linked sheet'!$A$3:$O$1925,2,FALSE)</f>
        <v>Malignant, Ear, Nose, Mouth, Throat or Neck Disorders, with Interventions, with CC Score 5-8</v>
      </c>
      <c r="D298" s="68" t="str">
        <f>IF(AND($Q298=$D$2,$O298="HRG"),"See 07.BPT",IFERROR(ROUND('[10]Linked sheet'!C298,'Rounded options'!$B$3),"-"))</f>
        <v>-</v>
      </c>
      <c r="E298" s="66">
        <f>IF(AND($O298="HRG",OR($D$2,$Q298=$E$2)), "See 07.BPTs",IFERROR(ROUND('[10]Linked sheet'!D298,'Rounded options'!$B$3),"-"))</f>
        <v>4281</v>
      </c>
      <c r="F298" s="15" t="str">
        <f>IFERROR(ROUND(IF('[10]Linked sheet'!E298="","-",'[10]Linked sheet'!E298),'Rounded options'!$B$3),"-")</f>
        <v>-</v>
      </c>
      <c r="G298" s="15" t="str">
        <f>IFERROR(ROUND(IF('[10]Linked sheet'!F298="","-",'[10]Linked sheet'!F298),'Rounded options'!$B$3),"-")</f>
        <v>-</v>
      </c>
      <c r="H298" s="15">
        <f>IFERROR(ROUND(IF('[10]Linked sheet'!G298="","-",'[10]Linked sheet'!G298),'Rounded options'!$B$3),"-")</f>
        <v>21</v>
      </c>
      <c r="I298" s="66">
        <f>IF(AND(Q298=$I$2,$O298="HRG"),"See 07.BPTs",IFERROR(ROUND('[10]Linked sheet'!H298,'Rounded options'!$B$3),"-"))</f>
        <v>6717</v>
      </c>
      <c r="J298" s="15">
        <f>IFERROR(ROUND(IF('[10]Linked sheet'!I298="","-",'[10]Linked sheet'!I298),'Rounded options'!$B$3),"-")</f>
        <v>45</v>
      </c>
      <c r="K298" s="15">
        <f>IFERROR(ROUND(IF('[10]Linked sheet'!J298="","-",'[10]Linked sheet'!J298),'Rounded options'!$B$3),"-")</f>
        <v>221</v>
      </c>
      <c r="L298" s="15" t="str">
        <f>IF('[10]Linked sheet'!K298="","-",'[10]Linked sheet'!K298)</f>
        <v>Yes</v>
      </c>
      <c r="M298" s="39">
        <f>IF('[10]Linked sheet'!L298="","-",'[10]Linked sheet'!L298)</f>
        <v>0.30000000000000004</v>
      </c>
      <c r="N298" s="35">
        <f>IFERROR(ROUND('[10]Linked sheet'!M298,'Rounded options'!$B$3),"-")</f>
        <v>2015</v>
      </c>
      <c r="O298" s="7" t="str">
        <f>IFERROR(VLOOKUP($B298,[11]BPT_System_Structure!$B:$F,2,FALSE),"-")</f>
        <v>-</v>
      </c>
      <c r="P298" s="23" t="str">
        <f>IFERROR(VLOOKUP($B298,[11]BPT_System_Structure!$B:$F,3,FALSE),"-")</f>
        <v>-</v>
      </c>
      <c r="Q298" s="8" t="str">
        <f>IFERROR(VLOOKUP($B298,[11]BPT_System_Structure!$B:$F,5,FALSE),"-")</f>
        <v>-</v>
      </c>
      <c r="R298" s="59">
        <v>0</v>
      </c>
    </row>
    <row r="299" spans="2:18" hidden="1" x14ac:dyDescent="0.2">
      <c r="B299" s="21" t="str">
        <f>'[10]Linked sheet'!A299</f>
        <v>CB01C</v>
      </c>
      <c r="C299" s="20" t="str">
        <f>VLOOKUP($B299,'[10]Linked sheet'!$A$3:$O$1925,2,FALSE)</f>
        <v>Malignant, Ear, Nose, Mouth, Throat or Neck Disorders, with Interventions, with CC Score 0-4</v>
      </c>
      <c r="D299" s="68" t="str">
        <f>IF(AND($Q299=$D$2,$O299="HRG"),"See 07.BPT",IFERROR(ROUND('[10]Linked sheet'!C299,'Rounded options'!$B$3),"-"))</f>
        <v>-</v>
      </c>
      <c r="E299" s="66">
        <f>IF(AND($O299="HRG",OR($D$2,$Q299=$E$2)), "See 07.BPTs",IFERROR(ROUND('[10]Linked sheet'!D299,'Rounded options'!$B$3),"-"))</f>
        <v>2810</v>
      </c>
      <c r="F299" s="15" t="str">
        <f>IFERROR(ROUND(IF('[10]Linked sheet'!E299="","-",'[10]Linked sheet'!E299),'Rounded options'!$B$3),"-")</f>
        <v>-</v>
      </c>
      <c r="G299" s="15" t="str">
        <f>IFERROR(ROUND(IF('[10]Linked sheet'!F299="","-",'[10]Linked sheet'!F299),'Rounded options'!$B$3),"-")</f>
        <v>-</v>
      </c>
      <c r="H299" s="15">
        <f>IFERROR(ROUND(IF('[10]Linked sheet'!G299="","-",'[10]Linked sheet'!G299),'Rounded options'!$B$3),"-")</f>
        <v>10</v>
      </c>
      <c r="I299" s="66">
        <f>IF(AND(Q299=$I$2,$O299="HRG"),"See 07.BPTs",IFERROR(ROUND('[10]Linked sheet'!H299,'Rounded options'!$B$3),"-"))</f>
        <v>4292</v>
      </c>
      <c r="J299" s="15">
        <f>IFERROR(ROUND(IF('[10]Linked sheet'!I299="","-",'[10]Linked sheet'!I299),'Rounded options'!$B$3),"-")</f>
        <v>29</v>
      </c>
      <c r="K299" s="15">
        <f>IFERROR(ROUND(IF('[10]Linked sheet'!J299="","-",'[10]Linked sheet'!J299),'Rounded options'!$B$3),"-")</f>
        <v>221</v>
      </c>
      <c r="L299" s="15" t="str">
        <f>IF('[10]Linked sheet'!K299="","-",'[10]Linked sheet'!K299)</f>
        <v>Yes</v>
      </c>
      <c r="M299" s="39">
        <f>IF('[10]Linked sheet'!L299="","-",'[10]Linked sheet'!L299)</f>
        <v>0.30000000000000004</v>
      </c>
      <c r="N299" s="35">
        <f>IFERROR(ROUND('[10]Linked sheet'!M299,'Rounded options'!$B$3),"-")</f>
        <v>1288</v>
      </c>
      <c r="O299" s="7" t="str">
        <f>IFERROR(VLOOKUP($B299,[11]BPT_System_Structure!$B:$F,2,FALSE),"-")</f>
        <v>-</v>
      </c>
      <c r="P299" s="23" t="str">
        <f>IFERROR(VLOOKUP($B299,[11]BPT_System_Structure!$B:$F,3,FALSE),"-")</f>
        <v>-</v>
      </c>
      <c r="Q299" s="8" t="str">
        <f>IFERROR(VLOOKUP($B299,[11]BPT_System_Structure!$B:$F,5,FALSE),"-")</f>
        <v>-</v>
      </c>
      <c r="R299" s="59">
        <v>0</v>
      </c>
    </row>
    <row r="300" spans="2:18" hidden="1" x14ac:dyDescent="0.2">
      <c r="B300" s="21" t="str">
        <f>'[10]Linked sheet'!A300</f>
        <v>CB01D</v>
      </c>
      <c r="C300" s="20" t="str">
        <f>VLOOKUP($B300,'[10]Linked sheet'!$A$3:$O$1925,2,FALSE)</f>
        <v>Malignant, Ear, Nose, Mouth, Throat or Neck Disorders, without Interventions, with CC Score 9+</v>
      </c>
      <c r="D300" s="68" t="str">
        <f>IF(AND($Q300=$D$2,$O300="HRG"),"See 07.BPT",IFERROR(ROUND('[10]Linked sheet'!C300,'Rounded options'!$B$3),"-"))</f>
        <v>-</v>
      </c>
      <c r="E300" s="66">
        <f>IF(AND($O300="HRG",OR($D$2,$Q300=$E$2)), "See 07.BPTs",IFERROR(ROUND('[10]Linked sheet'!D300,'Rounded options'!$B$3),"-"))</f>
        <v>4590</v>
      </c>
      <c r="F300" s="15" t="str">
        <f>IFERROR(ROUND(IF('[10]Linked sheet'!E300="","-",'[10]Linked sheet'!E300),'Rounded options'!$B$3),"-")</f>
        <v>-</v>
      </c>
      <c r="G300" s="15" t="str">
        <f>IFERROR(ROUND(IF('[10]Linked sheet'!F300="","-",'[10]Linked sheet'!F300),'Rounded options'!$B$3),"-")</f>
        <v>-</v>
      </c>
      <c r="H300" s="15">
        <f>IFERROR(ROUND(IF('[10]Linked sheet'!G300="","-",'[10]Linked sheet'!G300),'Rounded options'!$B$3),"-")</f>
        <v>50</v>
      </c>
      <c r="I300" s="66">
        <f>IF(AND(Q300=$I$2,$O300="HRG"),"See 07.BPTs",IFERROR(ROUND('[10]Linked sheet'!H300,'Rounded options'!$B$3),"-"))</f>
        <v>4841</v>
      </c>
      <c r="J300" s="15">
        <f>IFERROR(ROUND(IF('[10]Linked sheet'!I300="","-",'[10]Linked sheet'!I300),'Rounded options'!$B$3),"-")</f>
        <v>45</v>
      </c>
      <c r="K300" s="15">
        <f>IFERROR(ROUND(IF('[10]Linked sheet'!J300="","-",'[10]Linked sheet'!J300),'Rounded options'!$B$3),"-")</f>
        <v>221</v>
      </c>
      <c r="L300" s="15" t="str">
        <f>IF('[10]Linked sheet'!K300="","-",'[10]Linked sheet'!K300)</f>
        <v>Yes</v>
      </c>
      <c r="M300" s="39">
        <f>IF('[10]Linked sheet'!L300="","-",'[10]Linked sheet'!L300)</f>
        <v>0.30000000000000004</v>
      </c>
      <c r="N300" s="35">
        <f>IFERROR(ROUND('[10]Linked sheet'!M300,'Rounded options'!$B$3),"-")</f>
        <v>1452</v>
      </c>
      <c r="O300" s="7" t="str">
        <f>IFERROR(VLOOKUP($B300,[11]BPT_System_Structure!$B:$F,2,FALSE),"-")</f>
        <v>-</v>
      </c>
      <c r="P300" s="23" t="str">
        <f>IFERROR(VLOOKUP($B300,[11]BPT_System_Structure!$B:$F,3,FALSE),"-")</f>
        <v>-</v>
      </c>
      <c r="Q300" s="8" t="str">
        <f>IFERROR(VLOOKUP($B300,[11]BPT_System_Structure!$B:$F,5,FALSE),"-")</f>
        <v>-</v>
      </c>
      <c r="R300" s="59">
        <v>0</v>
      </c>
    </row>
    <row r="301" spans="2:18" hidden="1" x14ac:dyDescent="0.2">
      <c r="B301" s="21" t="str">
        <f>'[10]Linked sheet'!A301</f>
        <v>CB01E</v>
      </c>
      <c r="C301" s="20" t="str">
        <f>VLOOKUP($B301,'[10]Linked sheet'!$A$3:$O$1925,2,FALSE)</f>
        <v>Malignant, Ear, Nose, Mouth, Throat or Neck Disorders, without Interventions, with CC Score 5-8</v>
      </c>
      <c r="D301" s="68" t="str">
        <f>IF(AND($Q301=$D$2,$O301="HRG"),"See 07.BPT",IFERROR(ROUND('[10]Linked sheet'!C301,'Rounded options'!$B$3),"-"))</f>
        <v>-</v>
      </c>
      <c r="E301" s="66">
        <f>IF(AND($O301="HRG",OR($D$2,$Q301=$E$2)), "See 07.BPTs",IFERROR(ROUND('[10]Linked sheet'!D301,'Rounded options'!$B$3),"-"))</f>
        <v>1971</v>
      </c>
      <c r="F301" s="15" t="str">
        <f>IFERROR(ROUND(IF('[10]Linked sheet'!E301="","-",'[10]Linked sheet'!E301),'Rounded options'!$B$3),"-")</f>
        <v>-</v>
      </c>
      <c r="G301" s="15" t="str">
        <f>IFERROR(ROUND(IF('[10]Linked sheet'!F301="","-",'[10]Linked sheet'!F301),'Rounded options'!$B$3),"-")</f>
        <v>-</v>
      </c>
      <c r="H301" s="15">
        <f>IFERROR(ROUND(IF('[10]Linked sheet'!G301="","-",'[10]Linked sheet'!G301),'Rounded options'!$B$3),"-")</f>
        <v>12</v>
      </c>
      <c r="I301" s="66">
        <f>IF(AND(Q301=$I$2,$O301="HRG"),"See 07.BPTs",IFERROR(ROUND('[10]Linked sheet'!H301,'Rounded options'!$B$3),"-"))</f>
        <v>3164</v>
      </c>
      <c r="J301" s="15">
        <f>IFERROR(ROUND(IF('[10]Linked sheet'!I301="","-",'[10]Linked sheet'!I301),'Rounded options'!$B$3),"-")</f>
        <v>27</v>
      </c>
      <c r="K301" s="15">
        <f>IFERROR(ROUND(IF('[10]Linked sheet'!J301="","-",'[10]Linked sheet'!J301),'Rounded options'!$B$3),"-")</f>
        <v>221</v>
      </c>
      <c r="L301" s="15" t="str">
        <f>IF('[10]Linked sheet'!K301="","-",'[10]Linked sheet'!K301)</f>
        <v>Yes</v>
      </c>
      <c r="M301" s="39">
        <f>IF('[10]Linked sheet'!L301="","-",'[10]Linked sheet'!L301)</f>
        <v>0.30000000000000004</v>
      </c>
      <c r="N301" s="35">
        <f>IFERROR(ROUND('[10]Linked sheet'!M301,'Rounded options'!$B$3),"-")</f>
        <v>949</v>
      </c>
      <c r="O301" s="7" t="str">
        <f>IFERROR(VLOOKUP($B301,[11]BPT_System_Structure!$B:$F,2,FALSE),"-")</f>
        <v>-</v>
      </c>
      <c r="P301" s="23" t="str">
        <f>IFERROR(VLOOKUP($B301,[11]BPT_System_Structure!$B:$F,3,FALSE),"-")</f>
        <v>-</v>
      </c>
      <c r="Q301" s="8" t="str">
        <f>IFERROR(VLOOKUP($B301,[11]BPT_System_Structure!$B:$F,5,FALSE),"-")</f>
        <v>-</v>
      </c>
      <c r="R301" s="59">
        <v>0</v>
      </c>
    </row>
    <row r="302" spans="2:18" hidden="1" x14ac:dyDescent="0.2">
      <c r="B302" s="21" t="str">
        <f>'[10]Linked sheet'!A302</f>
        <v>CB01F</v>
      </c>
      <c r="C302" s="20" t="str">
        <f>VLOOKUP($B302,'[10]Linked sheet'!$A$3:$O$1925,2,FALSE)</f>
        <v>Malignant, Ear, Nose, Mouth, Throat or Neck Disorders, without Interventions, with CC Score 0-4</v>
      </c>
      <c r="D302" s="68" t="str">
        <f>IF(AND($Q302=$D$2,$O302="HRG"),"See 07.BPT",IFERROR(ROUND('[10]Linked sheet'!C302,'Rounded options'!$B$3),"-"))</f>
        <v>-</v>
      </c>
      <c r="E302" s="66">
        <f>IF(AND($O302="HRG",OR($D$2,$Q302=$E$2)), "See 07.BPTs",IFERROR(ROUND('[10]Linked sheet'!D302,'Rounded options'!$B$3),"-"))</f>
        <v>1103</v>
      </c>
      <c r="F302" s="15" t="str">
        <f>IFERROR(ROUND(IF('[10]Linked sheet'!E302="","-",'[10]Linked sheet'!E302),'Rounded options'!$B$3),"-")</f>
        <v>-</v>
      </c>
      <c r="G302" s="15" t="str">
        <f>IFERROR(ROUND(IF('[10]Linked sheet'!F302="","-",'[10]Linked sheet'!F302),'Rounded options'!$B$3),"-")</f>
        <v>-</v>
      </c>
      <c r="H302" s="15">
        <f>IFERROR(ROUND(IF('[10]Linked sheet'!G302="","-",'[10]Linked sheet'!G302),'Rounded options'!$B$3),"-")</f>
        <v>11</v>
      </c>
      <c r="I302" s="66">
        <f>IF(AND(Q302=$I$2,$O302="HRG"),"See 07.BPTs",IFERROR(ROUND('[10]Linked sheet'!H302,'Rounded options'!$B$3),"-"))</f>
        <v>2242</v>
      </c>
      <c r="J302" s="15">
        <f>IFERROR(ROUND(IF('[10]Linked sheet'!I302="","-",'[10]Linked sheet'!I302),'Rounded options'!$B$3),"-")</f>
        <v>14</v>
      </c>
      <c r="K302" s="15">
        <f>IFERROR(ROUND(IF('[10]Linked sheet'!J302="","-",'[10]Linked sheet'!J302),'Rounded options'!$B$3),"-")</f>
        <v>221</v>
      </c>
      <c r="L302" s="15" t="str">
        <f>IF('[10]Linked sheet'!K302="","-",'[10]Linked sheet'!K302)</f>
        <v>Yes</v>
      </c>
      <c r="M302" s="39">
        <f>IF('[10]Linked sheet'!L302="","-",'[10]Linked sheet'!L302)</f>
        <v>0.30000000000000004</v>
      </c>
      <c r="N302" s="35">
        <f>IFERROR(ROUND('[10]Linked sheet'!M302,'Rounded options'!$B$3),"-")</f>
        <v>673</v>
      </c>
      <c r="O302" s="7" t="str">
        <f>IFERROR(VLOOKUP($B302,[11]BPT_System_Structure!$B:$F,2,FALSE),"-")</f>
        <v>-</v>
      </c>
      <c r="P302" s="23" t="str">
        <f>IFERROR(VLOOKUP($B302,[11]BPT_System_Structure!$B:$F,3,FALSE),"-")</f>
        <v>-</v>
      </c>
      <c r="Q302" s="8" t="str">
        <f>IFERROR(VLOOKUP($B302,[11]BPT_System_Structure!$B:$F,5,FALSE),"-")</f>
        <v>-</v>
      </c>
      <c r="R302" s="59">
        <v>0</v>
      </c>
    </row>
    <row r="303" spans="2:18" hidden="1" x14ac:dyDescent="0.2">
      <c r="B303" s="21" t="str">
        <f>'[10]Linked sheet'!A303</f>
        <v>CB02A</v>
      </c>
      <c r="C303" s="20" t="str">
        <f>VLOOKUP($B303,'[10]Linked sheet'!$A$3:$O$1925,2,FALSE)</f>
        <v>Non-Malignant, Ear, Nose, Mouth, Throat or Neck Disorders, with Interventions, with CC Score 5+</v>
      </c>
      <c r="D303" s="68" t="str">
        <f>IF(AND($Q303=$D$2,$O303="HRG"),"See 07.BPT",IFERROR(ROUND('[10]Linked sheet'!C303,'Rounded options'!$B$3),"-"))</f>
        <v>-</v>
      </c>
      <c r="E303" s="66">
        <f>IF(AND($O303="HRG",OR($D$2,$Q303=$E$2)), "See 07.BPTs",IFERROR(ROUND('[10]Linked sheet'!D303,'Rounded options'!$B$3),"-"))</f>
        <v>2842</v>
      </c>
      <c r="F303" s="15" t="str">
        <f>IFERROR(ROUND(IF('[10]Linked sheet'!E303="","-",'[10]Linked sheet'!E303),'Rounded options'!$B$3),"-")</f>
        <v>-</v>
      </c>
      <c r="G303" s="15" t="str">
        <f>IFERROR(ROUND(IF('[10]Linked sheet'!F303="","-",'[10]Linked sheet'!F303),'Rounded options'!$B$3),"-")</f>
        <v>-</v>
      </c>
      <c r="H303" s="15">
        <f>IFERROR(ROUND(IF('[10]Linked sheet'!G303="","-",'[10]Linked sheet'!G303),'Rounded options'!$B$3),"-")</f>
        <v>15</v>
      </c>
      <c r="I303" s="66">
        <f>IF(AND(Q303=$I$2,$O303="HRG"),"See 07.BPTs",IFERROR(ROUND('[10]Linked sheet'!H303,'Rounded options'!$B$3),"-"))</f>
        <v>3271</v>
      </c>
      <c r="J303" s="15">
        <f>IFERROR(ROUND(IF('[10]Linked sheet'!I303="","-",'[10]Linked sheet'!I303),'Rounded options'!$B$3),"-")</f>
        <v>31</v>
      </c>
      <c r="K303" s="15">
        <f>IFERROR(ROUND(IF('[10]Linked sheet'!J303="","-",'[10]Linked sheet'!J303),'Rounded options'!$B$3),"-")</f>
        <v>221</v>
      </c>
      <c r="L303" s="15" t="str">
        <f>IF('[10]Linked sheet'!K303="","-",'[10]Linked sheet'!K303)</f>
        <v>Yes</v>
      </c>
      <c r="M303" s="39">
        <f>IF('[10]Linked sheet'!L303="","-",'[10]Linked sheet'!L303)</f>
        <v>0.30000000000000004</v>
      </c>
      <c r="N303" s="35">
        <f>IFERROR(ROUND('[10]Linked sheet'!M303,'Rounded options'!$B$3),"-")</f>
        <v>981</v>
      </c>
      <c r="O303" s="7" t="str">
        <f>IFERROR(VLOOKUP($B303,[11]BPT_System_Structure!$B:$F,2,FALSE),"-")</f>
        <v>-</v>
      </c>
      <c r="P303" s="23" t="str">
        <f>IFERROR(VLOOKUP($B303,[11]BPT_System_Structure!$B:$F,3,FALSE),"-")</f>
        <v>-</v>
      </c>
      <c r="Q303" s="8" t="str">
        <f>IFERROR(VLOOKUP($B303,[11]BPT_System_Structure!$B:$F,5,FALSE),"-")</f>
        <v>-</v>
      </c>
      <c r="R303" s="59">
        <v>0</v>
      </c>
    </row>
    <row r="304" spans="2:18" hidden="1" x14ac:dyDescent="0.2">
      <c r="B304" s="21" t="str">
        <f>'[10]Linked sheet'!A304</f>
        <v>CB02B</v>
      </c>
      <c r="C304" s="20" t="str">
        <f>VLOOKUP($B304,'[10]Linked sheet'!$A$3:$O$1925,2,FALSE)</f>
        <v>Non-Malignant, Ear, Nose, Mouth, Throat or Neck Disorders, with Interventions, with CC Score 1-4</v>
      </c>
      <c r="D304" s="68" t="str">
        <f>IF(AND($Q304=$D$2,$O304="HRG"),"See 07.BPT",IFERROR(ROUND('[10]Linked sheet'!C304,'Rounded options'!$B$3),"-"))</f>
        <v>-</v>
      </c>
      <c r="E304" s="66">
        <f>IF(AND($O304="HRG",OR($D$2,$Q304=$E$2)), "See 07.BPTs",IFERROR(ROUND('[10]Linked sheet'!D304,'Rounded options'!$B$3),"-"))</f>
        <v>1690</v>
      </c>
      <c r="F304" s="15" t="str">
        <f>IFERROR(ROUND(IF('[10]Linked sheet'!E304="","-",'[10]Linked sheet'!E304),'Rounded options'!$B$3),"-")</f>
        <v>-</v>
      </c>
      <c r="G304" s="15" t="str">
        <f>IFERROR(ROUND(IF('[10]Linked sheet'!F304="","-",'[10]Linked sheet'!F304),'Rounded options'!$B$3),"-")</f>
        <v>-</v>
      </c>
      <c r="H304" s="15">
        <f>IFERROR(ROUND(IF('[10]Linked sheet'!G304="","-",'[10]Linked sheet'!G304),'Rounded options'!$B$3),"-")</f>
        <v>7</v>
      </c>
      <c r="I304" s="66">
        <f>IF(AND(Q304=$I$2,$O304="HRG"),"See 07.BPTs",IFERROR(ROUND('[10]Linked sheet'!H304,'Rounded options'!$B$3),"-"))</f>
        <v>1690</v>
      </c>
      <c r="J304" s="15">
        <f>IFERROR(ROUND(IF('[10]Linked sheet'!I304="","-",'[10]Linked sheet'!I304),'Rounded options'!$B$3),"-")</f>
        <v>7</v>
      </c>
      <c r="K304" s="15">
        <f>IFERROR(ROUND(IF('[10]Linked sheet'!J304="","-",'[10]Linked sheet'!J304),'Rounded options'!$B$3),"-")</f>
        <v>221</v>
      </c>
      <c r="L304" s="15" t="str">
        <f>IF('[10]Linked sheet'!K304="","-",'[10]Linked sheet'!K304)</f>
        <v>Yes</v>
      </c>
      <c r="M304" s="39">
        <f>IF('[10]Linked sheet'!L304="","-",'[10]Linked sheet'!L304)</f>
        <v>0.4</v>
      </c>
      <c r="N304" s="35">
        <f>IFERROR(ROUND('[10]Linked sheet'!M304,'Rounded options'!$B$3),"-")</f>
        <v>676</v>
      </c>
      <c r="O304" s="7" t="str">
        <f>IFERROR(VLOOKUP($B304,[11]BPT_System_Structure!$B:$F,2,FALSE),"-")</f>
        <v>-</v>
      </c>
      <c r="P304" s="23" t="str">
        <f>IFERROR(VLOOKUP($B304,[11]BPT_System_Structure!$B:$F,3,FALSE),"-")</f>
        <v>-</v>
      </c>
      <c r="Q304" s="8" t="str">
        <f>IFERROR(VLOOKUP($B304,[11]BPT_System_Structure!$B:$F,5,FALSE),"-")</f>
        <v>-</v>
      </c>
      <c r="R304" s="59">
        <v>0</v>
      </c>
    </row>
    <row r="305" spans="2:18" hidden="1" x14ac:dyDescent="0.2">
      <c r="B305" s="21" t="str">
        <f>'[10]Linked sheet'!A305</f>
        <v>CB02C</v>
      </c>
      <c r="C305" s="20" t="str">
        <f>VLOOKUP($B305,'[10]Linked sheet'!$A$3:$O$1925,2,FALSE)</f>
        <v>Non-Malignant, Ear, Nose, Mouth, Throat or Neck Disorders, with Interventions, with CC Score 0</v>
      </c>
      <c r="D305" s="68" t="str">
        <f>IF(AND($Q305=$D$2,$O305="HRG"),"See 07.BPT",IFERROR(ROUND('[10]Linked sheet'!C305,'Rounded options'!$B$3),"-"))</f>
        <v>-</v>
      </c>
      <c r="E305" s="66">
        <f>IF(AND($O305="HRG",OR($D$2,$Q305=$E$2)), "See 07.BPTs",IFERROR(ROUND('[10]Linked sheet'!D305,'Rounded options'!$B$3),"-"))</f>
        <v>1433</v>
      </c>
      <c r="F305" s="15" t="str">
        <f>IFERROR(ROUND(IF('[10]Linked sheet'!E305="","-",'[10]Linked sheet'!E305),'Rounded options'!$B$3),"-")</f>
        <v>-</v>
      </c>
      <c r="G305" s="15" t="str">
        <f>IFERROR(ROUND(IF('[10]Linked sheet'!F305="","-",'[10]Linked sheet'!F305),'Rounded options'!$B$3),"-")</f>
        <v>-</v>
      </c>
      <c r="H305" s="15">
        <f>IFERROR(ROUND(IF('[10]Linked sheet'!G305="","-",'[10]Linked sheet'!G305),'Rounded options'!$B$3),"-")</f>
        <v>5</v>
      </c>
      <c r="I305" s="66">
        <f>IF(AND(Q305=$I$2,$O305="HRG"),"See 07.BPTs",IFERROR(ROUND('[10]Linked sheet'!H305,'Rounded options'!$B$3),"-"))</f>
        <v>1447</v>
      </c>
      <c r="J305" s="15">
        <f>IFERROR(ROUND(IF('[10]Linked sheet'!I305="","-",'[10]Linked sheet'!I305),'Rounded options'!$B$3),"-")</f>
        <v>5</v>
      </c>
      <c r="K305" s="15">
        <f>IFERROR(ROUND(IF('[10]Linked sheet'!J305="","-",'[10]Linked sheet'!J305),'Rounded options'!$B$3),"-")</f>
        <v>221</v>
      </c>
      <c r="L305" s="15" t="str">
        <f>IF('[10]Linked sheet'!K305="","-",'[10]Linked sheet'!K305)</f>
        <v>Yes</v>
      </c>
      <c r="M305" s="39">
        <f>IF('[10]Linked sheet'!L305="","-",'[10]Linked sheet'!L305)</f>
        <v>0.4</v>
      </c>
      <c r="N305" s="35">
        <f>IFERROR(ROUND('[10]Linked sheet'!M305,'Rounded options'!$B$3),"-")</f>
        <v>579</v>
      </c>
      <c r="O305" s="7" t="str">
        <f>IFERROR(VLOOKUP($B305,[11]BPT_System_Structure!$B:$F,2,FALSE),"-")</f>
        <v>-</v>
      </c>
      <c r="P305" s="23" t="str">
        <f>IFERROR(VLOOKUP($B305,[11]BPT_System_Structure!$B:$F,3,FALSE),"-")</f>
        <v>-</v>
      </c>
      <c r="Q305" s="8" t="str">
        <f>IFERROR(VLOOKUP($B305,[11]BPT_System_Structure!$B:$F,5,FALSE),"-")</f>
        <v>-</v>
      </c>
      <c r="R305" s="59">
        <v>0</v>
      </c>
    </row>
    <row r="306" spans="2:18" hidden="1" x14ac:dyDescent="0.2">
      <c r="B306" s="21" t="str">
        <f>'[10]Linked sheet'!A306</f>
        <v>CB02D</v>
      </c>
      <c r="C306" s="20" t="str">
        <f>VLOOKUP($B306,'[10]Linked sheet'!$A$3:$O$1925,2,FALSE)</f>
        <v>Non-Malignant, Ear, Nose, Mouth, Throat or Neck Disorders, without Interventions, with CC Score 5+</v>
      </c>
      <c r="D306" s="68" t="str">
        <f>IF(AND($Q306=$D$2,$O306="HRG"),"See 07.BPT",IFERROR(ROUND('[10]Linked sheet'!C306,'Rounded options'!$B$3),"-"))</f>
        <v>-</v>
      </c>
      <c r="E306" s="66">
        <f>IF(AND($O306="HRG",OR($D$2,$Q306=$E$2)), "See 07.BPTs",IFERROR(ROUND('[10]Linked sheet'!D306,'Rounded options'!$B$3),"-"))</f>
        <v>775</v>
      </c>
      <c r="F306" s="15" t="str">
        <f>IFERROR(ROUND(IF('[10]Linked sheet'!E306="","-",'[10]Linked sheet'!E306),'Rounded options'!$B$3),"-")</f>
        <v>-</v>
      </c>
      <c r="G306" s="15" t="str">
        <f>IFERROR(ROUND(IF('[10]Linked sheet'!F306="","-",'[10]Linked sheet'!F306),'Rounded options'!$B$3),"-")</f>
        <v>-</v>
      </c>
      <c r="H306" s="15">
        <f>IFERROR(ROUND(IF('[10]Linked sheet'!G306="","-",'[10]Linked sheet'!G306),'Rounded options'!$B$3),"-")</f>
        <v>5</v>
      </c>
      <c r="I306" s="66">
        <f>IF(AND(Q306=$I$2,$O306="HRG"),"See 07.BPTs",IFERROR(ROUND('[10]Linked sheet'!H306,'Rounded options'!$B$3),"-"))</f>
        <v>1500</v>
      </c>
      <c r="J306" s="15">
        <f>IFERROR(ROUND(IF('[10]Linked sheet'!I306="","-",'[10]Linked sheet'!I306),'Rounded options'!$B$3),"-")</f>
        <v>10</v>
      </c>
      <c r="K306" s="15">
        <f>IFERROR(ROUND(IF('[10]Linked sheet'!J306="","-",'[10]Linked sheet'!J306),'Rounded options'!$B$3),"-")</f>
        <v>221</v>
      </c>
      <c r="L306" s="15" t="str">
        <f>IF('[10]Linked sheet'!K306="","-",'[10]Linked sheet'!K306)</f>
        <v>Yes</v>
      </c>
      <c r="M306" s="39">
        <f>IF('[10]Linked sheet'!L306="","-",'[10]Linked sheet'!L306)</f>
        <v>0.4</v>
      </c>
      <c r="N306" s="35">
        <f>IFERROR(ROUND('[10]Linked sheet'!M306,'Rounded options'!$B$3),"-")</f>
        <v>600</v>
      </c>
      <c r="O306" s="7" t="str">
        <f>IFERROR(VLOOKUP($B306,[11]BPT_System_Structure!$B:$F,2,FALSE),"-")</f>
        <v>-</v>
      </c>
      <c r="P306" s="23" t="str">
        <f>IFERROR(VLOOKUP($B306,[11]BPT_System_Structure!$B:$F,3,FALSE),"-")</f>
        <v>-</v>
      </c>
      <c r="Q306" s="8" t="str">
        <f>IFERROR(VLOOKUP($B306,[11]BPT_System_Structure!$B:$F,5,FALSE),"-")</f>
        <v>-</v>
      </c>
      <c r="R306" s="59">
        <v>0</v>
      </c>
    </row>
    <row r="307" spans="2:18" hidden="1" x14ac:dyDescent="0.2">
      <c r="B307" s="21" t="str">
        <f>'[10]Linked sheet'!A307</f>
        <v>CB02E</v>
      </c>
      <c r="C307" s="20" t="str">
        <f>VLOOKUP($B307,'[10]Linked sheet'!$A$3:$O$1925,2,FALSE)</f>
        <v>Non-Malignant, Ear, Nose, Mouth, Throat or Neck Disorders, without Interventions, with CC Score 1-4</v>
      </c>
      <c r="D307" s="68" t="str">
        <f>IF(AND($Q307=$D$2,$O307="HRG"),"See 07.BPT",IFERROR(ROUND('[10]Linked sheet'!C307,'Rounded options'!$B$3),"-"))</f>
        <v>-</v>
      </c>
      <c r="E307" s="66">
        <f>IF(AND($O307="HRG",OR($D$2,$Q307=$E$2)), "See 07.BPTs",IFERROR(ROUND('[10]Linked sheet'!D307,'Rounded options'!$B$3),"-"))</f>
        <v>420</v>
      </c>
      <c r="F307" s="15" t="str">
        <f>IFERROR(ROUND(IF('[10]Linked sheet'!E307="","-",'[10]Linked sheet'!E307),'Rounded options'!$B$3),"-")</f>
        <v>-</v>
      </c>
      <c r="G307" s="15" t="str">
        <f>IFERROR(ROUND(IF('[10]Linked sheet'!F307="","-",'[10]Linked sheet'!F307),'Rounded options'!$B$3),"-")</f>
        <v>-</v>
      </c>
      <c r="H307" s="15">
        <f>IFERROR(ROUND(IF('[10]Linked sheet'!G307="","-",'[10]Linked sheet'!G307),'Rounded options'!$B$3),"-")</f>
        <v>5</v>
      </c>
      <c r="I307" s="66">
        <f>IF(AND(Q307=$I$2,$O307="HRG"),"See 07.BPTs",IFERROR(ROUND('[10]Linked sheet'!H307,'Rounded options'!$B$3),"-"))</f>
        <v>535</v>
      </c>
      <c r="J307" s="15">
        <f>IFERROR(ROUND(IF('[10]Linked sheet'!I307="","-",'[10]Linked sheet'!I307),'Rounded options'!$B$3),"-")</f>
        <v>5</v>
      </c>
      <c r="K307" s="15">
        <f>IFERROR(ROUND(IF('[10]Linked sheet'!J307="","-",'[10]Linked sheet'!J307),'Rounded options'!$B$3),"-")</f>
        <v>221</v>
      </c>
      <c r="L307" s="15" t="str">
        <f>IF('[10]Linked sheet'!K307="","-",'[10]Linked sheet'!K307)</f>
        <v>Yes</v>
      </c>
      <c r="M307" s="39">
        <f>IF('[10]Linked sheet'!L307="","-",'[10]Linked sheet'!L307)</f>
        <v>1</v>
      </c>
      <c r="N307" s="35">
        <f>IFERROR(ROUND('[10]Linked sheet'!M307,'Rounded options'!$B$3),"-")</f>
        <v>535</v>
      </c>
      <c r="O307" s="7" t="str">
        <f>IFERROR(VLOOKUP($B307,[11]BPT_System_Structure!$B:$F,2,FALSE),"-")</f>
        <v>-</v>
      </c>
      <c r="P307" s="23" t="str">
        <f>IFERROR(VLOOKUP($B307,[11]BPT_System_Structure!$B:$F,3,FALSE),"-")</f>
        <v>-</v>
      </c>
      <c r="Q307" s="8" t="str">
        <f>IFERROR(VLOOKUP($B307,[11]BPT_System_Structure!$B:$F,5,FALSE),"-")</f>
        <v>-</v>
      </c>
      <c r="R307" s="59">
        <v>0</v>
      </c>
    </row>
    <row r="308" spans="2:18" hidden="1" x14ac:dyDescent="0.2">
      <c r="B308" s="21" t="str">
        <f>'[10]Linked sheet'!A308</f>
        <v>CB02F</v>
      </c>
      <c r="C308" s="20" t="str">
        <f>VLOOKUP($B308,'[10]Linked sheet'!$A$3:$O$1925,2,FALSE)</f>
        <v>Non-Malignant, Ear, Nose, Mouth, Throat or Neck Disorders, without Interventions, with CC Score 0</v>
      </c>
      <c r="D308" s="68" t="str">
        <f>IF(AND($Q308=$D$2,$O308="HRG"),"See 07.BPT",IFERROR(ROUND('[10]Linked sheet'!C308,'Rounded options'!$B$3),"-"))</f>
        <v>-</v>
      </c>
      <c r="E308" s="66">
        <f>IF(AND($O308="HRG",OR($D$2,$Q308=$E$2)), "See 07.BPTs",IFERROR(ROUND('[10]Linked sheet'!D308,'Rounded options'!$B$3),"-"))</f>
        <v>309</v>
      </c>
      <c r="F308" s="15" t="str">
        <f>IFERROR(ROUND(IF('[10]Linked sheet'!E308="","-",'[10]Linked sheet'!E308),'Rounded options'!$B$3),"-")</f>
        <v>-</v>
      </c>
      <c r="G308" s="15" t="str">
        <f>IFERROR(ROUND(IF('[10]Linked sheet'!F308="","-",'[10]Linked sheet'!F308),'Rounded options'!$B$3),"-")</f>
        <v>-</v>
      </c>
      <c r="H308" s="15">
        <f>IFERROR(ROUND(IF('[10]Linked sheet'!G308="","-",'[10]Linked sheet'!G308),'Rounded options'!$B$3),"-")</f>
        <v>5</v>
      </c>
      <c r="I308" s="66">
        <f>IF(AND(Q308=$I$2,$O308="HRG"),"See 07.BPTs",IFERROR(ROUND('[10]Linked sheet'!H308,'Rounded options'!$B$3),"-"))</f>
        <v>459</v>
      </c>
      <c r="J308" s="15">
        <f>IFERROR(ROUND(IF('[10]Linked sheet'!I308="","-",'[10]Linked sheet'!I308),'Rounded options'!$B$3),"-")</f>
        <v>5</v>
      </c>
      <c r="K308" s="15">
        <f>IFERROR(ROUND(IF('[10]Linked sheet'!J308="","-",'[10]Linked sheet'!J308),'Rounded options'!$B$3),"-")</f>
        <v>221</v>
      </c>
      <c r="L308" s="15" t="str">
        <f>IF('[10]Linked sheet'!K308="","-",'[10]Linked sheet'!K308)</f>
        <v>Yes</v>
      </c>
      <c r="M308" s="39">
        <f>IF('[10]Linked sheet'!L308="","-",'[10]Linked sheet'!L308)</f>
        <v>1</v>
      </c>
      <c r="N308" s="35">
        <f>IFERROR(ROUND('[10]Linked sheet'!M308,'Rounded options'!$B$3),"-")</f>
        <v>459</v>
      </c>
      <c r="O308" s="7" t="str">
        <f>IFERROR(VLOOKUP($B308,[11]BPT_System_Structure!$B:$F,2,FALSE),"-")</f>
        <v>-</v>
      </c>
      <c r="P308" s="23" t="str">
        <f>IFERROR(VLOOKUP($B308,[11]BPT_System_Structure!$B:$F,3,FALSE),"-")</f>
        <v>-</v>
      </c>
      <c r="Q308" s="8" t="str">
        <f>IFERROR(VLOOKUP($B308,[11]BPT_System_Structure!$B:$F,5,FALSE),"-")</f>
        <v>-</v>
      </c>
      <c r="R308" s="59">
        <v>0</v>
      </c>
    </row>
    <row r="309" spans="2:18" hidden="1" x14ac:dyDescent="0.2">
      <c r="B309" s="21" t="str">
        <f>'[10]Linked sheet'!A309</f>
        <v>CD01A</v>
      </c>
      <c r="C309" s="20" t="str">
        <f>VLOOKUP($B309,'[10]Linked sheet'!$A$3:$O$1925,2,FALSE)</f>
        <v>Major Dental Procedures, 19 years and over</v>
      </c>
      <c r="D309" s="68">
        <f>IF(AND($Q309=$D$2,$O309="HRG"),"See 07.BPT",IFERROR(ROUND('[10]Linked sheet'!C309,'Rounded options'!$B$3),"-"))</f>
        <v>108</v>
      </c>
      <c r="E309" s="66">
        <f>IF(AND($O309="HRG",OR($D$2,$Q309=$E$2)), "See 07.BPTs",IFERROR(ROUND('[10]Linked sheet'!D309,'Rounded options'!$B$3),"-"))</f>
        <v>711</v>
      </c>
      <c r="F309" s="15" t="str">
        <f>IFERROR(ROUND(IF('[10]Linked sheet'!E309="","-",'[10]Linked sheet'!E309),'Rounded options'!$B$3),"-")</f>
        <v>-</v>
      </c>
      <c r="G309" s="15" t="str">
        <f>IFERROR(ROUND(IF('[10]Linked sheet'!F309="","-",'[10]Linked sheet'!F309),'Rounded options'!$B$3),"-")</f>
        <v>-</v>
      </c>
      <c r="H309" s="15">
        <f>IFERROR(ROUND(IF('[10]Linked sheet'!G309="","-",'[10]Linked sheet'!G309),'Rounded options'!$B$3),"-")</f>
        <v>5</v>
      </c>
      <c r="I309" s="66">
        <f>IF(AND(Q309=$I$2,$O309="HRG"),"See 07.BPTs",IFERROR(ROUND('[10]Linked sheet'!H309,'Rounded options'!$B$3),"-"))</f>
        <v>1305</v>
      </c>
      <c r="J309" s="15">
        <f>IFERROR(ROUND(IF('[10]Linked sheet'!I309="","-",'[10]Linked sheet'!I309),'Rounded options'!$B$3),"-")</f>
        <v>5</v>
      </c>
      <c r="K309" s="15">
        <f>IFERROR(ROUND(IF('[10]Linked sheet'!J309="","-",'[10]Linked sheet'!J309),'Rounded options'!$B$3),"-")</f>
        <v>221</v>
      </c>
      <c r="L309" s="15" t="str">
        <f>IF('[10]Linked sheet'!K309="","-",'[10]Linked sheet'!K309)</f>
        <v>No</v>
      </c>
      <c r="M309" s="39" t="str">
        <f>IF('[10]Linked sheet'!L309="","-",'[10]Linked sheet'!L309)</f>
        <v>-</v>
      </c>
      <c r="N309" s="35">
        <f>IFERROR(ROUND('[10]Linked sheet'!M309,'Rounded options'!$B$3),"-")</f>
        <v>0</v>
      </c>
      <c r="O309" s="7" t="str">
        <f>IFERROR(VLOOKUP($B309,[11]BPT_System_Structure!$B:$F,2,FALSE),"-")</f>
        <v>-</v>
      </c>
      <c r="P309" s="23" t="str">
        <f>IFERROR(VLOOKUP($B309,[11]BPT_System_Structure!$B:$F,3,FALSE),"-")</f>
        <v>-</v>
      </c>
      <c r="Q309" s="8" t="str">
        <f>IFERROR(VLOOKUP($B309,[11]BPT_System_Structure!$B:$F,5,FALSE),"-")</f>
        <v>-</v>
      </c>
      <c r="R309" s="59">
        <v>0</v>
      </c>
    </row>
    <row r="310" spans="2:18" hidden="1" x14ac:dyDescent="0.2">
      <c r="B310" s="21" t="str">
        <f>'[10]Linked sheet'!A310</f>
        <v>CD01B</v>
      </c>
      <c r="C310" s="20" t="str">
        <f>VLOOKUP($B310,'[10]Linked sheet'!$A$3:$O$1925,2,FALSE)</f>
        <v>Major Dental Procedures, 18 years and under</v>
      </c>
      <c r="D310" s="68">
        <f>IF(AND($Q310=$D$2,$O310="HRG"),"See 07.BPT",IFERROR(ROUND('[10]Linked sheet'!C310,'Rounded options'!$B$3),"-"))</f>
        <v>155</v>
      </c>
      <c r="E310" s="66">
        <f>IF(AND($O310="HRG",OR($D$2,$Q310=$E$2)), "See 07.BPTs",IFERROR(ROUND('[10]Linked sheet'!D310,'Rounded options'!$B$3),"-"))</f>
        <v>939</v>
      </c>
      <c r="F310" s="15" t="str">
        <f>IFERROR(ROUND(IF('[10]Linked sheet'!E310="","-",'[10]Linked sheet'!E310),'Rounded options'!$B$3),"-")</f>
        <v>-</v>
      </c>
      <c r="G310" s="15" t="str">
        <f>IFERROR(ROUND(IF('[10]Linked sheet'!F310="","-",'[10]Linked sheet'!F310),'Rounded options'!$B$3),"-")</f>
        <v>-</v>
      </c>
      <c r="H310" s="15">
        <f>IFERROR(ROUND(IF('[10]Linked sheet'!G310="","-",'[10]Linked sheet'!G310),'Rounded options'!$B$3),"-")</f>
        <v>5</v>
      </c>
      <c r="I310" s="66">
        <f>IF(AND(Q310=$I$2,$O310="HRG"),"See 07.BPTs",IFERROR(ROUND('[10]Linked sheet'!H310,'Rounded options'!$B$3),"-"))</f>
        <v>1219</v>
      </c>
      <c r="J310" s="15">
        <f>IFERROR(ROUND(IF('[10]Linked sheet'!I310="","-",'[10]Linked sheet'!I310),'Rounded options'!$B$3),"-")</f>
        <v>5</v>
      </c>
      <c r="K310" s="15">
        <f>IFERROR(ROUND(IF('[10]Linked sheet'!J310="","-",'[10]Linked sheet'!J310),'Rounded options'!$B$3),"-")</f>
        <v>342</v>
      </c>
      <c r="L310" s="15" t="str">
        <f>IF('[10]Linked sheet'!K310="","-",'[10]Linked sheet'!K310)</f>
        <v>No</v>
      </c>
      <c r="M310" s="39" t="str">
        <f>IF('[10]Linked sheet'!L310="","-",'[10]Linked sheet'!L310)</f>
        <v>-</v>
      </c>
      <c r="N310" s="35">
        <f>IFERROR(ROUND('[10]Linked sheet'!M310,'Rounded options'!$B$3),"-")</f>
        <v>0</v>
      </c>
      <c r="O310" s="7" t="str">
        <f>IFERROR(VLOOKUP($B310,[11]BPT_System_Structure!$B:$F,2,FALSE),"-")</f>
        <v>-</v>
      </c>
      <c r="P310" s="23" t="str">
        <f>IFERROR(VLOOKUP($B310,[11]BPT_System_Structure!$B:$F,3,FALSE),"-")</f>
        <v>-</v>
      </c>
      <c r="Q310" s="8" t="str">
        <f>IFERROR(VLOOKUP($B310,[11]BPT_System_Structure!$B:$F,5,FALSE),"-")</f>
        <v>-</v>
      </c>
      <c r="R310" s="59">
        <v>0</v>
      </c>
    </row>
    <row r="311" spans="2:18" hidden="1" x14ac:dyDescent="0.2">
      <c r="B311" s="21" t="str">
        <f>'[10]Linked sheet'!A311</f>
        <v>CD02A</v>
      </c>
      <c r="C311" s="20" t="str">
        <f>VLOOKUP($B311,'[10]Linked sheet'!$A$3:$O$1925,2,FALSE)</f>
        <v>Intermediate Dental Procedures, 19 years and over</v>
      </c>
      <c r="D311" s="68">
        <f>IF(AND($Q311=$D$2,$O311="HRG"),"See 07.BPT",IFERROR(ROUND('[10]Linked sheet'!C311,'Rounded options'!$B$3),"-"))</f>
        <v>116</v>
      </c>
      <c r="E311" s="66">
        <f>IF(AND($O311="HRG",OR($D$2,$Q311=$E$2)), "See 07.BPTs",IFERROR(ROUND('[10]Linked sheet'!D311,'Rounded options'!$B$3),"-"))</f>
        <v>711</v>
      </c>
      <c r="F311" s="15" t="str">
        <f>IFERROR(ROUND(IF('[10]Linked sheet'!E311="","-",'[10]Linked sheet'!E311),'Rounded options'!$B$3),"-")</f>
        <v>-</v>
      </c>
      <c r="G311" s="15" t="str">
        <f>IFERROR(ROUND(IF('[10]Linked sheet'!F311="","-",'[10]Linked sheet'!F311),'Rounded options'!$B$3),"-")</f>
        <v>-</v>
      </c>
      <c r="H311" s="15">
        <f>IFERROR(ROUND(IF('[10]Linked sheet'!G311="","-",'[10]Linked sheet'!G311),'Rounded options'!$B$3),"-")</f>
        <v>5</v>
      </c>
      <c r="I311" s="66">
        <f>IF(AND(Q311=$I$2,$O311="HRG"),"See 07.BPTs",IFERROR(ROUND('[10]Linked sheet'!H311,'Rounded options'!$B$3),"-"))</f>
        <v>790</v>
      </c>
      <c r="J311" s="15">
        <f>IFERROR(ROUND(IF('[10]Linked sheet'!I311="","-",'[10]Linked sheet'!I311),'Rounded options'!$B$3),"-")</f>
        <v>5</v>
      </c>
      <c r="K311" s="15">
        <f>IFERROR(ROUND(IF('[10]Linked sheet'!J311="","-",'[10]Linked sheet'!J311),'Rounded options'!$B$3),"-")</f>
        <v>221</v>
      </c>
      <c r="L311" s="15" t="str">
        <f>IF('[10]Linked sheet'!K311="","-",'[10]Linked sheet'!K311)</f>
        <v>No</v>
      </c>
      <c r="M311" s="39" t="str">
        <f>IF('[10]Linked sheet'!L311="","-",'[10]Linked sheet'!L311)</f>
        <v>-</v>
      </c>
      <c r="N311" s="35">
        <f>IFERROR(ROUND('[10]Linked sheet'!M311,'Rounded options'!$B$3),"-")</f>
        <v>0</v>
      </c>
      <c r="O311" s="7" t="str">
        <f>IFERROR(VLOOKUP($B311,[11]BPT_System_Structure!$B:$F,2,FALSE),"-")</f>
        <v>-</v>
      </c>
      <c r="P311" s="23" t="str">
        <f>IFERROR(VLOOKUP($B311,[11]BPT_System_Structure!$B:$F,3,FALSE),"-")</f>
        <v>-</v>
      </c>
      <c r="Q311" s="8" t="str">
        <f>IFERROR(VLOOKUP($B311,[11]BPT_System_Structure!$B:$F,5,FALSE),"-")</f>
        <v>-</v>
      </c>
      <c r="R311" s="59">
        <v>0</v>
      </c>
    </row>
    <row r="312" spans="2:18" hidden="1" x14ac:dyDescent="0.2">
      <c r="B312" s="21" t="str">
        <f>'[10]Linked sheet'!A312</f>
        <v>CD02B</v>
      </c>
      <c r="C312" s="20" t="str">
        <f>VLOOKUP($B312,'[10]Linked sheet'!$A$3:$O$1925,2,FALSE)</f>
        <v>Intermediate Dental Procedures, 18 years and under</v>
      </c>
      <c r="D312" s="68">
        <f>IF(AND($Q312=$D$2,$O312="HRG"),"See 07.BPT",IFERROR(ROUND('[10]Linked sheet'!C312,'Rounded options'!$B$3),"-"))</f>
        <v>109</v>
      </c>
      <c r="E312" s="66">
        <f>IF(AND($O312="HRG",OR($D$2,$Q312=$E$2)), "See 07.BPTs",IFERROR(ROUND('[10]Linked sheet'!D312,'Rounded options'!$B$3),"-"))</f>
        <v>870</v>
      </c>
      <c r="F312" s="15" t="str">
        <f>IFERROR(ROUND(IF('[10]Linked sheet'!E312="","-",'[10]Linked sheet'!E312),'Rounded options'!$B$3),"-")</f>
        <v>-</v>
      </c>
      <c r="G312" s="15" t="str">
        <f>IFERROR(ROUND(IF('[10]Linked sheet'!F312="","-",'[10]Linked sheet'!F312),'Rounded options'!$B$3),"-")</f>
        <v>-</v>
      </c>
      <c r="H312" s="15">
        <f>IFERROR(ROUND(IF('[10]Linked sheet'!G312="","-",'[10]Linked sheet'!G312),'Rounded options'!$B$3),"-")</f>
        <v>5</v>
      </c>
      <c r="I312" s="66">
        <f>IF(AND(Q312=$I$2,$O312="HRG"),"See 07.BPTs",IFERROR(ROUND('[10]Linked sheet'!H312,'Rounded options'!$B$3),"-"))</f>
        <v>870</v>
      </c>
      <c r="J312" s="15">
        <f>IFERROR(ROUND(IF('[10]Linked sheet'!I312="","-",'[10]Linked sheet'!I312),'Rounded options'!$B$3),"-")</f>
        <v>5</v>
      </c>
      <c r="K312" s="15">
        <f>IFERROR(ROUND(IF('[10]Linked sheet'!J312="","-",'[10]Linked sheet'!J312),'Rounded options'!$B$3),"-")</f>
        <v>342</v>
      </c>
      <c r="L312" s="15" t="str">
        <f>IF('[10]Linked sheet'!K312="","-",'[10]Linked sheet'!K312)</f>
        <v>No</v>
      </c>
      <c r="M312" s="39" t="str">
        <f>IF('[10]Linked sheet'!L312="","-",'[10]Linked sheet'!L312)</f>
        <v>-</v>
      </c>
      <c r="N312" s="35">
        <f>IFERROR(ROUND('[10]Linked sheet'!M312,'Rounded options'!$B$3),"-")</f>
        <v>0</v>
      </c>
      <c r="O312" s="7" t="str">
        <f>IFERROR(VLOOKUP($B312,[11]BPT_System_Structure!$B:$F,2,FALSE),"-")</f>
        <v>-</v>
      </c>
      <c r="P312" s="23" t="str">
        <f>IFERROR(VLOOKUP($B312,[11]BPT_System_Structure!$B:$F,3,FALSE),"-")</f>
        <v>-</v>
      </c>
      <c r="Q312" s="8" t="str">
        <f>IFERROR(VLOOKUP($B312,[11]BPT_System_Structure!$B:$F,5,FALSE),"-")</f>
        <v>-</v>
      </c>
      <c r="R312" s="59">
        <v>0</v>
      </c>
    </row>
    <row r="313" spans="2:18" hidden="1" x14ac:dyDescent="0.2">
      <c r="B313" s="21" t="str">
        <f>'[10]Linked sheet'!A313</f>
        <v>CD03A</v>
      </c>
      <c r="C313" s="20" t="str">
        <f>VLOOKUP($B313,'[10]Linked sheet'!$A$3:$O$1925,2,FALSE)</f>
        <v>Minor Dental Procedures, 19 years and over</v>
      </c>
      <c r="D313" s="68">
        <f>IF(AND($Q313=$D$2,$O313="HRG"),"See 07.BPT",IFERROR(ROUND('[10]Linked sheet'!C313,'Rounded options'!$B$3),"-"))</f>
        <v>103</v>
      </c>
      <c r="E313" s="66">
        <f>IF(AND($O313="HRG",OR($D$2,$Q313=$E$2)), "See 07.BPTs",IFERROR(ROUND('[10]Linked sheet'!D313,'Rounded options'!$B$3),"-"))</f>
        <v>327</v>
      </c>
      <c r="F313" s="15" t="str">
        <f>IFERROR(ROUND(IF('[10]Linked sheet'!E313="","-",'[10]Linked sheet'!E313),'Rounded options'!$B$3),"-")</f>
        <v>-</v>
      </c>
      <c r="G313" s="15" t="str">
        <f>IFERROR(ROUND(IF('[10]Linked sheet'!F313="","-",'[10]Linked sheet'!F313),'Rounded options'!$B$3),"-")</f>
        <v>-</v>
      </c>
      <c r="H313" s="15">
        <f>IFERROR(ROUND(IF('[10]Linked sheet'!G313="","-",'[10]Linked sheet'!G313),'Rounded options'!$B$3),"-")</f>
        <v>5</v>
      </c>
      <c r="I313" s="66">
        <f>IF(AND(Q313=$I$2,$O313="HRG"),"See 07.BPTs",IFERROR(ROUND('[10]Linked sheet'!H313,'Rounded options'!$B$3),"-"))</f>
        <v>432</v>
      </c>
      <c r="J313" s="15">
        <f>IFERROR(ROUND(IF('[10]Linked sheet'!I313="","-",'[10]Linked sheet'!I313),'Rounded options'!$B$3),"-")</f>
        <v>5</v>
      </c>
      <c r="K313" s="15">
        <f>IFERROR(ROUND(IF('[10]Linked sheet'!J313="","-",'[10]Linked sheet'!J313),'Rounded options'!$B$3),"-")</f>
        <v>221</v>
      </c>
      <c r="L313" s="15" t="str">
        <f>IF('[10]Linked sheet'!K313="","-",'[10]Linked sheet'!K313)</f>
        <v>No</v>
      </c>
      <c r="M313" s="39" t="str">
        <f>IF('[10]Linked sheet'!L313="","-",'[10]Linked sheet'!L313)</f>
        <v>-</v>
      </c>
      <c r="N313" s="35">
        <f>IFERROR(ROUND('[10]Linked sheet'!M313,'Rounded options'!$B$3),"-")</f>
        <v>0</v>
      </c>
      <c r="O313" s="7" t="str">
        <f>IFERROR(VLOOKUP($B313,[11]BPT_System_Structure!$B:$F,2,FALSE),"-")</f>
        <v>-</v>
      </c>
      <c r="P313" s="23" t="str">
        <f>IFERROR(VLOOKUP($B313,[11]BPT_System_Structure!$B:$F,3,FALSE),"-")</f>
        <v>-</v>
      </c>
      <c r="Q313" s="8" t="str">
        <f>IFERROR(VLOOKUP($B313,[11]BPT_System_Structure!$B:$F,5,FALSE),"-")</f>
        <v>-</v>
      </c>
      <c r="R313" s="59">
        <v>0</v>
      </c>
    </row>
    <row r="314" spans="2:18" hidden="1" x14ac:dyDescent="0.2">
      <c r="B314" s="21" t="str">
        <f>'[10]Linked sheet'!A314</f>
        <v>CD03B</v>
      </c>
      <c r="C314" s="20" t="str">
        <f>VLOOKUP($B314,'[10]Linked sheet'!$A$3:$O$1925,2,FALSE)</f>
        <v>Minor Dental Procedures, 18 years and under</v>
      </c>
      <c r="D314" s="68">
        <f>IF(AND($Q314=$D$2,$O314="HRG"),"See 07.BPT",IFERROR(ROUND('[10]Linked sheet'!C314,'Rounded options'!$B$3),"-"))</f>
        <v>96</v>
      </c>
      <c r="E314" s="66">
        <f>IF(AND($O314="HRG",OR($D$2,$Q314=$E$2)), "See 07.BPTs",IFERROR(ROUND('[10]Linked sheet'!D314,'Rounded options'!$B$3),"-"))</f>
        <v>337</v>
      </c>
      <c r="F314" s="15" t="str">
        <f>IFERROR(ROUND(IF('[10]Linked sheet'!E314="","-",'[10]Linked sheet'!E314),'Rounded options'!$B$3),"-")</f>
        <v>-</v>
      </c>
      <c r="G314" s="15" t="str">
        <f>IFERROR(ROUND(IF('[10]Linked sheet'!F314="","-",'[10]Linked sheet'!F314),'Rounded options'!$B$3),"-")</f>
        <v>-</v>
      </c>
      <c r="H314" s="15">
        <f>IFERROR(ROUND(IF('[10]Linked sheet'!G314="","-",'[10]Linked sheet'!G314),'Rounded options'!$B$3),"-")</f>
        <v>5</v>
      </c>
      <c r="I314" s="66">
        <f>IF(AND(Q314=$I$2,$O314="HRG"),"See 07.BPTs",IFERROR(ROUND('[10]Linked sheet'!H314,'Rounded options'!$B$3),"-"))</f>
        <v>567</v>
      </c>
      <c r="J314" s="15">
        <f>IFERROR(ROUND(IF('[10]Linked sheet'!I314="","-",'[10]Linked sheet'!I314),'Rounded options'!$B$3),"-")</f>
        <v>5</v>
      </c>
      <c r="K314" s="15">
        <f>IFERROR(ROUND(IF('[10]Linked sheet'!J314="","-",'[10]Linked sheet'!J314),'Rounded options'!$B$3),"-")</f>
        <v>342</v>
      </c>
      <c r="L314" s="15" t="str">
        <f>IF('[10]Linked sheet'!K314="","-",'[10]Linked sheet'!K314)</f>
        <v>No</v>
      </c>
      <c r="M314" s="39" t="str">
        <f>IF('[10]Linked sheet'!L314="","-",'[10]Linked sheet'!L314)</f>
        <v>-</v>
      </c>
      <c r="N314" s="35">
        <f>IFERROR(ROUND('[10]Linked sheet'!M314,'Rounded options'!$B$3),"-")</f>
        <v>0</v>
      </c>
      <c r="O314" s="7" t="str">
        <f>IFERROR(VLOOKUP($B314,[11]BPT_System_Structure!$B:$F,2,FALSE),"-")</f>
        <v>-</v>
      </c>
      <c r="P314" s="23" t="str">
        <f>IFERROR(VLOOKUP($B314,[11]BPT_System_Structure!$B:$F,3,FALSE),"-")</f>
        <v>-</v>
      </c>
      <c r="Q314" s="8" t="str">
        <f>IFERROR(VLOOKUP($B314,[11]BPT_System_Structure!$B:$F,5,FALSE),"-")</f>
        <v>-</v>
      </c>
      <c r="R314" s="59">
        <v>0</v>
      </c>
    </row>
    <row r="315" spans="2:18" hidden="1" x14ac:dyDescent="0.2">
      <c r="B315" s="21" t="str">
        <f>'[10]Linked sheet'!A315</f>
        <v>CD04A</v>
      </c>
      <c r="C315" s="20" t="str">
        <f>VLOOKUP($B315,'[10]Linked sheet'!$A$3:$O$1925,2,FALSE)</f>
        <v>Major Surgical Removal of Tooth, 19 years and over</v>
      </c>
      <c r="D315" s="68">
        <f>IF(AND($Q315=$D$2,$O315="HRG"),"See 07.BPT",IFERROR(ROUND('[10]Linked sheet'!C315,'Rounded options'!$B$3),"-"))</f>
        <v>121</v>
      </c>
      <c r="E315" s="66">
        <f>IF(AND($O315="HRG",OR($D$2,$Q315=$E$2)), "See 07.BPTs",IFERROR(ROUND('[10]Linked sheet'!D315,'Rounded options'!$B$3),"-"))</f>
        <v>621</v>
      </c>
      <c r="F315" s="15" t="str">
        <f>IFERROR(ROUND(IF('[10]Linked sheet'!E315="","-",'[10]Linked sheet'!E315),'Rounded options'!$B$3),"-")</f>
        <v>-</v>
      </c>
      <c r="G315" s="15" t="str">
        <f>IFERROR(ROUND(IF('[10]Linked sheet'!F315="","-",'[10]Linked sheet'!F315),'Rounded options'!$B$3),"-")</f>
        <v>-</v>
      </c>
      <c r="H315" s="15">
        <f>IFERROR(ROUND(IF('[10]Linked sheet'!G315="","-",'[10]Linked sheet'!G315),'Rounded options'!$B$3),"-")</f>
        <v>5</v>
      </c>
      <c r="I315" s="66">
        <f>IF(AND(Q315=$I$2,$O315="HRG"),"See 07.BPTs",IFERROR(ROUND('[10]Linked sheet'!H315,'Rounded options'!$B$3),"-"))</f>
        <v>1337</v>
      </c>
      <c r="J315" s="15">
        <f>IFERROR(ROUND(IF('[10]Linked sheet'!I315="","-",'[10]Linked sheet'!I315),'Rounded options'!$B$3),"-")</f>
        <v>5</v>
      </c>
      <c r="K315" s="15">
        <f>IFERROR(ROUND(IF('[10]Linked sheet'!J315="","-",'[10]Linked sheet'!J315),'Rounded options'!$B$3),"-")</f>
        <v>221</v>
      </c>
      <c r="L315" s="15" t="str">
        <f>IF('[10]Linked sheet'!K315="","-",'[10]Linked sheet'!K315)</f>
        <v>No</v>
      </c>
      <c r="M315" s="39" t="str">
        <f>IF('[10]Linked sheet'!L315="","-",'[10]Linked sheet'!L315)</f>
        <v>-</v>
      </c>
      <c r="N315" s="35">
        <f>IFERROR(ROUND('[10]Linked sheet'!M315,'Rounded options'!$B$3),"-")</f>
        <v>0</v>
      </c>
      <c r="O315" s="7" t="str">
        <f>IFERROR(VLOOKUP($B315,[11]BPT_System_Structure!$B:$F,2,FALSE),"-")</f>
        <v>-</v>
      </c>
      <c r="P315" s="23" t="str">
        <f>IFERROR(VLOOKUP($B315,[11]BPT_System_Structure!$B:$F,3,FALSE),"-")</f>
        <v>-</v>
      </c>
      <c r="Q315" s="8" t="str">
        <f>IFERROR(VLOOKUP($B315,[11]BPT_System_Structure!$B:$F,5,FALSE),"-")</f>
        <v>-</v>
      </c>
      <c r="R315" s="59">
        <v>0</v>
      </c>
    </row>
    <row r="316" spans="2:18" hidden="1" x14ac:dyDescent="0.2">
      <c r="B316" s="21" t="str">
        <f>'[10]Linked sheet'!A316</f>
        <v>CD04B</v>
      </c>
      <c r="C316" s="20" t="str">
        <f>VLOOKUP($B316,'[10]Linked sheet'!$A$3:$O$1925,2,FALSE)</f>
        <v>Major Surgical Removal of Tooth, 18 years and under</v>
      </c>
      <c r="D316" s="68">
        <f>IF(AND($Q316=$D$2,$O316="HRG"),"See 07.BPT",IFERROR(ROUND('[10]Linked sheet'!C316,'Rounded options'!$B$3),"-"))</f>
        <v>119</v>
      </c>
      <c r="E316" s="66">
        <f>IF(AND($O316="HRG",OR($D$2,$Q316=$E$2)), "See 07.BPTs",IFERROR(ROUND('[10]Linked sheet'!D316,'Rounded options'!$B$3),"-"))</f>
        <v>902</v>
      </c>
      <c r="F316" s="15" t="str">
        <f>IFERROR(ROUND(IF('[10]Linked sheet'!E316="","-",'[10]Linked sheet'!E316),'Rounded options'!$B$3),"-")</f>
        <v>-</v>
      </c>
      <c r="G316" s="15" t="str">
        <f>IFERROR(ROUND(IF('[10]Linked sheet'!F316="","-",'[10]Linked sheet'!F316),'Rounded options'!$B$3),"-")</f>
        <v>-</v>
      </c>
      <c r="H316" s="15">
        <f>IFERROR(ROUND(IF('[10]Linked sheet'!G316="","-",'[10]Linked sheet'!G316),'Rounded options'!$B$3),"-")</f>
        <v>5</v>
      </c>
      <c r="I316" s="66">
        <f>IF(AND(Q316=$I$2,$O316="HRG"),"See 07.BPTs",IFERROR(ROUND('[10]Linked sheet'!H316,'Rounded options'!$B$3),"-"))</f>
        <v>1206</v>
      </c>
      <c r="J316" s="15">
        <f>IFERROR(ROUND(IF('[10]Linked sheet'!I316="","-",'[10]Linked sheet'!I316),'Rounded options'!$B$3),"-")</f>
        <v>5</v>
      </c>
      <c r="K316" s="15">
        <f>IFERROR(ROUND(IF('[10]Linked sheet'!J316="","-",'[10]Linked sheet'!J316),'Rounded options'!$B$3),"-")</f>
        <v>342</v>
      </c>
      <c r="L316" s="15" t="str">
        <f>IF('[10]Linked sheet'!K316="","-",'[10]Linked sheet'!K316)</f>
        <v>No</v>
      </c>
      <c r="M316" s="39" t="str">
        <f>IF('[10]Linked sheet'!L316="","-",'[10]Linked sheet'!L316)</f>
        <v>-</v>
      </c>
      <c r="N316" s="35">
        <f>IFERROR(ROUND('[10]Linked sheet'!M316,'Rounded options'!$B$3),"-")</f>
        <v>0</v>
      </c>
      <c r="O316" s="7" t="str">
        <f>IFERROR(VLOOKUP($B316,[11]BPT_System_Structure!$B:$F,2,FALSE),"-")</f>
        <v>-</v>
      </c>
      <c r="P316" s="23" t="str">
        <f>IFERROR(VLOOKUP($B316,[11]BPT_System_Structure!$B:$F,3,FALSE),"-")</f>
        <v>-</v>
      </c>
      <c r="Q316" s="8" t="str">
        <f>IFERROR(VLOOKUP($B316,[11]BPT_System_Structure!$B:$F,5,FALSE),"-")</f>
        <v>-</v>
      </c>
      <c r="R316" s="59">
        <v>0</v>
      </c>
    </row>
    <row r="317" spans="2:18" hidden="1" x14ac:dyDescent="0.2">
      <c r="B317" s="21" t="str">
        <f>'[10]Linked sheet'!A317</f>
        <v>CD05A</v>
      </c>
      <c r="C317" s="20" t="str">
        <f>VLOOKUP($B317,'[10]Linked sheet'!$A$3:$O$1925,2,FALSE)</f>
        <v>Surgical Removal of Tooth, 19 years and over</v>
      </c>
      <c r="D317" s="68">
        <f>IF(AND($Q317=$D$2,$O317="HRG"),"See 07.BPT",IFERROR(ROUND('[10]Linked sheet'!C317,'Rounded options'!$B$3),"-"))</f>
        <v>122</v>
      </c>
      <c r="E317" s="66">
        <f>IF(AND($O317="HRG",OR($D$2,$Q317=$E$2)), "See 07.BPTs",IFERROR(ROUND('[10]Linked sheet'!D317,'Rounded options'!$B$3),"-"))</f>
        <v>429</v>
      </c>
      <c r="F317" s="15" t="str">
        <f>IFERROR(ROUND(IF('[10]Linked sheet'!E317="","-",'[10]Linked sheet'!E317),'Rounded options'!$B$3),"-")</f>
        <v>-</v>
      </c>
      <c r="G317" s="15" t="str">
        <f>IFERROR(ROUND(IF('[10]Linked sheet'!F317="","-",'[10]Linked sheet'!F317),'Rounded options'!$B$3),"-")</f>
        <v>-</v>
      </c>
      <c r="H317" s="15">
        <f>IFERROR(ROUND(IF('[10]Linked sheet'!G317="","-",'[10]Linked sheet'!G317),'Rounded options'!$B$3),"-")</f>
        <v>5</v>
      </c>
      <c r="I317" s="66">
        <f>IF(AND(Q317=$I$2,$O317="HRG"),"See 07.BPTs",IFERROR(ROUND('[10]Linked sheet'!H317,'Rounded options'!$B$3),"-"))</f>
        <v>841</v>
      </c>
      <c r="J317" s="15">
        <f>IFERROR(ROUND(IF('[10]Linked sheet'!I317="","-",'[10]Linked sheet'!I317),'Rounded options'!$B$3),"-")</f>
        <v>5</v>
      </c>
      <c r="K317" s="15">
        <f>IFERROR(ROUND(IF('[10]Linked sheet'!J317="","-",'[10]Linked sheet'!J317),'Rounded options'!$B$3),"-")</f>
        <v>221</v>
      </c>
      <c r="L317" s="15" t="str">
        <f>IF('[10]Linked sheet'!K317="","-",'[10]Linked sheet'!K317)</f>
        <v>No</v>
      </c>
      <c r="M317" s="39" t="str">
        <f>IF('[10]Linked sheet'!L317="","-",'[10]Linked sheet'!L317)</f>
        <v>-</v>
      </c>
      <c r="N317" s="35">
        <f>IFERROR(ROUND('[10]Linked sheet'!M317,'Rounded options'!$B$3),"-")</f>
        <v>0</v>
      </c>
      <c r="O317" s="7" t="str">
        <f>IFERROR(VLOOKUP($B317,[11]BPT_System_Structure!$B:$F,2,FALSE),"-")</f>
        <v>-</v>
      </c>
      <c r="P317" s="23" t="str">
        <f>IFERROR(VLOOKUP($B317,[11]BPT_System_Structure!$B:$F,3,FALSE),"-")</f>
        <v>-</v>
      </c>
      <c r="Q317" s="8" t="str">
        <f>IFERROR(VLOOKUP($B317,[11]BPT_System_Structure!$B:$F,5,FALSE),"-")</f>
        <v>-</v>
      </c>
      <c r="R317" s="59">
        <v>0</v>
      </c>
    </row>
    <row r="318" spans="2:18" hidden="1" x14ac:dyDescent="0.2">
      <c r="B318" s="21" t="str">
        <f>'[10]Linked sheet'!A318</f>
        <v>CD05B</v>
      </c>
      <c r="C318" s="20" t="str">
        <f>VLOOKUP($B318,'[10]Linked sheet'!$A$3:$O$1925,2,FALSE)</f>
        <v>Surgical Removal of Tooth, 18 years and under</v>
      </c>
      <c r="D318" s="68">
        <f>IF(AND($Q318=$D$2,$O318="HRG"),"See 07.BPT",IFERROR(ROUND('[10]Linked sheet'!C318,'Rounded options'!$B$3),"-"))</f>
        <v>118</v>
      </c>
      <c r="E318" s="66">
        <f>IF(AND($O318="HRG",OR($D$2,$Q318=$E$2)), "See 07.BPTs",IFERROR(ROUND('[10]Linked sheet'!D318,'Rounded options'!$B$3),"-"))</f>
        <v>755</v>
      </c>
      <c r="F318" s="15" t="str">
        <f>IFERROR(ROUND(IF('[10]Linked sheet'!E318="","-",'[10]Linked sheet'!E318),'Rounded options'!$B$3),"-")</f>
        <v>-</v>
      </c>
      <c r="G318" s="15" t="str">
        <f>IFERROR(ROUND(IF('[10]Linked sheet'!F318="","-",'[10]Linked sheet'!F318),'Rounded options'!$B$3),"-")</f>
        <v>-</v>
      </c>
      <c r="H318" s="15">
        <f>IFERROR(ROUND(IF('[10]Linked sheet'!G318="","-",'[10]Linked sheet'!G318),'Rounded options'!$B$3),"-")</f>
        <v>5</v>
      </c>
      <c r="I318" s="66">
        <f>IF(AND(Q318=$I$2,$O318="HRG"),"See 07.BPTs",IFERROR(ROUND('[10]Linked sheet'!H318,'Rounded options'!$B$3),"-"))</f>
        <v>840</v>
      </c>
      <c r="J318" s="15">
        <f>IFERROR(ROUND(IF('[10]Linked sheet'!I318="","-",'[10]Linked sheet'!I318),'Rounded options'!$B$3),"-")</f>
        <v>5</v>
      </c>
      <c r="K318" s="15">
        <f>IFERROR(ROUND(IF('[10]Linked sheet'!J318="","-",'[10]Linked sheet'!J318),'Rounded options'!$B$3),"-")</f>
        <v>342</v>
      </c>
      <c r="L318" s="15" t="str">
        <f>IF('[10]Linked sheet'!K318="","-",'[10]Linked sheet'!K318)</f>
        <v>No</v>
      </c>
      <c r="M318" s="39" t="str">
        <f>IF('[10]Linked sheet'!L318="","-",'[10]Linked sheet'!L318)</f>
        <v>-</v>
      </c>
      <c r="N318" s="35">
        <f>IFERROR(ROUND('[10]Linked sheet'!M318,'Rounded options'!$B$3),"-")</f>
        <v>0</v>
      </c>
      <c r="O318" s="7" t="str">
        <f>IFERROR(VLOOKUP($B318,[11]BPT_System_Structure!$B:$F,2,FALSE),"-")</f>
        <v>-</v>
      </c>
      <c r="P318" s="23" t="str">
        <f>IFERROR(VLOOKUP($B318,[11]BPT_System_Structure!$B:$F,3,FALSE),"-")</f>
        <v>-</v>
      </c>
      <c r="Q318" s="8" t="str">
        <f>IFERROR(VLOOKUP($B318,[11]BPT_System_Structure!$B:$F,5,FALSE),"-")</f>
        <v>-</v>
      </c>
      <c r="R318" s="59">
        <v>0</v>
      </c>
    </row>
    <row r="319" spans="2:18" hidden="1" x14ac:dyDescent="0.2">
      <c r="B319" s="21" t="str">
        <f>'[10]Linked sheet'!A319</f>
        <v>CD06A</v>
      </c>
      <c r="C319" s="20" t="str">
        <f>VLOOKUP($B319,'[10]Linked sheet'!$A$3:$O$1925,2,FALSE)</f>
        <v>Extraction of Multiple Teeth, 19 years and over</v>
      </c>
      <c r="D319" s="68">
        <f>IF(AND($Q319=$D$2,$O319="HRG"),"See 07.BPT",IFERROR(ROUND('[10]Linked sheet'!C319,'Rounded options'!$B$3),"-"))</f>
        <v>119</v>
      </c>
      <c r="E319" s="66">
        <f>IF(AND($O319="HRG",OR($D$2,$Q319=$E$2)), "See 07.BPTs",IFERROR(ROUND('[10]Linked sheet'!D319,'Rounded options'!$B$3),"-"))</f>
        <v>670</v>
      </c>
      <c r="F319" s="15" t="str">
        <f>IFERROR(ROUND(IF('[10]Linked sheet'!E319="","-",'[10]Linked sheet'!E319),'Rounded options'!$B$3),"-")</f>
        <v>-</v>
      </c>
      <c r="G319" s="15" t="str">
        <f>IFERROR(ROUND(IF('[10]Linked sheet'!F319="","-",'[10]Linked sheet'!F319),'Rounded options'!$B$3),"-")</f>
        <v>-</v>
      </c>
      <c r="H319" s="15">
        <f>IFERROR(ROUND(IF('[10]Linked sheet'!G319="","-",'[10]Linked sheet'!G319),'Rounded options'!$B$3),"-")</f>
        <v>5</v>
      </c>
      <c r="I319" s="66">
        <f>IF(AND(Q319=$I$2,$O319="HRG"),"See 07.BPTs",IFERROR(ROUND('[10]Linked sheet'!H319,'Rounded options'!$B$3),"-"))</f>
        <v>938</v>
      </c>
      <c r="J319" s="15">
        <f>IFERROR(ROUND(IF('[10]Linked sheet'!I319="","-",'[10]Linked sheet'!I319),'Rounded options'!$B$3),"-")</f>
        <v>5</v>
      </c>
      <c r="K319" s="15">
        <f>IFERROR(ROUND(IF('[10]Linked sheet'!J319="","-",'[10]Linked sheet'!J319),'Rounded options'!$B$3),"-")</f>
        <v>221</v>
      </c>
      <c r="L319" s="15" t="str">
        <f>IF('[10]Linked sheet'!K319="","-",'[10]Linked sheet'!K319)</f>
        <v>No</v>
      </c>
      <c r="M319" s="39" t="str">
        <f>IF('[10]Linked sheet'!L319="","-",'[10]Linked sheet'!L319)</f>
        <v>-</v>
      </c>
      <c r="N319" s="35">
        <f>IFERROR(ROUND('[10]Linked sheet'!M319,'Rounded options'!$B$3),"-")</f>
        <v>0</v>
      </c>
      <c r="O319" s="7" t="str">
        <f>IFERROR(VLOOKUP($B319,[11]BPT_System_Structure!$B:$F,2,FALSE),"-")</f>
        <v>-</v>
      </c>
      <c r="P319" s="23" t="str">
        <f>IFERROR(VLOOKUP($B319,[11]BPT_System_Structure!$B:$F,3,FALSE),"-")</f>
        <v>-</v>
      </c>
      <c r="Q319" s="8" t="str">
        <f>IFERROR(VLOOKUP($B319,[11]BPT_System_Structure!$B:$F,5,FALSE),"-")</f>
        <v>-</v>
      </c>
      <c r="R319" s="59">
        <v>0</v>
      </c>
    </row>
    <row r="320" spans="2:18" hidden="1" x14ac:dyDescent="0.2">
      <c r="B320" s="21" t="str">
        <f>'[10]Linked sheet'!A320</f>
        <v>CD06B</v>
      </c>
      <c r="C320" s="20" t="str">
        <f>VLOOKUP($B320,'[10]Linked sheet'!$A$3:$O$1925,2,FALSE)</f>
        <v>Extraction of Multiple Teeth, 18 years and under</v>
      </c>
      <c r="D320" s="68">
        <f>IF(AND($Q320=$D$2,$O320="HRG"),"See 07.BPT",IFERROR(ROUND('[10]Linked sheet'!C320,'Rounded options'!$B$3),"-"))</f>
        <v>106</v>
      </c>
      <c r="E320" s="66">
        <f>IF(AND($O320="HRG",OR($D$2,$Q320=$E$2)), "See 07.BPTs",IFERROR(ROUND('[10]Linked sheet'!D320,'Rounded options'!$B$3),"-"))</f>
        <v>614</v>
      </c>
      <c r="F320" s="15" t="str">
        <f>IFERROR(ROUND(IF('[10]Linked sheet'!E320="","-",'[10]Linked sheet'!E320),'Rounded options'!$B$3),"-")</f>
        <v>-</v>
      </c>
      <c r="G320" s="15" t="str">
        <f>IFERROR(ROUND(IF('[10]Linked sheet'!F320="","-",'[10]Linked sheet'!F320),'Rounded options'!$B$3),"-")</f>
        <v>-</v>
      </c>
      <c r="H320" s="15">
        <f>IFERROR(ROUND(IF('[10]Linked sheet'!G320="","-",'[10]Linked sheet'!G320),'Rounded options'!$B$3),"-")</f>
        <v>5</v>
      </c>
      <c r="I320" s="66">
        <f>IF(AND(Q320=$I$2,$O320="HRG"),"See 07.BPTs",IFERROR(ROUND('[10]Linked sheet'!H320,'Rounded options'!$B$3),"-"))</f>
        <v>765</v>
      </c>
      <c r="J320" s="15">
        <f>IFERROR(ROUND(IF('[10]Linked sheet'!I320="","-",'[10]Linked sheet'!I320),'Rounded options'!$B$3),"-")</f>
        <v>5</v>
      </c>
      <c r="K320" s="15">
        <f>IFERROR(ROUND(IF('[10]Linked sheet'!J320="","-",'[10]Linked sheet'!J320),'Rounded options'!$B$3),"-")</f>
        <v>342</v>
      </c>
      <c r="L320" s="15" t="str">
        <f>IF('[10]Linked sheet'!K320="","-",'[10]Linked sheet'!K320)</f>
        <v>No</v>
      </c>
      <c r="M320" s="39" t="str">
        <f>IF('[10]Linked sheet'!L320="","-",'[10]Linked sheet'!L320)</f>
        <v>-</v>
      </c>
      <c r="N320" s="35">
        <f>IFERROR(ROUND('[10]Linked sheet'!M320,'Rounded options'!$B$3),"-")</f>
        <v>0</v>
      </c>
      <c r="O320" s="7" t="str">
        <f>IFERROR(VLOOKUP($B320,[11]BPT_System_Structure!$B:$F,2,FALSE),"-")</f>
        <v>-</v>
      </c>
      <c r="P320" s="23" t="str">
        <f>IFERROR(VLOOKUP($B320,[11]BPT_System_Structure!$B:$F,3,FALSE),"-")</f>
        <v>-</v>
      </c>
      <c r="Q320" s="8" t="str">
        <f>IFERROR(VLOOKUP($B320,[11]BPT_System_Structure!$B:$F,5,FALSE),"-")</f>
        <v>-</v>
      </c>
      <c r="R320" s="59">
        <v>0</v>
      </c>
    </row>
    <row r="321" spans="2:18" hidden="1" x14ac:dyDescent="0.2">
      <c r="B321" s="21" t="str">
        <f>'[10]Linked sheet'!A321</f>
        <v>CD07A</v>
      </c>
      <c r="C321" s="20" t="str">
        <f>VLOOKUP($B321,'[10]Linked sheet'!$A$3:$O$1925,2,FALSE)</f>
        <v>Minor Extraction of Tooth, 19 years and over</v>
      </c>
      <c r="D321" s="68">
        <f>IF(AND($Q321=$D$2,$O321="HRG"),"See 07.BPT",IFERROR(ROUND('[10]Linked sheet'!C321,'Rounded options'!$B$3),"-"))</f>
        <v>113</v>
      </c>
      <c r="E321" s="66">
        <f>IF(AND($O321="HRG",OR($D$2,$Q321=$E$2)), "See 07.BPTs",IFERROR(ROUND('[10]Linked sheet'!D321,'Rounded options'!$B$3),"-"))</f>
        <v>316</v>
      </c>
      <c r="F321" s="15" t="str">
        <f>IFERROR(ROUND(IF('[10]Linked sheet'!E321="","-",'[10]Linked sheet'!E321),'Rounded options'!$B$3),"-")</f>
        <v>-</v>
      </c>
      <c r="G321" s="15" t="str">
        <f>IFERROR(ROUND(IF('[10]Linked sheet'!F321="","-",'[10]Linked sheet'!F321),'Rounded options'!$B$3),"-")</f>
        <v>-</v>
      </c>
      <c r="H321" s="15">
        <f>IFERROR(ROUND(IF('[10]Linked sheet'!G321="","-",'[10]Linked sheet'!G321),'Rounded options'!$B$3),"-")</f>
        <v>5</v>
      </c>
      <c r="I321" s="66">
        <f>IF(AND(Q321=$I$2,$O321="HRG"),"See 07.BPTs",IFERROR(ROUND('[10]Linked sheet'!H321,'Rounded options'!$B$3),"-"))</f>
        <v>512</v>
      </c>
      <c r="J321" s="15">
        <f>IFERROR(ROUND(IF('[10]Linked sheet'!I321="","-",'[10]Linked sheet'!I321),'Rounded options'!$B$3),"-")</f>
        <v>5</v>
      </c>
      <c r="K321" s="15">
        <f>IFERROR(ROUND(IF('[10]Linked sheet'!J321="","-",'[10]Linked sheet'!J321),'Rounded options'!$B$3),"-")</f>
        <v>221</v>
      </c>
      <c r="L321" s="15" t="str">
        <f>IF('[10]Linked sheet'!K321="","-",'[10]Linked sheet'!K321)</f>
        <v>No</v>
      </c>
      <c r="M321" s="39" t="str">
        <f>IF('[10]Linked sheet'!L321="","-",'[10]Linked sheet'!L321)</f>
        <v>-</v>
      </c>
      <c r="N321" s="35">
        <f>IFERROR(ROUND('[10]Linked sheet'!M321,'Rounded options'!$B$3),"-")</f>
        <v>0</v>
      </c>
      <c r="O321" s="7" t="str">
        <f>IFERROR(VLOOKUP($B321,[11]BPT_System_Structure!$B:$F,2,FALSE),"-")</f>
        <v>-</v>
      </c>
      <c r="P321" s="23" t="str">
        <f>IFERROR(VLOOKUP($B321,[11]BPT_System_Structure!$B:$F,3,FALSE),"-")</f>
        <v>-</v>
      </c>
      <c r="Q321" s="8" t="str">
        <f>IFERROR(VLOOKUP($B321,[11]BPT_System_Structure!$B:$F,5,FALSE),"-")</f>
        <v>-</v>
      </c>
      <c r="R321" s="59">
        <v>0</v>
      </c>
    </row>
    <row r="322" spans="2:18" hidden="1" x14ac:dyDescent="0.2">
      <c r="B322" s="21" t="str">
        <f>'[10]Linked sheet'!A322</f>
        <v>CD07B</v>
      </c>
      <c r="C322" s="20" t="str">
        <f>VLOOKUP($B322,'[10]Linked sheet'!$A$3:$O$1925,2,FALSE)</f>
        <v>Minor Extraction of Tooth, 18 years and under</v>
      </c>
      <c r="D322" s="68">
        <f>IF(AND($Q322=$D$2,$O322="HRG"),"See 07.BPT",IFERROR(ROUND('[10]Linked sheet'!C322,'Rounded options'!$B$3),"-"))</f>
        <v>118</v>
      </c>
      <c r="E322" s="66">
        <f>IF(AND($O322="HRG",OR($D$2,$Q322=$E$2)), "See 07.BPTs",IFERROR(ROUND('[10]Linked sheet'!D322,'Rounded options'!$B$3),"-"))</f>
        <v>409</v>
      </c>
      <c r="F322" s="15" t="str">
        <f>IFERROR(ROUND(IF('[10]Linked sheet'!E322="","-",'[10]Linked sheet'!E322),'Rounded options'!$B$3),"-")</f>
        <v>-</v>
      </c>
      <c r="G322" s="15" t="str">
        <f>IFERROR(ROUND(IF('[10]Linked sheet'!F322="","-",'[10]Linked sheet'!F322),'Rounded options'!$B$3),"-")</f>
        <v>-</v>
      </c>
      <c r="H322" s="15">
        <f>IFERROR(ROUND(IF('[10]Linked sheet'!G322="","-",'[10]Linked sheet'!G322),'Rounded options'!$B$3),"-")</f>
        <v>5</v>
      </c>
      <c r="I322" s="66">
        <f>IF(AND(Q322=$I$2,$O322="HRG"),"See 07.BPTs",IFERROR(ROUND('[10]Linked sheet'!H322,'Rounded options'!$B$3),"-"))</f>
        <v>596</v>
      </c>
      <c r="J322" s="15">
        <f>IFERROR(ROUND(IF('[10]Linked sheet'!I322="","-",'[10]Linked sheet'!I322),'Rounded options'!$B$3),"-")</f>
        <v>5</v>
      </c>
      <c r="K322" s="15">
        <f>IFERROR(ROUND(IF('[10]Linked sheet'!J322="","-",'[10]Linked sheet'!J322),'Rounded options'!$B$3),"-")</f>
        <v>342</v>
      </c>
      <c r="L322" s="15" t="str">
        <f>IF('[10]Linked sheet'!K322="","-",'[10]Linked sheet'!K322)</f>
        <v>No</v>
      </c>
      <c r="M322" s="39" t="str">
        <f>IF('[10]Linked sheet'!L322="","-",'[10]Linked sheet'!L322)</f>
        <v>-</v>
      </c>
      <c r="N322" s="35">
        <f>IFERROR(ROUND('[10]Linked sheet'!M322,'Rounded options'!$B$3),"-")</f>
        <v>0</v>
      </c>
      <c r="O322" s="7" t="str">
        <f>IFERROR(VLOOKUP($B322,[11]BPT_System_Structure!$B:$F,2,FALSE),"-")</f>
        <v>-</v>
      </c>
      <c r="P322" s="23" t="str">
        <f>IFERROR(VLOOKUP($B322,[11]BPT_System_Structure!$B:$F,3,FALSE),"-")</f>
        <v>-</v>
      </c>
      <c r="Q322" s="8" t="str">
        <f>IFERROR(VLOOKUP($B322,[11]BPT_System_Structure!$B:$F,5,FALSE),"-")</f>
        <v>-</v>
      </c>
      <c r="R322" s="59">
        <v>0</v>
      </c>
    </row>
    <row r="323" spans="2:18" hidden="1" x14ac:dyDescent="0.2">
      <c r="B323" s="21" t="str">
        <f>'[10]Linked sheet'!A323</f>
        <v>CD08Z</v>
      </c>
      <c r="C323" s="20" t="str">
        <f>VLOOKUP($B323,'[10]Linked sheet'!$A$3:$O$1925,2,FALSE)</f>
        <v>Minor Dental Biopsy</v>
      </c>
      <c r="D323" s="68">
        <f>IF(AND($Q323=$D$2,$O323="HRG"),"See 07.BPT",IFERROR(ROUND('[10]Linked sheet'!C323,'Rounded options'!$B$3),"-"))</f>
        <v>151</v>
      </c>
      <c r="E323" s="66">
        <f>IF(AND($O323="HRG",OR($D$2,$Q323=$E$2)), "See 07.BPTs",IFERROR(ROUND('[10]Linked sheet'!D323,'Rounded options'!$B$3),"-"))</f>
        <v>331</v>
      </c>
      <c r="F323" s="15" t="str">
        <f>IFERROR(ROUND(IF('[10]Linked sheet'!E323="","-",'[10]Linked sheet'!E323),'Rounded options'!$B$3),"-")</f>
        <v>-</v>
      </c>
      <c r="G323" s="15" t="str">
        <f>IFERROR(ROUND(IF('[10]Linked sheet'!F323="","-",'[10]Linked sheet'!F323),'Rounded options'!$B$3),"-")</f>
        <v>-</v>
      </c>
      <c r="H323" s="15">
        <f>IFERROR(ROUND(IF('[10]Linked sheet'!G323="","-",'[10]Linked sheet'!G323),'Rounded options'!$B$3),"-")</f>
        <v>5</v>
      </c>
      <c r="I323" s="66">
        <f>IF(AND(Q323=$I$2,$O323="HRG"),"See 07.BPTs",IFERROR(ROUND('[10]Linked sheet'!H323,'Rounded options'!$B$3),"-"))</f>
        <v>401</v>
      </c>
      <c r="J323" s="15">
        <f>IFERROR(ROUND(IF('[10]Linked sheet'!I323="","-",'[10]Linked sheet'!I323),'Rounded options'!$B$3),"-")</f>
        <v>5</v>
      </c>
      <c r="K323" s="15">
        <f>IFERROR(ROUND(IF('[10]Linked sheet'!J323="","-",'[10]Linked sheet'!J323),'Rounded options'!$B$3),"-")</f>
        <v>221</v>
      </c>
      <c r="L323" s="15" t="str">
        <f>IF('[10]Linked sheet'!K323="","-",'[10]Linked sheet'!K323)</f>
        <v>No</v>
      </c>
      <c r="M323" s="39" t="str">
        <f>IF('[10]Linked sheet'!L323="","-",'[10]Linked sheet'!L323)</f>
        <v>-</v>
      </c>
      <c r="N323" s="35">
        <f>IFERROR(ROUND('[10]Linked sheet'!M323,'Rounded options'!$B$3),"-")</f>
        <v>0</v>
      </c>
      <c r="O323" s="7" t="str">
        <f>IFERROR(VLOOKUP($B323,[11]BPT_System_Structure!$B:$F,2,FALSE),"-")</f>
        <v>-</v>
      </c>
      <c r="P323" s="23" t="str">
        <f>IFERROR(VLOOKUP($B323,[11]BPT_System_Structure!$B:$F,3,FALSE),"-")</f>
        <v>-</v>
      </c>
      <c r="Q323" s="8" t="str">
        <f>IFERROR(VLOOKUP($B323,[11]BPT_System_Structure!$B:$F,5,FALSE),"-")</f>
        <v>-</v>
      </c>
      <c r="R323" s="59">
        <v>0</v>
      </c>
    </row>
    <row r="324" spans="2:18" hidden="1" x14ac:dyDescent="0.2">
      <c r="B324" s="21" t="str">
        <f>'[10]Linked sheet'!A324</f>
        <v>CD09A</v>
      </c>
      <c r="C324" s="20" t="str">
        <f>VLOOKUP($B324,'[10]Linked sheet'!$A$3:$O$1925,2,FALSE)</f>
        <v>Minor Dental Restoration Procedures, 19 years and over</v>
      </c>
      <c r="D324" s="68">
        <f>IF(AND($Q324=$D$2,$O324="HRG"),"See 07.BPT",IFERROR(ROUND('[10]Linked sheet'!C324,'Rounded options'!$B$3),"-"))</f>
        <v>110</v>
      </c>
      <c r="E324" s="66">
        <f>IF(AND($O324="HRG",OR($D$2,$Q324=$E$2)), "See 07.BPTs",IFERROR(ROUND('[10]Linked sheet'!D324,'Rounded options'!$B$3),"-"))</f>
        <v>485</v>
      </c>
      <c r="F324" s="15" t="str">
        <f>IFERROR(ROUND(IF('[10]Linked sheet'!E324="","-",'[10]Linked sheet'!E324),'Rounded options'!$B$3),"-")</f>
        <v>-</v>
      </c>
      <c r="G324" s="15" t="str">
        <f>IFERROR(ROUND(IF('[10]Linked sheet'!F324="","-",'[10]Linked sheet'!F324),'Rounded options'!$B$3),"-")</f>
        <v>-</v>
      </c>
      <c r="H324" s="15">
        <f>IFERROR(ROUND(IF('[10]Linked sheet'!G324="","-",'[10]Linked sheet'!G324),'Rounded options'!$B$3),"-")</f>
        <v>5</v>
      </c>
      <c r="I324" s="66">
        <f>IF(AND(Q324=$I$2,$O324="HRG"),"See 07.BPTs",IFERROR(ROUND('[10]Linked sheet'!H324,'Rounded options'!$B$3),"-"))</f>
        <v>1233</v>
      </c>
      <c r="J324" s="15">
        <f>IFERROR(ROUND(IF('[10]Linked sheet'!I324="","-",'[10]Linked sheet'!I324),'Rounded options'!$B$3),"-")</f>
        <v>5</v>
      </c>
      <c r="K324" s="15">
        <f>IFERROR(ROUND(IF('[10]Linked sheet'!J324="","-",'[10]Linked sheet'!J324),'Rounded options'!$B$3),"-")</f>
        <v>221</v>
      </c>
      <c r="L324" s="15" t="str">
        <f>IF('[10]Linked sheet'!K324="","-",'[10]Linked sheet'!K324)</f>
        <v>No</v>
      </c>
      <c r="M324" s="39" t="str">
        <f>IF('[10]Linked sheet'!L324="","-",'[10]Linked sheet'!L324)</f>
        <v>-</v>
      </c>
      <c r="N324" s="35">
        <f>IFERROR(ROUND('[10]Linked sheet'!M324,'Rounded options'!$B$3),"-")</f>
        <v>0</v>
      </c>
      <c r="O324" s="7" t="str">
        <f>IFERROR(VLOOKUP($B324,[11]BPT_System_Structure!$B:$F,2,FALSE),"-")</f>
        <v>-</v>
      </c>
      <c r="P324" s="23" t="str">
        <f>IFERROR(VLOOKUP($B324,[11]BPT_System_Structure!$B:$F,3,FALSE),"-")</f>
        <v>-</v>
      </c>
      <c r="Q324" s="8" t="str">
        <f>IFERROR(VLOOKUP($B324,[11]BPT_System_Structure!$B:$F,5,FALSE),"-")</f>
        <v>-</v>
      </c>
      <c r="R324" s="59">
        <v>0</v>
      </c>
    </row>
    <row r="325" spans="2:18" hidden="1" x14ac:dyDescent="0.2">
      <c r="B325" s="21" t="str">
        <f>'[10]Linked sheet'!A325</f>
        <v>CD09B</v>
      </c>
      <c r="C325" s="20" t="str">
        <f>VLOOKUP($B325,'[10]Linked sheet'!$A$3:$O$1925,2,FALSE)</f>
        <v>Minor Dental Restoration Procedures, 18 years and under</v>
      </c>
      <c r="D325" s="68">
        <f>IF(AND($Q325=$D$2,$O325="HRG"),"See 07.BPT",IFERROR(ROUND('[10]Linked sheet'!C325,'Rounded options'!$B$3),"-"))</f>
        <v>106</v>
      </c>
      <c r="E325" s="66">
        <f>IF(AND($O325="HRG",OR($D$2,$Q325=$E$2)), "See 07.BPTs",IFERROR(ROUND('[10]Linked sheet'!D325,'Rounded options'!$B$3),"-"))</f>
        <v>435</v>
      </c>
      <c r="F325" s="15" t="str">
        <f>IFERROR(ROUND(IF('[10]Linked sheet'!E325="","-",'[10]Linked sheet'!E325),'Rounded options'!$B$3),"-")</f>
        <v>-</v>
      </c>
      <c r="G325" s="15" t="str">
        <f>IFERROR(ROUND(IF('[10]Linked sheet'!F325="","-",'[10]Linked sheet'!F325),'Rounded options'!$B$3),"-")</f>
        <v>-</v>
      </c>
      <c r="H325" s="15">
        <f>IFERROR(ROUND(IF('[10]Linked sheet'!G325="","-",'[10]Linked sheet'!G325),'Rounded options'!$B$3),"-")</f>
        <v>5</v>
      </c>
      <c r="I325" s="66">
        <f>IF(AND(Q325=$I$2,$O325="HRG"),"See 07.BPTs",IFERROR(ROUND('[10]Linked sheet'!H325,'Rounded options'!$B$3),"-"))</f>
        <v>571</v>
      </c>
      <c r="J325" s="15">
        <f>IFERROR(ROUND(IF('[10]Linked sheet'!I325="","-",'[10]Linked sheet'!I325),'Rounded options'!$B$3),"-")</f>
        <v>5</v>
      </c>
      <c r="K325" s="15">
        <f>IFERROR(ROUND(IF('[10]Linked sheet'!J325="","-",'[10]Linked sheet'!J325),'Rounded options'!$B$3),"-")</f>
        <v>342</v>
      </c>
      <c r="L325" s="15" t="str">
        <f>IF('[10]Linked sheet'!K325="","-",'[10]Linked sheet'!K325)</f>
        <v>No</v>
      </c>
      <c r="M325" s="39" t="str">
        <f>IF('[10]Linked sheet'!L325="","-",'[10]Linked sheet'!L325)</f>
        <v>-</v>
      </c>
      <c r="N325" s="35">
        <f>IFERROR(ROUND('[10]Linked sheet'!M325,'Rounded options'!$B$3),"-")</f>
        <v>0</v>
      </c>
      <c r="O325" s="7" t="str">
        <f>IFERROR(VLOOKUP($B325,[11]BPT_System_Structure!$B:$F,2,FALSE),"-")</f>
        <v>-</v>
      </c>
      <c r="P325" s="23" t="str">
        <f>IFERROR(VLOOKUP($B325,[11]BPT_System_Structure!$B:$F,3,FALSE),"-")</f>
        <v>-</v>
      </c>
      <c r="Q325" s="8" t="str">
        <f>IFERROR(VLOOKUP($B325,[11]BPT_System_Structure!$B:$F,5,FALSE),"-")</f>
        <v>-</v>
      </c>
      <c r="R325" s="59">
        <v>0</v>
      </c>
    </row>
    <row r="326" spans="2:18" hidden="1" x14ac:dyDescent="0.2">
      <c r="B326" s="21" t="str">
        <f>'[10]Linked sheet'!A326</f>
        <v>CD10A</v>
      </c>
      <c r="C326" s="20" t="str">
        <f>VLOOKUP($B326,'[10]Linked sheet'!$A$3:$O$1925,2,FALSE)</f>
        <v>Creation of Dental Impression, 19 years and over</v>
      </c>
      <c r="D326" s="68">
        <f>IF(AND($Q326=$D$2,$O326="HRG"),"See 07.BPT",IFERROR(ROUND('[10]Linked sheet'!C326,'Rounded options'!$B$3),"-"))</f>
        <v>119</v>
      </c>
      <c r="E326" s="66">
        <f>IF(AND($O326="HRG",OR($D$2,$Q326=$E$2)), "See 07.BPTs",IFERROR(ROUND('[10]Linked sheet'!D326,'Rounded options'!$B$3),"-"))</f>
        <v>439</v>
      </c>
      <c r="F326" s="15" t="str">
        <f>IFERROR(ROUND(IF('[10]Linked sheet'!E326="","-",'[10]Linked sheet'!E326),'Rounded options'!$B$3),"-")</f>
        <v>-</v>
      </c>
      <c r="G326" s="15" t="str">
        <f>IFERROR(ROUND(IF('[10]Linked sheet'!F326="","-",'[10]Linked sheet'!F326),'Rounded options'!$B$3),"-")</f>
        <v>-</v>
      </c>
      <c r="H326" s="15">
        <f>IFERROR(ROUND(IF('[10]Linked sheet'!G326="","-",'[10]Linked sheet'!G326),'Rounded options'!$B$3),"-")</f>
        <v>5</v>
      </c>
      <c r="I326" s="66">
        <f>IF(AND(Q326=$I$2,$O326="HRG"),"See 07.BPTs",IFERROR(ROUND('[10]Linked sheet'!H326,'Rounded options'!$B$3),"-"))</f>
        <v>439</v>
      </c>
      <c r="J326" s="15">
        <f>IFERROR(ROUND(IF('[10]Linked sheet'!I326="","-",'[10]Linked sheet'!I326),'Rounded options'!$B$3),"-")</f>
        <v>5</v>
      </c>
      <c r="K326" s="15">
        <f>IFERROR(ROUND(IF('[10]Linked sheet'!J326="","-",'[10]Linked sheet'!J326),'Rounded options'!$B$3),"-")</f>
        <v>221</v>
      </c>
      <c r="L326" s="15" t="str">
        <f>IF('[10]Linked sheet'!K326="","-",'[10]Linked sheet'!K326)</f>
        <v>No</v>
      </c>
      <c r="M326" s="39" t="str">
        <f>IF('[10]Linked sheet'!L326="","-",'[10]Linked sheet'!L326)</f>
        <v>-</v>
      </c>
      <c r="N326" s="35">
        <f>IFERROR(ROUND('[10]Linked sheet'!M326,'Rounded options'!$B$3),"-")</f>
        <v>0</v>
      </c>
      <c r="O326" s="7" t="str">
        <f>IFERROR(VLOOKUP($B326,[11]BPT_System_Structure!$B:$F,2,FALSE),"-")</f>
        <v>-</v>
      </c>
      <c r="P326" s="23" t="str">
        <f>IFERROR(VLOOKUP($B326,[11]BPT_System_Structure!$B:$F,3,FALSE),"-")</f>
        <v>-</v>
      </c>
      <c r="Q326" s="8" t="str">
        <f>IFERROR(VLOOKUP($B326,[11]BPT_System_Structure!$B:$F,5,FALSE),"-")</f>
        <v>-</v>
      </c>
      <c r="R326" s="59">
        <v>0</v>
      </c>
    </row>
    <row r="327" spans="2:18" hidden="1" x14ac:dyDescent="0.2">
      <c r="B327" s="21" t="str">
        <f>'[10]Linked sheet'!A327</f>
        <v>CD10B</v>
      </c>
      <c r="C327" s="20" t="str">
        <f>VLOOKUP($B327,'[10]Linked sheet'!$A$3:$O$1925,2,FALSE)</f>
        <v>Creation of Dental Impression, 18 years and under</v>
      </c>
      <c r="D327" s="68">
        <f>IF(AND($Q327=$D$2,$O327="HRG"),"See 07.BPT",IFERROR(ROUND('[10]Linked sheet'!C327,'Rounded options'!$B$3),"-"))</f>
        <v>111</v>
      </c>
      <c r="E327" s="66">
        <f>IF(AND($O327="HRG",OR($D$2,$Q327=$E$2)), "See 07.BPTs",IFERROR(ROUND('[10]Linked sheet'!D327,'Rounded options'!$B$3),"-"))</f>
        <v>542</v>
      </c>
      <c r="F327" s="15" t="str">
        <f>IFERROR(ROUND(IF('[10]Linked sheet'!E327="","-",'[10]Linked sheet'!E327),'Rounded options'!$B$3),"-")</f>
        <v>-</v>
      </c>
      <c r="G327" s="15" t="str">
        <f>IFERROR(ROUND(IF('[10]Linked sheet'!F327="","-",'[10]Linked sheet'!F327),'Rounded options'!$B$3),"-")</f>
        <v>-</v>
      </c>
      <c r="H327" s="15">
        <f>IFERROR(ROUND(IF('[10]Linked sheet'!G327="","-",'[10]Linked sheet'!G327),'Rounded options'!$B$3),"-")</f>
        <v>5</v>
      </c>
      <c r="I327" s="66">
        <f>IF(AND(Q327=$I$2,$O327="HRG"),"See 07.BPTs",IFERROR(ROUND('[10]Linked sheet'!H327,'Rounded options'!$B$3),"-"))</f>
        <v>542</v>
      </c>
      <c r="J327" s="15">
        <f>IFERROR(ROUND(IF('[10]Linked sheet'!I327="","-",'[10]Linked sheet'!I327),'Rounded options'!$B$3),"-")</f>
        <v>5</v>
      </c>
      <c r="K327" s="15">
        <f>IFERROR(ROUND(IF('[10]Linked sheet'!J327="","-",'[10]Linked sheet'!J327),'Rounded options'!$B$3),"-")</f>
        <v>342</v>
      </c>
      <c r="L327" s="15" t="str">
        <f>IF('[10]Linked sheet'!K327="","-",'[10]Linked sheet'!K327)</f>
        <v>No</v>
      </c>
      <c r="M327" s="39" t="str">
        <f>IF('[10]Linked sheet'!L327="","-",'[10]Linked sheet'!L327)</f>
        <v>-</v>
      </c>
      <c r="N327" s="35">
        <f>IFERROR(ROUND('[10]Linked sheet'!M327,'Rounded options'!$B$3),"-")</f>
        <v>0</v>
      </c>
      <c r="O327" s="7" t="str">
        <f>IFERROR(VLOOKUP($B327,[11]BPT_System_Structure!$B:$F,2,FALSE),"-")</f>
        <v>-</v>
      </c>
      <c r="P327" s="23" t="str">
        <f>IFERROR(VLOOKUP($B327,[11]BPT_System_Structure!$B:$F,3,FALSE),"-")</f>
        <v>-</v>
      </c>
      <c r="Q327" s="8" t="str">
        <f>IFERROR(VLOOKUP($B327,[11]BPT_System_Structure!$B:$F,5,FALSE),"-")</f>
        <v>-</v>
      </c>
      <c r="R327" s="59">
        <v>0</v>
      </c>
    </row>
    <row r="328" spans="2:18" hidden="1" x14ac:dyDescent="0.2">
      <c r="B328" s="21" t="str">
        <f>'[10]Linked sheet'!A328</f>
        <v>CD11A</v>
      </c>
      <c r="C328" s="20" t="str">
        <f>VLOOKUP($B328,'[10]Linked sheet'!$A$3:$O$1925,2,FALSE)</f>
        <v>Dental Fitting or Insertion Procedures, 19 years and over</v>
      </c>
      <c r="D328" s="68">
        <f>IF(AND($Q328=$D$2,$O328="HRG"),"See 07.BPT",IFERROR(ROUND('[10]Linked sheet'!C328,'Rounded options'!$B$3),"-"))</f>
        <v>115</v>
      </c>
      <c r="E328" s="66">
        <f>IF(AND($O328="HRG",OR($D$2,$Q328=$E$2)), "See 07.BPTs",IFERROR(ROUND('[10]Linked sheet'!D328,'Rounded options'!$B$3),"-"))</f>
        <v>601</v>
      </c>
      <c r="F328" s="15" t="str">
        <f>IFERROR(ROUND(IF('[10]Linked sheet'!E328="","-",'[10]Linked sheet'!E328),'Rounded options'!$B$3),"-")</f>
        <v>-</v>
      </c>
      <c r="G328" s="15" t="str">
        <f>IFERROR(ROUND(IF('[10]Linked sheet'!F328="","-",'[10]Linked sheet'!F328),'Rounded options'!$B$3),"-")</f>
        <v>-</v>
      </c>
      <c r="H328" s="15">
        <f>IFERROR(ROUND(IF('[10]Linked sheet'!G328="","-",'[10]Linked sheet'!G328),'Rounded options'!$B$3),"-")</f>
        <v>5</v>
      </c>
      <c r="I328" s="66">
        <f>IF(AND(Q328=$I$2,$O328="HRG"),"See 07.BPTs",IFERROR(ROUND('[10]Linked sheet'!H328,'Rounded options'!$B$3),"-"))</f>
        <v>567</v>
      </c>
      <c r="J328" s="15">
        <f>IFERROR(ROUND(IF('[10]Linked sheet'!I328="","-",'[10]Linked sheet'!I328),'Rounded options'!$B$3),"-")</f>
        <v>5</v>
      </c>
      <c r="K328" s="15">
        <f>IFERROR(ROUND(IF('[10]Linked sheet'!J328="","-",'[10]Linked sheet'!J328),'Rounded options'!$B$3),"-")</f>
        <v>221</v>
      </c>
      <c r="L328" s="15" t="str">
        <f>IF('[10]Linked sheet'!K328="","-",'[10]Linked sheet'!K328)</f>
        <v>No</v>
      </c>
      <c r="M328" s="39" t="str">
        <f>IF('[10]Linked sheet'!L328="","-",'[10]Linked sheet'!L328)</f>
        <v>-</v>
      </c>
      <c r="N328" s="35">
        <f>IFERROR(ROUND('[10]Linked sheet'!M328,'Rounded options'!$B$3),"-")</f>
        <v>0</v>
      </c>
      <c r="O328" s="7" t="str">
        <f>IFERROR(VLOOKUP($B328,[11]BPT_System_Structure!$B:$F,2,FALSE),"-")</f>
        <v>-</v>
      </c>
      <c r="P328" s="23" t="str">
        <f>IFERROR(VLOOKUP($B328,[11]BPT_System_Structure!$B:$F,3,FALSE),"-")</f>
        <v>-</v>
      </c>
      <c r="Q328" s="8" t="str">
        <f>IFERROR(VLOOKUP($B328,[11]BPT_System_Structure!$B:$F,5,FALSE),"-")</f>
        <v>-</v>
      </c>
      <c r="R328" s="59">
        <v>0</v>
      </c>
    </row>
    <row r="329" spans="2:18" hidden="1" x14ac:dyDescent="0.2">
      <c r="B329" s="21" t="str">
        <f>'[10]Linked sheet'!A329</f>
        <v>CD11B</v>
      </c>
      <c r="C329" s="20" t="str">
        <f>VLOOKUP($B329,'[10]Linked sheet'!$A$3:$O$1925,2,FALSE)</f>
        <v>Dental Fitting or Insertion Procedures, 18 years and under</v>
      </c>
      <c r="D329" s="68">
        <f>IF(AND($Q329=$D$2,$O329="HRG"),"See 07.BPT",IFERROR(ROUND('[10]Linked sheet'!C329,'Rounded options'!$B$3),"-"))</f>
        <v>105</v>
      </c>
      <c r="E329" s="66">
        <f>IF(AND($O329="HRG",OR($D$2,$Q329=$E$2)), "See 07.BPTs",IFERROR(ROUND('[10]Linked sheet'!D329,'Rounded options'!$B$3),"-"))</f>
        <v>425</v>
      </c>
      <c r="F329" s="15" t="str">
        <f>IFERROR(ROUND(IF('[10]Linked sheet'!E329="","-",'[10]Linked sheet'!E329),'Rounded options'!$B$3),"-")</f>
        <v>-</v>
      </c>
      <c r="G329" s="15" t="str">
        <f>IFERROR(ROUND(IF('[10]Linked sheet'!F329="","-",'[10]Linked sheet'!F329),'Rounded options'!$B$3),"-")</f>
        <v>-</v>
      </c>
      <c r="H329" s="15">
        <f>IFERROR(ROUND(IF('[10]Linked sheet'!G329="","-",'[10]Linked sheet'!G329),'Rounded options'!$B$3),"-")</f>
        <v>5</v>
      </c>
      <c r="I329" s="66">
        <f>IF(AND(Q329=$I$2,$O329="HRG"),"See 07.BPTs",IFERROR(ROUND('[10]Linked sheet'!H329,'Rounded options'!$B$3),"-"))</f>
        <v>425</v>
      </c>
      <c r="J329" s="15">
        <f>IFERROR(ROUND(IF('[10]Linked sheet'!I329="","-",'[10]Linked sheet'!I329),'Rounded options'!$B$3),"-")</f>
        <v>5</v>
      </c>
      <c r="K329" s="15">
        <f>IFERROR(ROUND(IF('[10]Linked sheet'!J329="","-",'[10]Linked sheet'!J329),'Rounded options'!$B$3),"-")</f>
        <v>342</v>
      </c>
      <c r="L329" s="15" t="str">
        <f>IF('[10]Linked sheet'!K329="","-",'[10]Linked sheet'!K329)</f>
        <v>No</v>
      </c>
      <c r="M329" s="39" t="str">
        <f>IF('[10]Linked sheet'!L329="","-",'[10]Linked sheet'!L329)</f>
        <v>-</v>
      </c>
      <c r="N329" s="35">
        <f>IFERROR(ROUND('[10]Linked sheet'!M329,'Rounded options'!$B$3),"-")</f>
        <v>0</v>
      </c>
      <c r="O329" s="7" t="str">
        <f>IFERROR(VLOOKUP($B329,[11]BPT_System_Structure!$B:$F,2,FALSE),"-")</f>
        <v>-</v>
      </c>
      <c r="P329" s="23" t="str">
        <f>IFERROR(VLOOKUP($B329,[11]BPT_System_Structure!$B:$F,3,FALSE),"-")</f>
        <v>-</v>
      </c>
      <c r="Q329" s="8" t="str">
        <f>IFERROR(VLOOKUP($B329,[11]BPT_System_Structure!$B:$F,5,FALSE),"-")</f>
        <v>-</v>
      </c>
      <c r="R329" s="59">
        <v>0</v>
      </c>
    </row>
    <row r="330" spans="2:18" hidden="1" x14ac:dyDescent="0.2">
      <c r="B330" s="21" t="str">
        <f>'[10]Linked sheet'!A330</f>
        <v>CD12A</v>
      </c>
      <c r="C330" s="20" t="str">
        <f>VLOOKUP($B330,'[10]Linked sheet'!$A$3:$O$1925,2,FALSE)</f>
        <v>Adjustment of Dental Device, 19 years and over</v>
      </c>
      <c r="D330" s="68">
        <f>IF(AND($Q330=$D$2,$O330="HRG"),"See 07.BPT",IFERROR(ROUND('[10]Linked sheet'!C330,'Rounded options'!$B$3),"-"))</f>
        <v>108</v>
      </c>
      <c r="E330" s="66">
        <f>IF(AND($O330="HRG",OR($D$2,$Q330=$E$2)), "See 07.BPTs",IFERROR(ROUND('[10]Linked sheet'!D330,'Rounded options'!$B$3),"-"))</f>
        <v>474</v>
      </c>
      <c r="F330" s="15" t="str">
        <f>IFERROR(ROUND(IF('[10]Linked sheet'!E330="","-",'[10]Linked sheet'!E330),'Rounded options'!$B$3),"-")</f>
        <v>-</v>
      </c>
      <c r="G330" s="15" t="str">
        <f>IFERROR(ROUND(IF('[10]Linked sheet'!F330="","-",'[10]Linked sheet'!F330),'Rounded options'!$B$3),"-")</f>
        <v>-</v>
      </c>
      <c r="H330" s="15">
        <f>IFERROR(ROUND(IF('[10]Linked sheet'!G330="","-",'[10]Linked sheet'!G330),'Rounded options'!$B$3),"-")</f>
        <v>5</v>
      </c>
      <c r="I330" s="66">
        <f>IF(AND(Q330=$I$2,$O330="HRG"),"See 07.BPTs",IFERROR(ROUND('[10]Linked sheet'!H330,'Rounded options'!$B$3),"-"))</f>
        <v>474</v>
      </c>
      <c r="J330" s="15">
        <f>IFERROR(ROUND(IF('[10]Linked sheet'!I330="","-",'[10]Linked sheet'!I330),'Rounded options'!$B$3),"-")</f>
        <v>5</v>
      </c>
      <c r="K330" s="15">
        <f>IFERROR(ROUND(IF('[10]Linked sheet'!J330="","-",'[10]Linked sheet'!J330),'Rounded options'!$B$3),"-")</f>
        <v>221</v>
      </c>
      <c r="L330" s="15" t="str">
        <f>IF('[10]Linked sheet'!K330="","-",'[10]Linked sheet'!K330)</f>
        <v>No</v>
      </c>
      <c r="M330" s="39" t="str">
        <f>IF('[10]Linked sheet'!L330="","-",'[10]Linked sheet'!L330)</f>
        <v>-</v>
      </c>
      <c r="N330" s="35">
        <f>IFERROR(ROUND('[10]Linked sheet'!M330,'Rounded options'!$B$3),"-")</f>
        <v>0</v>
      </c>
      <c r="O330" s="7" t="str">
        <f>IFERROR(VLOOKUP($B330,[11]BPT_System_Structure!$B:$F,2,FALSE),"-")</f>
        <v>-</v>
      </c>
      <c r="P330" s="23" t="str">
        <f>IFERROR(VLOOKUP($B330,[11]BPT_System_Structure!$B:$F,3,FALSE),"-")</f>
        <v>-</v>
      </c>
      <c r="Q330" s="8" t="str">
        <f>IFERROR(VLOOKUP($B330,[11]BPT_System_Structure!$B:$F,5,FALSE),"-")</f>
        <v>-</v>
      </c>
      <c r="R330" s="59">
        <v>0</v>
      </c>
    </row>
    <row r="331" spans="2:18" hidden="1" x14ac:dyDescent="0.2">
      <c r="B331" s="21" t="str">
        <f>'[10]Linked sheet'!A331</f>
        <v>CD12B</v>
      </c>
      <c r="C331" s="20" t="str">
        <f>VLOOKUP($B331,'[10]Linked sheet'!$A$3:$O$1925,2,FALSE)</f>
        <v>Adjustment of Dental Device, 18 years and under</v>
      </c>
      <c r="D331" s="68">
        <f>IF(AND($Q331=$D$2,$O331="HRG"),"See 07.BPT",IFERROR(ROUND('[10]Linked sheet'!C331,'Rounded options'!$B$3),"-"))</f>
        <v>104</v>
      </c>
      <c r="E331" s="66">
        <f>IF(AND($O331="HRG",OR($D$2,$Q331=$E$2)), "See 07.BPTs",IFERROR(ROUND('[10]Linked sheet'!D331,'Rounded options'!$B$3),"-"))</f>
        <v>557</v>
      </c>
      <c r="F331" s="15" t="str">
        <f>IFERROR(ROUND(IF('[10]Linked sheet'!E331="","-",'[10]Linked sheet'!E331),'Rounded options'!$B$3),"-")</f>
        <v>-</v>
      </c>
      <c r="G331" s="15" t="str">
        <f>IFERROR(ROUND(IF('[10]Linked sheet'!F331="","-",'[10]Linked sheet'!F331),'Rounded options'!$B$3),"-")</f>
        <v>-</v>
      </c>
      <c r="H331" s="15">
        <f>IFERROR(ROUND(IF('[10]Linked sheet'!G331="","-",'[10]Linked sheet'!G331),'Rounded options'!$B$3),"-")</f>
        <v>5</v>
      </c>
      <c r="I331" s="66">
        <f>IF(AND(Q331=$I$2,$O331="HRG"),"See 07.BPTs",IFERROR(ROUND('[10]Linked sheet'!H331,'Rounded options'!$B$3),"-"))</f>
        <v>100</v>
      </c>
      <c r="J331" s="15">
        <f>IFERROR(ROUND(IF('[10]Linked sheet'!I331="","-",'[10]Linked sheet'!I331),'Rounded options'!$B$3),"-")</f>
        <v>5</v>
      </c>
      <c r="K331" s="15">
        <f>IFERROR(ROUND(IF('[10]Linked sheet'!J331="","-",'[10]Linked sheet'!J331),'Rounded options'!$B$3),"-")</f>
        <v>342</v>
      </c>
      <c r="L331" s="15" t="str">
        <f>IF('[10]Linked sheet'!K331="","-",'[10]Linked sheet'!K331)</f>
        <v>No</v>
      </c>
      <c r="M331" s="39" t="str">
        <f>IF('[10]Linked sheet'!L331="","-",'[10]Linked sheet'!L331)</f>
        <v>-</v>
      </c>
      <c r="N331" s="35">
        <f>IFERROR(ROUND('[10]Linked sheet'!M331,'Rounded options'!$B$3),"-")</f>
        <v>0</v>
      </c>
      <c r="O331" s="7" t="str">
        <f>IFERROR(VLOOKUP($B331,[11]BPT_System_Structure!$B:$F,2,FALSE),"-")</f>
        <v>-</v>
      </c>
      <c r="P331" s="23" t="str">
        <f>IFERROR(VLOOKUP($B331,[11]BPT_System_Structure!$B:$F,3,FALSE),"-")</f>
        <v>-</v>
      </c>
      <c r="Q331" s="8" t="str">
        <f>IFERROR(VLOOKUP($B331,[11]BPT_System_Structure!$B:$F,5,FALSE),"-")</f>
        <v>-</v>
      </c>
      <c r="R331" s="59">
        <v>0</v>
      </c>
    </row>
    <row r="332" spans="2:18" hidden="1" x14ac:dyDescent="0.2">
      <c r="B332" s="21" t="str">
        <f>'[10]Linked sheet'!A332</f>
        <v>DZ02H</v>
      </c>
      <c r="C332" s="20" t="str">
        <f>VLOOKUP($B332,'[10]Linked sheet'!$A$3:$O$1925,2,FALSE)</f>
        <v>Complex Thoracic Procedures, 19 years and over, with CC Score 6+</v>
      </c>
      <c r="D332" s="68" t="str">
        <f>IF(AND($Q332=$D$2,$O332="HRG"),"See 07.BPT",IFERROR(ROUND('[10]Linked sheet'!C332,'Rounded options'!$B$3),"-"))</f>
        <v>-</v>
      </c>
      <c r="E332" s="66">
        <f>IF(AND($O332="HRG",OR($D$2,$Q332=$E$2)), "See 07.BPTs",IFERROR(ROUND('[10]Linked sheet'!D332,'Rounded options'!$B$3),"-"))</f>
        <v>8425</v>
      </c>
      <c r="F332" s="15" t="str">
        <f>IFERROR(ROUND(IF('[10]Linked sheet'!E332="","-",'[10]Linked sheet'!E332),'Rounded options'!$B$3),"-")</f>
        <v>-</v>
      </c>
      <c r="G332" s="15" t="str">
        <f>IFERROR(ROUND(IF('[10]Linked sheet'!F332="","-",'[10]Linked sheet'!F332),'Rounded options'!$B$3),"-")</f>
        <v>-</v>
      </c>
      <c r="H332" s="15">
        <f>IFERROR(ROUND(IF('[10]Linked sheet'!G332="","-",'[10]Linked sheet'!G332),'Rounded options'!$B$3),"-")</f>
        <v>29</v>
      </c>
      <c r="I332" s="66">
        <f>IF(AND(Q332=$I$2,$O332="HRG"),"See 07.BPTs",IFERROR(ROUND('[10]Linked sheet'!H332,'Rounded options'!$B$3),"-"))</f>
        <v>10827</v>
      </c>
      <c r="J332" s="15">
        <f>IFERROR(ROUND(IF('[10]Linked sheet'!I332="","-",'[10]Linked sheet'!I332),'Rounded options'!$B$3),"-")</f>
        <v>59</v>
      </c>
      <c r="K332" s="15">
        <f>IFERROR(ROUND(IF('[10]Linked sheet'!J332="","-",'[10]Linked sheet'!J332),'Rounded options'!$B$3),"-")</f>
        <v>191</v>
      </c>
      <c r="L332" s="15" t="str">
        <f>IF('[10]Linked sheet'!K332="","-",'[10]Linked sheet'!K332)</f>
        <v>No</v>
      </c>
      <c r="M332" s="39" t="str">
        <f>IF('[10]Linked sheet'!L332="","-",'[10]Linked sheet'!L332)</f>
        <v>-</v>
      </c>
      <c r="N332" s="35">
        <f>IFERROR(ROUND('[10]Linked sheet'!M332,'Rounded options'!$B$3),"-")</f>
        <v>0</v>
      </c>
      <c r="O332" s="7" t="str">
        <f>IFERROR(VLOOKUP($B332,[11]BPT_System_Structure!$B:$F,2,FALSE),"-")</f>
        <v>-</v>
      </c>
      <c r="P332" s="23" t="str">
        <f>IFERROR(VLOOKUP($B332,[11]BPT_System_Structure!$B:$F,3,FALSE),"-")</f>
        <v>-</v>
      </c>
      <c r="Q332" s="8" t="str">
        <f>IFERROR(VLOOKUP($B332,[11]BPT_System_Structure!$B:$F,5,FALSE),"-")</f>
        <v>-</v>
      </c>
      <c r="R332" s="59">
        <v>0</v>
      </c>
    </row>
    <row r="333" spans="2:18" hidden="1" x14ac:dyDescent="0.2">
      <c r="B333" s="21" t="str">
        <f>'[10]Linked sheet'!A333</f>
        <v>DZ02J</v>
      </c>
      <c r="C333" s="20" t="str">
        <f>VLOOKUP($B333,'[10]Linked sheet'!$A$3:$O$1925,2,FALSE)</f>
        <v>Complex Thoracic Procedures, 19 years and over, with CC Score 3-5</v>
      </c>
      <c r="D333" s="68" t="str">
        <f>IF(AND($Q333=$D$2,$O333="HRG"),"See 07.BPT",IFERROR(ROUND('[10]Linked sheet'!C333,'Rounded options'!$B$3),"-"))</f>
        <v>-</v>
      </c>
      <c r="E333" s="66">
        <f>IF(AND($O333="HRG",OR($D$2,$Q333=$E$2)), "See 07.BPTs",IFERROR(ROUND('[10]Linked sheet'!D333,'Rounded options'!$B$3),"-"))</f>
        <v>5906</v>
      </c>
      <c r="F333" s="15" t="str">
        <f>IFERROR(ROUND(IF('[10]Linked sheet'!E333="","-",'[10]Linked sheet'!E333),'Rounded options'!$B$3),"-")</f>
        <v>-</v>
      </c>
      <c r="G333" s="15" t="str">
        <f>IFERROR(ROUND(IF('[10]Linked sheet'!F333="","-",'[10]Linked sheet'!F333),'Rounded options'!$B$3),"-")</f>
        <v>-</v>
      </c>
      <c r="H333" s="15">
        <f>IFERROR(ROUND(IF('[10]Linked sheet'!G333="","-",'[10]Linked sheet'!G333),'Rounded options'!$B$3),"-")</f>
        <v>17</v>
      </c>
      <c r="I333" s="66">
        <f>IF(AND(Q333=$I$2,$O333="HRG"),"See 07.BPTs",IFERROR(ROUND('[10]Linked sheet'!H333,'Rounded options'!$B$3),"-"))</f>
        <v>6727</v>
      </c>
      <c r="J333" s="15">
        <f>IFERROR(ROUND(IF('[10]Linked sheet'!I333="","-",'[10]Linked sheet'!I333),'Rounded options'!$B$3),"-")</f>
        <v>29</v>
      </c>
      <c r="K333" s="15">
        <f>IFERROR(ROUND(IF('[10]Linked sheet'!J333="","-",'[10]Linked sheet'!J333),'Rounded options'!$B$3),"-")</f>
        <v>191</v>
      </c>
      <c r="L333" s="15" t="str">
        <f>IF('[10]Linked sheet'!K333="","-",'[10]Linked sheet'!K333)</f>
        <v>No</v>
      </c>
      <c r="M333" s="39" t="str">
        <f>IF('[10]Linked sheet'!L333="","-",'[10]Linked sheet'!L333)</f>
        <v>-</v>
      </c>
      <c r="N333" s="35">
        <f>IFERROR(ROUND('[10]Linked sheet'!M333,'Rounded options'!$B$3),"-")</f>
        <v>0</v>
      </c>
      <c r="O333" s="7" t="str">
        <f>IFERROR(VLOOKUP($B333,[11]BPT_System_Structure!$B:$F,2,FALSE),"-")</f>
        <v>-</v>
      </c>
      <c r="P333" s="23" t="str">
        <f>IFERROR(VLOOKUP($B333,[11]BPT_System_Structure!$B:$F,3,FALSE),"-")</f>
        <v>-</v>
      </c>
      <c r="Q333" s="8" t="str">
        <f>IFERROR(VLOOKUP($B333,[11]BPT_System_Structure!$B:$F,5,FALSE),"-")</f>
        <v>-</v>
      </c>
      <c r="R333" s="59">
        <v>0</v>
      </c>
    </row>
    <row r="334" spans="2:18" hidden="1" x14ac:dyDescent="0.2">
      <c r="B334" s="21" t="str">
        <f>'[10]Linked sheet'!A334</f>
        <v>DZ02K</v>
      </c>
      <c r="C334" s="20" t="str">
        <f>VLOOKUP($B334,'[10]Linked sheet'!$A$3:$O$1925,2,FALSE)</f>
        <v>Complex Thoracic Procedures, 19 years and over, with CC Score 0-2</v>
      </c>
      <c r="D334" s="68" t="str">
        <f>IF(AND($Q334=$D$2,$O334="HRG"),"See 07.BPT",IFERROR(ROUND('[10]Linked sheet'!C334,'Rounded options'!$B$3),"-"))</f>
        <v>-</v>
      </c>
      <c r="E334" s="66">
        <f>IF(AND($O334="HRG",OR($D$2,$Q334=$E$2)), "See 07.BPTs",IFERROR(ROUND('[10]Linked sheet'!D334,'Rounded options'!$B$3),"-"))</f>
        <v>5261</v>
      </c>
      <c r="F334" s="15" t="str">
        <f>IFERROR(ROUND(IF('[10]Linked sheet'!E334="","-",'[10]Linked sheet'!E334),'Rounded options'!$B$3),"-")</f>
        <v>-</v>
      </c>
      <c r="G334" s="15" t="str">
        <f>IFERROR(ROUND(IF('[10]Linked sheet'!F334="","-",'[10]Linked sheet'!F334),'Rounded options'!$B$3),"-")</f>
        <v>-</v>
      </c>
      <c r="H334" s="15">
        <f>IFERROR(ROUND(IF('[10]Linked sheet'!G334="","-",'[10]Linked sheet'!G334),'Rounded options'!$B$3),"-")</f>
        <v>12</v>
      </c>
      <c r="I334" s="66">
        <f>IF(AND(Q334=$I$2,$O334="HRG"),"See 07.BPTs",IFERROR(ROUND('[10]Linked sheet'!H334,'Rounded options'!$B$3),"-"))</f>
        <v>5427</v>
      </c>
      <c r="J334" s="15">
        <f>IFERROR(ROUND(IF('[10]Linked sheet'!I334="","-",'[10]Linked sheet'!I334),'Rounded options'!$B$3),"-")</f>
        <v>20</v>
      </c>
      <c r="K334" s="15">
        <f>IFERROR(ROUND(IF('[10]Linked sheet'!J334="","-",'[10]Linked sheet'!J334),'Rounded options'!$B$3),"-")</f>
        <v>191</v>
      </c>
      <c r="L334" s="15" t="str">
        <f>IF('[10]Linked sheet'!K334="","-",'[10]Linked sheet'!K334)</f>
        <v>No</v>
      </c>
      <c r="M334" s="39" t="str">
        <f>IF('[10]Linked sheet'!L334="","-",'[10]Linked sheet'!L334)</f>
        <v>-</v>
      </c>
      <c r="N334" s="35">
        <f>IFERROR(ROUND('[10]Linked sheet'!M334,'Rounded options'!$B$3),"-")</f>
        <v>0</v>
      </c>
      <c r="O334" s="7" t="str">
        <f>IFERROR(VLOOKUP($B334,[11]BPT_System_Structure!$B:$F,2,FALSE),"-")</f>
        <v>-</v>
      </c>
      <c r="P334" s="23" t="str">
        <f>IFERROR(VLOOKUP($B334,[11]BPT_System_Structure!$B:$F,3,FALSE),"-")</f>
        <v>-</v>
      </c>
      <c r="Q334" s="8" t="str">
        <f>IFERROR(VLOOKUP($B334,[11]BPT_System_Structure!$B:$F,5,FALSE),"-")</f>
        <v>-</v>
      </c>
      <c r="R334" s="59">
        <v>0</v>
      </c>
    </row>
    <row r="335" spans="2:18" hidden="1" x14ac:dyDescent="0.2">
      <c r="B335" s="21" t="str">
        <f>'[10]Linked sheet'!A335</f>
        <v>DZ02L</v>
      </c>
      <c r="C335" s="20" t="str">
        <f>VLOOKUP($B335,'[10]Linked sheet'!$A$3:$O$1925,2,FALSE)</f>
        <v>Complex Thoracic Procedures, between 2 and 18 years</v>
      </c>
      <c r="D335" s="68" t="str">
        <f>IF(AND($Q335=$D$2,$O335="HRG"),"See 07.BPT",IFERROR(ROUND('[10]Linked sheet'!C335,'Rounded options'!$B$3),"-"))</f>
        <v>-</v>
      </c>
      <c r="E335" s="66">
        <f>IF(AND($O335="HRG",OR($D$2,$Q335=$E$2)), "See 07.BPTs",IFERROR(ROUND('[10]Linked sheet'!D335,'Rounded options'!$B$3),"-"))</f>
        <v>4956</v>
      </c>
      <c r="F335" s="15" t="str">
        <f>IFERROR(ROUND(IF('[10]Linked sheet'!E335="","-",'[10]Linked sheet'!E335),'Rounded options'!$B$3),"-")</f>
        <v>-</v>
      </c>
      <c r="G335" s="15" t="str">
        <f>IFERROR(ROUND(IF('[10]Linked sheet'!F335="","-",'[10]Linked sheet'!F335),'Rounded options'!$B$3),"-")</f>
        <v>-</v>
      </c>
      <c r="H335" s="15">
        <f>IFERROR(ROUND(IF('[10]Linked sheet'!G335="","-",'[10]Linked sheet'!G335),'Rounded options'!$B$3),"-")</f>
        <v>11</v>
      </c>
      <c r="I335" s="66">
        <f>IF(AND(Q335=$I$2,$O335="HRG"),"See 07.BPTs",IFERROR(ROUND('[10]Linked sheet'!H335,'Rounded options'!$B$3),"-"))</f>
        <v>6529</v>
      </c>
      <c r="J335" s="15">
        <f>IFERROR(ROUND(IF('[10]Linked sheet'!I335="","-",'[10]Linked sheet'!I335),'Rounded options'!$B$3),"-")</f>
        <v>25</v>
      </c>
      <c r="K335" s="15">
        <f>IFERROR(ROUND(IF('[10]Linked sheet'!J335="","-",'[10]Linked sheet'!J335),'Rounded options'!$B$3),"-")</f>
        <v>285</v>
      </c>
      <c r="L335" s="15" t="str">
        <f>IF('[10]Linked sheet'!K335="","-",'[10]Linked sheet'!K335)</f>
        <v>No</v>
      </c>
      <c r="M335" s="39" t="str">
        <f>IF('[10]Linked sheet'!L335="","-",'[10]Linked sheet'!L335)</f>
        <v>-</v>
      </c>
      <c r="N335" s="35">
        <f>IFERROR(ROUND('[10]Linked sheet'!M335,'Rounded options'!$B$3),"-")</f>
        <v>0</v>
      </c>
      <c r="O335" s="7" t="str">
        <f>IFERROR(VLOOKUP($B335,[11]BPT_System_Structure!$B:$F,2,FALSE),"-")</f>
        <v>-</v>
      </c>
      <c r="P335" s="23" t="str">
        <f>IFERROR(VLOOKUP($B335,[11]BPT_System_Structure!$B:$F,3,FALSE),"-")</f>
        <v>-</v>
      </c>
      <c r="Q335" s="8" t="str">
        <f>IFERROR(VLOOKUP($B335,[11]BPT_System_Structure!$B:$F,5,FALSE),"-")</f>
        <v>-</v>
      </c>
      <c r="R335" s="59">
        <v>0</v>
      </c>
    </row>
    <row r="336" spans="2:18" hidden="1" x14ac:dyDescent="0.2">
      <c r="B336" s="21" t="str">
        <f>'[10]Linked sheet'!A336</f>
        <v>DZ02M</v>
      </c>
      <c r="C336" s="20" t="str">
        <f>VLOOKUP($B336,'[10]Linked sheet'!$A$3:$O$1925,2,FALSE)</f>
        <v>Complex Thoracic Procedures, 1 year and under</v>
      </c>
      <c r="D336" s="68" t="str">
        <f>IF(AND($Q336=$D$2,$O336="HRG"),"See 07.BPT",IFERROR(ROUND('[10]Linked sheet'!C336,'Rounded options'!$B$3),"-"))</f>
        <v>-</v>
      </c>
      <c r="E336" s="66">
        <f>IF(AND($O336="HRG",OR($D$2,$Q336=$E$2)), "See 07.BPTs",IFERROR(ROUND('[10]Linked sheet'!D336,'Rounded options'!$B$3),"-"))</f>
        <v>5660</v>
      </c>
      <c r="F336" s="15" t="str">
        <f>IFERROR(ROUND(IF('[10]Linked sheet'!E336="","-",'[10]Linked sheet'!E336),'Rounded options'!$B$3),"-")</f>
        <v>-</v>
      </c>
      <c r="G336" s="15" t="str">
        <f>IFERROR(ROUND(IF('[10]Linked sheet'!F336="","-",'[10]Linked sheet'!F336),'Rounded options'!$B$3),"-")</f>
        <v>-</v>
      </c>
      <c r="H336" s="15">
        <f>IFERROR(ROUND(IF('[10]Linked sheet'!G336="","-",'[10]Linked sheet'!G336),'Rounded options'!$B$3),"-")</f>
        <v>8</v>
      </c>
      <c r="I336" s="66">
        <f>IF(AND(Q336=$I$2,$O336="HRG"),"See 07.BPTs",IFERROR(ROUND('[10]Linked sheet'!H336,'Rounded options'!$B$3),"-"))</f>
        <v>8706</v>
      </c>
      <c r="J336" s="15">
        <f>IFERROR(ROUND(IF('[10]Linked sheet'!I336="","-",'[10]Linked sheet'!I336),'Rounded options'!$B$3),"-")</f>
        <v>31</v>
      </c>
      <c r="K336" s="15">
        <f>IFERROR(ROUND(IF('[10]Linked sheet'!J336="","-",'[10]Linked sheet'!J336),'Rounded options'!$B$3),"-")</f>
        <v>285</v>
      </c>
      <c r="L336" s="15" t="str">
        <f>IF('[10]Linked sheet'!K336="","-",'[10]Linked sheet'!K336)</f>
        <v>No</v>
      </c>
      <c r="M336" s="39" t="str">
        <f>IF('[10]Linked sheet'!L336="","-",'[10]Linked sheet'!L336)</f>
        <v>-</v>
      </c>
      <c r="N336" s="35">
        <f>IFERROR(ROUND('[10]Linked sheet'!M336,'Rounded options'!$B$3),"-")</f>
        <v>0</v>
      </c>
      <c r="O336" s="7" t="str">
        <f>IFERROR(VLOOKUP($B336,[11]BPT_System_Structure!$B:$F,2,FALSE),"-")</f>
        <v>-</v>
      </c>
      <c r="P336" s="23" t="str">
        <f>IFERROR(VLOOKUP($B336,[11]BPT_System_Structure!$B:$F,3,FALSE),"-")</f>
        <v>-</v>
      </c>
      <c r="Q336" s="8" t="str">
        <f>IFERROR(VLOOKUP($B336,[11]BPT_System_Structure!$B:$F,5,FALSE),"-")</f>
        <v>-</v>
      </c>
      <c r="R336" s="59">
        <v>0</v>
      </c>
    </row>
    <row r="337" spans="2:18" x14ac:dyDescent="0.2">
      <c r="B337" s="21" t="str">
        <f>'[10]Linked sheet'!A337</f>
        <v>DZ06A</v>
      </c>
      <c r="C337" s="20" t="str">
        <f>VLOOKUP($B337,'[10]Linked sheet'!$A$3:$O$1925,2,FALSE)</f>
        <v>Minor Thoracic Procedures, 19 years and over</v>
      </c>
      <c r="D337" s="68">
        <f>IF(AND($Q337=$D$2,$O337="HRG"),"See 07.BPT",IFERROR(ROUND('[10]Linked sheet'!C337,'Rounded options'!$B$3),"-"))</f>
        <v>593</v>
      </c>
      <c r="E337" s="66">
        <f>IF(AND($O337="HRG",OR($D$2,$Q337=$E$2)), "See 07.BPTs",IFERROR(ROUND('[10]Linked sheet'!D337,'Rounded options'!$B$3),"-"))</f>
        <v>593</v>
      </c>
      <c r="F337" s="15" t="str">
        <f>IFERROR(ROUND(IF('[10]Linked sheet'!E337="","-",'[10]Linked sheet'!E337),'Rounded options'!$B$3),"-")</f>
        <v>-</v>
      </c>
      <c r="G337" s="15" t="str">
        <f>IFERROR(ROUND(IF('[10]Linked sheet'!F337="","-",'[10]Linked sheet'!F337),'Rounded options'!$B$3),"-")</f>
        <v>-</v>
      </c>
      <c r="H337" s="15">
        <f>IFERROR(ROUND(IF('[10]Linked sheet'!G337="","-",'[10]Linked sheet'!G337),'Rounded options'!$B$3),"-")</f>
        <v>5</v>
      </c>
      <c r="I337" s="66">
        <f>IF(AND(Q337=$I$2,$O337="HRG"),"See 07.BPTs",IFERROR(ROUND('[10]Linked sheet'!H337,'Rounded options'!$B$3),"-"))</f>
        <v>712</v>
      </c>
      <c r="J337" s="15">
        <f>IFERROR(ROUND(IF('[10]Linked sheet'!I337="","-",'[10]Linked sheet'!I337),'Rounded options'!$B$3),"-")</f>
        <v>5</v>
      </c>
      <c r="K337" s="15">
        <f>IFERROR(ROUND(IF('[10]Linked sheet'!J337="","-",'[10]Linked sheet'!J337),'Rounded options'!$B$3),"-")</f>
        <v>191</v>
      </c>
      <c r="L337" s="15" t="str">
        <f>IF('[10]Linked sheet'!K337="","-",'[10]Linked sheet'!K337)</f>
        <v>No</v>
      </c>
      <c r="M337" s="39" t="str">
        <f>IF('[10]Linked sheet'!L337="","-",'[10]Linked sheet'!L337)</f>
        <v>-</v>
      </c>
      <c r="N337" s="35">
        <f>IFERROR(ROUND('[10]Linked sheet'!M337,'Rounded options'!$B$3),"-")</f>
        <v>0</v>
      </c>
      <c r="O337" s="7" t="str">
        <f>IFERROR(VLOOKUP($B337,[11]BPT_System_Structure!$B:$F,2,FALSE),"-")</f>
        <v>Sub-HRG</v>
      </c>
      <c r="P337" s="23" t="str">
        <f>IFERROR(VLOOKUP($B337,[11]BPT_System_Structure!$B:$F,3,FALSE),"-")</f>
        <v>Pleural Effusion</v>
      </c>
      <c r="Q337" s="8" t="str">
        <f>IFERROR(VLOOKUP($B337,[11]BPT_System_Structure!$B:$F,5,FALSE),"-")</f>
        <v>NE</v>
      </c>
      <c r="R337" s="59" t="s">
        <v>11</v>
      </c>
    </row>
    <row r="338" spans="2:18" hidden="1" x14ac:dyDescent="0.2">
      <c r="B338" s="21" t="str">
        <f>'[10]Linked sheet'!A338</f>
        <v>DZ06B</v>
      </c>
      <c r="C338" s="20" t="str">
        <f>VLOOKUP($B338,'[10]Linked sheet'!$A$3:$O$1925,2,FALSE)</f>
        <v>Minor Thoracic Procedures, 18 years and under</v>
      </c>
      <c r="D338" s="68" t="str">
        <f>IF(AND($Q338=$D$2,$O338="HRG"),"See 07.BPT",IFERROR(ROUND('[10]Linked sheet'!C338,'Rounded options'!$B$3),"-"))</f>
        <v>-</v>
      </c>
      <c r="E338" s="66">
        <f>IF(AND($O338="HRG",OR($D$2,$Q338=$E$2)), "See 07.BPTs",IFERROR(ROUND('[10]Linked sheet'!D338,'Rounded options'!$B$3),"-"))</f>
        <v>1552</v>
      </c>
      <c r="F338" s="15" t="str">
        <f>IFERROR(ROUND(IF('[10]Linked sheet'!E338="","-",'[10]Linked sheet'!E338),'Rounded options'!$B$3),"-")</f>
        <v>-</v>
      </c>
      <c r="G338" s="15" t="str">
        <f>IFERROR(ROUND(IF('[10]Linked sheet'!F338="","-",'[10]Linked sheet'!F338),'Rounded options'!$B$3),"-")</f>
        <v>-</v>
      </c>
      <c r="H338" s="15">
        <f>IFERROR(ROUND(IF('[10]Linked sheet'!G338="","-",'[10]Linked sheet'!G338),'Rounded options'!$B$3),"-")</f>
        <v>5</v>
      </c>
      <c r="I338" s="66">
        <f>IF(AND(Q338=$I$2,$O338="HRG"),"See 07.BPTs",IFERROR(ROUND('[10]Linked sheet'!H338,'Rounded options'!$B$3),"-"))</f>
        <v>1552</v>
      </c>
      <c r="J338" s="15">
        <f>IFERROR(ROUND(IF('[10]Linked sheet'!I338="","-",'[10]Linked sheet'!I338),'Rounded options'!$B$3),"-")</f>
        <v>5</v>
      </c>
      <c r="K338" s="15">
        <f>IFERROR(ROUND(IF('[10]Linked sheet'!J338="","-",'[10]Linked sheet'!J338),'Rounded options'!$B$3),"-")</f>
        <v>285</v>
      </c>
      <c r="L338" s="15" t="str">
        <f>IF('[10]Linked sheet'!K338="","-",'[10]Linked sheet'!K338)</f>
        <v>No</v>
      </c>
      <c r="M338" s="39" t="str">
        <f>IF('[10]Linked sheet'!L338="","-",'[10]Linked sheet'!L338)</f>
        <v>-</v>
      </c>
      <c r="N338" s="35">
        <f>IFERROR(ROUND('[10]Linked sheet'!M338,'Rounded options'!$B$3),"-")</f>
        <v>0</v>
      </c>
      <c r="O338" s="7" t="str">
        <f>IFERROR(VLOOKUP($B338,[11]BPT_System_Structure!$B:$F,2,FALSE),"-")</f>
        <v>-</v>
      </c>
      <c r="P338" s="23" t="str">
        <f>IFERROR(VLOOKUP($B338,[11]BPT_System_Structure!$B:$F,3,FALSE),"-")</f>
        <v>-</v>
      </c>
      <c r="Q338" s="8" t="str">
        <f>IFERROR(VLOOKUP($B338,[11]BPT_System_Structure!$B:$F,5,FALSE),"-")</f>
        <v>-</v>
      </c>
      <c r="R338" s="59">
        <v>0</v>
      </c>
    </row>
    <row r="339" spans="2:18" hidden="1" x14ac:dyDescent="0.2">
      <c r="B339" s="21" t="str">
        <f>'[10]Linked sheet'!A339</f>
        <v>DZ07A</v>
      </c>
      <c r="C339" s="20" t="str">
        <f>VLOOKUP($B339,'[10]Linked sheet'!$A$3:$O$1925,2,FALSE)</f>
        <v>Fibreoptic Bronchoscopy, 19 years and over</v>
      </c>
      <c r="D339" s="68" t="s">
        <v>13</v>
      </c>
      <c r="E339" s="66">
        <f>IF(AND($O339="HRG",OR($D$2,$Q339=$E$2)), "See 07.BPTs",IFERROR(ROUND('[10]Linked sheet'!D339,'Rounded options'!$B$3),"-"))</f>
        <v>540</v>
      </c>
      <c r="F339" s="15" t="str">
        <f>IFERROR(ROUND(IF('[10]Linked sheet'!E339="","-",'[10]Linked sheet'!E339),'Rounded options'!$B$3),"-")</f>
        <v>-</v>
      </c>
      <c r="G339" s="15" t="str">
        <f>IFERROR(ROUND(IF('[10]Linked sheet'!F339="","-",'[10]Linked sheet'!F339),'Rounded options'!$B$3),"-")</f>
        <v>-</v>
      </c>
      <c r="H339" s="15">
        <f>IFERROR(ROUND(IF('[10]Linked sheet'!G339="","-",'[10]Linked sheet'!G339),'Rounded options'!$B$3),"-")</f>
        <v>5</v>
      </c>
      <c r="I339" s="66">
        <f>IF(AND(Q339=$I$2,$O339="HRG"),"See 07.BPTs",IFERROR(ROUND('[10]Linked sheet'!H339,'Rounded options'!$B$3),"-"))</f>
        <v>594</v>
      </c>
      <c r="J339" s="15">
        <f>IFERROR(ROUND(IF('[10]Linked sheet'!I339="","-",'[10]Linked sheet'!I339),'Rounded options'!$B$3),"-")</f>
        <v>15</v>
      </c>
      <c r="K339" s="15">
        <f>IFERROR(ROUND(IF('[10]Linked sheet'!J339="","-",'[10]Linked sheet'!J339),'Rounded options'!$B$3),"-")</f>
        <v>191</v>
      </c>
      <c r="L339" s="15" t="str">
        <f>IF('[10]Linked sheet'!K339="","-",'[10]Linked sheet'!K339)</f>
        <v>No</v>
      </c>
      <c r="M339" s="39" t="str">
        <f>IF('[10]Linked sheet'!L339="","-",'[10]Linked sheet'!L339)</f>
        <v>-</v>
      </c>
      <c r="N339" s="35">
        <f>IFERROR(ROUND('[10]Linked sheet'!M339,'Rounded options'!$B$3),"-")</f>
        <v>0</v>
      </c>
      <c r="O339" s="7" t="str">
        <f>IFERROR(VLOOKUP($B339,[11]BPT_System_Structure!$B:$F,2,FALSE),"-")</f>
        <v>-</v>
      </c>
      <c r="P339" s="23" t="str">
        <f>IFERROR(VLOOKUP($B339,[11]BPT_System_Structure!$B:$F,3,FALSE),"-")</f>
        <v>-</v>
      </c>
      <c r="Q339" s="8" t="str">
        <f>IFERROR(VLOOKUP($B339,[11]BPT_System_Structure!$B:$F,5,FALSE),"-")</f>
        <v>-</v>
      </c>
      <c r="R339" s="59">
        <v>0</v>
      </c>
    </row>
    <row r="340" spans="2:18" hidden="1" x14ac:dyDescent="0.2">
      <c r="B340" s="21" t="str">
        <f>'[10]Linked sheet'!A340</f>
        <v>DZ07B</v>
      </c>
      <c r="C340" s="20" t="str">
        <f>VLOOKUP($B340,'[10]Linked sheet'!$A$3:$O$1925,2,FALSE)</f>
        <v>Fibreoptic Bronchoscopy, 18 years and under</v>
      </c>
      <c r="D340" s="68" t="str">
        <f>IF(AND($Q340=$D$2,$O340="HRG"),"See 07.BPT",IFERROR(ROUND('[10]Linked sheet'!C340,'Rounded options'!$B$3),"-"))</f>
        <v>-</v>
      </c>
      <c r="E340" s="66">
        <f>IF(AND($O340="HRG",OR($D$2,$Q340=$E$2)), "See 07.BPTs",IFERROR(ROUND('[10]Linked sheet'!D340,'Rounded options'!$B$3),"-"))</f>
        <v>1106</v>
      </c>
      <c r="F340" s="15" t="str">
        <f>IFERROR(ROUND(IF('[10]Linked sheet'!E340="","-",'[10]Linked sheet'!E340),'Rounded options'!$B$3),"-")</f>
        <v>-</v>
      </c>
      <c r="G340" s="15" t="str">
        <f>IFERROR(ROUND(IF('[10]Linked sheet'!F340="","-",'[10]Linked sheet'!F340),'Rounded options'!$B$3),"-")</f>
        <v>-</v>
      </c>
      <c r="H340" s="15">
        <f>IFERROR(ROUND(IF('[10]Linked sheet'!G340="","-",'[10]Linked sheet'!G340),'Rounded options'!$B$3),"-")</f>
        <v>5</v>
      </c>
      <c r="I340" s="66">
        <f>IF(AND(Q340=$I$2,$O340="HRG"),"See 07.BPTs",IFERROR(ROUND('[10]Linked sheet'!H340,'Rounded options'!$B$3),"-"))</f>
        <v>1861</v>
      </c>
      <c r="J340" s="15">
        <f>IFERROR(ROUND(IF('[10]Linked sheet'!I340="","-",'[10]Linked sheet'!I340),'Rounded options'!$B$3),"-")</f>
        <v>5</v>
      </c>
      <c r="K340" s="15">
        <f>IFERROR(ROUND(IF('[10]Linked sheet'!J340="","-",'[10]Linked sheet'!J340),'Rounded options'!$B$3),"-")</f>
        <v>285</v>
      </c>
      <c r="L340" s="15" t="str">
        <f>IF('[10]Linked sheet'!K340="","-",'[10]Linked sheet'!K340)</f>
        <v>No</v>
      </c>
      <c r="M340" s="39" t="str">
        <f>IF('[10]Linked sheet'!L340="","-",'[10]Linked sheet'!L340)</f>
        <v>-</v>
      </c>
      <c r="N340" s="35">
        <f>IFERROR(ROUND('[10]Linked sheet'!M340,'Rounded options'!$B$3),"-")</f>
        <v>0</v>
      </c>
      <c r="O340" s="7" t="str">
        <f>IFERROR(VLOOKUP($B340,[11]BPT_System_Structure!$B:$F,2,FALSE),"-")</f>
        <v>-</v>
      </c>
      <c r="P340" s="23" t="str">
        <f>IFERROR(VLOOKUP($B340,[11]BPT_System_Structure!$B:$F,3,FALSE),"-")</f>
        <v>-</v>
      </c>
      <c r="Q340" s="8" t="str">
        <f>IFERROR(VLOOKUP($B340,[11]BPT_System_Structure!$B:$F,5,FALSE),"-")</f>
        <v>-</v>
      </c>
      <c r="R340" s="59">
        <v>0</v>
      </c>
    </row>
    <row r="341" spans="2:18" hidden="1" x14ac:dyDescent="0.2">
      <c r="B341" s="21" t="str">
        <f>'[10]Linked sheet'!A341</f>
        <v>DZ08Z</v>
      </c>
      <c r="C341" s="20" t="str">
        <f>VLOOKUP($B341,'[10]Linked sheet'!$A$3:$O$1925,2,FALSE)</f>
        <v>Rigid Bronchoscopy</v>
      </c>
      <c r="D341" s="68" t="str">
        <f>IF(AND($Q341=$D$2,$O341="HRG"),"See 07.BPT",IFERROR(ROUND('[10]Linked sheet'!C341,'Rounded options'!$B$3),"-"))</f>
        <v>-</v>
      </c>
      <c r="E341" s="66">
        <f>IF(AND($O341="HRG",OR($D$2,$Q341=$E$2)), "See 07.BPTs",IFERROR(ROUND('[10]Linked sheet'!D341,'Rounded options'!$B$3),"-"))</f>
        <v>1016</v>
      </c>
      <c r="F341" s="15" t="str">
        <f>IFERROR(ROUND(IF('[10]Linked sheet'!E341="","-",'[10]Linked sheet'!E341),'Rounded options'!$B$3),"-")</f>
        <v>-</v>
      </c>
      <c r="G341" s="15" t="str">
        <f>IFERROR(ROUND(IF('[10]Linked sheet'!F341="","-",'[10]Linked sheet'!F341),'Rounded options'!$B$3),"-")</f>
        <v>-</v>
      </c>
      <c r="H341" s="15">
        <f>IFERROR(ROUND(IF('[10]Linked sheet'!G341="","-",'[10]Linked sheet'!G341),'Rounded options'!$B$3),"-")</f>
        <v>5</v>
      </c>
      <c r="I341" s="66">
        <f>IF(AND(Q341=$I$2,$O341="HRG"),"See 07.BPTs",IFERROR(ROUND('[10]Linked sheet'!H341,'Rounded options'!$B$3),"-"))</f>
        <v>1444</v>
      </c>
      <c r="J341" s="15">
        <f>IFERROR(ROUND(IF('[10]Linked sheet'!I341="","-",'[10]Linked sheet'!I341),'Rounded options'!$B$3),"-")</f>
        <v>5</v>
      </c>
      <c r="K341" s="15">
        <f>IFERROR(ROUND(IF('[10]Linked sheet'!J341="","-",'[10]Linked sheet'!J341),'Rounded options'!$B$3),"-")</f>
        <v>191</v>
      </c>
      <c r="L341" s="15" t="str">
        <f>IF('[10]Linked sheet'!K341="","-",'[10]Linked sheet'!K341)</f>
        <v>No</v>
      </c>
      <c r="M341" s="39" t="str">
        <f>IF('[10]Linked sheet'!L341="","-",'[10]Linked sheet'!L341)</f>
        <v>-</v>
      </c>
      <c r="N341" s="35">
        <f>IFERROR(ROUND('[10]Linked sheet'!M341,'Rounded options'!$B$3),"-")</f>
        <v>0</v>
      </c>
      <c r="O341" s="7" t="str">
        <f>IFERROR(VLOOKUP($B341,[11]BPT_System_Structure!$B:$F,2,FALSE),"-")</f>
        <v>-</v>
      </c>
      <c r="P341" s="23" t="str">
        <f>IFERROR(VLOOKUP($B341,[11]BPT_System_Structure!$B:$F,3,FALSE),"-")</f>
        <v>-</v>
      </c>
      <c r="Q341" s="8" t="str">
        <f>IFERROR(VLOOKUP($B341,[11]BPT_System_Structure!$B:$F,5,FALSE),"-")</f>
        <v>-</v>
      </c>
      <c r="R341" s="59">
        <v>0</v>
      </c>
    </row>
    <row r="342" spans="2:18" hidden="1" x14ac:dyDescent="0.2">
      <c r="B342" s="21" t="str">
        <f>'[10]Linked sheet'!A342</f>
        <v>DZ09D</v>
      </c>
      <c r="C342" s="20" t="str">
        <f>VLOOKUP($B342,'[10]Linked sheet'!$A$3:$O$1925,2,FALSE)</f>
        <v>Pulmonary Embolus with CC Score 12+</v>
      </c>
      <c r="D342" s="68" t="str">
        <f>IF(AND($Q342=$D$2,$O342="HRG"),"See 07.BPT",IFERROR(ROUND('[10]Linked sheet'!C342,'Rounded options'!$B$3),"-"))</f>
        <v>-</v>
      </c>
      <c r="E342" s="66">
        <f>IF(AND($O342="HRG",OR($D$2,$Q342=$E$2)), "See 07.BPTs",IFERROR(ROUND('[10]Linked sheet'!D342,'Rounded options'!$B$3),"-"))</f>
        <v>5122</v>
      </c>
      <c r="F342" s="15" t="str">
        <f>IFERROR(ROUND(IF('[10]Linked sheet'!E342="","-",'[10]Linked sheet'!E342),'Rounded options'!$B$3),"-")</f>
        <v>-</v>
      </c>
      <c r="G342" s="15" t="str">
        <f>IFERROR(ROUND(IF('[10]Linked sheet'!F342="","-",'[10]Linked sheet'!F342),'Rounded options'!$B$3),"-")</f>
        <v>-</v>
      </c>
      <c r="H342" s="15">
        <f>IFERROR(ROUND(IF('[10]Linked sheet'!G342="","-",'[10]Linked sheet'!G342),'Rounded options'!$B$3),"-")</f>
        <v>77</v>
      </c>
      <c r="I342" s="66">
        <f>IF(AND(Q342=$I$2,$O342="HRG"),"See 07.BPTs",IFERROR(ROUND('[10]Linked sheet'!H342,'Rounded options'!$B$3),"-"))</f>
        <v>6261</v>
      </c>
      <c r="J342" s="15">
        <f>IFERROR(ROUND(IF('[10]Linked sheet'!I342="","-",'[10]Linked sheet'!I342),'Rounded options'!$B$3),"-")</f>
        <v>59</v>
      </c>
      <c r="K342" s="15">
        <f>IFERROR(ROUND(IF('[10]Linked sheet'!J342="","-",'[10]Linked sheet'!J342),'Rounded options'!$B$3),"-")</f>
        <v>191</v>
      </c>
      <c r="L342" s="15" t="str">
        <f>IF('[10]Linked sheet'!K342="","-",'[10]Linked sheet'!K342)</f>
        <v>Yes</v>
      </c>
      <c r="M342" s="39">
        <f>IF('[10]Linked sheet'!L342="","-",'[10]Linked sheet'!L342)</f>
        <v>0.30000000000000004</v>
      </c>
      <c r="N342" s="35">
        <f>IFERROR(ROUND('[10]Linked sheet'!M342,'Rounded options'!$B$3),"-")</f>
        <v>1878</v>
      </c>
      <c r="O342" s="7" t="str">
        <f>IFERROR(VLOOKUP($B342,[11]BPT_System_Structure!$B:$F,2,FALSE),"-")</f>
        <v>-</v>
      </c>
      <c r="P342" s="23" t="str">
        <f>IFERROR(VLOOKUP($B342,[11]BPT_System_Structure!$B:$F,3,FALSE),"-")</f>
        <v>-</v>
      </c>
      <c r="Q342" s="8" t="str">
        <f>IFERROR(VLOOKUP($B342,[11]BPT_System_Structure!$B:$F,5,FALSE),"-")</f>
        <v>-</v>
      </c>
      <c r="R342" s="59">
        <v>0</v>
      </c>
    </row>
    <row r="343" spans="2:18" hidden="1" x14ac:dyDescent="0.2">
      <c r="B343" s="21" t="str">
        <f>'[10]Linked sheet'!A343</f>
        <v>DZ09E</v>
      </c>
      <c r="C343" s="20" t="str">
        <f>VLOOKUP($B343,'[10]Linked sheet'!$A$3:$O$1925,2,FALSE)</f>
        <v>Pulmonary Embolus with CC Score 9-11</v>
      </c>
      <c r="D343" s="68" t="str">
        <f>IF(AND($Q343=$D$2,$O343="HRG"),"See 07.BPT",IFERROR(ROUND('[10]Linked sheet'!C343,'Rounded options'!$B$3),"-"))</f>
        <v>-</v>
      </c>
      <c r="E343" s="66">
        <f>IF(AND($O343="HRG",OR($D$2,$Q343=$E$2)), "See 07.BPTs",IFERROR(ROUND('[10]Linked sheet'!D343,'Rounded options'!$B$3),"-"))</f>
        <v>3324</v>
      </c>
      <c r="F343" s="15" t="str">
        <f>IFERROR(ROUND(IF('[10]Linked sheet'!E343="","-",'[10]Linked sheet'!E343),'Rounded options'!$B$3),"-")</f>
        <v>-</v>
      </c>
      <c r="G343" s="15" t="str">
        <f>IFERROR(ROUND(IF('[10]Linked sheet'!F343="","-",'[10]Linked sheet'!F343),'Rounded options'!$B$3),"-")</f>
        <v>-</v>
      </c>
      <c r="H343" s="15">
        <f>IFERROR(ROUND(IF('[10]Linked sheet'!G343="","-",'[10]Linked sheet'!G343),'Rounded options'!$B$3),"-")</f>
        <v>32</v>
      </c>
      <c r="I343" s="66">
        <f>IF(AND(Q343=$I$2,$O343="HRG"),"See 07.BPTs",IFERROR(ROUND('[10]Linked sheet'!H343,'Rounded options'!$B$3),"-"))</f>
        <v>3992</v>
      </c>
      <c r="J343" s="15">
        <f>IFERROR(ROUND(IF('[10]Linked sheet'!I343="","-",'[10]Linked sheet'!I343),'Rounded options'!$B$3),"-")</f>
        <v>31</v>
      </c>
      <c r="K343" s="15">
        <f>IFERROR(ROUND(IF('[10]Linked sheet'!J343="","-",'[10]Linked sheet'!J343),'Rounded options'!$B$3),"-")</f>
        <v>191</v>
      </c>
      <c r="L343" s="15" t="str">
        <f>IF('[10]Linked sheet'!K343="","-",'[10]Linked sheet'!K343)</f>
        <v>Yes</v>
      </c>
      <c r="M343" s="39">
        <f>IF('[10]Linked sheet'!L343="","-",'[10]Linked sheet'!L343)</f>
        <v>0.30000000000000004</v>
      </c>
      <c r="N343" s="35">
        <f>IFERROR(ROUND('[10]Linked sheet'!M343,'Rounded options'!$B$3),"-")</f>
        <v>1198</v>
      </c>
      <c r="O343" s="7" t="str">
        <f>IFERROR(VLOOKUP($B343,[11]BPT_System_Structure!$B:$F,2,FALSE),"-")</f>
        <v>-</v>
      </c>
      <c r="P343" s="23" t="str">
        <f>IFERROR(VLOOKUP($B343,[11]BPT_System_Structure!$B:$F,3,FALSE),"-")</f>
        <v>-</v>
      </c>
      <c r="Q343" s="8" t="str">
        <f>IFERROR(VLOOKUP($B343,[11]BPT_System_Structure!$B:$F,5,FALSE),"-")</f>
        <v>-</v>
      </c>
      <c r="R343" s="59">
        <v>0</v>
      </c>
    </row>
    <row r="344" spans="2:18" hidden="1" x14ac:dyDescent="0.2">
      <c r="B344" s="21" t="str">
        <f>'[10]Linked sheet'!A344</f>
        <v>DZ09F</v>
      </c>
      <c r="C344" s="20" t="str">
        <f>VLOOKUP($B344,'[10]Linked sheet'!$A$3:$O$1925,2,FALSE)</f>
        <v>Pulmonary Embolus with CC Score 6-8</v>
      </c>
      <c r="D344" s="68" t="str">
        <f>IF(AND($Q344=$D$2,$O344="HRG"),"See 07.BPT",IFERROR(ROUND('[10]Linked sheet'!C344,'Rounded options'!$B$3),"-"))</f>
        <v>-</v>
      </c>
      <c r="E344" s="66">
        <f>IF(AND($O344="HRG",OR($D$2,$Q344=$E$2)), "See 07.BPTs",IFERROR(ROUND('[10]Linked sheet'!D344,'Rounded options'!$B$3),"-"))</f>
        <v>2477</v>
      </c>
      <c r="F344" s="15" t="str">
        <f>IFERROR(ROUND(IF('[10]Linked sheet'!E344="","-",'[10]Linked sheet'!E344),'Rounded options'!$B$3),"-")</f>
        <v>-</v>
      </c>
      <c r="G344" s="15" t="str">
        <f>IFERROR(ROUND(IF('[10]Linked sheet'!F344="","-",'[10]Linked sheet'!F344),'Rounded options'!$B$3),"-")</f>
        <v>-</v>
      </c>
      <c r="H344" s="15">
        <f>IFERROR(ROUND(IF('[10]Linked sheet'!G344="","-",'[10]Linked sheet'!G344),'Rounded options'!$B$3),"-")</f>
        <v>25</v>
      </c>
      <c r="I344" s="66">
        <f>IF(AND(Q344=$I$2,$O344="HRG"),"See 07.BPTs",IFERROR(ROUND('[10]Linked sheet'!H344,'Rounded options'!$B$3),"-"))</f>
        <v>3557</v>
      </c>
      <c r="J344" s="15">
        <f>IFERROR(ROUND(IF('[10]Linked sheet'!I344="","-",'[10]Linked sheet'!I344),'Rounded options'!$B$3),"-")</f>
        <v>23</v>
      </c>
      <c r="K344" s="15">
        <f>IFERROR(ROUND(IF('[10]Linked sheet'!J344="","-",'[10]Linked sheet'!J344),'Rounded options'!$B$3),"-")</f>
        <v>191</v>
      </c>
      <c r="L344" s="15" t="str">
        <f>IF('[10]Linked sheet'!K344="","-",'[10]Linked sheet'!K344)</f>
        <v>Yes</v>
      </c>
      <c r="M344" s="39">
        <f>IF('[10]Linked sheet'!L344="","-",'[10]Linked sheet'!L344)</f>
        <v>0.30000000000000004</v>
      </c>
      <c r="N344" s="35">
        <f>IFERROR(ROUND('[10]Linked sheet'!M344,'Rounded options'!$B$3),"-")</f>
        <v>1067</v>
      </c>
      <c r="O344" s="7" t="str">
        <f>IFERROR(VLOOKUP($B344,[11]BPT_System_Structure!$B:$F,2,FALSE),"-")</f>
        <v>-</v>
      </c>
      <c r="P344" s="23" t="str">
        <f>IFERROR(VLOOKUP($B344,[11]BPT_System_Structure!$B:$F,3,FALSE),"-")</f>
        <v>-</v>
      </c>
      <c r="Q344" s="8" t="str">
        <f>IFERROR(VLOOKUP($B344,[11]BPT_System_Structure!$B:$F,5,FALSE),"-")</f>
        <v>-</v>
      </c>
      <c r="R344" s="59">
        <v>0</v>
      </c>
    </row>
    <row r="345" spans="2:18" x14ac:dyDescent="0.2">
      <c r="B345" s="21" t="str">
        <f>'[10]Linked sheet'!A345</f>
        <v>DZ09G</v>
      </c>
      <c r="C345" s="20" t="str">
        <f>VLOOKUP($B345,'[10]Linked sheet'!$A$3:$O$1925,2,FALSE)</f>
        <v>Pulmonary Embolus with CC Score 3-5</v>
      </c>
      <c r="D345" s="68" t="str">
        <f>IF(AND($Q345=$D$2,$O345="HRG"),"See 07.BPT",IFERROR(ROUND('[10]Linked sheet'!C345,'Rounded options'!$B$3),"-"))</f>
        <v>-</v>
      </c>
      <c r="E345" s="66">
        <f>IF(AND($O345="HRG",OR($D$2,$Q345=$E$2)), "See 07.BPTs",IFERROR(ROUND('[10]Linked sheet'!D345,'Rounded options'!$B$3),"-"))</f>
        <v>852</v>
      </c>
      <c r="F345" s="15" t="str">
        <f>IFERROR(ROUND(IF('[10]Linked sheet'!E345="","-",'[10]Linked sheet'!E345),'Rounded options'!$B$3),"-")</f>
        <v>-</v>
      </c>
      <c r="G345" s="15" t="str">
        <f>IFERROR(ROUND(IF('[10]Linked sheet'!F345="","-",'[10]Linked sheet'!F345),'Rounded options'!$B$3),"-")</f>
        <v>-</v>
      </c>
      <c r="H345" s="15">
        <f>IFERROR(ROUND(IF('[10]Linked sheet'!G345="","-",'[10]Linked sheet'!G345),'Rounded options'!$B$3),"-")</f>
        <v>5</v>
      </c>
      <c r="I345" s="66">
        <f>IF(AND(Q345=$I$2,$O345="HRG"),"See 07.BPTs",IFERROR(ROUND('[10]Linked sheet'!H345,'Rounded options'!$B$3),"-"))</f>
        <v>2233</v>
      </c>
      <c r="J345" s="15">
        <f>IFERROR(ROUND(IF('[10]Linked sheet'!I345="","-",'[10]Linked sheet'!I345),'Rounded options'!$B$3),"-")</f>
        <v>17</v>
      </c>
      <c r="K345" s="15">
        <f>IFERROR(ROUND(IF('[10]Linked sheet'!J345="","-",'[10]Linked sheet'!J345),'Rounded options'!$B$3),"-")</f>
        <v>191</v>
      </c>
      <c r="L345" s="15" t="str">
        <f>IF('[10]Linked sheet'!K345="","-",'[10]Linked sheet'!K345)</f>
        <v>Yes</v>
      </c>
      <c r="M345" s="39">
        <f>IF('[10]Linked sheet'!L345="","-",'[10]Linked sheet'!L345)</f>
        <v>0.30000000000000004</v>
      </c>
      <c r="N345" s="35">
        <f>IFERROR(ROUND('[10]Linked sheet'!M345,'Rounded options'!$B$3),"-")</f>
        <v>670</v>
      </c>
      <c r="O345" s="7" t="str">
        <f>IFERROR(VLOOKUP($B345,[11]BPT_System_Structure!$B:$F,2,FALSE),"-")</f>
        <v xml:space="preserve">HRG </v>
      </c>
      <c r="P345" s="23" t="str">
        <f>IFERROR(VLOOKUP($B345,[11]BPT_System_Structure!$B:$F,3,FALSE),"-")</f>
        <v>SDEC</v>
      </c>
      <c r="Q345" s="8" t="str">
        <f>IFERROR(VLOOKUP($B345,[11]BPT_System_Structure!$B:$F,5,FALSE),"-")</f>
        <v>NE</v>
      </c>
      <c r="R345" s="59" t="s">
        <v>11</v>
      </c>
    </row>
    <row r="346" spans="2:18" x14ac:dyDescent="0.2">
      <c r="B346" s="21" t="str">
        <f>'[10]Linked sheet'!A346</f>
        <v>DZ09H</v>
      </c>
      <c r="C346" s="20" t="str">
        <f>VLOOKUP($B346,'[10]Linked sheet'!$A$3:$O$1925,2,FALSE)</f>
        <v>Pulmonary Embolus with CC Score 0-2</v>
      </c>
      <c r="D346" s="68" t="str">
        <f>IF(AND($Q346=$D$2,$O346="HRG"),"See 07.BPT",IFERROR(ROUND('[10]Linked sheet'!C346,'Rounded options'!$B$3),"-"))</f>
        <v>-</v>
      </c>
      <c r="E346" s="66">
        <f>IF(AND($O346="HRG",OR($D$2,$Q346=$E$2)), "See 07.BPTs",IFERROR(ROUND('[10]Linked sheet'!D346,'Rounded options'!$B$3),"-"))</f>
        <v>511</v>
      </c>
      <c r="F346" s="15" t="str">
        <f>IFERROR(ROUND(IF('[10]Linked sheet'!E346="","-",'[10]Linked sheet'!E346),'Rounded options'!$B$3),"-")</f>
        <v>-</v>
      </c>
      <c r="G346" s="15" t="str">
        <f>IFERROR(ROUND(IF('[10]Linked sheet'!F346="","-",'[10]Linked sheet'!F346),'Rounded options'!$B$3),"-")</f>
        <v>-</v>
      </c>
      <c r="H346" s="15">
        <f>IFERROR(ROUND(IF('[10]Linked sheet'!G346="","-",'[10]Linked sheet'!G346),'Rounded options'!$B$3),"-")</f>
        <v>5</v>
      </c>
      <c r="I346" s="66">
        <f>IF(AND(Q346=$I$2,$O346="HRG"),"See 07.BPTs",IFERROR(ROUND('[10]Linked sheet'!H346,'Rounded options'!$B$3),"-"))</f>
        <v>1593</v>
      </c>
      <c r="J346" s="15">
        <f>IFERROR(ROUND(IF('[10]Linked sheet'!I346="","-",'[10]Linked sheet'!I346),'Rounded options'!$B$3),"-")</f>
        <v>13</v>
      </c>
      <c r="K346" s="15">
        <f>IFERROR(ROUND(IF('[10]Linked sheet'!J346="","-",'[10]Linked sheet'!J346),'Rounded options'!$B$3),"-")</f>
        <v>191</v>
      </c>
      <c r="L346" s="15" t="str">
        <f>IF('[10]Linked sheet'!K346="","-",'[10]Linked sheet'!K346)</f>
        <v>Yes</v>
      </c>
      <c r="M346" s="39">
        <f>IF('[10]Linked sheet'!L346="","-",'[10]Linked sheet'!L346)</f>
        <v>0.4</v>
      </c>
      <c r="N346" s="35">
        <f>IFERROR(ROUND('[10]Linked sheet'!M346,'Rounded options'!$B$3),"-")</f>
        <v>637</v>
      </c>
      <c r="O346" s="7" t="str">
        <f>IFERROR(VLOOKUP($B346,[11]BPT_System_Structure!$B:$F,2,FALSE),"-")</f>
        <v xml:space="preserve">HRG </v>
      </c>
      <c r="P346" s="23" t="str">
        <f>IFERROR(VLOOKUP($B346,[11]BPT_System_Structure!$B:$F,3,FALSE),"-")</f>
        <v>SDEC</v>
      </c>
      <c r="Q346" s="8" t="str">
        <f>IFERROR(VLOOKUP($B346,[11]BPT_System_Structure!$B:$F,5,FALSE),"-")</f>
        <v>NE</v>
      </c>
      <c r="R346" s="59" t="s">
        <v>11</v>
      </c>
    </row>
    <row r="347" spans="2:18" hidden="1" x14ac:dyDescent="0.2">
      <c r="B347" s="21" t="str">
        <f>'[10]Linked sheet'!A347</f>
        <v>DZ10D</v>
      </c>
      <c r="C347" s="20" t="str">
        <f>VLOOKUP($B347,'[10]Linked sheet'!$A$3:$O$1925,2,FALSE)</f>
        <v>Lung Abscess-Empyema with CC Score 10+</v>
      </c>
      <c r="D347" s="68" t="str">
        <f>IF(AND($Q347=$D$2,$O347="HRG"),"See 07.BPT",IFERROR(ROUND('[10]Linked sheet'!C347,'Rounded options'!$B$3),"-"))</f>
        <v>-</v>
      </c>
      <c r="E347" s="66">
        <f>IF(AND($O347="HRG",OR($D$2,$Q347=$E$2)), "See 07.BPTs",IFERROR(ROUND('[10]Linked sheet'!D347,'Rounded options'!$B$3),"-"))</f>
        <v>5136</v>
      </c>
      <c r="F347" s="15" t="str">
        <f>IFERROR(ROUND(IF('[10]Linked sheet'!E347="","-",'[10]Linked sheet'!E347),'Rounded options'!$B$3),"-")</f>
        <v>-</v>
      </c>
      <c r="G347" s="15" t="str">
        <f>IFERROR(ROUND(IF('[10]Linked sheet'!F347="","-",'[10]Linked sheet'!F347),'Rounded options'!$B$3),"-")</f>
        <v>-</v>
      </c>
      <c r="H347" s="15">
        <f>IFERROR(ROUND(IF('[10]Linked sheet'!G347="","-",'[10]Linked sheet'!G347),'Rounded options'!$B$3),"-")</f>
        <v>47</v>
      </c>
      <c r="I347" s="66">
        <f>IF(AND(Q347=$I$2,$O347="HRG"),"See 07.BPTs",IFERROR(ROUND('[10]Linked sheet'!H347,'Rounded options'!$B$3),"-"))</f>
        <v>7158</v>
      </c>
      <c r="J347" s="15">
        <f>IFERROR(ROUND(IF('[10]Linked sheet'!I347="","-",'[10]Linked sheet'!I347),'Rounded options'!$B$3),"-")</f>
        <v>65</v>
      </c>
      <c r="K347" s="15">
        <f>IFERROR(ROUND(IF('[10]Linked sheet'!J347="","-",'[10]Linked sheet'!J347),'Rounded options'!$B$3),"-")</f>
        <v>191</v>
      </c>
      <c r="L347" s="15" t="str">
        <f>IF('[10]Linked sheet'!K347="","-",'[10]Linked sheet'!K347)</f>
        <v>Yes</v>
      </c>
      <c r="M347" s="39">
        <f>IF('[10]Linked sheet'!L347="","-",'[10]Linked sheet'!L347)</f>
        <v>0.30000000000000004</v>
      </c>
      <c r="N347" s="35">
        <f>IFERROR(ROUND('[10]Linked sheet'!M347,'Rounded options'!$B$3),"-")</f>
        <v>2148</v>
      </c>
      <c r="O347" s="7" t="str">
        <f>IFERROR(VLOOKUP($B347,[11]BPT_System_Structure!$B:$F,2,FALSE),"-")</f>
        <v>-</v>
      </c>
      <c r="P347" s="23" t="str">
        <f>IFERROR(VLOOKUP($B347,[11]BPT_System_Structure!$B:$F,3,FALSE),"-")</f>
        <v>-</v>
      </c>
      <c r="Q347" s="8" t="str">
        <f>IFERROR(VLOOKUP($B347,[11]BPT_System_Structure!$B:$F,5,FALSE),"-")</f>
        <v>-</v>
      </c>
      <c r="R347" s="59">
        <v>0</v>
      </c>
    </row>
    <row r="348" spans="2:18" hidden="1" x14ac:dyDescent="0.2">
      <c r="B348" s="21" t="str">
        <f>'[10]Linked sheet'!A348</f>
        <v>DZ10E</v>
      </c>
      <c r="C348" s="20" t="str">
        <f>VLOOKUP($B348,'[10]Linked sheet'!$A$3:$O$1925,2,FALSE)</f>
        <v>Lung Abscess-Empyema with CC Score 7-9</v>
      </c>
      <c r="D348" s="68" t="str">
        <f>IF(AND($Q348=$D$2,$O348="HRG"),"See 07.BPT",IFERROR(ROUND('[10]Linked sheet'!C348,'Rounded options'!$B$3),"-"))</f>
        <v>-</v>
      </c>
      <c r="E348" s="66">
        <f>IF(AND($O348="HRG",OR($D$2,$Q348=$E$2)), "See 07.BPTs",IFERROR(ROUND('[10]Linked sheet'!D348,'Rounded options'!$B$3),"-"))</f>
        <v>4090</v>
      </c>
      <c r="F348" s="15" t="str">
        <f>IFERROR(ROUND(IF('[10]Linked sheet'!E348="","-",'[10]Linked sheet'!E348),'Rounded options'!$B$3),"-")</f>
        <v>-</v>
      </c>
      <c r="G348" s="15" t="str">
        <f>IFERROR(ROUND(IF('[10]Linked sheet'!F348="","-",'[10]Linked sheet'!F348),'Rounded options'!$B$3),"-")</f>
        <v>-</v>
      </c>
      <c r="H348" s="15">
        <f>IFERROR(ROUND(IF('[10]Linked sheet'!G348="","-",'[10]Linked sheet'!G348),'Rounded options'!$B$3),"-")</f>
        <v>52</v>
      </c>
      <c r="I348" s="66">
        <f>IF(AND(Q348=$I$2,$O348="HRG"),"See 07.BPTs",IFERROR(ROUND('[10]Linked sheet'!H348,'Rounded options'!$B$3),"-"))</f>
        <v>5230</v>
      </c>
      <c r="J348" s="15">
        <f>IFERROR(ROUND(IF('[10]Linked sheet'!I348="","-",'[10]Linked sheet'!I348),'Rounded options'!$B$3),"-")</f>
        <v>41</v>
      </c>
      <c r="K348" s="15">
        <f>IFERROR(ROUND(IF('[10]Linked sheet'!J348="","-",'[10]Linked sheet'!J348),'Rounded options'!$B$3),"-")</f>
        <v>191</v>
      </c>
      <c r="L348" s="15" t="str">
        <f>IF('[10]Linked sheet'!K348="","-",'[10]Linked sheet'!K348)</f>
        <v>Yes</v>
      </c>
      <c r="M348" s="39">
        <f>IF('[10]Linked sheet'!L348="","-",'[10]Linked sheet'!L348)</f>
        <v>0.30000000000000004</v>
      </c>
      <c r="N348" s="35">
        <f>IFERROR(ROUND('[10]Linked sheet'!M348,'Rounded options'!$B$3),"-")</f>
        <v>1569</v>
      </c>
      <c r="O348" s="7" t="str">
        <f>IFERROR(VLOOKUP($B348,[11]BPT_System_Structure!$B:$F,2,FALSE),"-")</f>
        <v>-</v>
      </c>
      <c r="P348" s="23" t="str">
        <f>IFERROR(VLOOKUP($B348,[11]BPT_System_Structure!$B:$F,3,FALSE),"-")</f>
        <v>-</v>
      </c>
      <c r="Q348" s="8" t="str">
        <f>IFERROR(VLOOKUP($B348,[11]BPT_System_Structure!$B:$F,5,FALSE),"-")</f>
        <v>-</v>
      </c>
      <c r="R348" s="59">
        <v>0</v>
      </c>
    </row>
    <row r="349" spans="2:18" hidden="1" x14ac:dyDescent="0.2">
      <c r="B349" s="21" t="str">
        <f>'[10]Linked sheet'!A349</f>
        <v>DZ10F</v>
      </c>
      <c r="C349" s="20" t="str">
        <f>VLOOKUP($B349,'[10]Linked sheet'!$A$3:$O$1925,2,FALSE)</f>
        <v>Lung Abscess-Empyema with CC Score 3-6</v>
      </c>
      <c r="D349" s="68" t="str">
        <f>IF(AND($Q349=$D$2,$O349="HRG"),"See 07.BPT",IFERROR(ROUND('[10]Linked sheet'!C349,'Rounded options'!$B$3),"-"))</f>
        <v>-</v>
      </c>
      <c r="E349" s="66">
        <f>IF(AND($O349="HRG",OR($D$2,$Q349=$E$2)), "See 07.BPTs",IFERROR(ROUND('[10]Linked sheet'!D349,'Rounded options'!$B$3),"-"))</f>
        <v>2977</v>
      </c>
      <c r="F349" s="15" t="str">
        <f>IFERROR(ROUND(IF('[10]Linked sheet'!E349="","-",'[10]Linked sheet'!E349),'Rounded options'!$B$3),"-")</f>
        <v>-</v>
      </c>
      <c r="G349" s="15" t="str">
        <f>IFERROR(ROUND(IF('[10]Linked sheet'!F349="","-",'[10]Linked sheet'!F349),'Rounded options'!$B$3),"-")</f>
        <v>-</v>
      </c>
      <c r="H349" s="15">
        <f>IFERROR(ROUND(IF('[10]Linked sheet'!G349="","-",'[10]Linked sheet'!G349),'Rounded options'!$B$3),"-")</f>
        <v>21</v>
      </c>
      <c r="I349" s="66">
        <f>IF(AND(Q349=$I$2,$O349="HRG"),"See 07.BPTs",IFERROR(ROUND('[10]Linked sheet'!H349,'Rounded options'!$B$3),"-"))</f>
        <v>4168</v>
      </c>
      <c r="J349" s="15">
        <f>IFERROR(ROUND(IF('[10]Linked sheet'!I349="","-",'[10]Linked sheet'!I349),'Rounded options'!$B$3),"-")</f>
        <v>31</v>
      </c>
      <c r="K349" s="15">
        <f>IFERROR(ROUND(IF('[10]Linked sheet'!J349="","-",'[10]Linked sheet'!J349),'Rounded options'!$B$3),"-")</f>
        <v>191</v>
      </c>
      <c r="L349" s="15" t="str">
        <f>IF('[10]Linked sheet'!K349="","-",'[10]Linked sheet'!K349)</f>
        <v>Yes</v>
      </c>
      <c r="M349" s="39">
        <f>IF('[10]Linked sheet'!L349="","-",'[10]Linked sheet'!L349)</f>
        <v>0.30000000000000004</v>
      </c>
      <c r="N349" s="35">
        <f>IFERROR(ROUND('[10]Linked sheet'!M349,'Rounded options'!$B$3),"-")</f>
        <v>1250</v>
      </c>
      <c r="O349" s="7" t="str">
        <f>IFERROR(VLOOKUP($B349,[11]BPT_System_Structure!$B:$F,2,FALSE),"-")</f>
        <v>-</v>
      </c>
      <c r="P349" s="23" t="str">
        <f>IFERROR(VLOOKUP($B349,[11]BPT_System_Structure!$B:$F,3,FALSE),"-")</f>
        <v>-</v>
      </c>
      <c r="Q349" s="8" t="str">
        <f>IFERROR(VLOOKUP($B349,[11]BPT_System_Structure!$B:$F,5,FALSE),"-")</f>
        <v>-</v>
      </c>
      <c r="R349" s="59">
        <v>0</v>
      </c>
    </row>
    <row r="350" spans="2:18" hidden="1" x14ac:dyDescent="0.2">
      <c r="B350" s="21" t="str">
        <f>'[10]Linked sheet'!A350</f>
        <v>DZ10G</v>
      </c>
      <c r="C350" s="20" t="str">
        <f>VLOOKUP($B350,'[10]Linked sheet'!$A$3:$O$1925,2,FALSE)</f>
        <v>Lung Abscess-Empyema with CC Score 0-2</v>
      </c>
      <c r="D350" s="68" t="str">
        <f>IF(AND($Q350=$D$2,$O350="HRG"),"See 07.BPT",IFERROR(ROUND('[10]Linked sheet'!C350,'Rounded options'!$B$3),"-"))</f>
        <v>-</v>
      </c>
      <c r="E350" s="66">
        <f>IF(AND($O350="HRG",OR($D$2,$Q350=$E$2)), "See 07.BPTs",IFERROR(ROUND('[10]Linked sheet'!D350,'Rounded options'!$B$3),"-"))</f>
        <v>2210</v>
      </c>
      <c r="F350" s="15" t="str">
        <f>IFERROR(ROUND(IF('[10]Linked sheet'!E350="","-",'[10]Linked sheet'!E350),'Rounded options'!$B$3),"-")</f>
        <v>-</v>
      </c>
      <c r="G350" s="15" t="str">
        <f>IFERROR(ROUND(IF('[10]Linked sheet'!F350="","-",'[10]Linked sheet'!F350),'Rounded options'!$B$3),"-")</f>
        <v>-</v>
      </c>
      <c r="H350" s="15">
        <f>IFERROR(ROUND(IF('[10]Linked sheet'!G350="","-",'[10]Linked sheet'!G350),'Rounded options'!$B$3),"-")</f>
        <v>8</v>
      </c>
      <c r="I350" s="66">
        <f>IF(AND(Q350=$I$2,$O350="HRG"),"See 07.BPTs",IFERROR(ROUND('[10]Linked sheet'!H350,'Rounded options'!$B$3),"-"))</f>
        <v>3094</v>
      </c>
      <c r="J350" s="15">
        <f>IFERROR(ROUND(IF('[10]Linked sheet'!I350="","-",'[10]Linked sheet'!I350),'Rounded options'!$B$3),"-")</f>
        <v>22</v>
      </c>
      <c r="K350" s="15">
        <f>IFERROR(ROUND(IF('[10]Linked sheet'!J350="","-",'[10]Linked sheet'!J350),'Rounded options'!$B$3),"-")</f>
        <v>191</v>
      </c>
      <c r="L350" s="15" t="str">
        <f>IF('[10]Linked sheet'!K350="","-",'[10]Linked sheet'!K350)</f>
        <v>Yes</v>
      </c>
      <c r="M350" s="39">
        <f>IF('[10]Linked sheet'!L350="","-",'[10]Linked sheet'!L350)</f>
        <v>0.30000000000000004</v>
      </c>
      <c r="N350" s="35">
        <f>IFERROR(ROUND('[10]Linked sheet'!M350,'Rounded options'!$B$3),"-")</f>
        <v>928</v>
      </c>
      <c r="O350" s="7" t="str">
        <f>IFERROR(VLOOKUP($B350,[11]BPT_System_Structure!$B:$F,2,FALSE),"-")</f>
        <v>-</v>
      </c>
      <c r="P350" s="23" t="str">
        <f>IFERROR(VLOOKUP($B350,[11]BPT_System_Structure!$B:$F,3,FALSE),"-")</f>
        <v>-</v>
      </c>
      <c r="Q350" s="8" t="str">
        <f>IFERROR(VLOOKUP($B350,[11]BPT_System_Structure!$B:$F,5,FALSE),"-")</f>
        <v>-</v>
      </c>
      <c r="R350" s="59">
        <v>0</v>
      </c>
    </row>
    <row r="351" spans="2:18" hidden="1" x14ac:dyDescent="0.2">
      <c r="B351" s="21" t="str">
        <f>'[10]Linked sheet'!A351</f>
        <v>DZ11D</v>
      </c>
      <c r="C351" s="20" t="str">
        <f>VLOOKUP($B351,'[10]Linked sheet'!$A$3:$O$1925,2,FALSE)</f>
        <v>Lobar, Atypical or Viral Pneumonia, with CC Score 15+</v>
      </c>
      <c r="D351" s="68" t="str">
        <f>IF(AND($Q351=$D$2,$O351="HRG"),"See 07.BPT",IFERROR(ROUND('[10]Linked sheet'!C351,'Rounded options'!$B$3),"-"))</f>
        <v>-</v>
      </c>
      <c r="E351" s="66">
        <f>IF(AND($O351="HRG",OR($D$2,$Q351=$E$2)), "See 07.BPTs",IFERROR(ROUND('[10]Linked sheet'!D351,'Rounded options'!$B$3),"-"))</f>
        <v>6188</v>
      </c>
      <c r="F351" s="15" t="str">
        <f>IFERROR(ROUND(IF('[10]Linked sheet'!E351="","-",'[10]Linked sheet'!E351),'Rounded options'!$B$3),"-")</f>
        <v>-</v>
      </c>
      <c r="G351" s="15" t="str">
        <f>IFERROR(ROUND(IF('[10]Linked sheet'!F351="","-",'[10]Linked sheet'!F351),'Rounded options'!$B$3),"-")</f>
        <v>-</v>
      </c>
      <c r="H351" s="15">
        <f>IFERROR(ROUND(IF('[10]Linked sheet'!G351="","-",'[10]Linked sheet'!G351),'Rounded options'!$B$3),"-")</f>
        <v>105</v>
      </c>
      <c r="I351" s="66">
        <f>IF(AND(Q351=$I$2,$O351="HRG"),"See 07.BPTs",IFERROR(ROUND('[10]Linked sheet'!H351,'Rounded options'!$B$3),"-"))</f>
        <v>7361</v>
      </c>
      <c r="J351" s="15">
        <f>IFERROR(ROUND(IF('[10]Linked sheet'!I351="","-",'[10]Linked sheet'!I351),'Rounded options'!$B$3),"-")</f>
        <v>77</v>
      </c>
      <c r="K351" s="15">
        <f>IFERROR(ROUND(IF('[10]Linked sheet'!J351="","-",'[10]Linked sheet'!J351),'Rounded options'!$B$3),"-")</f>
        <v>191</v>
      </c>
      <c r="L351" s="15" t="str">
        <f>IF('[10]Linked sheet'!K351="","-",'[10]Linked sheet'!K351)</f>
        <v>Yes</v>
      </c>
      <c r="M351" s="39">
        <f>IF('[10]Linked sheet'!L351="","-",'[10]Linked sheet'!L351)</f>
        <v>0.30000000000000004</v>
      </c>
      <c r="N351" s="35">
        <f>IFERROR(ROUND('[10]Linked sheet'!M351,'Rounded options'!$B$3),"-")</f>
        <v>2208</v>
      </c>
      <c r="O351" s="7" t="str">
        <f>IFERROR(VLOOKUP($B351,[11]BPT_System_Structure!$B:$F,2,FALSE),"-")</f>
        <v>-</v>
      </c>
      <c r="P351" s="23" t="str">
        <f>IFERROR(VLOOKUP($B351,[11]BPT_System_Structure!$B:$F,3,FALSE),"-")</f>
        <v>-</v>
      </c>
      <c r="Q351" s="8" t="str">
        <f>IFERROR(VLOOKUP($B351,[11]BPT_System_Structure!$B:$F,5,FALSE),"-")</f>
        <v>-</v>
      </c>
      <c r="R351" s="59">
        <v>0</v>
      </c>
    </row>
    <row r="352" spans="2:18" hidden="1" x14ac:dyDescent="0.2">
      <c r="B352" s="21" t="str">
        <f>'[10]Linked sheet'!A352</f>
        <v>DZ11E</v>
      </c>
      <c r="C352" s="20" t="str">
        <f>VLOOKUP($B352,'[10]Linked sheet'!$A$3:$O$1925,2,FALSE)</f>
        <v>Lobar, Atypical or Viral Pneumonia, with CC Score 12-14</v>
      </c>
      <c r="D352" s="68" t="str">
        <f>IF(AND($Q352=$D$2,$O352="HRG"),"See 07.BPT",IFERROR(ROUND('[10]Linked sheet'!C352,'Rounded options'!$B$3),"-"))</f>
        <v>-</v>
      </c>
      <c r="E352" s="66">
        <f>IF(AND($O352="HRG",OR($D$2,$Q352=$E$2)), "See 07.BPTs",IFERROR(ROUND('[10]Linked sheet'!D352,'Rounded options'!$B$3),"-"))</f>
        <v>4440</v>
      </c>
      <c r="F352" s="15" t="str">
        <f>IFERROR(ROUND(IF('[10]Linked sheet'!E352="","-",'[10]Linked sheet'!E352),'Rounded options'!$B$3),"-")</f>
        <v>-</v>
      </c>
      <c r="G352" s="15" t="str">
        <f>IFERROR(ROUND(IF('[10]Linked sheet'!F352="","-",'[10]Linked sheet'!F352),'Rounded options'!$B$3),"-")</f>
        <v>-</v>
      </c>
      <c r="H352" s="15">
        <f>IFERROR(ROUND(IF('[10]Linked sheet'!G352="","-",'[10]Linked sheet'!G352),'Rounded options'!$B$3),"-")</f>
        <v>48</v>
      </c>
      <c r="I352" s="66">
        <f>IF(AND(Q352=$I$2,$O352="HRG"),"See 07.BPTs",IFERROR(ROUND('[10]Linked sheet'!H352,'Rounded options'!$B$3),"-"))</f>
        <v>5329</v>
      </c>
      <c r="J352" s="15">
        <f>IFERROR(ROUND(IF('[10]Linked sheet'!I352="","-",'[10]Linked sheet'!I352),'Rounded options'!$B$3),"-")</f>
        <v>52</v>
      </c>
      <c r="K352" s="15">
        <f>IFERROR(ROUND(IF('[10]Linked sheet'!J352="","-",'[10]Linked sheet'!J352),'Rounded options'!$B$3),"-")</f>
        <v>191</v>
      </c>
      <c r="L352" s="15" t="str">
        <f>IF('[10]Linked sheet'!K352="","-",'[10]Linked sheet'!K352)</f>
        <v>Yes</v>
      </c>
      <c r="M352" s="39">
        <f>IF('[10]Linked sheet'!L352="","-",'[10]Linked sheet'!L352)</f>
        <v>0.30000000000000004</v>
      </c>
      <c r="N352" s="35">
        <f>IFERROR(ROUND('[10]Linked sheet'!M352,'Rounded options'!$B$3),"-")</f>
        <v>1599</v>
      </c>
      <c r="O352" s="7" t="str">
        <f>IFERROR(VLOOKUP($B352,[11]BPT_System_Structure!$B:$F,2,FALSE),"-")</f>
        <v>-</v>
      </c>
      <c r="P352" s="23" t="str">
        <f>IFERROR(VLOOKUP($B352,[11]BPT_System_Structure!$B:$F,3,FALSE),"-")</f>
        <v>-</v>
      </c>
      <c r="Q352" s="8" t="str">
        <f>IFERROR(VLOOKUP($B352,[11]BPT_System_Structure!$B:$F,5,FALSE),"-")</f>
        <v>-</v>
      </c>
      <c r="R352" s="59">
        <v>0</v>
      </c>
    </row>
    <row r="353" spans="2:18" hidden="1" x14ac:dyDescent="0.2">
      <c r="B353" s="21" t="str">
        <f>'[10]Linked sheet'!A353</f>
        <v>DZ11F</v>
      </c>
      <c r="C353" s="20" t="str">
        <f>VLOOKUP($B353,'[10]Linked sheet'!$A$3:$O$1925,2,FALSE)</f>
        <v>Lobar, Atypical or Viral Pneumonia, with CC Score 9-11</v>
      </c>
      <c r="D353" s="68" t="str">
        <f>IF(AND($Q353=$D$2,$O353="HRG"),"See 07.BPT",IFERROR(ROUND('[10]Linked sheet'!C353,'Rounded options'!$B$3),"-"))</f>
        <v>-</v>
      </c>
      <c r="E353" s="66">
        <f>IF(AND($O353="HRG",OR($D$2,$Q353=$E$2)), "See 07.BPTs",IFERROR(ROUND('[10]Linked sheet'!D353,'Rounded options'!$B$3),"-"))</f>
        <v>3277</v>
      </c>
      <c r="F353" s="15" t="str">
        <f>IFERROR(ROUND(IF('[10]Linked sheet'!E353="","-",'[10]Linked sheet'!E353),'Rounded options'!$B$3),"-")</f>
        <v>-</v>
      </c>
      <c r="G353" s="15" t="str">
        <f>IFERROR(ROUND(IF('[10]Linked sheet'!F353="","-",'[10]Linked sheet'!F353),'Rounded options'!$B$3),"-")</f>
        <v>-</v>
      </c>
      <c r="H353" s="15">
        <f>IFERROR(ROUND(IF('[10]Linked sheet'!G353="","-",'[10]Linked sheet'!G353),'Rounded options'!$B$3),"-")</f>
        <v>46</v>
      </c>
      <c r="I353" s="66">
        <f>IF(AND(Q353=$I$2,$O353="HRG"),"See 07.BPTs",IFERROR(ROUND('[10]Linked sheet'!H353,'Rounded options'!$B$3),"-"))</f>
        <v>3933</v>
      </c>
      <c r="J353" s="15">
        <f>IFERROR(ROUND(IF('[10]Linked sheet'!I353="","-",'[10]Linked sheet'!I353),'Rounded options'!$B$3),"-")</f>
        <v>35</v>
      </c>
      <c r="K353" s="15">
        <f>IFERROR(ROUND(IF('[10]Linked sheet'!J353="","-",'[10]Linked sheet'!J353),'Rounded options'!$B$3),"-")</f>
        <v>191</v>
      </c>
      <c r="L353" s="15" t="str">
        <f>IF('[10]Linked sheet'!K353="","-",'[10]Linked sheet'!K353)</f>
        <v>Yes</v>
      </c>
      <c r="M353" s="39">
        <f>IF('[10]Linked sheet'!L353="","-",'[10]Linked sheet'!L353)</f>
        <v>0.30000000000000004</v>
      </c>
      <c r="N353" s="35">
        <f>IFERROR(ROUND('[10]Linked sheet'!M353,'Rounded options'!$B$3),"-")</f>
        <v>1180</v>
      </c>
      <c r="O353" s="7" t="str">
        <f>IFERROR(VLOOKUP($B353,[11]BPT_System_Structure!$B:$F,2,FALSE),"-")</f>
        <v>-</v>
      </c>
      <c r="P353" s="23" t="str">
        <f>IFERROR(VLOOKUP($B353,[11]BPT_System_Structure!$B:$F,3,FALSE),"-")</f>
        <v>-</v>
      </c>
      <c r="Q353" s="8" t="str">
        <f>IFERROR(VLOOKUP($B353,[11]BPT_System_Structure!$B:$F,5,FALSE),"-")</f>
        <v>-</v>
      </c>
      <c r="R353" s="59">
        <v>0</v>
      </c>
    </row>
    <row r="354" spans="2:18" hidden="1" x14ac:dyDescent="0.2">
      <c r="B354" s="21" t="str">
        <f>'[10]Linked sheet'!A354</f>
        <v>DZ11G</v>
      </c>
      <c r="C354" s="20" t="str">
        <f>VLOOKUP($B354,'[10]Linked sheet'!$A$3:$O$1925,2,FALSE)</f>
        <v>Lobar, Atypical or Viral Pneumonia, with CC Score 6-8</v>
      </c>
      <c r="D354" s="68" t="str">
        <f>IF(AND($Q354=$D$2,$O354="HRG"),"See 07.BPT",IFERROR(ROUND('[10]Linked sheet'!C354,'Rounded options'!$B$3),"-"))</f>
        <v>-</v>
      </c>
      <c r="E354" s="66">
        <f>IF(AND($O354="HRG",OR($D$2,$Q354=$E$2)), "See 07.BPTs",IFERROR(ROUND('[10]Linked sheet'!D354,'Rounded options'!$B$3),"-"))</f>
        <v>2966</v>
      </c>
      <c r="F354" s="15" t="str">
        <f>IFERROR(ROUND(IF('[10]Linked sheet'!E354="","-",'[10]Linked sheet'!E354),'Rounded options'!$B$3),"-")</f>
        <v>-</v>
      </c>
      <c r="G354" s="15" t="str">
        <f>IFERROR(ROUND(IF('[10]Linked sheet'!F354="","-",'[10]Linked sheet'!F354),'Rounded options'!$B$3),"-")</f>
        <v>-</v>
      </c>
      <c r="H354" s="15">
        <f>IFERROR(ROUND(IF('[10]Linked sheet'!G354="","-",'[10]Linked sheet'!G354),'Rounded options'!$B$3),"-")</f>
        <v>26</v>
      </c>
      <c r="I354" s="66">
        <f>IF(AND(Q354=$I$2,$O354="HRG"),"See 07.BPTs",IFERROR(ROUND('[10]Linked sheet'!H354,'Rounded options'!$B$3),"-"))</f>
        <v>2966</v>
      </c>
      <c r="J354" s="15">
        <f>IFERROR(ROUND(IF('[10]Linked sheet'!I354="","-",'[10]Linked sheet'!I354),'Rounded options'!$B$3),"-")</f>
        <v>26</v>
      </c>
      <c r="K354" s="15">
        <f>IFERROR(ROUND(IF('[10]Linked sheet'!J354="","-",'[10]Linked sheet'!J354),'Rounded options'!$B$3),"-")</f>
        <v>191</v>
      </c>
      <c r="L354" s="15" t="str">
        <f>IF('[10]Linked sheet'!K354="","-",'[10]Linked sheet'!K354)</f>
        <v>Yes</v>
      </c>
      <c r="M354" s="39">
        <f>IF('[10]Linked sheet'!L354="","-",'[10]Linked sheet'!L354)</f>
        <v>0.30000000000000004</v>
      </c>
      <c r="N354" s="35">
        <f>IFERROR(ROUND('[10]Linked sheet'!M354,'Rounded options'!$B$3),"-")</f>
        <v>890</v>
      </c>
      <c r="O354" s="7" t="str">
        <f>IFERROR(VLOOKUP($B354,[11]BPT_System_Structure!$B:$F,2,FALSE),"-")</f>
        <v>-</v>
      </c>
      <c r="P354" s="23" t="str">
        <f>IFERROR(VLOOKUP($B354,[11]BPT_System_Structure!$B:$F,3,FALSE),"-")</f>
        <v>-</v>
      </c>
      <c r="Q354" s="8" t="str">
        <f>IFERROR(VLOOKUP($B354,[11]BPT_System_Structure!$B:$F,5,FALSE),"-")</f>
        <v>-</v>
      </c>
      <c r="R354" s="59">
        <v>0</v>
      </c>
    </row>
    <row r="355" spans="2:18" hidden="1" x14ac:dyDescent="0.2">
      <c r="B355" s="21" t="str">
        <f>'[10]Linked sheet'!A355</f>
        <v>DZ11H</v>
      </c>
      <c r="C355" s="20" t="str">
        <f>VLOOKUP($B355,'[10]Linked sheet'!$A$3:$O$1925,2,FALSE)</f>
        <v>Lobar, Atypical or Viral Pneumonia, with CC Score 3-5</v>
      </c>
      <c r="D355" s="68" t="str">
        <f>IF(AND($Q355=$D$2,$O355="HRG"),"See 07.BPT",IFERROR(ROUND('[10]Linked sheet'!C355,'Rounded options'!$B$3),"-"))</f>
        <v>-</v>
      </c>
      <c r="E355" s="66">
        <f>IF(AND($O355="HRG",OR($D$2,$Q355=$E$2)), "See 07.BPTs",IFERROR(ROUND('[10]Linked sheet'!D355,'Rounded options'!$B$3),"-"))</f>
        <v>2233</v>
      </c>
      <c r="F355" s="15" t="str">
        <f>IFERROR(ROUND(IF('[10]Linked sheet'!E355="","-",'[10]Linked sheet'!E355),'Rounded options'!$B$3),"-")</f>
        <v>-</v>
      </c>
      <c r="G355" s="15" t="str">
        <f>IFERROR(ROUND(IF('[10]Linked sheet'!F355="","-",'[10]Linked sheet'!F355),'Rounded options'!$B$3),"-")</f>
        <v>-</v>
      </c>
      <c r="H355" s="15">
        <f>IFERROR(ROUND(IF('[10]Linked sheet'!G355="","-",'[10]Linked sheet'!G355),'Rounded options'!$B$3),"-")</f>
        <v>17</v>
      </c>
      <c r="I355" s="66">
        <f>IF(AND(Q355=$I$2,$O355="HRG"),"See 07.BPTs",IFERROR(ROUND('[10]Linked sheet'!H355,'Rounded options'!$B$3),"-"))</f>
        <v>2233</v>
      </c>
      <c r="J355" s="15">
        <f>IFERROR(ROUND(IF('[10]Linked sheet'!I355="","-",'[10]Linked sheet'!I355),'Rounded options'!$B$3),"-")</f>
        <v>17</v>
      </c>
      <c r="K355" s="15">
        <f>IFERROR(ROUND(IF('[10]Linked sheet'!J355="","-",'[10]Linked sheet'!J355),'Rounded options'!$B$3),"-")</f>
        <v>191</v>
      </c>
      <c r="L355" s="15" t="str">
        <f>IF('[10]Linked sheet'!K355="","-",'[10]Linked sheet'!K355)</f>
        <v>Yes</v>
      </c>
      <c r="M355" s="39">
        <f>IF('[10]Linked sheet'!L355="","-",'[10]Linked sheet'!L355)</f>
        <v>0.30000000000000004</v>
      </c>
      <c r="N355" s="35">
        <f>IFERROR(ROUND('[10]Linked sheet'!M355,'Rounded options'!$B$3),"-")</f>
        <v>670</v>
      </c>
      <c r="O355" s="7" t="str">
        <f>IFERROR(VLOOKUP($B355,[11]BPT_System_Structure!$B:$F,2,FALSE),"-")</f>
        <v>-</v>
      </c>
      <c r="P355" s="23" t="str">
        <f>IFERROR(VLOOKUP($B355,[11]BPT_System_Structure!$B:$F,3,FALSE),"-")</f>
        <v>-</v>
      </c>
      <c r="Q355" s="8" t="str">
        <f>IFERROR(VLOOKUP($B355,[11]BPT_System_Structure!$B:$F,5,FALSE),"-")</f>
        <v>-</v>
      </c>
      <c r="R355" s="59">
        <v>0</v>
      </c>
    </row>
    <row r="356" spans="2:18" x14ac:dyDescent="0.2">
      <c r="B356" s="21" t="str">
        <f>'[10]Linked sheet'!A356</f>
        <v>DZ11J</v>
      </c>
      <c r="C356" s="20" t="str">
        <f>VLOOKUP($B356,'[10]Linked sheet'!$A$3:$O$1925,2,FALSE)</f>
        <v>Lobar, Atypical or Viral Pneumonia, with CC Score 0-2</v>
      </c>
      <c r="D356" s="68" t="str">
        <f>IF(AND($Q356=$D$2,$O356="HRG"),"See 07.BPT",IFERROR(ROUND('[10]Linked sheet'!C356,'Rounded options'!$B$3),"-"))</f>
        <v>-</v>
      </c>
      <c r="E356" s="66">
        <f>IF(AND($O356="HRG",OR($D$2,$Q356=$E$2)), "See 07.BPTs",IFERROR(ROUND('[10]Linked sheet'!D356,'Rounded options'!$B$3),"-"))</f>
        <v>1019</v>
      </c>
      <c r="F356" s="15" t="str">
        <f>IFERROR(ROUND(IF('[10]Linked sheet'!E356="","-",'[10]Linked sheet'!E356),'Rounded options'!$B$3),"-")</f>
        <v>-</v>
      </c>
      <c r="G356" s="15" t="str">
        <f>IFERROR(ROUND(IF('[10]Linked sheet'!F356="","-",'[10]Linked sheet'!F356),'Rounded options'!$B$3),"-")</f>
        <v>-</v>
      </c>
      <c r="H356" s="15">
        <f>IFERROR(ROUND(IF('[10]Linked sheet'!G356="","-",'[10]Linked sheet'!G356),'Rounded options'!$B$3),"-")</f>
        <v>10</v>
      </c>
      <c r="I356" s="66">
        <f>IF(AND(Q356=$I$2,$O356="HRG"),"See 07.BPTs",IFERROR(ROUND('[10]Linked sheet'!H356,'Rounded options'!$B$3),"-"))</f>
        <v>1495</v>
      </c>
      <c r="J356" s="15">
        <f>IFERROR(ROUND(IF('[10]Linked sheet'!I356="","-",'[10]Linked sheet'!I356),'Rounded options'!$B$3),"-")</f>
        <v>11</v>
      </c>
      <c r="K356" s="15">
        <f>IFERROR(ROUND(IF('[10]Linked sheet'!J356="","-",'[10]Linked sheet'!J356),'Rounded options'!$B$3),"-")</f>
        <v>191</v>
      </c>
      <c r="L356" s="15" t="str">
        <f>IF('[10]Linked sheet'!K356="","-",'[10]Linked sheet'!K356)</f>
        <v>Yes</v>
      </c>
      <c r="M356" s="39">
        <f>IF('[10]Linked sheet'!L356="","-",'[10]Linked sheet'!L356)</f>
        <v>0.4</v>
      </c>
      <c r="N356" s="35">
        <f>IFERROR(ROUND('[10]Linked sheet'!M356,'Rounded options'!$B$3),"-")</f>
        <v>598</v>
      </c>
      <c r="O356" s="7" t="str">
        <f>IFERROR(VLOOKUP($B356,[11]BPT_System_Structure!$B:$F,2,FALSE),"-")</f>
        <v xml:space="preserve">HRG </v>
      </c>
      <c r="P356" s="23" t="str">
        <f>IFERROR(VLOOKUP($B356,[11]BPT_System_Structure!$B:$F,3,FALSE),"-")</f>
        <v>SDEC</v>
      </c>
      <c r="Q356" s="8" t="str">
        <f>IFERROR(VLOOKUP($B356,[11]BPT_System_Structure!$B:$F,5,FALSE),"-")</f>
        <v>NE</v>
      </c>
      <c r="R356" s="59" t="s">
        <v>11</v>
      </c>
    </row>
    <row r="357" spans="2:18" hidden="1" x14ac:dyDescent="0.2">
      <c r="B357" s="21" t="str">
        <f>'[10]Linked sheet'!A357</f>
        <v>DZ12C</v>
      </c>
      <c r="C357" s="20" t="str">
        <f>VLOOKUP($B357,'[10]Linked sheet'!$A$3:$O$1925,2,FALSE)</f>
        <v>Bronchiectasis with CC Score 8+</v>
      </c>
      <c r="D357" s="68" t="str">
        <f>IF(AND($Q357=$D$2,$O357="HRG"),"See 07.BPT",IFERROR(ROUND('[10]Linked sheet'!C357,'Rounded options'!$B$3),"-"))</f>
        <v>-</v>
      </c>
      <c r="E357" s="66">
        <f>IF(AND($O357="HRG",OR($D$2,$Q357=$E$2)), "See 07.BPTs",IFERROR(ROUND('[10]Linked sheet'!D357,'Rounded options'!$B$3),"-"))</f>
        <v>3660</v>
      </c>
      <c r="F357" s="15" t="str">
        <f>IFERROR(ROUND(IF('[10]Linked sheet'!E357="","-",'[10]Linked sheet'!E357),'Rounded options'!$B$3),"-")</f>
        <v>-</v>
      </c>
      <c r="G357" s="15" t="str">
        <f>IFERROR(ROUND(IF('[10]Linked sheet'!F357="","-",'[10]Linked sheet'!F357),'Rounded options'!$B$3),"-")</f>
        <v>-</v>
      </c>
      <c r="H357" s="15">
        <f>IFERROR(ROUND(IF('[10]Linked sheet'!G357="","-",'[10]Linked sheet'!G357),'Rounded options'!$B$3),"-")</f>
        <v>36</v>
      </c>
      <c r="I357" s="66">
        <f>IF(AND(Q357=$I$2,$O357="HRG"),"See 07.BPTs",IFERROR(ROUND('[10]Linked sheet'!H357,'Rounded options'!$B$3),"-"))</f>
        <v>4427</v>
      </c>
      <c r="J357" s="15">
        <f>IFERROR(ROUND(IF('[10]Linked sheet'!I357="","-",'[10]Linked sheet'!I357),'Rounded options'!$B$3),"-")</f>
        <v>41</v>
      </c>
      <c r="K357" s="15">
        <f>IFERROR(ROUND(IF('[10]Linked sheet'!J357="","-",'[10]Linked sheet'!J357),'Rounded options'!$B$3),"-")</f>
        <v>191</v>
      </c>
      <c r="L357" s="15" t="str">
        <f>IF('[10]Linked sheet'!K357="","-",'[10]Linked sheet'!K357)</f>
        <v>Yes</v>
      </c>
      <c r="M357" s="39">
        <f>IF('[10]Linked sheet'!L357="","-",'[10]Linked sheet'!L357)</f>
        <v>0.30000000000000004</v>
      </c>
      <c r="N357" s="35">
        <f>IFERROR(ROUND('[10]Linked sheet'!M357,'Rounded options'!$B$3),"-")</f>
        <v>1328</v>
      </c>
      <c r="O357" s="7" t="str">
        <f>IFERROR(VLOOKUP($B357,[11]BPT_System_Structure!$B:$F,2,FALSE),"-")</f>
        <v>-</v>
      </c>
      <c r="P357" s="23" t="str">
        <f>IFERROR(VLOOKUP($B357,[11]BPT_System_Structure!$B:$F,3,FALSE),"-")</f>
        <v>-</v>
      </c>
      <c r="Q357" s="8" t="str">
        <f>IFERROR(VLOOKUP($B357,[11]BPT_System_Structure!$B:$F,5,FALSE),"-")</f>
        <v>-</v>
      </c>
      <c r="R357" s="59">
        <v>0</v>
      </c>
    </row>
    <row r="358" spans="2:18" hidden="1" x14ac:dyDescent="0.2">
      <c r="B358" s="21" t="str">
        <f>'[10]Linked sheet'!A358</f>
        <v>DZ12D</v>
      </c>
      <c r="C358" s="20" t="str">
        <f>VLOOKUP($B358,'[10]Linked sheet'!$A$3:$O$1925,2,FALSE)</f>
        <v>Bronchiectasis with CC Score 5-7</v>
      </c>
      <c r="D358" s="68" t="str">
        <f>IF(AND($Q358=$D$2,$O358="HRG"),"See 07.BPT",IFERROR(ROUND('[10]Linked sheet'!C358,'Rounded options'!$B$3),"-"))</f>
        <v>-</v>
      </c>
      <c r="E358" s="66">
        <f>IF(AND($O358="HRG",OR($D$2,$Q358=$E$2)), "See 07.BPTs",IFERROR(ROUND('[10]Linked sheet'!D358,'Rounded options'!$B$3),"-"))</f>
        <v>2145</v>
      </c>
      <c r="F358" s="15" t="str">
        <f>IFERROR(ROUND(IF('[10]Linked sheet'!E358="","-",'[10]Linked sheet'!E358),'Rounded options'!$B$3),"-")</f>
        <v>-</v>
      </c>
      <c r="G358" s="15" t="str">
        <f>IFERROR(ROUND(IF('[10]Linked sheet'!F358="","-",'[10]Linked sheet'!F358),'Rounded options'!$B$3),"-")</f>
        <v>-</v>
      </c>
      <c r="H358" s="15">
        <f>IFERROR(ROUND(IF('[10]Linked sheet'!G358="","-",'[10]Linked sheet'!G358),'Rounded options'!$B$3),"-")</f>
        <v>25</v>
      </c>
      <c r="I358" s="66">
        <f>IF(AND(Q358=$I$2,$O358="HRG"),"See 07.BPTs",IFERROR(ROUND('[10]Linked sheet'!H358,'Rounded options'!$B$3),"-"))</f>
        <v>3050</v>
      </c>
      <c r="J358" s="15">
        <f>IFERROR(ROUND(IF('[10]Linked sheet'!I358="","-",'[10]Linked sheet'!I358),'Rounded options'!$B$3),"-")</f>
        <v>27</v>
      </c>
      <c r="K358" s="15">
        <f>IFERROR(ROUND(IF('[10]Linked sheet'!J358="","-",'[10]Linked sheet'!J358),'Rounded options'!$B$3),"-")</f>
        <v>191</v>
      </c>
      <c r="L358" s="15" t="str">
        <f>IF('[10]Linked sheet'!K358="","-",'[10]Linked sheet'!K358)</f>
        <v>Yes</v>
      </c>
      <c r="M358" s="39">
        <f>IF('[10]Linked sheet'!L358="","-",'[10]Linked sheet'!L358)</f>
        <v>0.30000000000000004</v>
      </c>
      <c r="N358" s="35">
        <f>IFERROR(ROUND('[10]Linked sheet'!M358,'Rounded options'!$B$3),"-")</f>
        <v>915</v>
      </c>
      <c r="O358" s="7" t="str">
        <f>IFERROR(VLOOKUP($B358,[11]BPT_System_Structure!$B:$F,2,FALSE),"-")</f>
        <v>-</v>
      </c>
      <c r="P358" s="23" t="str">
        <f>IFERROR(VLOOKUP($B358,[11]BPT_System_Structure!$B:$F,3,FALSE),"-")</f>
        <v>-</v>
      </c>
      <c r="Q358" s="8" t="str">
        <f>IFERROR(VLOOKUP($B358,[11]BPT_System_Structure!$B:$F,5,FALSE),"-")</f>
        <v>-</v>
      </c>
      <c r="R358" s="59">
        <v>0</v>
      </c>
    </row>
    <row r="359" spans="2:18" hidden="1" x14ac:dyDescent="0.2">
      <c r="B359" s="21" t="str">
        <f>'[10]Linked sheet'!A359</f>
        <v>DZ12E</v>
      </c>
      <c r="C359" s="20" t="str">
        <f>VLOOKUP($B359,'[10]Linked sheet'!$A$3:$O$1925,2,FALSE)</f>
        <v>Bronchiectasis with CC Score 2-4</v>
      </c>
      <c r="D359" s="68" t="str">
        <f>IF(AND($Q359=$D$2,$O359="HRG"),"See 07.BPT",IFERROR(ROUND('[10]Linked sheet'!C359,'Rounded options'!$B$3),"-"))</f>
        <v>-</v>
      </c>
      <c r="E359" s="66">
        <f>IF(AND($O359="HRG",OR($D$2,$Q359=$E$2)), "See 07.BPTs",IFERROR(ROUND('[10]Linked sheet'!D359,'Rounded options'!$B$3),"-"))</f>
        <v>1530</v>
      </c>
      <c r="F359" s="15" t="str">
        <f>IFERROR(ROUND(IF('[10]Linked sheet'!E359="","-",'[10]Linked sheet'!E359),'Rounded options'!$B$3),"-")</f>
        <v>-</v>
      </c>
      <c r="G359" s="15" t="str">
        <f>IFERROR(ROUND(IF('[10]Linked sheet'!F359="","-",'[10]Linked sheet'!F359),'Rounded options'!$B$3),"-")</f>
        <v>-</v>
      </c>
      <c r="H359" s="15">
        <f>IFERROR(ROUND(IF('[10]Linked sheet'!G359="","-",'[10]Linked sheet'!G359),'Rounded options'!$B$3),"-")</f>
        <v>20</v>
      </c>
      <c r="I359" s="66">
        <f>IF(AND(Q359=$I$2,$O359="HRG"),"See 07.BPTs",IFERROR(ROUND('[10]Linked sheet'!H359,'Rounded options'!$B$3),"-"))</f>
        <v>2501</v>
      </c>
      <c r="J359" s="15">
        <f>IFERROR(ROUND(IF('[10]Linked sheet'!I359="","-",'[10]Linked sheet'!I359),'Rounded options'!$B$3),"-")</f>
        <v>22</v>
      </c>
      <c r="K359" s="15">
        <f>IFERROR(ROUND(IF('[10]Linked sheet'!J359="","-",'[10]Linked sheet'!J359),'Rounded options'!$B$3),"-")</f>
        <v>191</v>
      </c>
      <c r="L359" s="15" t="str">
        <f>IF('[10]Linked sheet'!K359="","-",'[10]Linked sheet'!K359)</f>
        <v>Yes</v>
      </c>
      <c r="M359" s="39">
        <f>IF('[10]Linked sheet'!L359="","-",'[10]Linked sheet'!L359)</f>
        <v>0.30000000000000004</v>
      </c>
      <c r="N359" s="35">
        <f>IFERROR(ROUND('[10]Linked sheet'!M359,'Rounded options'!$B$3),"-")</f>
        <v>750</v>
      </c>
      <c r="O359" s="7" t="str">
        <f>IFERROR(VLOOKUP($B359,[11]BPT_System_Structure!$B:$F,2,FALSE),"-")</f>
        <v>-</v>
      </c>
      <c r="P359" s="23" t="str">
        <f>IFERROR(VLOOKUP($B359,[11]BPT_System_Structure!$B:$F,3,FALSE),"-")</f>
        <v>-</v>
      </c>
      <c r="Q359" s="8" t="str">
        <f>IFERROR(VLOOKUP($B359,[11]BPT_System_Structure!$B:$F,5,FALSE),"-")</f>
        <v>-</v>
      </c>
      <c r="R359" s="59">
        <v>0</v>
      </c>
    </row>
    <row r="360" spans="2:18" hidden="1" x14ac:dyDescent="0.2">
      <c r="B360" s="21" t="str">
        <f>'[10]Linked sheet'!A360</f>
        <v>DZ12F</v>
      </c>
      <c r="C360" s="20" t="str">
        <f>VLOOKUP($B360,'[10]Linked sheet'!$A$3:$O$1925,2,FALSE)</f>
        <v>Bronchiectasis with CC Score 0-1</v>
      </c>
      <c r="D360" s="68" t="str">
        <f>IF(AND($Q360=$D$2,$O360="HRG"),"See 07.BPT",IFERROR(ROUND('[10]Linked sheet'!C360,'Rounded options'!$B$3),"-"))</f>
        <v>-</v>
      </c>
      <c r="E360" s="66">
        <f>IF(AND($O360="HRG",OR($D$2,$Q360=$E$2)), "See 07.BPTs",IFERROR(ROUND('[10]Linked sheet'!D360,'Rounded options'!$B$3),"-"))</f>
        <v>607</v>
      </c>
      <c r="F360" s="15" t="str">
        <f>IFERROR(ROUND(IF('[10]Linked sheet'!E360="","-",'[10]Linked sheet'!E360),'Rounded options'!$B$3),"-")</f>
        <v>-</v>
      </c>
      <c r="G360" s="15" t="str">
        <f>IFERROR(ROUND(IF('[10]Linked sheet'!F360="","-",'[10]Linked sheet'!F360),'Rounded options'!$B$3),"-")</f>
        <v>-</v>
      </c>
      <c r="H360" s="15">
        <f>IFERROR(ROUND(IF('[10]Linked sheet'!G360="","-",'[10]Linked sheet'!G360),'Rounded options'!$B$3),"-")</f>
        <v>5</v>
      </c>
      <c r="I360" s="66">
        <f>IF(AND(Q360=$I$2,$O360="HRG"),"See 07.BPTs",IFERROR(ROUND('[10]Linked sheet'!H360,'Rounded options'!$B$3),"-"))</f>
        <v>2046</v>
      </c>
      <c r="J360" s="15">
        <f>IFERROR(ROUND(IF('[10]Linked sheet'!I360="","-",'[10]Linked sheet'!I360),'Rounded options'!$B$3),"-")</f>
        <v>18</v>
      </c>
      <c r="K360" s="15">
        <f>IFERROR(ROUND(IF('[10]Linked sheet'!J360="","-",'[10]Linked sheet'!J360),'Rounded options'!$B$3),"-")</f>
        <v>191</v>
      </c>
      <c r="L360" s="15" t="str">
        <f>IF('[10]Linked sheet'!K360="","-",'[10]Linked sheet'!K360)</f>
        <v>Yes</v>
      </c>
      <c r="M360" s="39">
        <f>IF('[10]Linked sheet'!L360="","-",'[10]Linked sheet'!L360)</f>
        <v>0.30000000000000004</v>
      </c>
      <c r="N360" s="35">
        <f>IFERROR(ROUND('[10]Linked sheet'!M360,'Rounded options'!$B$3),"-")</f>
        <v>614</v>
      </c>
      <c r="O360" s="7" t="str">
        <f>IFERROR(VLOOKUP($B360,[11]BPT_System_Structure!$B:$F,2,FALSE),"-")</f>
        <v>-</v>
      </c>
      <c r="P360" s="23" t="str">
        <f>IFERROR(VLOOKUP($B360,[11]BPT_System_Structure!$B:$F,3,FALSE),"-")</f>
        <v>-</v>
      </c>
      <c r="Q360" s="8" t="str">
        <f>IFERROR(VLOOKUP($B360,[11]BPT_System_Structure!$B:$F,5,FALSE),"-")</f>
        <v>-</v>
      </c>
      <c r="R360" s="59">
        <v>0</v>
      </c>
    </row>
    <row r="361" spans="2:18" hidden="1" x14ac:dyDescent="0.2">
      <c r="B361" s="21" t="str">
        <f>'[10]Linked sheet'!A361</f>
        <v>DZ14C</v>
      </c>
      <c r="C361" s="20" t="str">
        <f>VLOOKUP($B361,'[10]Linked sheet'!$A$3:$O$1925,2,FALSE)</f>
        <v>Pulmonary, Pleural or Other Tuberculosis, with CC Score 5+</v>
      </c>
      <c r="D361" s="68" t="str">
        <f>IF(AND($Q361=$D$2,$O361="HRG"),"See 07.BPT",IFERROR(ROUND('[10]Linked sheet'!C361,'Rounded options'!$B$3),"-"))</f>
        <v>-</v>
      </c>
      <c r="E361" s="66">
        <f>IF(AND($O361="HRG",OR($D$2,$Q361=$E$2)), "See 07.BPTs",IFERROR(ROUND('[10]Linked sheet'!D361,'Rounded options'!$B$3),"-"))</f>
        <v>2548</v>
      </c>
      <c r="F361" s="15" t="str">
        <f>IFERROR(ROUND(IF('[10]Linked sheet'!E361="","-",'[10]Linked sheet'!E361),'Rounded options'!$B$3),"-")</f>
        <v>-</v>
      </c>
      <c r="G361" s="15" t="str">
        <f>IFERROR(ROUND(IF('[10]Linked sheet'!F361="","-",'[10]Linked sheet'!F361),'Rounded options'!$B$3),"-")</f>
        <v>-</v>
      </c>
      <c r="H361" s="15">
        <f>IFERROR(ROUND(IF('[10]Linked sheet'!G361="","-",'[10]Linked sheet'!G361),'Rounded options'!$B$3),"-")</f>
        <v>38</v>
      </c>
      <c r="I361" s="66">
        <f>IF(AND(Q361=$I$2,$O361="HRG"),"See 07.BPTs",IFERROR(ROUND('[10]Linked sheet'!H361,'Rounded options'!$B$3),"-"))</f>
        <v>5397</v>
      </c>
      <c r="J361" s="15">
        <f>IFERROR(ROUND(IF('[10]Linked sheet'!I361="","-",'[10]Linked sheet'!I361),'Rounded options'!$B$3),"-")</f>
        <v>39</v>
      </c>
      <c r="K361" s="15">
        <f>IFERROR(ROUND(IF('[10]Linked sheet'!J361="","-",'[10]Linked sheet'!J361),'Rounded options'!$B$3),"-")</f>
        <v>191</v>
      </c>
      <c r="L361" s="15" t="str">
        <f>IF('[10]Linked sheet'!K361="","-",'[10]Linked sheet'!K361)</f>
        <v>Yes</v>
      </c>
      <c r="M361" s="39">
        <f>IF('[10]Linked sheet'!L361="","-",'[10]Linked sheet'!L361)</f>
        <v>0.30000000000000004</v>
      </c>
      <c r="N361" s="35">
        <f>IFERROR(ROUND('[10]Linked sheet'!M361,'Rounded options'!$B$3),"-")</f>
        <v>1619</v>
      </c>
      <c r="O361" s="7" t="str">
        <f>IFERROR(VLOOKUP($B361,[11]BPT_System_Structure!$B:$F,2,FALSE),"-")</f>
        <v>-</v>
      </c>
      <c r="P361" s="23" t="str">
        <f>IFERROR(VLOOKUP($B361,[11]BPT_System_Structure!$B:$F,3,FALSE),"-")</f>
        <v>-</v>
      </c>
      <c r="Q361" s="8" t="str">
        <f>IFERROR(VLOOKUP($B361,[11]BPT_System_Structure!$B:$F,5,FALSE),"-")</f>
        <v>-</v>
      </c>
      <c r="R361" s="59">
        <v>0</v>
      </c>
    </row>
    <row r="362" spans="2:18" hidden="1" x14ac:dyDescent="0.2">
      <c r="B362" s="21" t="str">
        <f>'[10]Linked sheet'!A362</f>
        <v>DZ14D</v>
      </c>
      <c r="C362" s="20" t="str">
        <f>VLOOKUP($B362,'[10]Linked sheet'!$A$3:$O$1925,2,FALSE)</f>
        <v>Pulmonary, Pleural or Other Tuberculosis, with CC Score 2-4</v>
      </c>
      <c r="D362" s="68" t="str">
        <f>IF(AND($Q362=$D$2,$O362="HRG"),"See 07.BPT",IFERROR(ROUND('[10]Linked sheet'!C362,'Rounded options'!$B$3),"-"))</f>
        <v>-</v>
      </c>
      <c r="E362" s="66">
        <f>IF(AND($O362="HRG",OR($D$2,$Q362=$E$2)), "See 07.BPTs",IFERROR(ROUND('[10]Linked sheet'!D362,'Rounded options'!$B$3),"-"))</f>
        <v>1844</v>
      </c>
      <c r="F362" s="15" t="str">
        <f>IFERROR(ROUND(IF('[10]Linked sheet'!E362="","-",'[10]Linked sheet'!E362),'Rounded options'!$B$3),"-")</f>
        <v>-</v>
      </c>
      <c r="G362" s="15" t="str">
        <f>IFERROR(ROUND(IF('[10]Linked sheet'!F362="","-",'[10]Linked sheet'!F362),'Rounded options'!$B$3),"-")</f>
        <v>-</v>
      </c>
      <c r="H362" s="15">
        <f>IFERROR(ROUND(IF('[10]Linked sheet'!G362="","-",'[10]Linked sheet'!G362),'Rounded options'!$B$3),"-")</f>
        <v>18</v>
      </c>
      <c r="I362" s="66">
        <f>IF(AND(Q362=$I$2,$O362="HRG"),"See 07.BPTs",IFERROR(ROUND('[10]Linked sheet'!H362,'Rounded options'!$B$3),"-"))</f>
        <v>3845</v>
      </c>
      <c r="J362" s="15">
        <f>IFERROR(ROUND(IF('[10]Linked sheet'!I362="","-",'[10]Linked sheet'!I362),'Rounded options'!$B$3),"-")</f>
        <v>27</v>
      </c>
      <c r="K362" s="15">
        <f>IFERROR(ROUND(IF('[10]Linked sheet'!J362="","-",'[10]Linked sheet'!J362),'Rounded options'!$B$3),"-")</f>
        <v>191</v>
      </c>
      <c r="L362" s="15" t="str">
        <f>IF('[10]Linked sheet'!K362="","-",'[10]Linked sheet'!K362)</f>
        <v>Yes</v>
      </c>
      <c r="M362" s="39">
        <f>IF('[10]Linked sheet'!L362="","-",'[10]Linked sheet'!L362)</f>
        <v>0.30000000000000004</v>
      </c>
      <c r="N362" s="35">
        <f>IFERROR(ROUND('[10]Linked sheet'!M362,'Rounded options'!$B$3),"-")</f>
        <v>1154</v>
      </c>
      <c r="O362" s="7" t="str">
        <f>IFERROR(VLOOKUP($B362,[11]BPT_System_Structure!$B:$F,2,FALSE),"-")</f>
        <v>-</v>
      </c>
      <c r="P362" s="23" t="str">
        <f>IFERROR(VLOOKUP($B362,[11]BPT_System_Structure!$B:$F,3,FALSE),"-")</f>
        <v>-</v>
      </c>
      <c r="Q362" s="8" t="str">
        <f>IFERROR(VLOOKUP($B362,[11]BPT_System_Structure!$B:$F,5,FALSE),"-")</f>
        <v>-</v>
      </c>
      <c r="R362" s="59">
        <v>0</v>
      </c>
    </row>
    <row r="363" spans="2:18" hidden="1" x14ac:dyDescent="0.2">
      <c r="B363" s="21" t="str">
        <f>'[10]Linked sheet'!A363</f>
        <v>DZ14E</v>
      </c>
      <c r="C363" s="20" t="str">
        <f>VLOOKUP($B363,'[10]Linked sheet'!$A$3:$O$1925,2,FALSE)</f>
        <v>Pulmonary, Pleural or Other Tuberculosis, with CC Score 0-1</v>
      </c>
      <c r="D363" s="68" t="str">
        <f>IF(AND($Q363=$D$2,$O363="HRG"),"See 07.BPT",IFERROR(ROUND('[10]Linked sheet'!C363,'Rounded options'!$B$3),"-"))</f>
        <v>-</v>
      </c>
      <c r="E363" s="66">
        <f>IF(AND($O363="HRG",OR($D$2,$Q363=$E$2)), "See 07.BPTs",IFERROR(ROUND('[10]Linked sheet'!D363,'Rounded options'!$B$3),"-"))</f>
        <v>547</v>
      </c>
      <c r="F363" s="15" t="str">
        <f>IFERROR(ROUND(IF('[10]Linked sheet'!E363="","-",'[10]Linked sheet'!E363),'Rounded options'!$B$3),"-")</f>
        <v>-</v>
      </c>
      <c r="G363" s="15" t="str">
        <f>IFERROR(ROUND(IF('[10]Linked sheet'!F363="","-",'[10]Linked sheet'!F363),'Rounded options'!$B$3),"-")</f>
        <v>-</v>
      </c>
      <c r="H363" s="15">
        <f>IFERROR(ROUND(IF('[10]Linked sheet'!G363="","-",'[10]Linked sheet'!G363),'Rounded options'!$B$3),"-")</f>
        <v>5</v>
      </c>
      <c r="I363" s="66">
        <f>IF(AND(Q363=$I$2,$O363="HRG"),"See 07.BPTs",IFERROR(ROUND('[10]Linked sheet'!H363,'Rounded options'!$B$3),"-"))</f>
        <v>2813</v>
      </c>
      <c r="J363" s="15">
        <f>IFERROR(ROUND(IF('[10]Linked sheet'!I363="","-",'[10]Linked sheet'!I363),'Rounded options'!$B$3),"-")</f>
        <v>20</v>
      </c>
      <c r="K363" s="15">
        <f>IFERROR(ROUND(IF('[10]Linked sheet'!J363="","-",'[10]Linked sheet'!J363),'Rounded options'!$B$3),"-")</f>
        <v>191</v>
      </c>
      <c r="L363" s="15" t="str">
        <f>IF('[10]Linked sheet'!K363="","-",'[10]Linked sheet'!K363)</f>
        <v>Yes</v>
      </c>
      <c r="M363" s="39">
        <f>IF('[10]Linked sheet'!L363="","-",'[10]Linked sheet'!L363)</f>
        <v>0.30000000000000004</v>
      </c>
      <c r="N363" s="35">
        <f>IFERROR(ROUND('[10]Linked sheet'!M363,'Rounded options'!$B$3),"-")</f>
        <v>844</v>
      </c>
      <c r="O363" s="7" t="str">
        <f>IFERROR(VLOOKUP($B363,[11]BPT_System_Structure!$B:$F,2,FALSE),"-")</f>
        <v>-</v>
      </c>
      <c r="P363" s="23" t="str">
        <f>IFERROR(VLOOKUP($B363,[11]BPT_System_Structure!$B:$F,3,FALSE),"-")</f>
        <v>-</v>
      </c>
      <c r="Q363" s="8" t="str">
        <f>IFERROR(VLOOKUP($B363,[11]BPT_System_Structure!$B:$F,5,FALSE),"-")</f>
        <v>-</v>
      </c>
      <c r="R363" s="59">
        <v>0</v>
      </c>
    </row>
    <row r="364" spans="2:18" hidden="1" x14ac:dyDescent="0.2">
      <c r="B364" s="21" t="str">
        <f>'[10]Linked sheet'!A364</f>
        <v>DZ15G</v>
      </c>
      <c r="C364" s="20" t="str">
        <f>VLOOKUP($B364,'[10]Linked sheet'!$A$3:$O$1925,2,FALSE)</f>
        <v>Asthma with Intubation</v>
      </c>
      <c r="D364" s="68" t="str">
        <f>IF(AND($Q364=$D$2,$O364="HRG"),"See 07.BPT",IFERROR(ROUND('[10]Linked sheet'!C364,'Rounded options'!$B$3),"-"))</f>
        <v>-</v>
      </c>
      <c r="E364" s="66">
        <f>IF(AND($O364="HRG",OR($D$2,$Q364=$E$2)), "See 07.BPTs",IFERROR(ROUND('[10]Linked sheet'!D364,'Rounded options'!$B$3),"-"))</f>
        <v>2323</v>
      </c>
      <c r="F364" s="15" t="str">
        <f>IFERROR(ROUND(IF('[10]Linked sheet'!E364="","-",'[10]Linked sheet'!E364),'Rounded options'!$B$3),"-")</f>
        <v>-</v>
      </c>
      <c r="G364" s="15" t="str">
        <f>IFERROR(ROUND(IF('[10]Linked sheet'!F364="","-",'[10]Linked sheet'!F364),'Rounded options'!$B$3),"-")</f>
        <v>-</v>
      </c>
      <c r="H364" s="15">
        <f>IFERROR(ROUND(IF('[10]Linked sheet'!G364="","-",'[10]Linked sheet'!G364),'Rounded options'!$B$3),"-")</f>
        <v>29</v>
      </c>
      <c r="I364" s="66">
        <f>IF(AND(Q364=$I$2,$O364="HRG"),"See 07.BPTs",IFERROR(ROUND('[10]Linked sheet'!H364,'Rounded options'!$B$3),"-"))</f>
        <v>2323</v>
      </c>
      <c r="J364" s="15">
        <f>IFERROR(ROUND(IF('[10]Linked sheet'!I364="","-",'[10]Linked sheet'!I364),'Rounded options'!$B$3),"-")</f>
        <v>29</v>
      </c>
      <c r="K364" s="15">
        <f>IFERROR(ROUND(IF('[10]Linked sheet'!J364="","-",'[10]Linked sheet'!J364),'Rounded options'!$B$3),"-")</f>
        <v>191</v>
      </c>
      <c r="L364" s="15" t="str">
        <f>IF('[10]Linked sheet'!K364="","-",'[10]Linked sheet'!K364)</f>
        <v>Yes</v>
      </c>
      <c r="M364" s="39">
        <f>IF('[10]Linked sheet'!L364="","-",'[10]Linked sheet'!L364)</f>
        <v>0.30000000000000004</v>
      </c>
      <c r="N364" s="35">
        <f>IFERROR(ROUND('[10]Linked sheet'!M364,'Rounded options'!$B$3),"-")</f>
        <v>697</v>
      </c>
      <c r="O364" s="7" t="str">
        <f>IFERROR(VLOOKUP($B364,[11]BPT_System_Structure!$B:$F,2,FALSE),"-")</f>
        <v>-</v>
      </c>
      <c r="P364" s="23" t="str">
        <f>IFERROR(VLOOKUP($B364,[11]BPT_System_Structure!$B:$F,3,FALSE),"-")</f>
        <v>-</v>
      </c>
      <c r="Q364" s="8" t="str">
        <f>IFERROR(VLOOKUP($B364,[11]BPT_System_Structure!$B:$F,5,FALSE),"-")</f>
        <v>-</v>
      </c>
      <c r="R364" s="59">
        <v>0</v>
      </c>
    </row>
    <row r="365" spans="2:18" hidden="1" x14ac:dyDescent="0.2">
      <c r="B365" s="21" t="str">
        <f>'[10]Linked sheet'!A365</f>
        <v>DZ15H</v>
      </c>
      <c r="C365" s="20" t="str">
        <f>VLOOKUP($B365,'[10]Linked sheet'!$A$3:$O$1925,2,FALSE)</f>
        <v>Asthma without Intubation, with CC Score 9+</v>
      </c>
      <c r="D365" s="68" t="str">
        <f>IF(AND($Q365=$D$2,$O365="HRG"),"See 07.BPT",IFERROR(ROUND('[10]Linked sheet'!C365,'Rounded options'!$B$3),"-"))</f>
        <v>-</v>
      </c>
      <c r="E365" s="66">
        <f>IF(AND($O365="HRG",OR($D$2,$Q365=$E$2)), "See 07.BPTs",IFERROR(ROUND('[10]Linked sheet'!D365,'Rounded options'!$B$3),"-"))</f>
        <v>3467</v>
      </c>
      <c r="F365" s="15" t="str">
        <f>IFERROR(ROUND(IF('[10]Linked sheet'!E365="","-",'[10]Linked sheet'!E365),'Rounded options'!$B$3),"-")</f>
        <v>-</v>
      </c>
      <c r="G365" s="15" t="str">
        <f>IFERROR(ROUND(IF('[10]Linked sheet'!F365="","-",'[10]Linked sheet'!F365),'Rounded options'!$B$3),"-")</f>
        <v>-</v>
      </c>
      <c r="H365" s="15">
        <f>IFERROR(ROUND(IF('[10]Linked sheet'!G365="","-",'[10]Linked sheet'!G365),'Rounded options'!$B$3),"-")</f>
        <v>32</v>
      </c>
      <c r="I365" s="66">
        <f>IF(AND(Q365=$I$2,$O365="HRG"),"See 07.BPTs",IFERROR(ROUND('[10]Linked sheet'!H365,'Rounded options'!$B$3),"-"))</f>
        <v>3458</v>
      </c>
      <c r="J365" s="15">
        <f>IFERROR(ROUND(IF('[10]Linked sheet'!I365="","-",'[10]Linked sheet'!I365),'Rounded options'!$B$3),"-")</f>
        <v>34</v>
      </c>
      <c r="K365" s="15">
        <f>IFERROR(ROUND(IF('[10]Linked sheet'!J365="","-",'[10]Linked sheet'!J365),'Rounded options'!$B$3),"-")</f>
        <v>191</v>
      </c>
      <c r="L365" s="15" t="str">
        <f>IF('[10]Linked sheet'!K365="","-",'[10]Linked sheet'!K365)</f>
        <v>Yes</v>
      </c>
      <c r="M365" s="39">
        <f>IF('[10]Linked sheet'!L365="","-",'[10]Linked sheet'!L365)</f>
        <v>0.30000000000000004</v>
      </c>
      <c r="N365" s="35">
        <f>IFERROR(ROUND('[10]Linked sheet'!M365,'Rounded options'!$B$3),"-")</f>
        <v>1037</v>
      </c>
      <c r="O365" s="7" t="str">
        <f>IFERROR(VLOOKUP($B365,[11]BPT_System_Structure!$B:$F,2,FALSE),"-")</f>
        <v>-</v>
      </c>
      <c r="P365" s="23" t="str">
        <f>IFERROR(VLOOKUP($B365,[11]BPT_System_Structure!$B:$F,3,FALSE),"-")</f>
        <v>-</v>
      </c>
      <c r="Q365" s="8" t="str">
        <f>IFERROR(VLOOKUP($B365,[11]BPT_System_Structure!$B:$F,5,FALSE),"-")</f>
        <v>-</v>
      </c>
      <c r="R365" s="59">
        <v>0</v>
      </c>
    </row>
    <row r="366" spans="2:18" hidden="1" x14ac:dyDescent="0.2">
      <c r="B366" s="21" t="str">
        <f>'[10]Linked sheet'!A366</f>
        <v>DZ15J</v>
      </c>
      <c r="C366" s="20" t="str">
        <f>VLOOKUP($B366,'[10]Linked sheet'!$A$3:$O$1925,2,FALSE)</f>
        <v>Asthma without Intubation, with CC Score 6-8</v>
      </c>
      <c r="D366" s="68" t="str">
        <f>IF(AND($Q366=$D$2,$O366="HRG"),"See 07.BPT",IFERROR(ROUND('[10]Linked sheet'!C366,'Rounded options'!$B$3),"-"))</f>
        <v>-</v>
      </c>
      <c r="E366" s="66">
        <f>IF(AND($O366="HRG",OR($D$2,$Q366=$E$2)), "See 07.BPTs",IFERROR(ROUND('[10]Linked sheet'!D366,'Rounded options'!$B$3),"-"))</f>
        <v>2010</v>
      </c>
      <c r="F366" s="15" t="str">
        <f>IFERROR(ROUND(IF('[10]Linked sheet'!E366="","-",'[10]Linked sheet'!E366),'Rounded options'!$B$3),"-")</f>
        <v>-</v>
      </c>
      <c r="G366" s="15" t="str">
        <f>IFERROR(ROUND(IF('[10]Linked sheet'!F366="","-",'[10]Linked sheet'!F366),'Rounded options'!$B$3),"-")</f>
        <v>-</v>
      </c>
      <c r="H366" s="15">
        <f>IFERROR(ROUND(IF('[10]Linked sheet'!G366="","-",'[10]Linked sheet'!G366),'Rounded options'!$B$3),"-")</f>
        <v>28</v>
      </c>
      <c r="I366" s="66">
        <f>IF(AND(Q366=$I$2,$O366="HRG"),"See 07.BPTs",IFERROR(ROUND('[10]Linked sheet'!H366,'Rounded options'!$B$3),"-"))</f>
        <v>2154</v>
      </c>
      <c r="J366" s="15">
        <f>IFERROR(ROUND(IF('[10]Linked sheet'!I366="","-",'[10]Linked sheet'!I366),'Rounded options'!$B$3),"-")</f>
        <v>17</v>
      </c>
      <c r="K366" s="15">
        <f>IFERROR(ROUND(IF('[10]Linked sheet'!J366="","-",'[10]Linked sheet'!J366),'Rounded options'!$B$3),"-")</f>
        <v>191</v>
      </c>
      <c r="L366" s="15" t="str">
        <f>IF('[10]Linked sheet'!K366="","-",'[10]Linked sheet'!K366)</f>
        <v>Yes</v>
      </c>
      <c r="M366" s="39">
        <f>IF('[10]Linked sheet'!L366="","-",'[10]Linked sheet'!L366)</f>
        <v>0.30000000000000004</v>
      </c>
      <c r="N366" s="35">
        <f>IFERROR(ROUND('[10]Linked sheet'!M366,'Rounded options'!$B$3),"-")</f>
        <v>646</v>
      </c>
      <c r="O366" s="7" t="str">
        <f>IFERROR(VLOOKUP($B366,[11]BPT_System_Structure!$B:$F,2,FALSE),"-")</f>
        <v>-</v>
      </c>
      <c r="P366" s="23" t="str">
        <f>IFERROR(VLOOKUP($B366,[11]BPT_System_Structure!$B:$F,3,FALSE),"-")</f>
        <v>-</v>
      </c>
      <c r="Q366" s="8" t="str">
        <f>IFERROR(VLOOKUP($B366,[11]BPT_System_Structure!$B:$F,5,FALSE),"-")</f>
        <v>-</v>
      </c>
      <c r="R366" s="59">
        <v>0</v>
      </c>
    </row>
    <row r="367" spans="2:18" x14ac:dyDescent="0.2">
      <c r="B367" s="21" t="str">
        <f>'[10]Linked sheet'!A367</f>
        <v>DZ15K</v>
      </c>
      <c r="C367" s="20" t="str">
        <f>VLOOKUP($B367,'[10]Linked sheet'!$A$3:$O$1925,2,FALSE)</f>
        <v>Asthma without Intubation, with CC Score 3-5</v>
      </c>
      <c r="D367" s="68" t="str">
        <f>IF(AND($Q367=$D$2,$O367="HRG"),"See 07.BPT",IFERROR(ROUND('[10]Linked sheet'!C367,'Rounded options'!$B$3),"-"))</f>
        <v>-</v>
      </c>
      <c r="E367" s="66">
        <f>IF(AND($O367="HRG",OR($D$2,$Q367=$E$2)), "See 07.BPTs",IFERROR(ROUND('[10]Linked sheet'!D367,'Rounded options'!$B$3),"-"))</f>
        <v>996</v>
      </c>
      <c r="F367" s="15" t="str">
        <f>IFERROR(ROUND(IF('[10]Linked sheet'!E367="","-",'[10]Linked sheet'!E367),'Rounded options'!$B$3),"-")</f>
        <v>-</v>
      </c>
      <c r="G367" s="15" t="str">
        <f>IFERROR(ROUND(IF('[10]Linked sheet'!F367="","-",'[10]Linked sheet'!F367),'Rounded options'!$B$3),"-")</f>
        <v>-</v>
      </c>
      <c r="H367" s="15">
        <f>IFERROR(ROUND(IF('[10]Linked sheet'!G367="","-",'[10]Linked sheet'!G367),'Rounded options'!$B$3),"-")</f>
        <v>10</v>
      </c>
      <c r="I367" s="66">
        <f>IF(AND(Q367=$I$2,$O367="HRG"),"See 07.BPTs",IFERROR(ROUND('[10]Linked sheet'!H367,'Rounded options'!$B$3),"-"))</f>
        <v>1613</v>
      </c>
      <c r="J367" s="15">
        <f>IFERROR(ROUND(IF('[10]Linked sheet'!I367="","-",'[10]Linked sheet'!I367),'Rounded options'!$B$3),"-")</f>
        <v>14</v>
      </c>
      <c r="K367" s="15">
        <f>IFERROR(ROUND(IF('[10]Linked sheet'!J367="","-",'[10]Linked sheet'!J367),'Rounded options'!$B$3),"-")</f>
        <v>191</v>
      </c>
      <c r="L367" s="15" t="str">
        <f>IF('[10]Linked sheet'!K367="","-",'[10]Linked sheet'!K367)</f>
        <v>Yes</v>
      </c>
      <c r="M367" s="39">
        <f>IF('[10]Linked sheet'!L367="","-",'[10]Linked sheet'!L367)</f>
        <v>0.4</v>
      </c>
      <c r="N367" s="35">
        <f>IFERROR(ROUND('[10]Linked sheet'!M367,'Rounded options'!$B$3),"-")</f>
        <v>645</v>
      </c>
      <c r="O367" s="7" t="str">
        <f>IFERROR(VLOOKUP($B367,[11]BPT_System_Structure!$B:$F,2,FALSE),"-")</f>
        <v xml:space="preserve">HRG </v>
      </c>
      <c r="P367" s="23" t="str">
        <f>IFERROR(VLOOKUP($B367,[11]BPT_System_Structure!$B:$F,3,FALSE),"-")</f>
        <v>SDEC</v>
      </c>
      <c r="Q367" s="8" t="str">
        <f>IFERROR(VLOOKUP($B367,[11]BPT_System_Structure!$B:$F,5,FALSE),"-")</f>
        <v>NE</v>
      </c>
      <c r="R367" s="59" t="s">
        <v>11</v>
      </c>
    </row>
    <row r="368" spans="2:18" x14ac:dyDescent="0.2">
      <c r="B368" s="21" t="str">
        <f>'[10]Linked sheet'!A368</f>
        <v>DZ15L</v>
      </c>
      <c r="C368" s="20" t="str">
        <f>VLOOKUP($B368,'[10]Linked sheet'!$A$3:$O$1925,2,FALSE)</f>
        <v>Asthma without Intubation, with CC Score 0-2</v>
      </c>
      <c r="D368" s="68" t="str">
        <f>IF(AND($Q368=$D$2,$O368="HRG"),"See 07.BPT",IFERROR(ROUND('[10]Linked sheet'!C368,'Rounded options'!$B$3),"-"))</f>
        <v>-</v>
      </c>
      <c r="E368" s="66">
        <f>IF(AND($O368="HRG",OR($D$2,$Q368=$E$2)), "See 07.BPTs",IFERROR(ROUND('[10]Linked sheet'!D368,'Rounded options'!$B$3),"-"))</f>
        <v>355</v>
      </c>
      <c r="F368" s="15" t="str">
        <f>IFERROR(ROUND(IF('[10]Linked sheet'!E368="","-",'[10]Linked sheet'!E368),'Rounded options'!$B$3),"-")</f>
        <v>-</v>
      </c>
      <c r="G368" s="15" t="str">
        <f>IFERROR(ROUND(IF('[10]Linked sheet'!F368="","-",'[10]Linked sheet'!F368),'Rounded options'!$B$3),"-")</f>
        <v>-</v>
      </c>
      <c r="H368" s="15">
        <f>IFERROR(ROUND(IF('[10]Linked sheet'!G368="","-",'[10]Linked sheet'!G368),'Rounded options'!$B$3),"-")</f>
        <v>5</v>
      </c>
      <c r="I368" s="66">
        <f>IF(AND(Q368=$I$2,$O368="HRG"),"See 07.BPTs",IFERROR(ROUND('[10]Linked sheet'!H368,'Rounded options'!$B$3),"-"))</f>
        <v>983</v>
      </c>
      <c r="J368" s="15">
        <f>IFERROR(ROUND(IF('[10]Linked sheet'!I368="","-",'[10]Linked sheet'!I368),'Rounded options'!$B$3),"-")</f>
        <v>8</v>
      </c>
      <c r="K368" s="15">
        <f>IFERROR(ROUND(IF('[10]Linked sheet'!J368="","-",'[10]Linked sheet'!J368),'Rounded options'!$B$3),"-")</f>
        <v>191</v>
      </c>
      <c r="L368" s="15" t="str">
        <f>IF('[10]Linked sheet'!K368="","-",'[10]Linked sheet'!K368)</f>
        <v>Yes</v>
      </c>
      <c r="M368" s="39">
        <f>IF('[10]Linked sheet'!L368="","-",'[10]Linked sheet'!L368)</f>
        <v>0.65</v>
      </c>
      <c r="N368" s="35">
        <f>IFERROR(ROUND('[10]Linked sheet'!M368,'Rounded options'!$B$3),"-")</f>
        <v>639</v>
      </c>
      <c r="O368" s="7" t="str">
        <f>IFERROR(VLOOKUP($B368,[11]BPT_System_Structure!$B:$F,2,FALSE),"-")</f>
        <v xml:space="preserve">HRG </v>
      </c>
      <c r="P368" s="23" t="str">
        <f>IFERROR(VLOOKUP($B368,[11]BPT_System_Structure!$B:$F,3,FALSE),"-")</f>
        <v>SDEC</v>
      </c>
      <c r="Q368" s="8" t="str">
        <f>IFERROR(VLOOKUP($B368,[11]BPT_System_Structure!$B:$F,5,FALSE),"-")</f>
        <v>NE</v>
      </c>
      <c r="R368" s="59" t="s">
        <v>11</v>
      </c>
    </row>
    <row r="369" spans="2:18" hidden="1" x14ac:dyDescent="0.2">
      <c r="B369" s="21" t="str">
        <f>'[10]Linked sheet'!A369</f>
        <v>DZ16D</v>
      </c>
      <c r="C369" s="20" t="str">
        <f>VLOOKUP($B369,'[10]Linked sheet'!$A$3:$O$1925,2,FALSE)</f>
        <v>Pleural Effusion with CC Score 12+</v>
      </c>
      <c r="D369" s="68" t="str">
        <f>IF(AND($Q369=$D$2,$O369="HRG"),"See 07.BPT",IFERROR(ROUND('[10]Linked sheet'!C369,'Rounded options'!$B$3),"-"))</f>
        <v>-</v>
      </c>
      <c r="E369" s="66">
        <f>IF(AND($O369="HRG",OR($D$2,$Q369=$E$2)), "See 07.BPTs",IFERROR(ROUND('[10]Linked sheet'!D369,'Rounded options'!$B$3),"-"))</f>
        <v>6172</v>
      </c>
      <c r="F369" s="15" t="str">
        <f>IFERROR(ROUND(IF('[10]Linked sheet'!E369="","-",'[10]Linked sheet'!E369),'Rounded options'!$B$3),"-")</f>
        <v>-</v>
      </c>
      <c r="G369" s="15" t="str">
        <f>IFERROR(ROUND(IF('[10]Linked sheet'!F369="","-",'[10]Linked sheet'!F369),'Rounded options'!$B$3),"-")</f>
        <v>-</v>
      </c>
      <c r="H369" s="15">
        <f>IFERROR(ROUND(IF('[10]Linked sheet'!G369="","-",'[10]Linked sheet'!G369),'Rounded options'!$B$3),"-")</f>
        <v>58</v>
      </c>
      <c r="I369" s="66">
        <f>IF(AND(Q369=$I$2,$O369="HRG"),"See 07.BPTs",IFERROR(ROUND('[10]Linked sheet'!H369,'Rounded options'!$B$3),"-"))</f>
        <v>6416</v>
      </c>
      <c r="J369" s="15">
        <f>IFERROR(ROUND(IF('[10]Linked sheet'!I369="","-",'[10]Linked sheet'!I369),'Rounded options'!$B$3),"-")</f>
        <v>58</v>
      </c>
      <c r="K369" s="15">
        <f>IFERROR(ROUND(IF('[10]Linked sheet'!J369="","-",'[10]Linked sheet'!J369),'Rounded options'!$B$3),"-")</f>
        <v>191</v>
      </c>
      <c r="L369" s="15" t="str">
        <f>IF('[10]Linked sheet'!K369="","-",'[10]Linked sheet'!K369)</f>
        <v>Yes</v>
      </c>
      <c r="M369" s="39">
        <f>IF('[10]Linked sheet'!L369="","-",'[10]Linked sheet'!L369)</f>
        <v>0.30000000000000004</v>
      </c>
      <c r="N369" s="35">
        <f>IFERROR(ROUND('[10]Linked sheet'!M369,'Rounded options'!$B$3),"-")</f>
        <v>1925</v>
      </c>
      <c r="O369" s="7" t="str">
        <f>IFERROR(VLOOKUP($B369,[11]BPT_System_Structure!$B:$F,2,FALSE),"-")</f>
        <v>-</v>
      </c>
      <c r="P369" s="23" t="str">
        <f>IFERROR(VLOOKUP($B369,[11]BPT_System_Structure!$B:$F,3,FALSE),"-")</f>
        <v>-</v>
      </c>
      <c r="Q369" s="8" t="str">
        <f>IFERROR(VLOOKUP($B369,[11]BPT_System_Structure!$B:$F,5,FALSE),"-")</f>
        <v>-</v>
      </c>
      <c r="R369" s="59">
        <v>0</v>
      </c>
    </row>
    <row r="370" spans="2:18" hidden="1" x14ac:dyDescent="0.2">
      <c r="B370" s="21" t="str">
        <f>'[10]Linked sheet'!A370</f>
        <v>DZ16E</v>
      </c>
      <c r="C370" s="20" t="str">
        <f>VLOOKUP($B370,'[10]Linked sheet'!$A$3:$O$1925,2,FALSE)</f>
        <v>Pleural Effusion with CC Score 8-11</v>
      </c>
      <c r="D370" s="68" t="str">
        <f>IF(AND($Q370=$D$2,$O370="HRG"),"See 07.BPT",IFERROR(ROUND('[10]Linked sheet'!C370,'Rounded options'!$B$3),"-"))</f>
        <v>-</v>
      </c>
      <c r="E370" s="66">
        <f>IF(AND($O370="HRG",OR($D$2,$Q370=$E$2)), "See 07.BPTs",IFERROR(ROUND('[10]Linked sheet'!D370,'Rounded options'!$B$3),"-"))</f>
        <v>3148</v>
      </c>
      <c r="F370" s="15" t="str">
        <f>IFERROR(ROUND(IF('[10]Linked sheet'!E370="","-",'[10]Linked sheet'!E370),'Rounded options'!$B$3),"-")</f>
        <v>-</v>
      </c>
      <c r="G370" s="15" t="str">
        <f>IFERROR(ROUND(IF('[10]Linked sheet'!F370="","-",'[10]Linked sheet'!F370),'Rounded options'!$B$3),"-")</f>
        <v>-</v>
      </c>
      <c r="H370" s="15">
        <f>IFERROR(ROUND(IF('[10]Linked sheet'!G370="","-",'[10]Linked sheet'!G370),'Rounded options'!$B$3),"-")</f>
        <v>28</v>
      </c>
      <c r="I370" s="66">
        <f>IF(AND(Q370=$I$2,$O370="HRG"),"See 07.BPTs",IFERROR(ROUND('[10]Linked sheet'!H370,'Rounded options'!$B$3),"-"))</f>
        <v>3993</v>
      </c>
      <c r="J370" s="15">
        <f>IFERROR(ROUND(IF('[10]Linked sheet'!I370="","-",'[10]Linked sheet'!I370),'Rounded options'!$B$3),"-")</f>
        <v>33</v>
      </c>
      <c r="K370" s="15">
        <f>IFERROR(ROUND(IF('[10]Linked sheet'!J370="","-",'[10]Linked sheet'!J370),'Rounded options'!$B$3),"-")</f>
        <v>191</v>
      </c>
      <c r="L370" s="15" t="str">
        <f>IF('[10]Linked sheet'!K370="","-",'[10]Linked sheet'!K370)</f>
        <v>Yes</v>
      </c>
      <c r="M370" s="39">
        <f>IF('[10]Linked sheet'!L370="","-",'[10]Linked sheet'!L370)</f>
        <v>0.30000000000000004</v>
      </c>
      <c r="N370" s="35">
        <f>IFERROR(ROUND('[10]Linked sheet'!M370,'Rounded options'!$B$3),"-")</f>
        <v>1198</v>
      </c>
      <c r="O370" s="7" t="str">
        <f>IFERROR(VLOOKUP($B370,[11]BPT_System_Structure!$B:$F,2,FALSE),"-")</f>
        <v>-</v>
      </c>
      <c r="P370" s="23" t="str">
        <f>IFERROR(VLOOKUP($B370,[11]BPT_System_Structure!$B:$F,3,FALSE),"-")</f>
        <v>-</v>
      </c>
      <c r="Q370" s="8" t="str">
        <f>IFERROR(VLOOKUP($B370,[11]BPT_System_Structure!$B:$F,5,FALSE),"-")</f>
        <v>-</v>
      </c>
      <c r="R370" s="59">
        <v>0</v>
      </c>
    </row>
    <row r="371" spans="2:18" x14ac:dyDescent="0.2">
      <c r="B371" s="21" t="str">
        <f>'[10]Linked sheet'!A371</f>
        <v>DZ16F</v>
      </c>
      <c r="C371" s="20" t="str">
        <f>VLOOKUP($B371,'[10]Linked sheet'!$A$3:$O$1925,2,FALSE)</f>
        <v>Pleural Effusion with CC Score 4-7</v>
      </c>
      <c r="D371" s="68" t="str">
        <f>IF(AND($Q371=$D$2,$O371="HRG"),"See 07.BPT",IFERROR(ROUND('[10]Linked sheet'!C371,'Rounded options'!$B$3),"-"))</f>
        <v>-</v>
      </c>
      <c r="E371" s="66">
        <f>IF(AND($O371="HRG",OR($D$2,$Q371=$E$2)), "See 07.BPTs",IFERROR(ROUND('[10]Linked sheet'!D371,'Rounded options'!$B$3),"-"))</f>
        <v>1890</v>
      </c>
      <c r="F371" s="15" t="str">
        <f>IFERROR(ROUND(IF('[10]Linked sheet'!E371="","-",'[10]Linked sheet'!E371),'Rounded options'!$B$3),"-")</f>
        <v>-</v>
      </c>
      <c r="G371" s="15" t="str">
        <f>IFERROR(ROUND(IF('[10]Linked sheet'!F371="","-",'[10]Linked sheet'!F371),'Rounded options'!$B$3),"-")</f>
        <v>-</v>
      </c>
      <c r="H371" s="15">
        <f>IFERROR(ROUND(IF('[10]Linked sheet'!G371="","-",'[10]Linked sheet'!G371),'Rounded options'!$B$3),"-")</f>
        <v>15</v>
      </c>
      <c r="I371" s="66" t="str">
        <f>IF(AND(Q371=$I$2,$O371="HRG"),"See 07.BPTs",IFERROR(ROUND('[10]Linked sheet'!H371,'Rounded options'!$B$3),"-"))</f>
        <v>See 07.BPTs</v>
      </c>
      <c r="J371" s="15">
        <f>IFERROR(ROUND(IF('[10]Linked sheet'!I371="","-",'[10]Linked sheet'!I371),'Rounded options'!$B$3),"-")</f>
        <v>23</v>
      </c>
      <c r="K371" s="15">
        <f>IFERROR(ROUND(IF('[10]Linked sheet'!J371="","-",'[10]Linked sheet'!J371),'Rounded options'!$B$3),"-")</f>
        <v>191</v>
      </c>
      <c r="L371" s="15" t="str">
        <f>IF('[10]Linked sheet'!K371="","-",'[10]Linked sheet'!K371)</f>
        <v>Yes</v>
      </c>
      <c r="M371" s="39">
        <f>IF('[10]Linked sheet'!L371="","-",'[10]Linked sheet'!L371)</f>
        <v>0.30000000000000004</v>
      </c>
      <c r="N371" s="35">
        <f>IFERROR(ROUND('[10]Linked sheet'!M371,'Rounded options'!$B$3),"-")</f>
        <v>832</v>
      </c>
      <c r="O371" s="7" t="str">
        <f>IFERROR(VLOOKUP($B371,[11]BPT_System_Structure!$B:$F,2,FALSE),"-")</f>
        <v>HRG</v>
      </c>
      <c r="P371" s="23" t="str">
        <f>IFERROR(VLOOKUP($B371,[11]BPT_System_Structure!$B:$F,3,FALSE),"-")</f>
        <v>Pleural Effusion</v>
      </c>
      <c r="Q371" s="8" t="str">
        <f>IFERROR(VLOOKUP($B371,[11]BPT_System_Structure!$B:$F,5,FALSE),"-")</f>
        <v>NE</v>
      </c>
      <c r="R371" s="59" t="s">
        <v>11</v>
      </c>
    </row>
    <row r="372" spans="2:18" x14ac:dyDescent="0.2">
      <c r="B372" s="21" t="str">
        <f>'[10]Linked sheet'!A372</f>
        <v>DZ16G</v>
      </c>
      <c r="C372" s="20" t="str">
        <f>VLOOKUP($B372,'[10]Linked sheet'!$A$3:$O$1925,2,FALSE)</f>
        <v>Pleural Effusion with CC Score 0-3</v>
      </c>
      <c r="D372" s="68" t="str">
        <f>IF(AND($Q372=$D$2,$O372="HRG"),"See 07.BPT",IFERROR(ROUND('[10]Linked sheet'!C372,'Rounded options'!$B$3),"-"))</f>
        <v>-</v>
      </c>
      <c r="E372" s="66">
        <f>IF(AND($O372="HRG",OR($D$2,$Q372=$E$2)), "See 07.BPTs",IFERROR(ROUND('[10]Linked sheet'!D372,'Rounded options'!$B$3),"-"))</f>
        <v>1280</v>
      </c>
      <c r="F372" s="15" t="str">
        <f>IFERROR(ROUND(IF('[10]Linked sheet'!E372="","-",'[10]Linked sheet'!E372),'Rounded options'!$B$3),"-")</f>
        <v>-</v>
      </c>
      <c r="G372" s="15" t="str">
        <f>IFERROR(ROUND(IF('[10]Linked sheet'!F372="","-",'[10]Linked sheet'!F372),'Rounded options'!$B$3),"-")</f>
        <v>-</v>
      </c>
      <c r="H372" s="15">
        <f>IFERROR(ROUND(IF('[10]Linked sheet'!G372="","-",'[10]Linked sheet'!G372),'Rounded options'!$B$3),"-")</f>
        <v>8</v>
      </c>
      <c r="I372" s="66" t="str">
        <f>IF(AND(Q372=$I$2,$O372="HRG"),"See 07.BPTs",IFERROR(ROUND('[10]Linked sheet'!H372,'Rounded options'!$B$3),"-"))</f>
        <v>See 07.BPTs</v>
      </c>
      <c r="J372" s="15">
        <f>IFERROR(ROUND(IF('[10]Linked sheet'!I372="","-",'[10]Linked sheet'!I372),'Rounded options'!$B$3),"-")</f>
        <v>16</v>
      </c>
      <c r="K372" s="15">
        <f>IFERROR(ROUND(IF('[10]Linked sheet'!J372="","-",'[10]Linked sheet'!J372),'Rounded options'!$B$3),"-")</f>
        <v>191</v>
      </c>
      <c r="L372" s="15" t="str">
        <f>IF('[10]Linked sheet'!K372="","-",'[10]Linked sheet'!K372)</f>
        <v>Yes</v>
      </c>
      <c r="M372" s="39">
        <f>IF('[10]Linked sheet'!L372="","-",'[10]Linked sheet'!L372)</f>
        <v>0.30000000000000004</v>
      </c>
      <c r="N372" s="35">
        <f>IFERROR(ROUND('[10]Linked sheet'!M372,'Rounded options'!$B$3),"-")</f>
        <v>625</v>
      </c>
      <c r="O372" s="7" t="str">
        <f>IFERROR(VLOOKUP($B372,[11]BPT_System_Structure!$B:$F,2,FALSE),"-")</f>
        <v>HRG</v>
      </c>
      <c r="P372" s="23" t="str">
        <f>IFERROR(VLOOKUP($B372,[11]BPT_System_Structure!$B:$F,3,FALSE),"-")</f>
        <v>Pleural Effusion</v>
      </c>
      <c r="Q372" s="8" t="str">
        <f>IFERROR(VLOOKUP($B372,[11]BPT_System_Structure!$B:$F,5,FALSE),"-")</f>
        <v>NE</v>
      </c>
      <c r="R372" s="59" t="s">
        <v>11</v>
      </c>
    </row>
    <row r="373" spans="2:18" hidden="1" x14ac:dyDescent="0.2">
      <c r="B373" s="21" t="str">
        <f>'[10]Linked sheet'!A373</f>
        <v>DZ17E</v>
      </c>
      <c r="C373" s="20" t="str">
        <f>VLOOKUP($B373,'[10]Linked sheet'!$A$3:$O$1925,2,FALSE)</f>
        <v>Respiratory Neoplasms with CC Score 11+</v>
      </c>
      <c r="D373" s="68" t="str">
        <f>IF(AND($Q373=$D$2,$O373="HRG"),"See 07.BPT",IFERROR(ROUND('[10]Linked sheet'!C373,'Rounded options'!$B$3),"-"))</f>
        <v>-</v>
      </c>
      <c r="E373" s="66">
        <f>IF(AND($O373="HRG",OR($D$2,$Q373=$E$2)), "See 07.BPTs",IFERROR(ROUND('[10]Linked sheet'!D373,'Rounded options'!$B$3),"-"))</f>
        <v>4533</v>
      </c>
      <c r="F373" s="15" t="str">
        <f>IFERROR(ROUND(IF('[10]Linked sheet'!E373="","-",'[10]Linked sheet'!E373),'Rounded options'!$B$3),"-")</f>
        <v>-</v>
      </c>
      <c r="G373" s="15" t="str">
        <f>IFERROR(ROUND(IF('[10]Linked sheet'!F373="","-",'[10]Linked sheet'!F373),'Rounded options'!$B$3),"-")</f>
        <v>-</v>
      </c>
      <c r="H373" s="15">
        <f>IFERROR(ROUND(IF('[10]Linked sheet'!G373="","-",'[10]Linked sheet'!G373),'Rounded options'!$B$3),"-")</f>
        <v>39</v>
      </c>
      <c r="I373" s="66">
        <f>IF(AND(Q373=$I$2,$O373="HRG"),"See 07.BPTs",IFERROR(ROUND('[10]Linked sheet'!H373,'Rounded options'!$B$3),"-"))</f>
        <v>5342</v>
      </c>
      <c r="J373" s="15">
        <f>IFERROR(ROUND(IF('[10]Linked sheet'!I373="","-",'[10]Linked sheet'!I373),'Rounded options'!$B$3),"-")</f>
        <v>46</v>
      </c>
      <c r="K373" s="15">
        <f>IFERROR(ROUND(IF('[10]Linked sheet'!J373="","-",'[10]Linked sheet'!J373),'Rounded options'!$B$3),"-")</f>
        <v>191</v>
      </c>
      <c r="L373" s="15" t="str">
        <f>IF('[10]Linked sheet'!K373="","-",'[10]Linked sheet'!K373)</f>
        <v>Yes</v>
      </c>
      <c r="M373" s="39">
        <f>IF('[10]Linked sheet'!L373="","-",'[10]Linked sheet'!L373)</f>
        <v>0.30000000000000004</v>
      </c>
      <c r="N373" s="35">
        <f>IFERROR(ROUND('[10]Linked sheet'!M373,'Rounded options'!$B$3),"-")</f>
        <v>1603</v>
      </c>
      <c r="O373" s="7" t="str">
        <f>IFERROR(VLOOKUP($B373,[11]BPT_System_Structure!$B:$F,2,FALSE),"-")</f>
        <v>-</v>
      </c>
      <c r="P373" s="23" t="str">
        <f>IFERROR(VLOOKUP($B373,[11]BPT_System_Structure!$B:$F,3,FALSE),"-")</f>
        <v>-</v>
      </c>
      <c r="Q373" s="8" t="str">
        <f>IFERROR(VLOOKUP($B373,[11]BPT_System_Structure!$B:$F,5,FALSE),"-")</f>
        <v>-</v>
      </c>
      <c r="R373" s="59">
        <v>0</v>
      </c>
    </row>
    <row r="374" spans="2:18" hidden="1" x14ac:dyDescent="0.2">
      <c r="B374" s="21" t="str">
        <f>'[10]Linked sheet'!A374</f>
        <v>DZ17F</v>
      </c>
      <c r="C374" s="20" t="str">
        <f>VLOOKUP($B374,'[10]Linked sheet'!$A$3:$O$1925,2,FALSE)</f>
        <v>Respiratory Neoplasms with CC Score 8-10</v>
      </c>
      <c r="D374" s="68" t="str">
        <f>IF(AND($Q374=$D$2,$O374="HRG"),"See 07.BPT",IFERROR(ROUND('[10]Linked sheet'!C374,'Rounded options'!$B$3),"-"))</f>
        <v>-</v>
      </c>
      <c r="E374" s="66">
        <f>IF(AND($O374="HRG",OR($D$2,$Q374=$E$2)), "See 07.BPTs",IFERROR(ROUND('[10]Linked sheet'!D374,'Rounded options'!$B$3),"-"))</f>
        <v>2635</v>
      </c>
      <c r="F374" s="15" t="str">
        <f>IFERROR(ROUND(IF('[10]Linked sheet'!E374="","-",'[10]Linked sheet'!E374),'Rounded options'!$B$3),"-")</f>
        <v>-</v>
      </c>
      <c r="G374" s="15" t="str">
        <f>IFERROR(ROUND(IF('[10]Linked sheet'!F374="","-",'[10]Linked sheet'!F374),'Rounded options'!$B$3),"-")</f>
        <v>-</v>
      </c>
      <c r="H374" s="15">
        <f>IFERROR(ROUND(IF('[10]Linked sheet'!G374="","-",'[10]Linked sheet'!G374),'Rounded options'!$B$3),"-")</f>
        <v>26</v>
      </c>
      <c r="I374" s="66">
        <f>IF(AND(Q374=$I$2,$O374="HRG"),"See 07.BPTs",IFERROR(ROUND('[10]Linked sheet'!H374,'Rounded options'!$B$3),"-"))</f>
        <v>3851</v>
      </c>
      <c r="J374" s="15">
        <f>IFERROR(ROUND(IF('[10]Linked sheet'!I374="","-",'[10]Linked sheet'!I374),'Rounded options'!$B$3),"-")</f>
        <v>33</v>
      </c>
      <c r="K374" s="15">
        <f>IFERROR(ROUND(IF('[10]Linked sheet'!J374="","-",'[10]Linked sheet'!J374),'Rounded options'!$B$3),"-")</f>
        <v>191</v>
      </c>
      <c r="L374" s="15" t="str">
        <f>IF('[10]Linked sheet'!K374="","-",'[10]Linked sheet'!K374)</f>
        <v>Yes</v>
      </c>
      <c r="M374" s="39">
        <f>IF('[10]Linked sheet'!L374="","-",'[10]Linked sheet'!L374)</f>
        <v>0.30000000000000004</v>
      </c>
      <c r="N374" s="35">
        <f>IFERROR(ROUND('[10]Linked sheet'!M374,'Rounded options'!$B$3),"-")</f>
        <v>1155</v>
      </c>
      <c r="O374" s="7" t="str">
        <f>IFERROR(VLOOKUP($B374,[11]BPT_System_Structure!$B:$F,2,FALSE),"-")</f>
        <v>-</v>
      </c>
      <c r="P374" s="23" t="str">
        <f>IFERROR(VLOOKUP($B374,[11]BPT_System_Structure!$B:$F,3,FALSE),"-")</f>
        <v>-</v>
      </c>
      <c r="Q374" s="8" t="str">
        <f>IFERROR(VLOOKUP($B374,[11]BPT_System_Structure!$B:$F,5,FALSE),"-")</f>
        <v>-</v>
      </c>
      <c r="R374" s="59">
        <v>0</v>
      </c>
    </row>
    <row r="375" spans="2:18" hidden="1" x14ac:dyDescent="0.2">
      <c r="B375" s="21" t="str">
        <f>'[10]Linked sheet'!A375</f>
        <v>DZ17G</v>
      </c>
      <c r="C375" s="20" t="str">
        <f>VLOOKUP($B375,'[10]Linked sheet'!$A$3:$O$1925,2,FALSE)</f>
        <v>Respiratory Neoplasms with CC Score 5-7</v>
      </c>
      <c r="D375" s="68" t="str">
        <f>IF(AND($Q375=$D$2,$O375="HRG"),"See 07.BPT",IFERROR(ROUND('[10]Linked sheet'!C375,'Rounded options'!$B$3),"-"))</f>
        <v>-</v>
      </c>
      <c r="E375" s="66">
        <f>IF(AND($O375="HRG",OR($D$2,$Q375=$E$2)), "See 07.BPTs",IFERROR(ROUND('[10]Linked sheet'!D375,'Rounded options'!$B$3),"-"))</f>
        <v>1340</v>
      </c>
      <c r="F375" s="15" t="str">
        <f>IFERROR(ROUND(IF('[10]Linked sheet'!E375="","-",'[10]Linked sheet'!E375),'Rounded options'!$B$3),"-")</f>
        <v>-</v>
      </c>
      <c r="G375" s="15" t="str">
        <f>IFERROR(ROUND(IF('[10]Linked sheet'!F375="","-",'[10]Linked sheet'!F375),'Rounded options'!$B$3),"-")</f>
        <v>-</v>
      </c>
      <c r="H375" s="15">
        <f>IFERROR(ROUND(IF('[10]Linked sheet'!G375="","-",'[10]Linked sheet'!G375),'Rounded options'!$B$3),"-")</f>
        <v>8</v>
      </c>
      <c r="I375" s="66">
        <f>IF(AND(Q375=$I$2,$O375="HRG"),"See 07.BPTs",IFERROR(ROUND('[10]Linked sheet'!H375,'Rounded options'!$B$3),"-"))</f>
        <v>3017</v>
      </c>
      <c r="J375" s="15">
        <f>IFERROR(ROUND(IF('[10]Linked sheet'!I375="","-",'[10]Linked sheet'!I375),'Rounded options'!$B$3),"-")</f>
        <v>26</v>
      </c>
      <c r="K375" s="15">
        <f>IFERROR(ROUND(IF('[10]Linked sheet'!J375="","-",'[10]Linked sheet'!J375),'Rounded options'!$B$3),"-")</f>
        <v>191</v>
      </c>
      <c r="L375" s="15" t="str">
        <f>IF('[10]Linked sheet'!K375="","-",'[10]Linked sheet'!K375)</f>
        <v>Yes</v>
      </c>
      <c r="M375" s="39">
        <f>IF('[10]Linked sheet'!L375="","-",'[10]Linked sheet'!L375)</f>
        <v>0.30000000000000004</v>
      </c>
      <c r="N375" s="35">
        <f>IFERROR(ROUND('[10]Linked sheet'!M375,'Rounded options'!$B$3),"-")</f>
        <v>905</v>
      </c>
      <c r="O375" s="7" t="str">
        <f>IFERROR(VLOOKUP($B375,[11]BPT_System_Structure!$B:$F,2,FALSE),"-")</f>
        <v>-</v>
      </c>
      <c r="P375" s="23" t="str">
        <f>IFERROR(VLOOKUP($B375,[11]BPT_System_Structure!$B:$F,3,FALSE),"-")</f>
        <v>-</v>
      </c>
      <c r="Q375" s="8" t="str">
        <f>IFERROR(VLOOKUP($B375,[11]BPT_System_Structure!$B:$F,5,FALSE),"-")</f>
        <v>-</v>
      </c>
      <c r="R375" s="59">
        <v>0</v>
      </c>
    </row>
    <row r="376" spans="2:18" hidden="1" x14ac:dyDescent="0.2">
      <c r="B376" s="21" t="str">
        <f>'[10]Linked sheet'!A376</f>
        <v>DZ17H</v>
      </c>
      <c r="C376" s="20" t="str">
        <f>VLOOKUP($B376,'[10]Linked sheet'!$A$3:$O$1925,2,FALSE)</f>
        <v>Respiratory Neoplasms with CC Score 3-4</v>
      </c>
      <c r="D376" s="68" t="str">
        <f>IF(AND($Q376=$D$2,$O376="HRG"),"See 07.BPT",IFERROR(ROUND('[10]Linked sheet'!C376,'Rounded options'!$B$3),"-"))</f>
        <v>-</v>
      </c>
      <c r="E376" s="66">
        <f>IF(AND($O376="HRG",OR($D$2,$Q376=$E$2)), "See 07.BPTs",IFERROR(ROUND('[10]Linked sheet'!D376,'Rounded options'!$B$3),"-"))</f>
        <v>903</v>
      </c>
      <c r="F376" s="15" t="str">
        <f>IFERROR(ROUND(IF('[10]Linked sheet'!E376="","-",'[10]Linked sheet'!E376),'Rounded options'!$B$3),"-")</f>
        <v>-</v>
      </c>
      <c r="G376" s="15" t="str">
        <f>IFERROR(ROUND(IF('[10]Linked sheet'!F376="","-",'[10]Linked sheet'!F376),'Rounded options'!$B$3),"-")</f>
        <v>-</v>
      </c>
      <c r="H376" s="15">
        <f>IFERROR(ROUND(IF('[10]Linked sheet'!G376="","-",'[10]Linked sheet'!G376),'Rounded options'!$B$3),"-")</f>
        <v>5</v>
      </c>
      <c r="I376" s="66">
        <f>IF(AND(Q376=$I$2,$O376="HRG"),"See 07.BPTs",IFERROR(ROUND('[10]Linked sheet'!H376,'Rounded options'!$B$3),"-"))</f>
        <v>2425</v>
      </c>
      <c r="J376" s="15">
        <f>IFERROR(ROUND(IF('[10]Linked sheet'!I376="","-",'[10]Linked sheet'!I376),'Rounded options'!$B$3),"-")</f>
        <v>20</v>
      </c>
      <c r="K376" s="15">
        <f>IFERROR(ROUND(IF('[10]Linked sheet'!J376="","-",'[10]Linked sheet'!J376),'Rounded options'!$B$3),"-")</f>
        <v>191</v>
      </c>
      <c r="L376" s="15" t="str">
        <f>IF('[10]Linked sheet'!K376="","-",'[10]Linked sheet'!K376)</f>
        <v>Yes</v>
      </c>
      <c r="M376" s="39">
        <f>IF('[10]Linked sheet'!L376="","-",'[10]Linked sheet'!L376)</f>
        <v>0.30000000000000004</v>
      </c>
      <c r="N376" s="35">
        <f>IFERROR(ROUND('[10]Linked sheet'!M376,'Rounded options'!$B$3),"-")</f>
        <v>728</v>
      </c>
      <c r="O376" s="7" t="str">
        <f>IFERROR(VLOOKUP($B376,[11]BPT_System_Structure!$B:$F,2,FALSE),"-")</f>
        <v>-</v>
      </c>
      <c r="P376" s="23" t="str">
        <f>IFERROR(VLOOKUP($B376,[11]BPT_System_Structure!$B:$F,3,FALSE),"-")</f>
        <v>-</v>
      </c>
      <c r="Q376" s="8" t="str">
        <f>IFERROR(VLOOKUP($B376,[11]BPT_System_Structure!$B:$F,5,FALSE),"-")</f>
        <v>-</v>
      </c>
      <c r="R376" s="59">
        <v>0</v>
      </c>
    </row>
    <row r="377" spans="2:18" hidden="1" x14ac:dyDescent="0.2">
      <c r="B377" s="21" t="str">
        <f>'[10]Linked sheet'!A377</f>
        <v>DZ17J</v>
      </c>
      <c r="C377" s="20" t="str">
        <f>VLOOKUP($B377,'[10]Linked sheet'!$A$3:$O$1925,2,FALSE)</f>
        <v>Respiratory Neoplasms with CC Score 1-2</v>
      </c>
      <c r="D377" s="68" t="str">
        <f>IF(AND($Q377=$D$2,$O377="HRG"),"See 07.BPT",IFERROR(ROUND('[10]Linked sheet'!C377,'Rounded options'!$B$3),"-"))</f>
        <v>-</v>
      </c>
      <c r="E377" s="66">
        <f>IF(AND($O377="HRG",OR($D$2,$Q377=$E$2)), "See 07.BPTs",IFERROR(ROUND('[10]Linked sheet'!D377,'Rounded options'!$B$3),"-"))</f>
        <v>762</v>
      </c>
      <c r="F377" s="15" t="str">
        <f>IFERROR(ROUND(IF('[10]Linked sheet'!E377="","-",'[10]Linked sheet'!E377),'Rounded options'!$B$3),"-")</f>
        <v>-</v>
      </c>
      <c r="G377" s="15" t="str">
        <f>IFERROR(ROUND(IF('[10]Linked sheet'!F377="","-",'[10]Linked sheet'!F377),'Rounded options'!$B$3),"-")</f>
        <v>-</v>
      </c>
      <c r="H377" s="15">
        <f>IFERROR(ROUND(IF('[10]Linked sheet'!G377="","-",'[10]Linked sheet'!G377),'Rounded options'!$B$3),"-")</f>
        <v>5</v>
      </c>
      <c r="I377" s="66">
        <f>IF(AND(Q377=$I$2,$O377="HRG"),"See 07.BPTs",IFERROR(ROUND('[10]Linked sheet'!H377,'Rounded options'!$B$3),"-"))</f>
        <v>1971</v>
      </c>
      <c r="J377" s="15">
        <f>IFERROR(ROUND(IF('[10]Linked sheet'!I377="","-",'[10]Linked sheet'!I377),'Rounded options'!$B$3),"-")</f>
        <v>14</v>
      </c>
      <c r="K377" s="15">
        <f>IFERROR(ROUND(IF('[10]Linked sheet'!J377="","-",'[10]Linked sheet'!J377),'Rounded options'!$B$3),"-")</f>
        <v>191</v>
      </c>
      <c r="L377" s="15" t="str">
        <f>IF('[10]Linked sheet'!K377="","-",'[10]Linked sheet'!K377)</f>
        <v>Yes</v>
      </c>
      <c r="M377" s="39">
        <f>IF('[10]Linked sheet'!L377="","-",'[10]Linked sheet'!L377)</f>
        <v>0.30000000000000004</v>
      </c>
      <c r="N377" s="35">
        <f>IFERROR(ROUND('[10]Linked sheet'!M377,'Rounded options'!$B$3),"-")</f>
        <v>591</v>
      </c>
      <c r="O377" s="7" t="str">
        <f>IFERROR(VLOOKUP($B377,[11]BPT_System_Structure!$B:$F,2,FALSE),"-")</f>
        <v>-</v>
      </c>
      <c r="P377" s="23" t="str">
        <f>IFERROR(VLOOKUP($B377,[11]BPT_System_Structure!$B:$F,3,FALSE),"-")</f>
        <v>-</v>
      </c>
      <c r="Q377" s="8" t="str">
        <f>IFERROR(VLOOKUP($B377,[11]BPT_System_Structure!$B:$F,5,FALSE),"-")</f>
        <v>-</v>
      </c>
      <c r="R377" s="59">
        <v>0</v>
      </c>
    </row>
    <row r="378" spans="2:18" hidden="1" x14ac:dyDescent="0.2">
      <c r="B378" s="21" t="str">
        <f>'[10]Linked sheet'!A378</f>
        <v>DZ17K</v>
      </c>
      <c r="C378" s="20" t="str">
        <f>VLOOKUP($B378,'[10]Linked sheet'!$A$3:$O$1925,2,FALSE)</f>
        <v>Respiratory Neoplasms with CC Score 0</v>
      </c>
      <c r="D378" s="68" t="str">
        <f>IF(AND($Q378=$D$2,$O378="HRG"),"See 07.BPT",IFERROR(ROUND('[10]Linked sheet'!C378,'Rounded options'!$B$3),"-"))</f>
        <v>-</v>
      </c>
      <c r="E378" s="66">
        <f>IF(AND($O378="HRG",OR($D$2,$Q378=$E$2)), "See 07.BPTs",IFERROR(ROUND('[10]Linked sheet'!D378,'Rounded options'!$B$3),"-"))</f>
        <v>568</v>
      </c>
      <c r="F378" s="15" t="str">
        <f>IFERROR(ROUND(IF('[10]Linked sheet'!E378="","-",'[10]Linked sheet'!E378),'Rounded options'!$B$3),"-")</f>
        <v>-</v>
      </c>
      <c r="G378" s="15" t="str">
        <f>IFERROR(ROUND(IF('[10]Linked sheet'!F378="","-",'[10]Linked sheet'!F378),'Rounded options'!$B$3),"-")</f>
        <v>-</v>
      </c>
      <c r="H378" s="15">
        <f>IFERROR(ROUND(IF('[10]Linked sheet'!G378="","-",'[10]Linked sheet'!G378),'Rounded options'!$B$3),"-")</f>
        <v>5</v>
      </c>
      <c r="I378" s="66">
        <f>IF(AND(Q378=$I$2,$O378="HRG"),"See 07.BPTs",IFERROR(ROUND('[10]Linked sheet'!H378,'Rounded options'!$B$3),"-"))</f>
        <v>1471</v>
      </c>
      <c r="J378" s="15">
        <f>IFERROR(ROUND(IF('[10]Linked sheet'!I378="","-",'[10]Linked sheet'!I378),'Rounded options'!$B$3),"-")</f>
        <v>10</v>
      </c>
      <c r="K378" s="15">
        <f>IFERROR(ROUND(IF('[10]Linked sheet'!J378="","-",'[10]Linked sheet'!J378),'Rounded options'!$B$3),"-")</f>
        <v>191</v>
      </c>
      <c r="L378" s="15" t="str">
        <f>IF('[10]Linked sheet'!K378="","-",'[10]Linked sheet'!K378)</f>
        <v>Yes</v>
      </c>
      <c r="M378" s="39">
        <f>IF('[10]Linked sheet'!L378="","-",'[10]Linked sheet'!L378)</f>
        <v>0.4</v>
      </c>
      <c r="N378" s="35">
        <f>IFERROR(ROUND('[10]Linked sheet'!M378,'Rounded options'!$B$3),"-")</f>
        <v>589</v>
      </c>
      <c r="O378" s="7" t="str">
        <f>IFERROR(VLOOKUP($B378,[11]BPT_System_Structure!$B:$F,2,FALSE),"-")</f>
        <v>-</v>
      </c>
      <c r="P378" s="23" t="str">
        <f>IFERROR(VLOOKUP($B378,[11]BPT_System_Structure!$B:$F,3,FALSE),"-")</f>
        <v>-</v>
      </c>
      <c r="Q378" s="8" t="str">
        <f>IFERROR(VLOOKUP($B378,[11]BPT_System_Structure!$B:$F,5,FALSE),"-")</f>
        <v>-</v>
      </c>
      <c r="R378" s="59">
        <v>0</v>
      </c>
    </row>
    <row r="379" spans="2:18" hidden="1" x14ac:dyDescent="0.2">
      <c r="B379" s="21" t="str">
        <f>'[10]Linked sheet'!A379</f>
        <v>DZ18A</v>
      </c>
      <c r="C379" s="20" t="str">
        <f>VLOOKUP($B379,'[10]Linked sheet'!$A$3:$O$1925,2,FALSE)</f>
        <v>Sleeping Disorders Affecting Breathing with CC Score 5+</v>
      </c>
      <c r="D379" s="68" t="str">
        <f>IF(AND($Q379=$D$2,$O379="HRG"),"See 07.BPT",IFERROR(ROUND('[10]Linked sheet'!C379,'Rounded options'!$B$3),"-"))</f>
        <v>-</v>
      </c>
      <c r="E379" s="66">
        <f>IF(AND($O379="HRG",OR($D$2,$Q379=$E$2)), "See 07.BPTs",IFERROR(ROUND('[10]Linked sheet'!D379,'Rounded options'!$B$3),"-"))</f>
        <v>868</v>
      </c>
      <c r="F379" s="15" t="str">
        <f>IFERROR(ROUND(IF('[10]Linked sheet'!E379="","-",'[10]Linked sheet'!E379),'Rounded options'!$B$3),"-")</f>
        <v>-</v>
      </c>
      <c r="G379" s="15" t="str">
        <f>IFERROR(ROUND(IF('[10]Linked sheet'!F379="","-",'[10]Linked sheet'!F379),'Rounded options'!$B$3),"-")</f>
        <v>-</v>
      </c>
      <c r="H379" s="15">
        <f>IFERROR(ROUND(IF('[10]Linked sheet'!G379="","-",'[10]Linked sheet'!G379),'Rounded options'!$B$3),"-")</f>
        <v>5</v>
      </c>
      <c r="I379" s="66">
        <f>IF(AND(Q379=$I$2,$O379="HRG"),"See 07.BPTs",IFERROR(ROUND('[10]Linked sheet'!H379,'Rounded options'!$B$3),"-"))</f>
        <v>3035</v>
      </c>
      <c r="J379" s="15">
        <f>IFERROR(ROUND(IF('[10]Linked sheet'!I379="","-",'[10]Linked sheet'!I379),'Rounded options'!$B$3),"-")</f>
        <v>34</v>
      </c>
      <c r="K379" s="15">
        <f>IFERROR(ROUND(IF('[10]Linked sheet'!J379="","-",'[10]Linked sheet'!J379),'Rounded options'!$B$3),"-")</f>
        <v>191</v>
      </c>
      <c r="L379" s="15" t="str">
        <f>IF('[10]Linked sheet'!K379="","-",'[10]Linked sheet'!K379)</f>
        <v>Yes</v>
      </c>
      <c r="M379" s="39">
        <f>IF('[10]Linked sheet'!L379="","-",'[10]Linked sheet'!L379)</f>
        <v>0.30000000000000004</v>
      </c>
      <c r="N379" s="35">
        <f>IFERROR(ROUND('[10]Linked sheet'!M379,'Rounded options'!$B$3),"-")</f>
        <v>911</v>
      </c>
      <c r="O379" s="7" t="str">
        <f>IFERROR(VLOOKUP($B379,[11]BPT_System_Structure!$B:$F,2,FALSE),"-")</f>
        <v>-</v>
      </c>
      <c r="P379" s="23" t="str">
        <f>IFERROR(VLOOKUP($B379,[11]BPT_System_Structure!$B:$F,3,FALSE),"-")</f>
        <v>-</v>
      </c>
      <c r="Q379" s="8" t="str">
        <f>IFERROR(VLOOKUP($B379,[11]BPT_System_Structure!$B:$F,5,FALSE),"-")</f>
        <v>-</v>
      </c>
      <c r="R379" s="59">
        <v>0</v>
      </c>
    </row>
    <row r="380" spans="2:18" hidden="1" x14ac:dyDescent="0.2">
      <c r="B380" s="21" t="str">
        <f>'[10]Linked sheet'!A380</f>
        <v>DZ18B</v>
      </c>
      <c r="C380" s="20" t="str">
        <f>VLOOKUP($B380,'[10]Linked sheet'!$A$3:$O$1925,2,FALSE)</f>
        <v>Sleeping Disorders Affecting Breathing with CC Score 2-4</v>
      </c>
      <c r="D380" s="68" t="str">
        <f>IF(AND($Q380=$D$2,$O380="HRG"),"See 07.BPT",IFERROR(ROUND('[10]Linked sheet'!C380,'Rounded options'!$B$3),"-"))</f>
        <v>-</v>
      </c>
      <c r="E380" s="66">
        <f>IF(AND($O380="HRG",OR($D$2,$Q380=$E$2)), "See 07.BPTs",IFERROR(ROUND('[10]Linked sheet'!D380,'Rounded options'!$B$3),"-"))</f>
        <v>632</v>
      </c>
      <c r="F380" s="15" t="str">
        <f>IFERROR(ROUND(IF('[10]Linked sheet'!E380="","-",'[10]Linked sheet'!E380),'Rounded options'!$B$3),"-")</f>
        <v>-</v>
      </c>
      <c r="G380" s="15" t="str">
        <f>IFERROR(ROUND(IF('[10]Linked sheet'!F380="","-",'[10]Linked sheet'!F380),'Rounded options'!$B$3),"-")</f>
        <v>-</v>
      </c>
      <c r="H380" s="15">
        <f>IFERROR(ROUND(IF('[10]Linked sheet'!G380="","-",'[10]Linked sheet'!G380),'Rounded options'!$B$3),"-")</f>
        <v>5</v>
      </c>
      <c r="I380" s="66">
        <f>IF(AND(Q380=$I$2,$O380="HRG"),"See 07.BPTs",IFERROR(ROUND('[10]Linked sheet'!H380,'Rounded options'!$B$3),"-"))</f>
        <v>1631</v>
      </c>
      <c r="J380" s="15">
        <f>IFERROR(ROUND(IF('[10]Linked sheet'!I380="","-",'[10]Linked sheet'!I380),'Rounded options'!$B$3),"-")</f>
        <v>14</v>
      </c>
      <c r="K380" s="15">
        <f>IFERROR(ROUND(IF('[10]Linked sheet'!J380="","-",'[10]Linked sheet'!J380),'Rounded options'!$B$3),"-")</f>
        <v>191</v>
      </c>
      <c r="L380" s="15" t="str">
        <f>IF('[10]Linked sheet'!K380="","-",'[10]Linked sheet'!K380)</f>
        <v>Yes</v>
      </c>
      <c r="M380" s="39">
        <f>IF('[10]Linked sheet'!L380="","-",'[10]Linked sheet'!L380)</f>
        <v>0.30000000000000004</v>
      </c>
      <c r="N380" s="35">
        <f>IFERROR(ROUND('[10]Linked sheet'!M380,'Rounded options'!$B$3),"-")</f>
        <v>489</v>
      </c>
      <c r="O380" s="7" t="str">
        <f>IFERROR(VLOOKUP($B380,[11]BPT_System_Structure!$B:$F,2,FALSE),"-")</f>
        <v>-</v>
      </c>
      <c r="P380" s="23" t="str">
        <f>IFERROR(VLOOKUP($B380,[11]BPT_System_Structure!$B:$F,3,FALSE),"-")</f>
        <v>-</v>
      </c>
      <c r="Q380" s="8" t="str">
        <f>IFERROR(VLOOKUP($B380,[11]BPT_System_Structure!$B:$F,5,FALSE),"-")</f>
        <v>-</v>
      </c>
      <c r="R380" s="59">
        <v>0</v>
      </c>
    </row>
    <row r="381" spans="2:18" hidden="1" x14ac:dyDescent="0.2">
      <c r="B381" s="21" t="str">
        <f>'[10]Linked sheet'!A381</f>
        <v>DZ18C</v>
      </c>
      <c r="C381" s="20" t="str">
        <f>VLOOKUP($B381,'[10]Linked sheet'!$A$3:$O$1925,2,FALSE)</f>
        <v>Sleeping Disorders Affecting Breathing with CC Score 0-1</v>
      </c>
      <c r="D381" s="68" t="str">
        <f>IF(AND($Q381=$D$2,$O381="HRG"),"See 07.BPT",IFERROR(ROUND('[10]Linked sheet'!C381,'Rounded options'!$B$3),"-"))</f>
        <v>-</v>
      </c>
      <c r="E381" s="66">
        <f>IF(AND($O381="HRG",OR($D$2,$Q381=$E$2)), "See 07.BPTs",IFERROR(ROUND('[10]Linked sheet'!D381,'Rounded options'!$B$3),"-"))</f>
        <v>576</v>
      </c>
      <c r="F381" s="15" t="str">
        <f>IFERROR(ROUND(IF('[10]Linked sheet'!E381="","-",'[10]Linked sheet'!E381),'Rounded options'!$B$3),"-")</f>
        <v>-</v>
      </c>
      <c r="G381" s="15" t="str">
        <f>IFERROR(ROUND(IF('[10]Linked sheet'!F381="","-",'[10]Linked sheet'!F381),'Rounded options'!$B$3),"-")</f>
        <v>-</v>
      </c>
      <c r="H381" s="15">
        <f>IFERROR(ROUND(IF('[10]Linked sheet'!G381="","-",'[10]Linked sheet'!G381),'Rounded options'!$B$3),"-")</f>
        <v>5</v>
      </c>
      <c r="I381" s="66">
        <f>IF(AND(Q381=$I$2,$O381="HRG"),"See 07.BPTs",IFERROR(ROUND('[10]Linked sheet'!H381,'Rounded options'!$B$3),"-"))</f>
        <v>853</v>
      </c>
      <c r="J381" s="15">
        <f>IFERROR(ROUND(IF('[10]Linked sheet'!I381="","-",'[10]Linked sheet'!I381),'Rounded options'!$B$3),"-")</f>
        <v>5</v>
      </c>
      <c r="K381" s="15">
        <f>IFERROR(ROUND(IF('[10]Linked sheet'!J381="","-",'[10]Linked sheet'!J381),'Rounded options'!$B$3),"-")</f>
        <v>191</v>
      </c>
      <c r="L381" s="15" t="str">
        <f>IF('[10]Linked sheet'!K381="","-",'[10]Linked sheet'!K381)</f>
        <v>Yes</v>
      </c>
      <c r="M381" s="39">
        <f>IF('[10]Linked sheet'!L381="","-",'[10]Linked sheet'!L381)</f>
        <v>1</v>
      </c>
      <c r="N381" s="35">
        <f>IFERROR(ROUND('[10]Linked sheet'!M381,'Rounded options'!$B$3),"-")</f>
        <v>853</v>
      </c>
      <c r="O381" s="7" t="str">
        <f>IFERROR(VLOOKUP($B381,[11]BPT_System_Structure!$B:$F,2,FALSE),"-")</f>
        <v>-</v>
      </c>
      <c r="P381" s="23" t="str">
        <f>IFERROR(VLOOKUP($B381,[11]BPT_System_Structure!$B:$F,3,FALSE),"-")</f>
        <v>-</v>
      </c>
      <c r="Q381" s="8" t="str">
        <f>IFERROR(VLOOKUP($B381,[11]BPT_System_Structure!$B:$F,5,FALSE),"-")</f>
        <v>-</v>
      </c>
      <c r="R381" s="59">
        <v>0</v>
      </c>
    </row>
    <row r="382" spans="2:18" hidden="1" x14ac:dyDescent="0.2">
      <c r="B382" s="21" t="str">
        <f>'[10]Linked sheet'!A382</f>
        <v>DZ19D</v>
      </c>
      <c r="C382" s="20" t="str">
        <f>VLOOKUP($B382,'[10]Linked sheet'!$A$3:$O$1925,2,FALSE)</f>
        <v>Other Respiratory Disorders with CC Score 12+</v>
      </c>
      <c r="D382" s="68" t="str">
        <f>IF(AND($Q382=$D$2,$O382="HRG"),"See 07.BPT",IFERROR(ROUND('[10]Linked sheet'!C382,'Rounded options'!$B$3),"-"))</f>
        <v>-</v>
      </c>
      <c r="E382" s="66">
        <f>IF(AND($O382="HRG",OR($D$2,$Q382=$E$2)), "See 07.BPTs",IFERROR(ROUND('[10]Linked sheet'!D382,'Rounded options'!$B$3),"-"))</f>
        <v>4125</v>
      </c>
      <c r="F382" s="15" t="str">
        <f>IFERROR(ROUND(IF('[10]Linked sheet'!E382="","-",'[10]Linked sheet'!E382),'Rounded options'!$B$3),"-")</f>
        <v>-</v>
      </c>
      <c r="G382" s="15" t="str">
        <f>IFERROR(ROUND(IF('[10]Linked sheet'!F382="","-",'[10]Linked sheet'!F382),'Rounded options'!$B$3),"-")</f>
        <v>-</v>
      </c>
      <c r="H382" s="15">
        <f>IFERROR(ROUND(IF('[10]Linked sheet'!G382="","-",'[10]Linked sheet'!G382),'Rounded options'!$B$3),"-")</f>
        <v>43</v>
      </c>
      <c r="I382" s="66">
        <f>IF(AND(Q382=$I$2,$O382="HRG"),"See 07.BPTs",IFERROR(ROUND('[10]Linked sheet'!H382,'Rounded options'!$B$3),"-"))</f>
        <v>4125</v>
      </c>
      <c r="J382" s="15">
        <f>IFERROR(ROUND(IF('[10]Linked sheet'!I382="","-",'[10]Linked sheet'!I382),'Rounded options'!$B$3),"-")</f>
        <v>43</v>
      </c>
      <c r="K382" s="15">
        <f>IFERROR(ROUND(IF('[10]Linked sheet'!J382="","-",'[10]Linked sheet'!J382),'Rounded options'!$B$3),"-")</f>
        <v>191</v>
      </c>
      <c r="L382" s="15" t="str">
        <f>IF('[10]Linked sheet'!K382="","-",'[10]Linked sheet'!K382)</f>
        <v>Yes</v>
      </c>
      <c r="M382" s="39">
        <f>IF('[10]Linked sheet'!L382="","-",'[10]Linked sheet'!L382)</f>
        <v>0.30000000000000004</v>
      </c>
      <c r="N382" s="35">
        <f>IFERROR(ROUND('[10]Linked sheet'!M382,'Rounded options'!$B$3),"-")</f>
        <v>1237</v>
      </c>
      <c r="O382" s="7" t="str">
        <f>IFERROR(VLOOKUP($B382,[11]BPT_System_Structure!$B:$F,2,FALSE),"-")</f>
        <v>-</v>
      </c>
      <c r="P382" s="23" t="str">
        <f>IFERROR(VLOOKUP($B382,[11]BPT_System_Structure!$B:$F,3,FALSE),"-")</f>
        <v>-</v>
      </c>
      <c r="Q382" s="8" t="str">
        <f>IFERROR(VLOOKUP($B382,[11]BPT_System_Structure!$B:$F,5,FALSE),"-")</f>
        <v>-</v>
      </c>
      <c r="R382" s="59">
        <v>0</v>
      </c>
    </row>
    <row r="383" spans="2:18" hidden="1" x14ac:dyDescent="0.2">
      <c r="B383" s="21" t="str">
        <f>'[10]Linked sheet'!A383</f>
        <v>DZ19E</v>
      </c>
      <c r="C383" s="20" t="str">
        <f>VLOOKUP($B383,'[10]Linked sheet'!$A$3:$O$1925,2,FALSE)</f>
        <v>Other Respiratory Disorders with CC Score 9-11</v>
      </c>
      <c r="D383" s="68" t="str">
        <f>IF(AND($Q383=$D$2,$O383="HRG"),"See 07.BPT",IFERROR(ROUND('[10]Linked sheet'!C383,'Rounded options'!$B$3),"-"))</f>
        <v>-</v>
      </c>
      <c r="E383" s="66">
        <f>IF(AND($O383="HRG",OR($D$2,$Q383=$E$2)), "See 07.BPTs",IFERROR(ROUND('[10]Linked sheet'!D383,'Rounded options'!$B$3),"-"))</f>
        <v>1761</v>
      </c>
      <c r="F383" s="15" t="str">
        <f>IFERROR(ROUND(IF('[10]Linked sheet'!E383="","-",'[10]Linked sheet'!E383),'Rounded options'!$B$3),"-")</f>
        <v>-</v>
      </c>
      <c r="G383" s="15" t="str">
        <f>IFERROR(ROUND(IF('[10]Linked sheet'!F383="","-",'[10]Linked sheet'!F383),'Rounded options'!$B$3),"-")</f>
        <v>-</v>
      </c>
      <c r="H383" s="15">
        <f>IFERROR(ROUND(IF('[10]Linked sheet'!G383="","-",'[10]Linked sheet'!G383),'Rounded options'!$B$3),"-")</f>
        <v>8</v>
      </c>
      <c r="I383" s="66">
        <f>IF(AND(Q383=$I$2,$O383="HRG"),"See 07.BPTs",IFERROR(ROUND('[10]Linked sheet'!H383,'Rounded options'!$B$3),"-"))</f>
        <v>2332</v>
      </c>
      <c r="J383" s="15">
        <f>IFERROR(ROUND(IF('[10]Linked sheet'!I383="","-",'[10]Linked sheet'!I383),'Rounded options'!$B$3),"-")</f>
        <v>21</v>
      </c>
      <c r="K383" s="15">
        <f>IFERROR(ROUND(IF('[10]Linked sheet'!J383="","-",'[10]Linked sheet'!J383),'Rounded options'!$B$3),"-")</f>
        <v>191</v>
      </c>
      <c r="L383" s="15" t="str">
        <f>IF('[10]Linked sheet'!K383="","-",'[10]Linked sheet'!K383)</f>
        <v>Yes</v>
      </c>
      <c r="M383" s="39">
        <f>IF('[10]Linked sheet'!L383="","-",'[10]Linked sheet'!L383)</f>
        <v>0.30000000000000004</v>
      </c>
      <c r="N383" s="35">
        <f>IFERROR(ROUND('[10]Linked sheet'!M383,'Rounded options'!$B$3),"-")</f>
        <v>700</v>
      </c>
      <c r="O383" s="7" t="str">
        <f>IFERROR(VLOOKUP($B383,[11]BPT_System_Structure!$B:$F,2,FALSE),"-")</f>
        <v>-</v>
      </c>
      <c r="P383" s="23" t="str">
        <f>IFERROR(VLOOKUP($B383,[11]BPT_System_Structure!$B:$F,3,FALSE),"-")</f>
        <v>-</v>
      </c>
      <c r="Q383" s="8" t="str">
        <f>IFERROR(VLOOKUP($B383,[11]BPT_System_Structure!$B:$F,5,FALSE),"-")</f>
        <v>-</v>
      </c>
      <c r="R383" s="59">
        <v>0</v>
      </c>
    </row>
    <row r="384" spans="2:18" hidden="1" x14ac:dyDescent="0.2">
      <c r="B384" s="21" t="str">
        <f>'[10]Linked sheet'!A384</f>
        <v>DZ19F</v>
      </c>
      <c r="C384" s="20" t="str">
        <f>VLOOKUP($B384,'[10]Linked sheet'!$A$3:$O$1925,2,FALSE)</f>
        <v>Other Respiratory Disorders with CC Score 6-8</v>
      </c>
      <c r="D384" s="68" t="str">
        <f>IF(AND($Q384=$D$2,$O384="HRG"),"See 07.BPT",IFERROR(ROUND('[10]Linked sheet'!C384,'Rounded options'!$B$3),"-"))</f>
        <v>-</v>
      </c>
      <c r="E384" s="66">
        <f>IF(AND($O384="HRG",OR($D$2,$Q384=$E$2)), "See 07.BPTs",IFERROR(ROUND('[10]Linked sheet'!D384,'Rounded options'!$B$3),"-"))</f>
        <v>1396</v>
      </c>
      <c r="F384" s="15" t="str">
        <f>IFERROR(ROUND(IF('[10]Linked sheet'!E384="","-",'[10]Linked sheet'!E384),'Rounded options'!$B$3),"-")</f>
        <v>-</v>
      </c>
      <c r="G384" s="15" t="str">
        <f>IFERROR(ROUND(IF('[10]Linked sheet'!F384="","-",'[10]Linked sheet'!F384),'Rounded options'!$B$3),"-")</f>
        <v>-</v>
      </c>
      <c r="H384" s="15">
        <f>IFERROR(ROUND(IF('[10]Linked sheet'!G384="","-",'[10]Linked sheet'!G384),'Rounded options'!$B$3),"-")</f>
        <v>8</v>
      </c>
      <c r="I384" s="66">
        <f>IF(AND(Q384=$I$2,$O384="HRG"),"See 07.BPTs",IFERROR(ROUND('[10]Linked sheet'!H384,'Rounded options'!$B$3),"-"))</f>
        <v>1554</v>
      </c>
      <c r="J384" s="15">
        <f>IFERROR(ROUND(IF('[10]Linked sheet'!I384="","-",'[10]Linked sheet'!I384),'Rounded options'!$B$3),"-")</f>
        <v>13</v>
      </c>
      <c r="K384" s="15">
        <f>IFERROR(ROUND(IF('[10]Linked sheet'!J384="","-",'[10]Linked sheet'!J384),'Rounded options'!$B$3),"-")</f>
        <v>191</v>
      </c>
      <c r="L384" s="15" t="str">
        <f>IF('[10]Linked sheet'!K384="","-",'[10]Linked sheet'!K384)</f>
        <v>Yes</v>
      </c>
      <c r="M384" s="39">
        <f>IF('[10]Linked sheet'!L384="","-",'[10]Linked sheet'!L384)</f>
        <v>0.4</v>
      </c>
      <c r="N384" s="35">
        <f>IFERROR(ROUND('[10]Linked sheet'!M384,'Rounded options'!$B$3),"-")</f>
        <v>621</v>
      </c>
      <c r="O384" s="7" t="str">
        <f>IFERROR(VLOOKUP($B384,[11]BPT_System_Structure!$B:$F,2,FALSE),"-")</f>
        <v>-</v>
      </c>
      <c r="P384" s="23" t="str">
        <f>IFERROR(VLOOKUP($B384,[11]BPT_System_Structure!$B:$F,3,FALSE),"-")</f>
        <v>-</v>
      </c>
      <c r="Q384" s="8" t="str">
        <f>IFERROR(VLOOKUP($B384,[11]BPT_System_Structure!$B:$F,5,FALSE),"-")</f>
        <v>-</v>
      </c>
      <c r="R384" s="59">
        <v>0</v>
      </c>
    </row>
    <row r="385" spans="2:18" hidden="1" x14ac:dyDescent="0.2">
      <c r="B385" s="21" t="str">
        <f>'[10]Linked sheet'!A385</f>
        <v>DZ19G</v>
      </c>
      <c r="C385" s="20" t="str">
        <f>VLOOKUP($B385,'[10]Linked sheet'!$A$3:$O$1925,2,FALSE)</f>
        <v>Other Respiratory Disorders with CC Score 0-5</v>
      </c>
      <c r="D385" s="68" t="str">
        <f>IF(AND($Q385=$D$2,$O385="HRG"),"See 07.BPT",IFERROR(ROUND('[10]Linked sheet'!C385,'Rounded options'!$B$3),"-"))</f>
        <v>-</v>
      </c>
      <c r="E385" s="66">
        <f>IF(AND($O385="HRG",OR($D$2,$Q385=$E$2)), "See 07.BPTs",IFERROR(ROUND('[10]Linked sheet'!D385,'Rounded options'!$B$3),"-"))</f>
        <v>581</v>
      </c>
      <c r="F385" s="15" t="str">
        <f>IFERROR(ROUND(IF('[10]Linked sheet'!E385="","-",'[10]Linked sheet'!E385),'Rounded options'!$B$3),"-")</f>
        <v>-</v>
      </c>
      <c r="G385" s="15" t="str">
        <f>IFERROR(ROUND(IF('[10]Linked sheet'!F385="","-",'[10]Linked sheet'!F385),'Rounded options'!$B$3),"-")</f>
        <v>-</v>
      </c>
      <c r="H385" s="15">
        <f>IFERROR(ROUND(IF('[10]Linked sheet'!G385="","-",'[10]Linked sheet'!G385),'Rounded options'!$B$3),"-")</f>
        <v>5</v>
      </c>
      <c r="I385" s="66">
        <f>IF(AND(Q385=$I$2,$O385="HRG"),"See 07.BPTs",IFERROR(ROUND('[10]Linked sheet'!H385,'Rounded options'!$B$3),"-"))</f>
        <v>581</v>
      </c>
      <c r="J385" s="15">
        <f>IFERROR(ROUND(IF('[10]Linked sheet'!I385="","-",'[10]Linked sheet'!I385),'Rounded options'!$B$3),"-")</f>
        <v>5</v>
      </c>
      <c r="K385" s="15">
        <f>IFERROR(ROUND(IF('[10]Linked sheet'!J385="","-",'[10]Linked sheet'!J385),'Rounded options'!$B$3),"-")</f>
        <v>191</v>
      </c>
      <c r="L385" s="15" t="str">
        <f>IF('[10]Linked sheet'!K385="","-",'[10]Linked sheet'!K385)</f>
        <v>Yes</v>
      </c>
      <c r="M385" s="39">
        <f>IF('[10]Linked sheet'!L385="","-",'[10]Linked sheet'!L385)</f>
        <v>1</v>
      </c>
      <c r="N385" s="35">
        <f>IFERROR(ROUND('[10]Linked sheet'!M385,'Rounded options'!$B$3),"-")</f>
        <v>581</v>
      </c>
      <c r="O385" s="7" t="str">
        <f>IFERROR(VLOOKUP($B385,[11]BPT_System_Structure!$B:$F,2,FALSE),"-")</f>
        <v>-</v>
      </c>
      <c r="P385" s="23" t="str">
        <f>IFERROR(VLOOKUP($B385,[11]BPT_System_Structure!$B:$F,3,FALSE),"-")</f>
        <v>-</v>
      </c>
      <c r="Q385" s="8" t="str">
        <f>IFERROR(VLOOKUP($B385,[11]BPT_System_Structure!$B:$F,5,FALSE),"-")</f>
        <v>-</v>
      </c>
      <c r="R385" s="59">
        <v>0</v>
      </c>
    </row>
    <row r="386" spans="2:18" hidden="1" x14ac:dyDescent="0.2">
      <c r="B386" s="21" t="str">
        <f>'[10]Linked sheet'!A386</f>
        <v>DZ20A</v>
      </c>
      <c r="C386" s="20" t="str">
        <f>VLOOKUP($B386,'[10]Linked sheet'!$A$3:$O$1925,2,FALSE)</f>
        <v>Pulmonary Oedema with CC Score 9+</v>
      </c>
      <c r="D386" s="68" t="str">
        <f>IF(AND($Q386=$D$2,$O386="HRG"),"See 07.BPT",IFERROR(ROUND('[10]Linked sheet'!C386,'Rounded options'!$B$3),"-"))</f>
        <v>-</v>
      </c>
      <c r="E386" s="66">
        <f>IF(AND($O386="HRG",OR($D$2,$Q386=$E$2)), "See 07.BPTs",IFERROR(ROUND('[10]Linked sheet'!D386,'Rounded options'!$B$3),"-"))</f>
        <v>2963</v>
      </c>
      <c r="F386" s="15" t="str">
        <f>IFERROR(ROUND(IF('[10]Linked sheet'!E386="","-",'[10]Linked sheet'!E386),'Rounded options'!$B$3),"-")</f>
        <v>-</v>
      </c>
      <c r="G386" s="15" t="str">
        <f>IFERROR(ROUND(IF('[10]Linked sheet'!F386="","-",'[10]Linked sheet'!F386),'Rounded options'!$B$3),"-")</f>
        <v>-</v>
      </c>
      <c r="H386" s="15">
        <f>IFERROR(ROUND(IF('[10]Linked sheet'!G386="","-",'[10]Linked sheet'!G386),'Rounded options'!$B$3),"-")</f>
        <v>38</v>
      </c>
      <c r="I386" s="66">
        <f>IF(AND(Q386=$I$2,$O386="HRG"),"See 07.BPTs",IFERROR(ROUND('[10]Linked sheet'!H386,'Rounded options'!$B$3),"-"))</f>
        <v>3448</v>
      </c>
      <c r="J386" s="15">
        <f>IFERROR(ROUND(IF('[10]Linked sheet'!I386="","-",'[10]Linked sheet'!I386),'Rounded options'!$B$3),"-")</f>
        <v>32</v>
      </c>
      <c r="K386" s="15">
        <f>IFERROR(ROUND(IF('[10]Linked sheet'!J386="","-",'[10]Linked sheet'!J386),'Rounded options'!$B$3),"-")</f>
        <v>191</v>
      </c>
      <c r="L386" s="15" t="str">
        <f>IF('[10]Linked sheet'!K386="","-",'[10]Linked sheet'!K386)</f>
        <v>Yes</v>
      </c>
      <c r="M386" s="39">
        <f>IF('[10]Linked sheet'!L386="","-",'[10]Linked sheet'!L386)</f>
        <v>0.30000000000000004</v>
      </c>
      <c r="N386" s="35">
        <f>IFERROR(ROUND('[10]Linked sheet'!M386,'Rounded options'!$B$3),"-")</f>
        <v>1034</v>
      </c>
      <c r="O386" s="7" t="str">
        <f>IFERROR(VLOOKUP($B386,[11]BPT_System_Structure!$B:$F,2,FALSE),"-")</f>
        <v>-</v>
      </c>
      <c r="P386" s="23" t="str">
        <f>IFERROR(VLOOKUP($B386,[11]BPT_System_Structure!$B:$F,3,FALSE),"-")</f>
        <v>-</v>
      </c>
      <c r="Q386" s="8" t="str">
        <f>IFERROR(VLOOKUP($B386,[11]BPT_System_Structure!$B:$F,5,FALSE),"-")</f>
        <v>-</v>
      </c>
      <c r="R386" s="59">
        <v>0</v>
      </c>
    </row>
    <row r="387" spans="2:18" hidden="1" x14ac:dyDescent="0.2">
      <c r="B387" s="21" t="str">
        <f>'[10]Linked sheet'!A387</f>
        <v>DZ20B</v>
      </c>
      <c r="C387" s="20" t="str">
        <f>VLOOKUP($B387,'[10]Linked sheet'!$A$3:$O$1925,2,FALSE)</f>
        <v>Pulmonary Oedema with CC Score 4-8</v>
      </c>
      <c r="D387" s="68" t="str">
        <f>IF(AND($Q387=$D$2,$O387="HRG"),"See 07.BPT",IFERROR(ROUND('[10]Linked sheet'!C387,'Rounded options'!$B$3),"-"))</f>
        <v>-</v>
      </c>
      <c r="E387" s="66">
        <f>IF(AND($O387="HRG",OR($D$2,$Q387=$E$2)), "See 07.BPTs",IFERROR(ROUND('[10]Linked sheet'!D387,'Rounded options'!$B$3),"-"))</f>
        <v>2300</v>
      </c>
      <c r="F387" s="15" t="str">
        <f>IFERROR(ROUND(IF('[10]Linked sheet'!E387="","-",'[10]Linked sheet'!E387),'Rounded options'!$B$3),"-")</f>
        <v>-</v>
      </c>
      <c r="G387" s="15" t="str">
        <f>IFERROR(ROUND(IF('[10]Linked sheet'!F387="","-",'[10]Linked sheet'!F387),'Rounded options'!$B$3),"-")</f>
        <v>-</v>
      </c>
      <c r="H387" s="15">
        <f>IFERROR(ROUND(IF('[10]Linked sheet'!G387="","-",'[10]Linked sheet'!G387),'Rounded options'!$B$3),"-")</f>
        <v>17</v>
      </c>
      <c r="I387" s="66">
        <f>IF(AND(Q387=$I$2,$O387="HRG"),"See 07.BPTs",IFERROR(ROUND('[10]Linked sheet'!H387,'Rounded options'!$B$3),"-"))</f>
        <v>2300</v>
      </c>
      <c r="J387" s="15">
        <f>IFERROR(ROUND(IF('[10]Linked sheet'!I387="","-",'[10]Linked sheet'!I387),'Rounded options'!$B$3),"-")</f>
        <v>17</v>
      </c>
      <c r="K387" s="15">
        <f>IFERROR(ROUND(IF('[10]Linked sheet'!J387="","-",'[10]Linked sheet'!J387),'Rounded options'!$B$3),"-")</f>
        <v>191</v>
      </c>
      <c r="L387" s="15" t="str">
        <f>IF('[10]Linked sheet'!K387="","-",'[10]Linked sheet'!K387)</f>
        <v>Yes</v>
      </c>
      <c r="M387" s="39">
        <f>IF('[10]Linked sheet'!L387="","-",'[10]Linked sheet'!L387)</f>
        <v>0.30000000000000004</v>
      </c>
      <c r="N387" s="35">
        <f>IFERROR(ROUND('[10]Linked sheet'!M387,'Rounded options'!$B$3),"-")</f>
        <v>690</v>
      </c>
      <c r="O387" s="7" t="str">
        <f>IFERROR(VLOOKUP($B387,[11]BPT_System_Structure!$B:$F,2,FALSE),"-")</f>
        <v>-</v>
      </c>
      <c r="P387" s="23" t="str">
        <f>IFERROR(VLOOKUP($B387,[11]BPT_System_Structure!$B:$F,3,FALSE),"-")</f>
        <v>-</v>
      </c>
      <c r="Q387" s="8" t="str">
        <f>IFERROR(VLOOKUP($B387,[11]BPT_System_Structure!$B:$F,5,FALSE),"-")</f>
        <v>-</v>
      </c>
      <c r="R387" s="59">
        <v>0</v>
      </c>
    </row>
    <row r="388" spans="2:18" hidden="1" x14ac:dyDescent="0.2">
      <c r="B388" s="21" t="str">
        <f>'[10]Linked sheet'!A388</f>
        <v>DZ20C</v>
      </c>
      <c r="C388" s="20" t="str">
        <f>VLOOKUP($B388,'[10]Linked sheet'!$A$3:$O$1925,2,FALSE)</f>
        <v>Pulmonary Oedema with CC Score 0-3</v>
      </c>
      <c r="D388" s="68" t="str">
        <f>IF(AND($Q388=$D$2,$O388="HRG"),"See 07.BPT",IFERROR(ROUND('[10]Linked sheet'!C388,'Rounded options'!$B$3),"-"))</f>
        <v>-</v>
      </c>
      <c r="E388" s="66">
        <f>IF(AND($O388="HRG",OR($D$2,$Q388=$E$2)), "See 07.BPTs",IFERROR(ROUND('[10]Linked sheet'!D388,'Rounded options'!$B$3),"-"))</f>
        <v>548</v>
      </c>
      <c r="F388" s="15" t="str">
        <f>IFERROR(ROUND(IF('[10]Linked sheet'!E388="","-",'[10]Linked sheet'!E388),'Rounded options'!$B$3),"-")</f>
        <v>-</v>
      </c>
      <c r="G388" s="15" t="str">
        <f>IFERROR(ROUND(IF('[10]Linked sheet'!F388="","-",'[10]Linked sheet'!F388),'Rounded options'!$B$3),"-")</f>
        <v>-</v>
      </c>
      <c r="H388" s="15">
        <f>IFERROR(ROUND(IF('[10]Linked sheet'!G388="","-",'[10]Linked sheet'!G388),'Rounded options'!$B$3),"-")</f>
        <v>23</v>
      </c>
      <c r="I388" s="66">
        <f>IF(AND(Q388=$I$2,$O388="HRG"),"See 07.BPTs",IFERROR(ROUND('[10]Linked sheet'!H388,'Rounded options'!$B$3),"-"))</f>
        <v>1538</v>
      </c>
      <c r="J388" s="15">
        <f>IFERROR(ROUND(IF('[10]Linked sheet'!I388="","-",'[10]Linked sheet'!I388),'Rounded options'!$B$3),"-")</f>
        <v>9</v>
      </c>
      <c r="K388" s="15">
        <f>IFERROR(ROUND(IF('[10]Linked sheet'!J388="","-",'[10]Linked sheet'!J388),'Rounded options'!$B$3),"-")</f>
        <v>191</v>
      </c>
      <c r="L388" s="15" t="str">
        <f>IF('[10]Linked sheet'!K388="","-",'[10]Linked sheet'!K388)</f>
        <v>Yes</v>
      </c>
      <c r="M388" s="39">
        <f>IF('[10]Linked sheet'!L388="","-",'[10]Linked sheet'!L388)</f>
        <v>0.4</v>
      </c>
      <c r="N388" s="35">
        <f>IFERROR(ROUND('[10]Linked sheet'!M388,'Rounded options'!$B$3),"-")</f>
        <v>615</v>
      </c>
      <c r="O388" s="7" t="str">
        <f>IFERROR(VLOOKUP($B388,[11]BPT_System_Structure!$B:$F,2,FALSE),"-")</f>
        <v>-</v>
      </c>
      <c r="P388" s="23" t="str">
        <f>IFERROR(VLOOKUP($B388,[11]BPT_System_Structure!$B:$F,3,FALSE),"-")</f>
        <v>-</v>
      </c>
      <c r="Q388" s="8" t="str">
        <f>IFERROR(VLOOKUP($B388,[11]BPT_System_Structure!$B:$F,5,FALSE),"-")</f>
        <v>-</v>
      </c>
      <c r="R388" s="59">
        <v>0</v>
      </c>
    </row>
    <row r="389" spans="2:18" hidden="1" x14ac:dyDescent="0.2">
      <c r="B389" s="21" t="str">
        <f>'[10]Linked sheet'!A389</f>
        <v>DZ21A</v>
      </c>
      <c r="C389" s="20" t="str">
        <f>VLOOKUP($B389,'[10]Linked sheet'!$A$3:$O$1925,2,FALSE)</f>
        <v>Chronic Obstructive Pulmonary Disease or Bronchitis, with length of stay 1 day or less, discharged home</v>
      </c>
      <c r="D389" s="68" t="str">
        <f>IF(AND($Q389=$D$2,$O389="HRG"),"See 07.BPT",IFERROR(ROUND('[10]Linked sheet'!C389,'Rounded options'!$B$3),"-"))</f>
        <v>-</v>
      </c>
      <c r="E389" s="66">
        <f>IF(AND($O389="HRG",OR($D$2,$Q389=$E$2)), "See 07.BPTs",IFERROR(ROUND('[10]Linked sheet'!D389,'Rounded options'!$B$3),"-"))</f>
        <v>407</v>
      </c>
      <c r="F389" s="15" t="str">
        <f>IFERROR(ROUND(IF('[10]Linked sheet'!E389="","-",'[10]Linked sheet'!E389),'Rounded options'!$B$3),"-")</f>
        <v>-</v>
      </c>
      <c r="G389" s="15" t="str">
        <f>IFERROR(ROUND(IF('[10]Linked sheet'!F389="","-",'[10]Linked sheet'!F389),'Rounded options'!$B$3),"-")</f>
        <v>-</v>
      </c>
      <c r="H389" s="15">
        <f>IFERROR(ROUND(IF('[10]Linked sheet'!G389="","-",'[10]Linked sheet'!G389),'Rounded options'!$B$3),"-")</f>
        <v>5</v>
      </c>
      <c r="I389" s="66">
        <f>IF(AND(Q389=$I$2,$O389="HRG"),"See 07.BPTs",IFERROR(ROUND('[10]Linked sheet'!H389,'Rounded options'!$B$3),"-"))</f>
        <v>546</v>
      </c>
      <c r="J389" s="15">
        <f>IFERROR(ROUND(IF('[10]Linked sheet'!I389="","-",'[10]Linked sheet'!I389),'Rounded options'!$B$3),"-")</f>
        <v>5</v>
      </c>
      <c r="K389" s="15">
        <f>IFERROR(ROUND(IF('[10]Linked sheet'!J389="","-",'[10]Linked sheet'!J389),'Rounded options'!$B$3),"-")</f>
        <v>191</v>
      </c>
      <c r="L389" s="15" t="str">
        <f>IF('[10]Linked sheet'!K389="","-",'[10]Linked sheet'!K389)</f>
        <v>Yes</v>
      </c>
      <c r="M389" s="39">
        <f>IF('[10]Linked sheet'!L389="","-",'[10]Linked sheet'!L389)</f>
        <v>1</v>
      </c>
      <c r="N389" s="35">
        <f>IFERROR(ROUND('[10]Linked sheet'!M389,'Rounded options'!$B$3),"-")</f>
        <v>546</v>
      </c>
      <c r="O389" s="7" t="str">
        <f>IFERROR(VLOOKUP($B389,[11]BPT_System_Structure!$B:$F,2,FALSE),"-")</f>
        <v>-</v>
      </c>
      <c r="P389" s="23" t="str">
        <f>IFERROR(VLOOKUP($B389,[11]BPT_System_Structure!$B:$F,3,FALSE),"-")</f>
        <v>-</v>
      </c>
      <c r="Q389" s="8" t="str">
        <f>IFERROR(VLOOKUP($B389,[11]BPT_System_Structure!$B:$F,5,FALSE),"-")</f>
        <v>-</v>
      </c>
      <c r="R389" s="59">
        <v>0</v>
      </c>
    </row>
    <row r="390" spans="2:18" hidden="1" x14ac:dyDescent="0.2">
      <c r="B390" s="21" t="str">
        <f>'[10]Linked sheet'!A390</f>
        <v>DZ21L</v>
      </c>
      <c r="C390" s="20" t="str">
        <f>VLOOKUP($B390,'[10]Linked sheet'!$A$3:$O$1925,2,FALSE)</f>
        <v>Chronic Obstructive Pulmonary Disease or Bronchitis, with Intubation</v>
      </c>
      <c r="D390" s="68" t="str">
        <f>IF(AND($Q390=$D$2,$O390="HRG"),"See 07.BPT",IFERROR(ROUND('[10]Linked sheet'!C390,'Rounded options'!$B$3),"-"))</f>
        <v>-</v>
      </c>
      <c r="E390" s="66">
        <f>IF(AND($O390="HRG",OR($D$2,$Q390=$E$2)), "See 07.BPTs",IFERROR(ROUND('[10]Linked sheet'!D390,'Rounded options'!$B$3),"-"))</f>
        <v>2574</v>
      </c>
      <c r="F390" s="15" t="str">
        <f>IFERROR(ROUND(IF('[10]Linked sheet'!E390="","-",'[10]Linked sheet'!E390),'Rounded options'!$B$3),"-")</f>
        <v>-</v>
      </c>
      <c r="G390" s="15" t="str">
        <f>IFERROR(ROUND(IF('[10]Linked sheet'!F390="","-",'[10]Linked sheet'!F390),'Rounded options'!$B$3),"-")</f>
        <v>-</v>
      </c>
      <c r="H390" s="15">
        <f>IFERROR(ROUND(IF('[10]Linked sheet'!G390="","-",'[10]Linked sheet'!G390),'Rounded options'!$B$3),"-")</f>
        <v>56</v>
      </c>
      <c r="I390" s="66">
        <f>IF(AND(Q390=$I$2,$O390="HRG"),"See 07.BPTs",IFERROR(ROUND('[10]Linked sheet'!H390,'Rounded options'!$B$3),"-"))</f>
        <v>3563</v>
      </c>
      <c r="J390" s="15">
        <f>IFERROR(ROUND(IF('[10]Linked sheet'!I390="","-",'[10]Linked sheet'!I390),'Rounded options'!$B$3),"-")</f>
        <v>44</v>
      </c>
      <c r="K390" s="15">
        <f>IFERROR(ROUND(IF('[10]Linked sheet'!J390="","-",'[10]Linked sheet'!J390),'Rounded options'!$B$3),"-")</f>
        <v>191</v>
      </c>
      <c r="L390" s="15" t="str">
        <f>IF('[10]Linked sheet'!K390="","-",'[10]Linked sheet'!K390)</f>
        <v>Yes</v>
      </c>
      <c r="M390" s="39">
        <f>IF('[10]Linked sheet'!L390="","-",'[10]Linked sheet'!L390)</f>
        <v>0.30000000000000004</v>
      </c>
      <c r="N390" s="35">
        <f>IFERROR(ROUND('[10]Linked sheet'!M390,'Rounded options'!$B$3),"-")</f>
        <v>1069</v>
      </c>
      <c r="O390" s="7" t="str">
        <f>IFERROR(VLOOKUP($B390,[11]BPT_System_Structure!$B:$F,2,FALSE),"-")</f>
        <v>-</v>
      </c>
      <c r="P390" s="23" t="str">
        <f>IFERROR(VLOOKUP($B390,[11]BPT_System_Structure!$B:$F,3,FALSE),"-")</f>
        <v>-</v>
      </c>
      <c r="Q390" s="8" t="str">
        <f>IFERROR(VLOOKUP($B390,[11]BPT_System_Structure!$B:$F,5,FALSE),"-")</f>
        <v>-</v>
      </c>
      <c r="R390" s="59">
        <v>0</v>
      </c>
    </row>
    <row r="391" spans="2:18" hidden="1" x14ac:dyDescent="0.2">
      <c r="B391" s="21" t="str">
        <f>'[10]Linked sheet'!A391</f>
        <v>DZ21M</v>
      </c>
      <c r="C391" s="20" t="str">
        <f>VLOOKUP($B391,'[10]Linked sheet'!$A$3:$O$1925,2,FALSE)</f>
        <v>Chronic Obstructive Pulmonary Disease or Bronchitis, with NIV, without Intubation, with CC Score 8+</v>
      </c>
      <c r="D391" s="68" t="str">
        <f>IF(AND($Q391=$D$2,$O391="HRG"),"See 07.BPT",IFERROR(ROUND('[10]Linked sheet'!C391,'Rounded options'!$B$3),"-"))</f>
        <v>-</v>
      </c>
      <c r="E391" s="66">
        <f>IF(AND($O391="HRG",OR($D$2,$Q391=$E$2)), "See 07.BPTs",IFERROR(ROUND('[10]Linked sheet'!D391,'Rounded options'!$B$3),"-"))</f>
        <v>2868</v>
      </c>
      <c r="F391" s="15" t="str">
        <f>IFERROR(ROUND(IF('[10]Linked sheet'!E391="","-",'[10]Linked sheet'!E391),'Rounded options'!$B$3),"-")</f>
        <v>-</v>
      </c>
      <c r="G391" s="15" t="str">
        <f>IFERROR(ROUND(IF('[10]Linked sheet'!F391="","-",'[10]Linked sheet'!F391),'Rounded options'!$B$3),"-")</f>
        <v>-</v>
      </c>
      <c r="H391" s="15">
        <f>IFERROR(ROUND(IF('[10]Linked sheet'!G391="","-",'[10]Linked sheet'!G391),'Rounded options'!$B$3),"-")</f>
        <v>44</v>
      </c>
      <c r="I391" s="66">
        <f>IF(AND(Q391=$I$2,$O391="HRG"),"See 07.BPTs",IFERROR(ROUND('[10]Linked sheet'!H391,'Rounded options'!$B$3),"-"))</f>
        <v>5290</v>
      </c>
      <c r="J391" s="15">
        <f>IFERROR(ROUND(IF('[10]Linked sheet'!I391="","-",'[10]Linked sheet'!I391),'Rounded options'!$B$3),"-")</f>
        <v>42</v>
      </c>
      <c r="K391" s="15">
        <f>IFERROR(ROUND(IF('[10]Linked sheet'!J391="","-",'[10]Linked sheet'!J391),'Rounded options'!$B$3),"-")</f>
        <v>191</v>
      </c>
      <c r="L391" s="15" t="str">
        <f>IF('[10]Linked sheet'!K391="","-",'[10]Linked sheet'!K391)</f>
        <v>Yes</v>
      </c>
      <c r="M391" s="39">
        <f>IF('[10]Linked sheet'!L391="","-",'[10]Linked sheet'!L391)</f>
        <v>0.30000000000000004</v>
      </c>
      <c r="N391" s="35">
        <f>IFERROR(ROUND('[10]Linked sheet'!M391,'Rounded options'!$B$3),"-")</f>
        <v>1587</v>
      </c>
      <c r="O391" s="7" t="str">
        <f>IFERROR(VLOOKUP($B391,[11]BPT_System_Structure!$B:$F,2,FALSE),"-")</f>
        <v>-</v>
      </c>
      <c r="P391" s="23" t="str">
        <f>IFERROR(VLOOKUP($B391,[11]BPT_System_Structure!$B:$F,3,FALSE),"-")</f>
        <v>-</v>
      </c>
      <c r="Q391" s="8" t="str">
        <f>IFERROR(VLOOKUP($B391,[11]BPT_System_Structure!$B:$F,5,FALSE),"-")</f>
        <v>-</v>
      </c>
      <c r="R391" s="59">
        <v>0</v>
      </c>
    </row>
    <row r="392" spans="2:18" hidden="1" x14ac:dyDescent="0.2">
      <c r="B392" s="21" t="str">
        <f>'[10]Linked sheet'!A392</f>
        <v>DZ21N</v>
      </c>
      <c r="C392" s="20" t="str">
        <f>VLOOKUP($B392,'[10]Linked sheet'!$A$3:$O$1925,2,FALSE)</f>
        <v>Chronic Obstructive Pulmonary Disease or Bronchitis, with NIV, without Intubation, with CC Score 4-7</v>
      </c>
      <c r="D392" s="68" t="str">
        <f>IF(AND($Q392=$D$2,$O392="HRG"),"See 07.BPT",IFERROR(ROUND('[10]Linked sheet'!C392,'Rounded options'!$B$3),"-"))</f>
        <v>-</v>
      </c>
      <c r="E392" s="66">
        <f>IF(AND($O392="HRG",OR($D$2,$Q392=$E$2)), "See 07.BPTs",IFERROR(ROUND('[10]Linked sheet'!D392,'Rounded options'!$B$3),"-"))</f>
        <v>2142</v>
      </c>
      <c r="F392" s="15" t="str">
        <f>IFERROR(ROUND(IF('[10]Linked sheet'!E392="","-",'[10]Linked sheet'!E392),'Rounded options'!$B$3),"-")</f>
        <v>-</v>
      </c>
      <c r="G392" s="15" t="str">
        <f>IFERROR(ROUND(IF('[10]Linked sheet'!F392="","-",'[10]Linked sheet'!F392),'Rounded options'!$B$3),"-")</f>
        <v>-</v>
      </c>
      <c r="H392" s="15">
        <f>IFERROR(ROUND(IF('[10]Linked sheet'!G392="","-",'[10]Linked sheet'!G392),'Rounded options'!$B$3),"-")</f>
        <v>14</v>
      </c>
      <c r="I392" s="66">
        <f>IF(AND(Q392=$I$2,$O392="HRG"),"See 07.BPTs",IFERROR(ROUND('[10]Linked sheet'!H392,'Rounded options'!$B$3),"-"))</f>
        <v>3576</v>
      </c>
      <c r="J392" s="15">
        <f>IFERROR(ROUND(IF('[10]Linked sheet'!I392="","-",'[10]Linked sheet'!I392),'Rounded options'!$B$3),"-")</f>
        <v>25</v>
      </c>
      <c r="K392" s="15">
        <f>IFERROR(ROUND(IF('[10]Linked sheet'!J392="","-",'[10]Linked sheet'!J392),'Rounded options'!$B$3),"-")</f>
        <v>191</v>
      </c>
      <c r="L392" s="15" t="str">
        <f>IF('[10]Linked sheet'!K392="","-",'[10]Linked sheet'!K392)</f>
        <v>Yes</v>
      </c>
      <c r="M392" s="39">
        <f>IF('[10]Linked sheet'!L392="","-",'[10]Linked sheet'!L392)</f>
        <v>0.30000000000000004</v>
      </c>
      <c r="N392" s="35">
        <f>IFERROR(ROUND('[10]Linked sheet'!M392,'Rounded options'!$B$3),"-")</f>
        <v>1073</v>
      </c>
      <c r="O392" s="7" t="str">
        <f>IFERROR(VLOOKUP($B392,[11]BPT_System_Structure!$B:$F,2,FALSE),"-")</f>
        <v>-</v>
      </c>
      <c r="P392" s="23" t="str">
        <f>IFERROR(VLOOKUP($B392,[11]BPT_System_Structure!$B:$F,3,FALSE),"-")</f>
        <v>-</v>
      </c>
      <c r="Q392" s="8" t="str">
        <f>IFERROR(VLOOKUP($B392,[11]BPT_System_Structure!$B:$F,5,FALSE),"-")</f>
        <v>-</v>
      </c>
      <c r="R392" s="59">
        <v>0</v>
      </c>
    </row>
    <row r="393" spans="2:18" hidden="1" x14ac:dyDescent="0.2">
      <c r="B393" s="21" t="str">
        <f>'[10]Linked sheet'!A393</f>
        <v>DZ21P</v>
      </c>
      <c r="C393" s="20" t="str">
        <f>VLOOKUP($B393,'[10]Linked sheet'!$A$3:$O$1925,2,FALSE)</f>
        <v>Chronic Obstructive Pulmonary Disease or Bronchitis, with NIV, without Intubation, with CC Score 0-3</v>
      </c>
      <c r="D393" s="68" t="str">
        <f>IF(AND($Q393=$D$2,$O393="HRG"),"See 07.BPT",IFERROR(ROUND('[10]Linked sheet'!C393,'Rounded options'!$B$3),"-"))</f>
        <v>-</v>
      </c>
      <c r="E393" s="66">
        <f>IF(AND($O393="HRG",OR($D$2,$Q393=$E$2)), "See 07.BPTs",IFERROR(ROUND('[10]Linked sheet'!D393,'Rounded options'!$B$3),"-"))</f>
        <v>1737</v>
      </c>
      <c r="F393" s="15" t="str">
        <f>IFERROR(ROUND(IF('[10]Linked sheet'!E393="","-",'[10]Linked sheet'!E393),'Rounded options'!$B$3),"-")</f>
        <v>-</v>
      </c>
      <c r="G393" s="15" t="str">
        <f>IFERROR(ROUND(IF('[10]Linked sheet'!F393="","-",'[10]Linked sheet'!F393),'Rounded options'!$B$3),"-")</f>
        <v>-</v>
      </c>
      <c r="H393" s="15">
        <f>IFERROR(ROUND(IF('[10]Linked sheet'!G393="","-",'[10]Linked sheet'!G393),'Rounded options'!$B$3),"-")</f>
        <v>10</v>
      </c>
      <c r="I393" s="66">
        <f>IF(AND(Q393=$I$2,$O393="HRG"),"See 07.BPTs",IFERROR(ROUND('[10]Linked sheet'!H393,'Rounded options'!$B$3),"-"))</f>
        <v>2835</v>
      </c>
      <c r="J393" s="15">
        <f>IFERROR(ROUND(IF('[10]Linked sheet'!I393="","-",'[10]Linked sheet'!I393),'Rounded options'!$B$3),"-")</f>
        <v>19</v>
      </c>
      <c r="K393" s="15">
        <f>IFERROR(ROUND(IF('[10]Linked sheet'!J393="","-",'[10]Linked sheet'!J393),'Rounded options'!$B$3),"-")</f>
        <v>191</v>
      </c>
      <c r="L393" s="15" t="str">
        <f>IF('[10]Linked sheet'!K393="","-",'[10]Linked sheet'!K393)</f>
        <v>Yes</v>
      </c>
      <c r="M393" s="39">
        <f>IF('[10]Linked sheet'!L393="","-",'[10]Linked sheet'!L393)</f>
        <v>0.30000000000000004</v>
      </c>
      <c r="N393" s="35">
        <f>IFERROR(ROUND('[10]Linked sheet'!M393,'Rounded options'!$B$3),"-")</f>
        <v>850</v>
      </c>
      <c r="O393" s="7" t="str">
        <f>IFERROR(VLOOKUP($B393,[11]BPT_System_Structure!$B:$F,2,FALSE),"-")</f>
        <v>-</v>
      </c>
      <c r="P393" s="23" t="str">
        <f>IFERROR(VLOOKUP($B393,[11]BPT_System_Structure!$B:$F,3,FALSE),"-")</f>
        <v>-</v>
      </c>
      <c r="Q393" s="8" t="str">
        <f>IFERROR(VLOOKUP($B393,[11]BPT_System_Structure!$B:$F,5,FALSE),"-")</f>
        <v>-</v>
      </c>
      <c r="R393" s="59">
        <v>0</v>
      </c>
    </row>
    <row r="394" spans="2:18" hidden="1" x14ac:dyDescent="0.2">
      <c r="B394" s="21" t="str">
        <f>'[10]Linked sheet'!A394</f>
        <v>DZ21Q</v>
      </c>
      <c r="C394" s="20" t="str">
        <f>VLOOKUP($B394,'[10]Linked sheet'!$A$3:$O$1925,2,FALSE)</f>
        <v>Chronic Obstructive Pulmonary Disease or Bronchitis, without NIV, without Intubation, with CC Score 13+</v>
      </c>
      <c r="D394" s="68" t="str">
        <f>IF(AND($Q394=$D$2,$O394="HRG"),"See 07.BPT",IFERROR(ROUND('[10]Linked sheet'!C394,'Rounded options'!$B$3),"-"))</f>
        <v>-</v>
      </c>
      <c r="E394" s="66">
        <f>IF(AND($O394="HRG",OR($D$2,$Q394=$E$2)), "See 07.BPTs",IFERROR(ROUND('[10]Linked sheet'!D394,'Rounded options'!$B$3),"-"))</f>
        <v>5687</v>
      </c>
      <c r="F394" s="15" t="str">
        <f>IFERROR(ROUND(IF('[10]Linked sheet'!E394="","-",'[10]Linked sheet'!E394),'Rounded options'!$B$3),"-")</f>
        <v>-</v>
      </c>
      <c r="G394" s="15" t="str">
        <f>IFERROR(ROUND(IF('[10]Linked sheet'!F394="","-",'[10]Linked sheet'!F394),'Rounded options'!$B$3),"-")</f>
        <v>-</v>
      </c>
      <c r="H394" s="15">
        <f>IFERROR(ROUND(IF('[10]Linked sheet'!G394="","-",'[10]Linked sheet'!G394),'Rounded options'!$B$3),"-")</f>
        <v>56</v>
      </c>
      <c r="I394" s="66">
        <f>IF(AND(Q394=$I$2,$O394="HRG"),"See 07.BPTs",IFERROR(ROUND('[10]Linked sheet'!H394,'Rounded options'!$B$3),"-"))</f>
        <v>5687</v>
      </c>
      <c r="J394" s="15">
        <f>IFERROR(ROUND(IF('[10]Linked sheet'!I394="","-",'[10]Linked sheet'!I394),'Rounded options'!$B$3),"-")</f>
        <v>56</v>
      </c>
      <c r="K394" s="15">
        <f>IFERROR(ROUND(IF('[10]Linked sheet'!J394="","-",'[10]Linked sheet'!J394),'Rounded options'!$B$3),"-")</f>
        <v>191</v>
      </c>
      <c r="L394" s="15" t="str">
        <f>IF('[10]Linked sheet'!K394="","-",'[10]Linked sheet'!K394)</f>
        <v>Yes</v>
      </c>
      <c r="M394" s="39">
        <f>IF('[10]Linked sheet'!L394="","-",'[10]Linked sheet'!L394)</f>
        <v>0.30000000000000004</v>
      </c>
      <c r="N394" s="35">
        <f>IFERROR(ROUND('[10]Linked sheet'!M394,'Rounded options'!$B$3),"-")</f>
        <v>1706</v>
      </c>
      <c r="O394" s="7" t="str">
        <f>IFERROR(VLOOKUP($B394,[11]BPT_System_Structure!$B:$F,2,FALSE),"-")</f>
        <v>-</v>
      </c>
      <c r="P394" s="23" t="str">
        <f>IFERROR(VLOOKUP($B394,[11]BPT_System_Structure!$B:$F,3,FALSE),"-")</f>
        <v>-</v>
      </c>
      <c r="Q394" s="8" t="str">
        <f>IFERROR(VLOOKUP($B394,[11]BPT_System_Structure!$B:$F,5,FALSE),"-")</f>
        <v>-</v>
      </c>
      <c r="R394" s="59">
        <v>0</v>
      </c>
    </row>
    <row r="395" spans="2:18" hidden="1" x14ac:dyDescent="0.2">
      <c r="B395" s="21" t="str">
        <f>'[10]Linked sheet'!A395</f>
        <v>DZ21R</v>
      </c>
      <c r="C395" s="20" t="str">
        <f>VLOOKUP($B395,'[10]Linked sheet'!$A$3:$O$1925,2,FALSE)</f>
        <v>Chronic Obstructive Pulmonary Disease or Bronchitis, without NIV, without Intubation, with CC Score 10-12</v>
      </c>
      <c r="D395" s="68" t="str">
        <f>IF(AND($Q395=$D$2,$O395="HRG"),"See 07.BPT",IFERROR(ROUND('[10]Linked sheet'!C395,'Rounded options'!$B$3),"-"))</f>
        <v>-</v>
      </c>
      <c r="E395" s="66">
        <f>IF(AND($O395="HRG",OR($D$2,$Q395=$E$2)), "See 07.BPTs",IFERROR(ROUND('[10]Linked sheet'!D395,'Rounded options'!$B$3),"-"))</f>
        <v>4159</v>
      </c>
      <c r="F395" s="15" t="str">
        <f>IFERROR(ROUND(IF('[10]Linked sheet'!E395="","-",'[10]Linked sheet'!E395),'Rounded options'!$B$3),"-")</f>
        <v>-</v>
      </c>
      <c r="G395" s="15" t="str">
        <f>IFERROR(ROUND(IF('[10]Linked sheet'!F395="","-",'[10]Linked sheet'!F395),'Rounded options'!$B$3),"-")</f>
        <v>-</v>
      </c>
      <c r="H395" s="15">
        <f>IFERROR(ROUND(IF('[10]Linked sheet'!G395="","-",'[10]Linked sheet'!G395),'Rounded options'!$B$3),"-")</f>
        <v>35</v>
      </c>
      <c r="I395" s="66">
        <f>IF(AND(Q395=$I$2,$O395="HRG"),"See 07.BPTs",IFERROR(ROUND('[10]Linked sheet'!H395,'Rounded options'!$B$3),"-"))</f>
        <v>4219</v>
      </c>
      <c r="J395" s="15">
        <f>IFERROR(ROUND(IF('[10]Linked sheet'!I395="","-",'[10]Linked sheet'!I395),'Rounded options'!$B$3),"-")</f>
        <v>35</v>
      </c>
      <c r="K395" s="15">
        <f>IFERROR(ROUND(IF('[10]Linked sheet'!J395="","-",'[10]Linked sheet'!J395),'Rounded options'!$B$3),"-")</f>
        <v>191</v>
      </c>
      <c r="L395" s="15" t="str">
        <f>IF('[10]Linked sheet'!K395="","-",'[10]Linked sheet'!K395)</f>
        <v>Yes</v>
      </c>
      <c r="M395" s="39">
        <f>IF('[10]Linked sheet'!L395="","-",'[10]Linked sheet'!L395)</f>
        <v>0.30000000000000004</v>
      </c>
      <c r="N395" s="35">
        <f>IFERROR(ROUND('[10]Linked sheet'!M395,'Rounded options'!$B$3),"-")</f>
        <v>1266</v>
      </c>
      <c r="O395" s="7" t="str">
        <f>IFERROR(VLOOKUP($B395,[11]BPT_System_Structure!$B:$F,2,FALSE),"-")</f>
        <v>-</v>
      </c>
      <c r="P395" s="23" t="str">
        <f>IFERROR(VLOOKUP($B395,[11]BPT_System_Structure!$B:$F,3,FALSE),"-")</f>
        <v>-</v>
      </c>
      <c r="Q395" s="8" t="str">
        <f>IFERROR(VLOOKUP($B395,[11]BPT_System_Structure!$B:$F,5,FALSE),"-")</f>
        <v>-</v>
      </c>
      <c r="R395" s="59">
        <v>0</v>
      </c>
    </row>
    <row r="396" spans="2:18" hidden="1" x14ac:dyDescent="0.2">
      <c r="B396" s="21" t="str">
        <f>'[10]Linked sheet'!A396</f>
        <v>DZ21S</v>
      </c>
      <c r="C396" s="20" t="str">
        <f>VLOOKUP($B396,'[10]Linked sheet'!$A$3:$O$1925,2,FALSE)</f>
        <v>Chronic Obstructive Pulmonary Disease or Bronchitis, without NIV, without Intubation, with CC Score 7-9</v>
      </c>
      <c r="D396" s="68" t="str">
        <f>IF(AND($Q396=$D$2,$O396="HRG"),"See 07.BPT",IFERROR(ROUND('[10]Linked sheet'!C396,'Rounded options'!$B$3),"-"))</f>
        <v>-</v>
      </c>
      <c r="E396" s="66">
        <f>IF(AND($O396="HRG",OR($D$2,$Q396=$E$2)), "See 07.BPTs",IFERROR(ROUND('[10]Linked sheet'!D396,'Rounded options'!$B$3),"-"))</f>
        <v>3209</v>
      </c>
      <c r="F396" s="15" t="str">
        <f>IFERROR(ROUND(IF('[10]Linked sheet'!E396="","-",'[10]Linked sheet'!E396),'Rounded options'!$B$3),"-")</f>
        <v>-</v>
      </c>
      <c r="G396" s="15" t="str">
        <f>IFERROR(ROUND(IF('[10]Linked sheet'!F396="","-",'[10]Linked sheet'!F396),'Rounded options'!$B$3),"-")</f>
        <v>-</v>
      </c>
      <c r="H396" s="15">
        <f>IFERROR(ROUND(IF('[10]Linked sheet'!G396="","-",'[10]Linked sheet'!G396),'Rounded options'!$B$3),"-")</f>
        <v>24</v>
      </c>
      <c r="I396" s="66">
        <f>IF(AND(Q396=$I$2,$O396="HRG"),"See 07.BPTs",IFERROR(ROUND('[10]Linked sheet'!H396,'Rounded options'!$B$3),"-"))</f>
        <v>3209</v>
      </c>
      <c r="J396" s="15">
        <f>IFERROR(ROUND(IF('[10]Linked sheet'!I396="","-",'[10]Linked sheet'!I396),'Rounded options'!$B$3),"-")</f>
        <v>24</v>
      </c>
      <c r="K396" s="15">
        <f>IFERROR(ROUND(IF('[10]Linked sheet'!J396="","-",'[10]Linked sheet'!J396),'Rounded options'!$B$3),"-")</f>
        <v>191</v>
      </c>
      <c r="L396" s="15" t="str">
        <f>IF('[10]Linked sheet'!K396="","-",'[10]Linked sheet'!K396)</f>
        <v>Yes</v>
      </c>
      <c r="M396" s="39">
        <f>IF('[10]Linked sheet'!L396="","-",'[10]Linked sheet'!L396)</f>
        <v>0.30000000000000004</v>
      </c>
      <c r="N396" s="35">
        <f>IFERROR(ROUND('[10]Linked sheet'!M396,'Rounded options'!$B$3),"-")</f>
        <v>963</v>
      </c>
      <c r="O396" s="7" t="str">
        <f>IFERROR(VLOOKUP($B396,[11]BPT_System_Structure!$B:$F,2,FALSE),"-")</f>
        <v>-</v>
      </c>
      <c r="P396" s="23" t="str">
        <f>IFERROR(VLOOKUP($B396,[11]BPT_System_Structure!$B:$F,3,FALSE),"-")</f>
        <v>-</v>
      </c>
      <c r="Q396" s="8" t="str">
        <f>IFERROR(VLOOKUP($B396,[11]BPT_System_Structure!$B:$F,5,FALSE),"-")</f>
        <v>-</v>
      </c>
      <c r="R396" s="59">
        <v>0</v>
      </c>
    </row>
    <row r="397" spans="2:18" hidden="1" x14ac:dyDescent="0.2">
      <c r="B397" s="21" t="str">
        <f>'[10]Linked sheet'!A397</f>
        <v>DZ21T</v>
      </c>
      <c r="C397" s="20" t="str">
        <f>VLOOKUP($B397,'[10]Linked sheet'!$A$3:$O$1925,2,FALSE)</f>
        <v>Chronic Obstructive Pulmonary Disease or Bronchitis, without NIV, without Intubation, with CC Score 4-6</v>
      </c>
      <c r="D397" s="68" t="str">
        <f>IF(AND($Q397=$D$2,$O397="HRG"),"See 07.BPT",IFERROR(ROUND('[10]Linked sheet'!C397,'Rounded options'!$B$3),"-"))</f>
        <v>-</v>
      </c>
      <c r="E397" s="66">
        <f>IF(AND($O397="HRG",OR($D$2,$Q397=$E$2)), "See 07.BPTs",IFERROR(ROUND('[10]Linked sheet'!D397,'Rounded options'!$B$3),"-"))</f>
        <v>2527</v>
      </c>
      <c r="F397" s="15" t="str">
        <f>IFERROR(ROUND(IF('[10]Linked sheet'!E397="","-",'[10]Linked sheet'!E397),'Rounded options'!$B$3),"-")</f>
        <v>-</v>
      </c>
      <c r="G397" s="15" t="str">
        <f>IFERROR(ROUND(IF('[10]Linked sheet'!F397="","-",'[10]Linked sheet'!F397),'Rounded options'!$B$3),"-")</f>
        <v>-</v>
      </c>
      <c r="H397" s="15">
        <f>IFERROR(ROUND(IF('[10]Linked sheet'!G397="","-",'[10]Linked sheet'!G397),'Rounded options'!$B$3),"-")</f>
        <v>18</v>
      </c>
      <c r="I397" s="66">
        <f>IF(AND(Q397=$I$2,$O397="HRG"),"See 07.BPTs",IFERROR(ROUND('[10]Linked sheet'!H397,'Rounded options'!$B$3),"-"))</f>
        <v>2527</v>
      </c>
      <c r="J397" s="15">
        <f>IFERROR(ROUND(IF('[10]Linked sheet'!I397="","-",'[10]Linked sheet'!I397),'Rounded options'!$B$3),"-")</f>
        <v>18</v>
      </c>
      <c r="K397" s="15">
        <f>IFERROR(ROUND(IF('[10]Linked sheet'!J397="","-",'[10]Linked sheet'!J397),'Rounded options'!$B$3),"-")</f>
        <v>191</v>
      </c>
      <c r="L397" s="15" t="str">
        <f>IF('[10]Linked sheet'!K397="","-",'[10]Linked sheet'!K397)</f>
        <v>Yes</v>
      </c>
      <c r="M397" s="39">
        <f>IF('[10]Linked sheet'!L397="","-",'[10]Linked sheet'!L397)</f>
        <v>0.30000000000000004</v>
      </c>
      <c r="N397" s="35">
        <f>IFERROR(ROUND('[10]Linked sheet'!M397,'Rounded options'!$B$3),"-")</f>
        <v>758</v>
      </c>
      <c r="O397" s="7" t="str">
        <f>IFERROR(VLOOKUP($B397,[11]BPT_System_Structure!$B:$F,2,FALSE),"-")</f>
        <v>-</v>
      </c>
      <c r="P397" s="23" t="str">
        <f>IFERROR(VLOOKUP($B397,[11]BPT_System_Structure!$B:$F,3,FALSE),"-")</f>
        <v>-</v>
      </c>
      <c r="Q397" s="8" t="str">
        <f>IFERROR(VLOOKUP($B397,[11]BPT_System_Structure!$B:$F,5,FALSE),"-")</f>
        <v>-</v>
      </c>
      <c r="R397" s="59">
        <v>0</v>
      </c>
    </row>
    <row r="398" spans="2:18" hidden="1" x14ac:dyDescent="0.2">
      <c r="B398" s="21" t="str">
        <f>'[10]Linked sheet'!A398</f>
        <v>DZ21U</v>
      </c>
      <c r="C398" s="20" t="str">
        <f>VLOOKUP($B398,'[10]Linked sheet'!$A$3:$O$1925,2,FALSE)</f>
        <v>Chronic Obstructive Pulmonary Disease or Bronchitis, without NIV, without Intubation, with CC Score 0-3</v>
      </c>
      <c r="D398" s="68" t="str">
        <f>IF(AND($Q398=$D$2,$O398="HRG"),"See 07.BPT",IFERROR(ROUND('[10]Linked sheet'!C398,'Rounded options'!$B$3),"-"))</f>
        <v>-</v>
      </c>
      <c r="E398" s="66">
        <f>IF(AND($O398="HRG",OR($D$2,$Q398=$E$2)), "See 07.BPTs",IFERROR(ROUND('[10]Linked sheet'!D398,'Rounded options'!$B$3),"-"))</f>
        <v>1321</v>
      </c>
      <c r="F398" s="15" t="str">
        <f>IFERROR(ROUND(IF('[10]Linked sheet'!E398="","-",'[10]Linked sheet'!E398),'Rounded options'!$B$3),"-")</f>
        <v>-</v>
      </c>
      <c r="G398" s="15" t="str">
        <f>IFERROR(ROUND(IF('[10]Linked sheet'!F398="","-",'[10]Linked sheet'!F398),'Rounded options'!$B$3),"-")</f>
        <v>-</v>
      </c>
      <c r="H398" s="15">
        <f>IFERROR(ROUND(IF('[10]Linked sheet'!G398="","-",'[10]Linked sheet'!G398),'Rounded options'!$B$3),"-")</f>
        <v>21</v>
      </c>
      <c r="I398" s="66">
        <f>IF(AND(Q398=$I$2,$O398="HRG"),"See 07.BPTs",IFERROR(ROUND('[10]Linked sheet'!H398,'Rounded options'!$B$3),"-"))</f>
        <v>1984</v>
      </c>
      <c r="J398" s="15">
        <f>IFERROR(ROUND(IF('[10]Linked sheet'!I398="","-",'[10]Linked sheet'!I398),'Rounded options'!$B$3),"-")</f>
        <v>12</v>
      </c>
      <c r="K398" s="15">
        <f>IFERROR(ROUND(IF('[10]Linked sheet'!J398="","-",'[10]Linked sheet'!J398),'Rounded options'!$B$3),"-")</f>
        <v>191</v>
      </c>
      <c r="L398" s="15" t="str">
        <f>IF('[10]Linked sheet'!K398="","-",'[10]Linked sheet'!K398)</f>
        <v>Yes</v>
      </c>
      <c r="M398" s="39">
        <f>IF('[10]Linked sheet'!L398="","-",'[10]Linked sheet'!L398)</f>
        <v>0.30000000000000004</v>
      </c>
      <c r="N398" s="35">
        <f>IFERROR(ROUND('[10]Linked sheet'!M398,'Rounded options'!$B$3),"-")</f>
        <v>595</v>
      </c>
      <c r="O398" s="7" t="str">
        <f>IFERROR(VLOOKUP($B398,[11]BPT_System_Structure!$B:$F,2,FALSE),"-")</f>
        <v>-</v>
      </c>
      <c r="P398" s="23" t="str">
        <f>IFERROR(VLOOKUP($B398,[11]BPT_System_Structure!$B:$F,3,FALSE),"-")</f>
        <v>-</v>
      </c>
      <c r="Q398" s="8" t="str">
        <f>IFERROR(VLOOKUP($B398,[11]BPT_System_Structure!$B:$F,5,FALSE),"-")</f>
        <v>-</v>
      </c>
      <c r="R398" s="59">
        <v>0</v>
      </c>
    </row>
    <row r="399" spans="2:18" hidden="1" x14ac:dyDescent="0.2">
      <c r="B399" s="21" t="str">
        <f>'[10]Linked sheet'!A399</f>
        <v>DZ22D</v>
      </c>
      <c r="C399" s="20" t="str">
        <f>VLOOKUP($B399,'[10]Linked sheet'!$A$3:$O$1925,2,FALSE)</f>
        <v>Unspecified Acute Lower Respiratory Infection with CC Score 14+</v>
      </c>
      <c r="D399" s="68" t="str">
        <f>IF(AND($Q399=$D$2,$O399="HRG"),"See 07.BPT",IFERROR(ROUND('[10]Linked sheet'!C399,'Rounded options'!$B$3),"-"))</f>
        <v>-</v>
      </c>
      <c r="E399" s="66">
        <f>IF(AND($O399="HRG",OR($D$2,$Q399=$E$2)), "See 07.BPTs",IFERROR(ROUND('[10]Linked sheet'!D399,'Rounded options'!$B$3),"-"))</f>
        <v>4082</v>
      </c>
      <c r="F399" s="15" t="str">
        <f>IFERROR(ROUND(IF('[10]Linked sheet'!E399="","-",'[10]Linked sheet'!E399),'Rounded options'!$B$3),"-")</f>
        <v>-</v>
      </c>
      <c r="G399" s="15" t="str">
        <f>IFERROR(ROUND(IF('[10]Linked sheet'!F399="","-",'[10]Linked sheet'!F399),'Rounded options'!$B$3),"-")</f>
        <v>-</v>
      </c>
      <c r="H399" s="15">
        <f>IFERROR(ROUND(IF('[10]Linked sheet'!G399="","-",'[10]Linked sheet'!G399),'Rounded options'!$B$3),"-")</f>
        <v>95</v>
      </c>
      <c r="I399" s="66">
        <f>IF(AND(Q399=$I$2,$O399="HRG"),"See 07.BPTs",IFERROR(ROUND('[10]Linked sheet'!H399,'Rounded options'!$B$3),"-"))</f>
        <v>5068</v>
      </c>
      <c r="J399" s="15">
        <f>IFERROR(ROUND(IF('[10]Linked sheet'!I399="","-",'[10]Linked sheet'!I399),'Rounded options'!$B$3),"-")</f>
        <v>64</v>
      </c>
      <c r="K399" s="15">
        <f>IFERROR(ROUND(IF('[10]Linked sheet'!J399="","-",'[10]Linked sheet'!J399),'Rounded options'!$B$3),"-")</f>
        <v>191</v>
      </c>
      <c r="L399" s="15" t="str">
        <f>IF('[10]Linked sheet'!K399="","-",'[10]Linked sheet'!K399)</f>
        <v>Yes</v>
      </c>
      <c r="M399" s="39">
        <f>IF('[10]Linked sheet'!L399="","-",'[10]Linked sheet'!L399)</f>
        <v>0.30000000000000004</v>
      </c>
      <c r="N399" s="35">
        <f>IFERROR(ROUND('[10]Linked sheet'!M399,'Rounded options'!$B$3),"-")</f>
        <v>1520</v>
      </c>
      <c r="O399" s="7" t="str">
        <f>IFERROR(VLOOKUP($B399,[11]BPT_System_Structure!$B:$F,2,FALSE),"-")</f>
        <v>-</v>
      </c>
      <c r="P399" s="23" t="str">
        <f>IFERROR(VLOOKUP($B399,[11]BPT_System_Structure!$B:$F,3,FALSE),"-")</f>
        <v>-</v>
      </c>
      <c r="Q399" s="8" t="str">
        <f>IFERROR(VLOOKUP($B399,[11]BPT_System_Structure!$B:$F,5,FALSE),"-")</f>
        <v>-</v>
      </c>
      <c r="R399" s="59">
        <v>0</v>
      </c>
    </row>
    <row r="400" spans="2:18" hidden="1" x14ac:dyDescent="0.2">
      <c r="B400" s="21" t="str">
        <f>'[10]Linked sheet'!A400</f>
        <v>DZ22E</v>
      </c>
      <c r="C400" s="20" t="str">
        <f>VLOOKUP($B400,'[10]Linked sheet'!$A$3:$O$1925,2,FALSE)</f>
        <v>Unspecified Acute Lower Respiratory Infection with CC Score 11-13</v>
      </c>
      <c r="D400" s="68" t="str">
        <f>IF(AND($Q400=$D$2,$O400="HRG"),"See 07.BPT",IFERROR(ROUND('[10]Linked sheet'!C400,'Rounded options'!$B$3),"-"))</f>
        <v>-</v>
      </c>
      <c r="E400" s="66">
        <f>IF(AND($O400="HRG",OR($D$2,$Q400=$E$2)), "See 07.BPTs",IFERROR(ROUND('[10]Linked sheet'!D400,'Rounded options'!$B$3),"-"))</f>
        <v>3035</v>
      </c>
      <c r="F400" s="15" t="str">
        <f>IFERROR(ROUND(IF('[10]Linked sheet'!E400="","-",'[10]Linked sheet'!E400),'Rounded options'!$B$3),"-")</f>
        <v>-</v>
      </c>
      <c r="G400" s="15" t="str">
        <f>IFERROR(ROUND(IF('[10]Linked sheet'!F400="","-",'[10]Linked sheet'!F400),'Rounded options'!$B$3),"-")</f>
        <v>-</v>
      </c>
      <c r="H400" s="15">
        <f>IFERROR(ROUND(IF('[10]Linked sheet'!G400="","-",'[10]Linked sheet'!G400),'Rounded options'!$B$3),"-")</f>
        <v>68</v>
      </c>
      <c r="I400" s="66">
        <f>IF(AND(Q400=$I$2,$O400="HRG"),"See 07.BPTs",IFERROR(ROUND('[10]Linked sheet'!H400,'Rounded options'!$B$3),"-"))</f>
        <v>4048</v>
      </c>
      <c r="J400" s="15">
        <f>IFERROR(ROUND(IF('[10]Linked sheet'!I400="","-",'[10]Linked sheet'!I400),'Rounded options'!$B$3),"-")</f>
        <v>44</v>
      </c>
      <c r="K400" s="15">
        <f>IFERROR(ROUND(IF('[10]Linked sheet'!J400="","-",'[10]Linked sheet'!J400),'Rounded options'!$B$3),"-")</f>
        <v>191</v>
      </c>
      <c r="L400" s="15" t="str">
        <f>IF('[10]Linked sheet'!K400="","-",'[10]Linked sheet'!K400)</f>
        <v>Yes</v>
      </c>
      <c r="M400" s="39">
        <f>IF('[10]Linked sheet'!L400="","-",'[10]Linked sheet'!L400)</f>
        <v>0.30000000000000004</v>
      </c>
      <c r="N400" s="35">
        <f>IFERROR(ROUND('[10]Linked sheet'!M400,'Rounded options'!$B$3),"-")</f>
        <v>1214</v>
      </c>
      <c r="O400" s="7" t="str">
        <f>IFERROR(VLOOKUP($B400,[11]BPT_System_Structure!$B:$F,2,FALSE),"-")</f>
        <v>-</v>
      </c>
      <c r="P400" s="23" t="str">
        <f>IFERROR(VLOOKUP($B400,[11]BPT_System_Structure!$B:$F,3,FALSE),"-")</f>
        <v>-</v>
      </c>
      <c r="Q400" s="8" t="str">
        <f>IFERROR(VLOOKUP($B400,[11]BPT_System_Structure!$B:$F,5,FALSE),"-")</f>
        <v>-</v>
      </c>
      <c r="R400" s="59">
        <v>0</v>
      </c>
    </row>
    <row r="401" spans="2:18" hidden="1" x14ac:dyDescent="0.2">
      <c r="B401" s="21" t="str">
        <f>'[10]Linked sheet'!A401</f>
        <v>DZ22F</v>
      </c>
      <c r="C401" s="20" t="str">
        <f>VLOOKUP($B401,'[10]Linked sheet'!$A$3:$O$1925,2,FALSE)</f>
        <v>Unspecified Acute Lower Respiratory Infection with CC Score 8-10</v>
      </c>
      <c r="D401" s="68" t="str">
        <f>IF(AND($Q401=$D$2,$O401="HRG"),"See 07.BPT",IFERROR(ROUND('[10]Linked sheet'!C401,'Rounded options'!$B$3),"-"))</f>
        <v>-</v>
      </c>
      <c r="E401" s="66">
        <f>IF(AND($O401="HRG",OR($D$2,$Q401=$E$2)), "See 07.BPTs",IFERROR(ROUND('[10]Linked sheet'!D401,'Rounded options'!$B$3),"-"))</f>
        <v>2141</v>
      </c>
      <c r="F401" s="15" t="str">
        <f>IFERROR(ROUND(IF('[10]Linked sheet'!E401="","-",'[10]Linked sheet'!E401),'Rounded options'!$B$3),"-")</f>
        <v>-</v>
      </c>
      <c r="G401" s="15" t="str">
        <f>IFERROR(ROUND(IF('[10]Linked sheet'!F401="","-",'[10]Linked sheet'!F401),'Rounded options'!$B$3),"-")</f>
        <v>-</v>
      </c>
      <c r="H401" s="15">
        <f>IFERROR(ROUND(IF('[10]Linked sheet'!G401="","-",'[10]Linked sheet'!G401),'Rounded options'!$B$3),"-")</f>
        <v>31</v>
      </c>
      <c r="I401" s="66">
        <f>IF(AND(Q401=$I$2,$O401="HRG"),"See 07.BPTs",IFERROR(ROUND('[10]Linked sheet'!H401,'Rounded options'!$B$3),"-"))</f>
        <v>3052</v>
      </c>
      <c r="J401" s="15">
        <f>IFERROR(ROUND(IF('[10]Linked sheet'!I401="","-",'[10]Linked sheet'!I401),'Rounded options'!$B$3),"-")</f>
        <v>28</v>
      </c>
      <c r="K401" s="15">
        <f>IFERROR(ROUND(IF('[10]Linked sheet'!J401="","-",'[10]Linked sheet'!J401),'Rounded options'!$B$3),"-")</f>
        <v>191</v>
      </c>
      <c r="L401" s="15" t="str">
        <f>IF('[10]Linked sheet'!K401="","-",'[10]Linked sheet'!K401)</f>
        <v>Yes</v>
      </c>
      <c r="M401" s="39">
        <f>IF('[10]Linked sheet'!L401="","-",'[10]Linked sheet'!L401)</f>
        <v>0.30000000000000004</v>
      </c>
      <c r="N401" s="35">
        <f>IFERROR(ROUND('[10]Linked sheet'!M401,'Rounded options'!$B$3),"-")</f>
        <v>916</v>
      </c>
      <c r="O401" s="7" t="str">
        <f>IFERROR(VLOOKUP($B401,[11]BPT_System_Structure!$B:$F,2,FALSE),"-")</f>
        <v>-</v>
      </c>
      <c r="P401" s="23" t="str">
        <f>IFERROR(VLOOKUP($B401,[11]BPT_System_Structure!$B:$F,3,FALSE),"-")</f>
        <v>-</v>
      </c>
      <c r="Q401" s="8" t="str">
        <f>IFERROR(VLOOKUP($B401,[11]BPT_System_Structure!$B:$F,5,FALSE),"-")</f>
        <v>-</v>
      </c>
      <c r="R401" s="59">
        <v>0</v>
      </c>
    </row>
    <row r="402" spans="2:18" hidden="1" x14ac:dyDescent="0.2">
      <c r="B402" s="21" t="str">
        <f>'[10]Linked sheet'!A402</f>
        <v>DZ22G</v>
      </c>
      <c r="C402" s="20" t="str">
        <f>VLOOKUP($B402,'[10]Linked sheet'!$A$3:$O$1925,2,FALSE)</f>
        <v>Unspecified Acute Lower Respiratory Infection with CC Score 5-7</v>
      </c>
      <c r="D402" s="68" t="str">
        <f>IF(AND($Q402=$D$2,$O402="HRG"),"See 07.BPT",IFERROR(ROUND('[10]Linked sheet'!C402,'Rounded options'!$B$3),"-"))</f>
        <v>-</v>
      </c>
      <c r="E402" s="66">
        <f>IF(AND($O402="HRG",OR($D$2,$Q402=$E$2)), "See 07.BPTs",IFERROR(ROUND('[10]Linked sheet'!D402,'Rounded options'!$B$3),"-"))</f>
        <v>1835</v>
      </c>
      <c r="F402" s="15" t="str">
        <f>IFERROR(ROUND(IF('[10]Linked sheet'!E402="","-",'[10]Linked sheet'!E402),'Rounded options'!$B$3),"-")</f>
        <v>-</v>
      </c>
      <c r="G402" s="15" t="str">
        <f>IFERROR(ROUND(IF('[10]Linked sheet'!F402="","-",'[10]Linked sheet'!F402),'Rounded options'!$B$3),"-")</f>
        <v>-</v>
      </c>
      <c r="H402" s="15">
        <f>IFERROR(ROUND(IF('[10]Linked sheet'!G402="","-",'[10]Linked sheet'!G402),'Rounded options'!$B$3),"-")</f>
        <v>22</v>
      </c>
      <c r="I402" s="66">
        <f>IF(AND(Q402=$I$2,$O402="HRG"),"See 07.BPTs",IFERROR(ROUND('[10]Linked sheet'!H402,'Rounded options'!$B$3),"-"))</f>
        <v>2205</v>
      </c>
      <c r="J402" s="15">
        <f>IFERROR(ROUND(IF('[10]Linked sheet'!I402="","-",'[10]Linked sheet'!I402),'Rounded options'!$B$3),"-")</f>
        <v>17</v>
      </c>
      <c r="K402" s="15">
        <f>IFERROR(ROUND(IF('[10]Linked sheet'!J402="","-",'[10]Linked sheet'!J402),'Rounded options'!$B$3),"-")</f>
        <v>191</v>
      </c>
      <c r="L402" s="15" t="str">
        <f>IF('[10]Linked sheet'!K402="","-",'[10]Linked sheet'!K402)</f>
        <v>Yes</v>
      </c>
      <c r="M402" s="39">
        <f>IF('[10]Linked sheet'!L402="","-",'[10]Linked sheet'!L402)</f>
        <v>0.30000000000000004</v>
      </c>
      <c r="N402" s="35">
        <f>IFERROR(ROUND('[10]Linked sheet'!M402,'Rounded options'!$B$3),"-")</f>
        <v>662</v>
      </c>
      <c r="O402" s="7" t="str">
        <f>IFERROR(VLOOKUP($B402,[11]BPT_System_Structure!$B:$F,2,FALSE),"-")</f>
        <v>-</v>
      </c>
      <c r="P402" s="23" t="str">
        <f>IFERROR(VLOOKUP($B402,[11]BPT_System_Structure!$B:$F,3,FALSE),"-")</f>
        <v>-</v>
      </c>
      <c r="Q402" s="8" t="str">
        <f>IFERROR(VLOOKUP($B402,[11]BPT_System_Structure!$B:$F,5,FALSE),"-")</f>
        <v>-</v>
      </c>
      <c r="R402" s="59">
        <v>0</v>
      </c>
    </row>
    <row r="403" spans="2:18" hidden="1" x14ac:dyDescent="0.2">
      <c r="B403" s="21" t="str">
        <f>'[10]Linked sheet'!A403</f>
        <v>DZ22H</v>
      </c>
      <c r="C403" s="20" t="str">
        <f>VLOOKUP($B403,'[10]Linked sheet'!$A$3:$O$1925,2,FALSE)</f>
        <v>Unspecified Acute Lower Respiratory Infection with CC Score 2-4</v>
      </c>
      <c r="D403" s="68" t="str">
        <f>IF(AND($Q403=$D$2,$O403="HRG"),"See 07.BPT",IFERROR(ROUND('[10]Linked sheet'!C403,'Rounded options'!$B$3),"-"))</f>
        <v>-</v>
      </c>
      <c r="E403" s="66">
        <f>IF(AND($O403="HRG",OR($D$2,$Q403=$E$2)), "See 07.BPTs",IFERROR(ROUND('[10]Linked sheet'!D403,'Rounded options'!$B$3),"-"))</f>
        <v>1025</v>
      </c>
      <c r="F403" s="15" t="str">
        <f>IFERROR(ROUND(IF('[10]Linked sheet'!E403="","-",'[10]Linked sheet'!E403),'Rounded options'!$B$3),"-")</f>
        <v>-</v>
      </c>
      <c r="G403" s="15" t="str">
        <f>IFERROR(ROUND(IF('[10]Linked sheet'!F403="","-",'[10]Linked sheet'!F403),'Rounded options'!$B$3),"-")</f>
        <v>-</v>
      </c>
      <c r="H403" s="15">
        <f>IFERROR(ROUND(IF('[10]Linked sheet'!G403="","-",'[10]Linked sheet'!G403),'Rounded options'!$B$3),"-")</f>
        <v>13</v>
      </c>
      <c r="I403" s="66">
        <f>IF(AND(Q403=$I$2,$O403="HRG"),"See 07.BPTs",IFERROR(ROUND('[10]Linked sheet'!H403,'Rounded options'!$B$3),"-"))</f>
        <v>1502</v>
      </c>
      <c r="J403" s="15">
        <f>IFERROR(ROUND(IF('[10]Linked sheet'!I403="","-",'[10]Linked sheet'!I403),'Rounded options'!$B$3),"-")</f>
        <v>11</v>
      </c>
      <c r="K403" s="15">
        <f>IFERROR(ROUND(IF('[10]Linked sheet'!J403="","-",'[10]Linked sheet'!J403),'Rounded options'!$B$3),"-")</f>
        <v>191</v>
      </c>
      <c r="L403" s="15" t="str">
        <f>IF('[10]Linked sheet'!K403="","-",'[10]Linked sheet'!K403)</f>
        <v>Yes</v>
      </c>
      <c r="M403" s="39">
        <f>IF('[10]Linked sheet'!L403="","-",'[10]Linked sheet'!L403)</f>
        <v>0.4</v>
      </c>
      <c r="N403" s="35">
        <f>IFERROR(ROUND('[10]Linked sheet'!M403,'Rounded options'!$B$3),"-")</f>
        <v>601</v>
      </c>
      <c r="O403" s="7" t="str">
        <f>IFERROR(VLOOKUP($B403,[11]BPT_System_Structure!$B:$F,2,FALSE),"-")</f>
        <v>-</v>
      </c>
      <c r="P403" s="23" t="str">
        <f>IFERROR(VLOOKUP($B403,[11]BPT_System_Structure!$B:$F,3,FALSE),"-")</f>
        <v>-</v>
      </c>
      <c r="Q403" s="8" t="str">
        <f>IFERROR(VLOOKUP($B403,[11]BPT_System_Structure!$B:$F,5,FALSE),"-")</f>
        <v>-</v>
      </c>
      <c r="R403" s="59">
        <v>0</v>
      </c>
    </row>
    <row r="404" spans="2:18" x14ac:dyDescent="0.2">
      <c r="B404" s="21" t="str">
        <f>'[10]Linked sheet'!A404</f>
        <v>DZ22J</v>
      </c>
      <c r="C404" s="20" t="str">
        <f>VLOOKUP($B404,'[10]Linked sheet'!$A$3:$O$1925,2,FALSE)</f>
        <v>Unspecified Acute Lower Respiratory Infection with CC Score 0-1</v>
      </c>
      <c r="D404" s="68" t="str">
        <f>IF(AND($Q404=$D$2,$O404="HRG"),"See 07.BPT",IFERROR(ROUND('[10]Linked sheet'!C404,'Rounded options'!$B$3),"-"))</f>
        <v>-</v>
      </c>
      <c r="E404" s="66">
        <f>IF(AND($O404="HRG",OR($D$2,$Q404=$E$2)), "See 07.BPTs",IFERROR(ROUND('[10]Linked sheet'!D404,'Rounded options'!$B$3),"-"))</f>
        <v>601</v>
      </c>
      <c r="F404" s="15" t="str">
        <f>IFERROR(ROUND(IF('[10]Linked sheet'!E404="","-",'[10]Linked sheet'!E404),'Rounded options'!$B$3),"-")</f>
        <v>-</v>
      </c>
      <c r="G404" s="15" t="str">
        <f>IFERROR(ROUND(IF('[10]Linked sheet'!F404="","-",'[10]Linked sheet'!F404),'Rounded options'!$B$3),"-")</f>
        <v>-</v>
      </c>
      <c r="H404" s="15">
        <f>IFERROR(ROUND(IF('[10]Linked sheet'!G404="","-",'[10]Linked sheet'!G404),'Rounded options'!$B$3),"-")</f>
        <v>5</v>
      </c>
      <c r="I404" s="66">
        <f>IF(AND(Q404=$I$2,$O404="HRG"),"See 07.BPTs",IFERROR(ROUND('[10]Linked sheet'!H404,'Rounded options'!$B$3),"-"))</f>
        <v>601</v>
      </c>
      <c r="J404" s="15">
        <f>IFERROR(ROUND(IF('[10]Linked sheet'!I404="","-",'[10]Linked sheet'!I404),'Rounded options'!$B$3),"-")</f>
        <v>5</v>
      </c>
      <c r="K404" s="15">
        <f>IFERROR(ROUND(IF('[10]Linked sheet'!J404="","-",'[10]Linked sheet'!J404),'Rounded options'!$B$3),"-")</f>
        <v>191</v>
      </c>
      <c r="L404" s="15" t="str">
        <f>IF('[10]Linked sheet'!K404="","-",'[10]Linked sheet'!K404)</f>
        <v>Yes</v>
      </c>
      <c r="M404" s="39">
        <f>IF('[10]Linked sheet'!L404="","-",'[10]Linked sheet'!L404)</f>
        <v>1</v>
      </c>
      <c r="N404" s="35">
        <f>IFERROR(ROUND('[10]Linked sheet'!M404,'Rounded options'!$B$3),"-")</f>
        <v>601</v>
      </c>
      <c r="O404" s="7" t="str">
        <f>IFERROR(VLOOKUP($B404,[11]BPT_System_Structure!$B:$F,2,FALSE),"-")</f>
        <v xml:space="preserve">HRG </v>
      </c>
      <c r="P404" s="23" t="str">
        <f>IFERROR(VLOOKUP($B404,[11]BPT_System_Structure!$B:$F,3,FALSE),"-")</f>
        <v>SDEC</v>
      </c>
      <c r="Q404" s="8" t="str">
        <f>IFERROR(VLOOKUP($B404,[11]BPT_System_Structure!$B:$F,5,FALSE),"-")</f>
        <v>NE</v>
      </c>
      <c r="R404" s="59" t="s">
        <v>11</v>
      </c>
    </row>
    <row r="405" spans="2:18" hidden="1" x14ac:dyDescent="0.2">
      <c r="B405" s="21" t="str">
        <f>'[10]Linked sheet'!A405</f>
        <v>DZ23D</v>
      </c>
      <c r="C405" s="20" t="str">
        <f>VLOOKUP($B405,'[10]Linked sheet'!$A$3:$O$1925,2,FALSE)</f>
        <v>Bronchopneumonia with CC Score 13+</v>
      </c>
      <c r="D405" s="68" t="str">
        <f>IF(AND($Q405=$D$2,$O405="HRG"),"See 07.BPT",IFERROR(ROUND('[10]Linked sheet'!C405,'Rounded options'!$B$3),"-"))</f>
        <v>-</v>
      </c>
      <c r="E405" s="66">
        <f>IF(AND($O405="HRG",OR($D$2,$Q405=$E$2)), "See 07.BPTs",IFERROR(ROUND('[10]Linked sheet'!D405,'Rounded options'!$B$3),"-"))</f>
        <v>4055</v>
      </c>
      <c r="F405" s="15" t="str">
        <f>IFERROR(ROUND(IF('[10]Linked sheet'!E405="","-",'[10]Linked sheet'!E405),'Rounded options'!$B$3),"-")</f>
        <v>-</v>
      </c>
      <c r="G405" s="15" t="str">
        <f>IFERROR(ROUND(IF('[10]Linked sheet'!F405="","-",'[10]Linked sheet'!F405),'Rounded options'!$B$3),"-")</f>
        <v>-</v>
      </c>
      <c r="H405" s="15">
        <f>IFERROR(ROUND(IF('[10]Linked sheet'!G405="","-",'[10]Linked sheet'!G405),'Rounded options'!$B$3),"-")</f>
        <v>83</v>
      </c>
      <c r="I405" s="66">
        <f>IF(AND(Q405=$I$2,$O405="HRG"),"See 07.BPTs",IFERROR(ROUND('[10]Linked sheet'!H405,'Rounded options'!$B$3),"-"))</f>
        <v>5869</v>
      </c>
      <c r="J405" s="15">
        <f>IFERROR(ROUND(IF('[10]Linked sheet'!I405="","-",'[10]Linked sheet'!I405),'Rounded options'!$B$3),"-")</f>
        <v>61</v>
      </c>
      <c r="K405" s="15">
        <f>IFERROR(ROUND(IF('[10]Linked sheet'!J405="","-",'[10]Linked sheet'!J405),'Rounded options'!$B$3),"-")</f>
        <v>191</v>
      </c>
      <c r="L405" s="15" t="str">
        <f>IF('[10]Linked sheet'!K405="","-",'[10]Linked sheet'!K405)</f>
        <v>Yes</v>
      </c>
      <c r="M405" s="39">
        <f>IF('[10]Linked sheet'!L405="","-",'[10]Linked sheet'!L405)</f>
        <v>0.30000000000000004</v>
      </c>
      <c r="N405" s="35">
        <f>IFERROR(ROUND('[10]Linked sheet'!M405,'Rounded options'!$B$3),"-")</f>
        <v>1761</v>
      </c>
      <c r="O405" s="7" t="str">
        <f>IFERROR(VLOOKUP($B405,[11]BPT_System_Structure!$B:$F,2,FALSE),"-")</f>
        <v>-</v>
      </c>
      <c r="P405" s="23" t="str">
        <f>IFERROR(VLOOKUP($B405,[11]BPT_System_Structure!$B:$F,3,FALSE),"-")</f>
        <v>-</v>
      </c>
      <c r="Q405" s="8" t="str">
        <f>IFERROR(VLOOKUP($B405,[11]BPT_System_Structure!$B:$F,5,FALSE),"-")</f>
        <v>-</v>
      </c>
      <c r="R405" s="59">
        <v>0</v>
      </c>
    </row>
    <row r="406" spans="2:18" hidden="1" x14ac:dyDescent="0.2">
      <c r="B406" s="21" t="str">
        <f>'[10]Linked sheet'!A406</f>
        <v>DZ23E</v>
      </c>
      <c r="C406" s="20" t="str">
        <f>VLOOKUP($B406,'[10]Linked sheet'!$A$3:$O$1925,2,FALSE)</f>
        <v>Bronchopneumonia with CC Score 9-12</v>
      </c>
      <c r="D406" s="68" t="str">
        <f>IF(AND($Q406=$D$2,$O406="HRG"),"See 07.BPT",IFERROR(ROUND('[10]Linked sheet'!C406,'Rounded options'!$B$3),"-"))</f>
        <v>-</v>
      </c>
      <c r="E406" s="66">
        <f>IF(AND($O406="HRG",OR($D$2,$Q406=$E$2)), "See 07.BPTs",IFERROR(ROUND('[10]Linked sheet'!D406,'Rounded options'!$B$3),"-"))</f>
        <v>2547</v>
      </c>
      <c r="F406" s="15" t="str">
        <f>IFERROR(ROUND(IF('[10]Linked sheet'!E406="","-",'[10]Linked sheet'!E406),'Rounded options'!$B$3),"-")</f>
        <v>-</v>
      </c>
      <c r="G406" s="15" t="str">
        <f>IFERROR(ROUND(IF('[10]Linked sheet'!F406="","-",'[10]Linked sheet'!F406),'Rounded options'!$B$3),"-")</f>
        <v>-</v>
      </c>
      <c r="H406" s="15">
        <f>IFERROR(ROUND(IF('[10]Linked sheet'!G406="","-",'[10]Linked sheet'!G406),'Rounded options'!$B$3),"-")</f>
        <v>57</v>
      </c>
      <c r="I406" s="66">
        <f>IF(AND(Q406=$I$2,$O406="HRG"),"See 07.BPTs",IFERROR(ROUND('[10]Linked sheet'!H406,'Rounded options'!$B$3),"-"))</f>
        <v>3833</v>
      </c>
      <c r="J406" s="15">
        <f>IFERROR(ROUND(IF('[10]Linked sheet'!I406="","-",'[10]Linked sheet'!I406),'Rounded options'!$B$3),"-")</f>
        <v>34</v>
      </c>
      <c r="K406" s="15">
        <f>IFERROR(ROUND(IF('[10]Linked sheet'!J406="","-",'[10]Linked sheet'!J406),'Rounded options'!$B$3),"-")</f>
        <v>191</v>
      </c>
      <c r="L406" s="15" t="str">
        <f>IF('[10]Linked sheet'!K406="","-",'[10]Linked sheet'!K406)</f>
        <v>Yes</v>
      </c>
      <c r="M406" s="39">
        <f>IF('[10]Linked sheet'!L406="","-",'[10]Linked sheet'!L406)</f>
        <v>0.30000000000000004</v>
      </c>
      <c r="N406" s="35">
        <f>IFERROR(ROUND('[10]Linked sheet'!M406,'Rounded options'!$B$3),"-")</f>
        <v>1150</v>
      </c>
      <c r="O406" s="7" t="str">
        <f>IFERROR(VLOOKUP($B406,[11]BPT_System_Structure!$B:$F,2,FALSE),"-")</f>
        <v>-</v>
      </c>
      <c r="P406" s="23" t="str">
        <f>IFERROR(VLOOKUP($B406,[11]BPT_System_Structure!$B:$F,3,FALSE),"-")</f>
        <v>-</v>
      </c>
      <c r="Q406" s="8" t="str">
        <f>IFERROR(VLOOKUP($B406,[11]BPT_System_Structure!$B:$F,5,FALSE),"-")</f>
        <v>-</v>
      </c>
      <c r="R406" s="59">
        <v>0</v>
      </c>
    </row>
    <row r="407" spans="2:18" hidden="1" x14ac:dyDescent="0.2">
      <c r="B407" s="21" t="str">
        <f>'[10]Linked sheet'!A407</f>
        <v>DZ23F</v>
      </c>
      <c r="C407" s="20" t="str">
        <f>VLOOKUP($B407,'[10]Linked sheet'!$A$3:$O$1925,2,FALSE)</f>
        <v>Bronchopneumonia with CC Score 5-8</v>
      </c>
      <c r="D407" s="68" t="str">
        <f>IF(AND($Q407=$D$2,$O407="HRG"),"See 07.BPT",IFERROR(ROUND('[10]Linked sheet'!C407,'Rounded options'!$B$3),"-"))</f>
        <v>-</v>
      </c>
      <c r="E407" s="66">
        <f>IF(AND($O407="HRG",OR($D$2,$Q407=$E$2)), "See 07.BPTs",IFERROR(ROUND('[10]Linked sheet'!D407,'Rounded options'!$B$3),"-"))</f>
        <v>1839</v>
      </c>
      <c r="F407" s="15" t="str">
        <f>IFERROR(ROUND(IF('[10]Linked sheet'!E407="","-",'[10]Linked sheet'!E407),'Rounded options'!$B$3),"-")</f>
        <v>-</v>
      </c>
      <c r="G407" s="15" t="str">
        <f>IFERROR(ROUND(IF('[10]Linked sheet'!F407="","-",'[10]Linked sheet'!F407),'Rounded options'!$B$3),"-")</f>
        <v>-</v>
      </c>
      <c r="H407" s="15">
        <f>IFERROR(ROUND(IF('[10]Linked sheet'!G407="","-",'[10]Linked sheet'!G407),'Rounded options'!$B$3),"-")</f>
        <v>33</v>
      </c>
      <c r="I407" s="66">
        <f>IF(AND(Q407=$I$2,$O407="HRG"),"See 07.BPTs",IFERROR(ROUND('[10]Linked sheet'!H407,'Rounded options'!$B$3),"-"))</f>
        <v>2630</v>
      </c>
      <c r="J407" s="15">
        <f>IFERROR(ROUND(IF('[10]Linked sheet'!I407="","-",'[10]Linked sheet'!I407),'Rounded options'!$B$3),"-")</f>
        <v>23</v>
      </c>
      <c r="K407" s="15">
        <f>IFERROR(ROUND(IF('[10]Linked sheet'!J407="","-",'[10]Linked sheet'!J407),'Rounded options'!$B$3),"-")</f>
        <v>191</v>
      </c>
      <c r="L407" s="15" t="str">
        <f>IF('[10]Linked sheet'!K407="","-",'[10]Linked sheet'!K407)</f>
        <v>Yes</v>
      </c>
      <c r="M407" s="39">
        <f>IF('[10]Linked sheet'!L407="","-",'[10]Linked sheet'!L407)</f>
        <v>0.30000000000000004</v>
      </c>
      <c r="N407" s="35">
        <f>IFERROR(ROUND('[10]Linked sheet'!M407,'Rounded options'!$B$3),"-")</f>
        <v>789</v>
      </c>
      <c r="O407" s="7" t="str">
        <f>IFERROR(VLOOKUP($B407,[11]BPT_System_Structure!$B:$F,2,FALSE),"-")</f>
        <v>-</v>
      </c>
      <c r="P407" s="23" t="str">
        <f>IFERROR(VLOOKUP($B407,[11]BPT_System_Structure!$B:$F,3,FALSE),"-")</f>
        <v>-</v>
      </c>
      <c r="Q407" s="8" t="str">
        <f>IFERROR(VLOOKUP($B407,[11]BPT_System_Structure!$B:$F,5,FALSE),"-")</f>
        <v>-</v>
      </c>
      <c r="R407" s="59">
        <v>0</v>
      </c>
    </row>
    <row r="408" spans="2:18" hidden="1" x14ac:dyDescent="0.2">
      <c r="B408" s="21" t="str">
        <f>'[10]Linked sheet'!A408</f>
        <v>DZ23G</v>
      </c>
      <c r="C408" s="20" t="str">
        <f>VLOOKUP($B408,'[10]Linked sheet'!$A$3:$O$1925,2,FALSE)</f>
        <v>Bronchopneumonia with CC Score 0-4</v>
      </c>
      <c r="D408" s="68" t="str">
        <f>IF(AND($Q408=$D$2,$O408="HRG"),"See 07.BPT",IFERROR(ROUND('[10]Linked sheet'!C408,'Rounded options'!$B$3),"-"))</f>
        <v>-</v>
      </c>
      <c r="E408" s="66">
        <f>IF(AND($O408="HRG",OR($D$2,$Q408=$E$2)), "See 07.BPTs",IFERROR(ROUND('[10]Linked sheet'!D408,'Rounded options'!$B$3),"-"))</f>
        <v>1020</v>
      </c>
      <c r="F408" s="15" t="str">
        <f>IFERROR(ROUND(IF('[10]Linked sheet'!E408="","-",'[10]Linked sheet'!E408),'Rounded options'!$B$3),"-")</f>
        <v>-</v>
      </c>
      <c r="G408" s="15" t="str">
        <f>IFERROR(ROUND(IF('[10]Linked sheet'!F408="","-",'[10]Linked sheet'!F408),'Rounded options'!$B$3),"-")</f>
        <v>-</v>
      </c>
      <c r="H408" s="15">
        <f>IFERROR(ROUND(IF('[10]Linked sheet'!G408="","-",'[10]Linked sheet'!G408),'Rounded options'!$B$3),"-")</f>
        <v>34</v>
      </c>
      <c r="I408" s="66">
        <f>IF(AND(Q408=$I$2,$O408="HRG"),"See 07.BPTs",IFERROR(ROUND('[10]Linked sheet'!H408,'Rounded options'!$B$3),"-"))</f>
        <v>1976</v>
      </c>
      <c r="J408" s="15">
        <f>IFERROR(ROUND(IF('[10]Linked sheet'!I408="","-",'[10]Linked sheet'!I408),'Rounded options'!$B$3),"-")</f>
        <v>16</v>
      </c>
      <c r="K408" s="15">
        <f>IFERROR(ROUND(IF('[10]Linked sheet'!J408="","-",'[10]Linked sheet'!J408),'Rounded options'!$B$3),"-")</f>
        <v>191</v>
      </c>
      <c r="L408" s="15" t="str">
        <f>IF('[10]Linked sheet'!K408="","-",'[10]Linked sheet'!K408)</f>
        <v>Yes</v>
      </c>
      <c r="M408" s="39">
        <f>IF('[10]Linked sheet'!L408="","-",'[10]Linked sheet'!L408)</f>
        <v>0.30000000000000004</v>
      </c>
      <c r="N408" s="35">
        <f>IFERROR(ROUND('[10]Linked sheet'!M408,'Rounded options'!$B$3),"-")</f>
        <v>593</v>
      </c>
      <c r="O408" s="7" t="str">
        <f>IFERROR(VLOOKUP($B408,[11]BPT_System_Structure!$B:$F,2,FALSE),"-")</f>
        <v>-</v>
      </c>
      <c r="P408" s="23" t="str">
        <f>IFERROR(VLOOKUP($B408,[11]BPT_System_Structure!$B:$F,3,FALSE),"-")</f>
        <v>-</v>
      </c>
      <c r="Q408" s="8" t="str">
        <f>IFERROR(VLOOKUP($B408,[11]BPT_System_Structure!$B:$F,5,FALSE),"-")</f>
        <v>-</v>
      </c>
      <c r="R408" s="59">
        <v>0</v>
      </c>
    </row>
    <row r="409" spans="2:18" hidden="1" x14ac:dyDescent="0.2">
      <c r="B409" s="21" t="str">
        <f>'[10]Linked sheet'!A409</f>
        <v>DZ24D</v>
      </c>
      <c r="C409" s="20" t="str">
        <f>VLOOKUP($B409,'[10]Linked sheet'!$A$3:$O$1925,2,FALSE)</f>
        <v>Inhalation Lung Injury or Foreign Body, with CC Score 13+</v>
      </c>
      <c r="D409" s="68" t="str">
        <f>IF(AND($Q409=$D$2,$O409="HRG"),"See 07.BPT",IFERROR(ROUND('[10]Linked sheet'!C409,'Rounded options'!$B$3),"-"))</f>
        <v>-</v>
      </c>
      <c r="E409" s="66">
        <f>IF(AND($O409="HRG",OR($D$2,$Q409=$E$2)), "See 07.BPTs",IFERROR(ROUND('[10]Linked sheet'!D409,'Rounded options'!$B$3),"-"))</f>
        <v>4617</v>
      </c>
      <c r="F409" s="15" t="str">
        <f>IFERROR(ROUND(IF('[10]Linked sheet'!E409="","-",'[10]Linked sheet'!E409),'Rounded options'!$B$3),"-")</f>
        <v>-</v>
      </c>
      <c r="G409" s="15" t="str">
        <f>IFERROR(ROUND(IF('[10]Linked sheet'!F409="","-",'[10]Linked sheet'!F409),'Rounded options'!$B$3),"-")</f>
        <v>-</v>
      </c>
      <c r="H409" s="15">
        <f>IFERROR(ROUND(IF('[10]Linked sheet'!G409="","-",'[10]Linked sheet'!G409),'Rounded options'!$B$3),"-")</f>
        <v>209</v>
      </c>
      <c r="I409" s="66">
        <f>IF(AND(Q409=$I$2,$O409="HRG"),"See 07.BPTs",IFERROR(ROUND('[10]Linked sheet'!H409,'Rounded options'!$B$3),"-"))</f>
        <v>5130</v>
      </c>
      <c r="J409" s="15">
        <f>IFERROR(ROUND(IF('[10]Linked sheet'!I409="","-",'[10]Linked sheet'!I409),'Rounded options'!$B$3),"-")</f>
        <v>80</v>
      </c>
      <c r="K409" s="15">
        <f>IFERROR(ROUND(IF('[10]Linked sheet'!J409="","-",'[10]Linked sheet'!J409),'Rounded options'!$B$3),"-")</f>
        <v>191</v>
      </c>
      <c r="L409" s="15" t="str">
        <f>IF('[10]Linked sheet'!K409="","-",'[10]Linked sheet'!K409)</f>
        <v>Yes</v>
      </c>
      <c r="M409" s="39">
        <f>IF('[10]Linked sheet'!L409="","-",'[10]Linked sheet'!L409)</f>
        <v>0.30000000000000004</v>
      </c>
      <c r="N409" s="35">
        <f>IFERROR(ROUND('[10]Linked sheet'!M409,'Rounded options'!$B$3),"-")</f>
        <v>1539</v>
      </c>
      <c r="O409" s="7" t="str">
        <f>IFERROR(VLOOKUP($B409,[11]BPT_System_Structure!$B:$F,2,FALSE),"-")</f>
        <v>-</v>
      </c>
      <c r="P409" s="23" t="str">
        <f>IFERROR(VLOOKUP($B409,[11]BPT_System_Structure!$B:$F,3,FALSE),"-")</f>
        <v>-</v>
      </c>
      <c r="Q409" s="8" t="str">
        <f>IFERROR(VLOOKUP($B409,[11]BPT_System_Structure!$B:$F,5,FALSE),"-")</f>
        <v>-</v>
      </c>
      <c r="R409" s="59">
        <v>0</v>
      </c>
    </row>
    <row r="410" spans="2:18" hidden="1" x14ac:dyDescent="0.2">
      <c r="B410" s="21" t="str">
        <f>'[10]Linked sheet'!A410</f>
        <v>DZ24E</v>
      </c>
      <c r="C410" s="20" t="str">
        <f>VLOOKUP($B410,'[10]Linked sheet'!$A$3:$O$1925,2,FALSE)</f>
        <v>Inhalation Lung Injury or Foreign Body, with CC Score 10-12</v>
      </c>
      <c r="D410" s="68" t="str">
        <f>IF(AND($Q410=$D$2,$O410="HRG"),"See 07.BPT",IFERROR(ROUND('[10]Linked sheet'!C410,'Rounded options'!$B$3),"-"))</f>
        <v>-</v>
      </c>
      <c r="E410" s="66">
        <f>IF(AND($O410="HRG",OR($D$2,$Q410=$E$2)), "See 07.BPTs",IFERROR(ROUND('[10]Linked sheet'!D410,'Rounded options'!$B$3),"-"))</f>
        <v>3412</v>
      </c>
      <c r="F410" s="15" t="str">
        <f>IFERROR(ROUND(IF('[10]Linked sheet'!E410="","-",'[10]Linked sheet'!E410),'Rounded options'!$B$3),"-")</f>
        <v>-</v>
      </c>
      <c r="G410" s="15" t="str">
        <f>IFERROR(ROUND(IF('[10]Linked sheet'!F410="","-",'[10]Linked sheet'!F410),'Rounded options'!$B$3),"-")</f>
        <v>-</v>
      </c>
      <c r="H410" s="15">
        <f>IFERROR(ROUND(IF('[10]Linked sheet'!G410="","-",'[10]Linked sheet'!G410),'Rounded options'!$B$3),"-")</f>
        <v>89</v>
      </c>
      <c r="I410" s="66">
        <f>IF(AND(Q410=$I$2,$O410="HRG"),"See 07.BPTs",IFERROR(ROUND('[10]Linked sheet'!H410,'Rounded options'!$B$3),"-"))</f>
        <v>3791</v>
      </c>
      <c r="J410" s="15">
        <f>IFERROR(ROUND(IF('[10]Linked sheet'!I410="","-",'[10]Linked sheet'!I410),'Rounded options'!$B$3),"-")</f>
        <v>47</v>
      </c>
      <c r="K410" s="15">
        <f>IFERROR(ROUND(IF('[10]Linked sheet'!J410="","-",'[10]Linked sheet'!J410),'Rounded options'!$B$3),"-")</f>
        <v>191</v>
      </c>
      <c r="L410" s="15" t="str">
        <f>IF('[10]Linked sheet'!K410="","-",'[10]Linked sheet'!K410)</f>
        <v>Yes</v>
      </c>
      <c r="M410" s="39">
        <f>IF('[10]Linked sheet'!L410="","-",'[10]Linked sheet'!L410)</f>
        <v>0.30000000000000004</v>
      </c>
      <c r="N410" s="35">
        <f>IFERROR(ROUND('[10]Linked sheet'!M410,'Rounded options'!$B$3),"-")</f>
        <v>1137</v>
      </c>
      <c r="O410" s="7" t="str">
        <f>IFERROR(VLOOKUP($B410,[11]BPT_System_Structure!$B:$F,2,FALSE),"-")</f>
        <v>-</v>
      </c>
      <c r="P410" s="23" t="str">
        <f>IFERROR(VLOOKUP($B410,[11]BPT_System_Structure!$B:$F,3,FALSE),"-")</f>
        <v>-</v>
      </c>
      <c r="Q410" s="8" t="str">
        <f>IFERROR(VLOOKUP($B410,[11]BPT_System_Structure!$B:$F,5,FALSE),"-")</f>
        <v>-</v>
      </c>
      <c r="R410" s="59">
        <v>0</v>
      </c>
    </row>
    <row r="411" spans="2:18" hidden="1" x14ac:dyDescent="0.2">
      <c r="B411" s="21" t="str">
        <f>'[10]Linked sheet'!A411</f>
        <v>DZ24F</v>
      </c>
      <c r="C411" s="20" t="str">
        <f>VLOOKUP($B411,'[10]Linked sheet'!$A$3:$O$1925,2,FALSE)</f>
        <v>Inhalation Lung Injury or Foreign Body, with CC Score 7-9</v>
      </c>
      <c r="D411" s="68" t="str">
        <f>IF(AND($Q411=$D$2,$O411="HRG"),"See 07.BPT",IFERROR(ROUND('[10]Linked sheet'!C411,'Rounded options'!$B$3),"-"))</f>
        <v>-</v>
      </c>
      <c r="E411" s="66">
        <f>IF(AND($O411="HRG",OR($D$2,$Q411=$E$2)), "See 07.BPTs",IFERROR(ROUND('[10]Linked sheet'!D411,'Rounded options'!$B$3),"-"))</f>
        <v>2553</v>
      </c>
      <c r="F411" s="15" t="str">
        <f>IFERROR(ROUND(IF('[10]Linked sheet'!E411="","-",'[10]Linked sheet'!E411),'Rounded options'!$B$3),"-")</f>
        <v>-</v>
      </c>
      <c r="G411" s="15" t="str">
        <f>IFERROR(ROUND(IF('[10]Linked sheet'!F411="","-",'[10]Linked sheet'!F411),'Rounded options'!$B$3),"-")</f>
        <v>-</v>
      </c>
      <c r="H411" s="15">
        <f>IFERROR(ROUND(IF('[10]Linked sheet'!G411="","-",'[10]Linked sheet'!G411),'Rounded options'!$B$3),"-")</f>
        <v>78</v>
      </c>
      <c r="I411" s="66">
        <f>IF(AND(Q411=$I$2,$O411="HRG"),"See 07.BPTs",IFERROR(ROUND('[10]Linked sheet'!H411,'Rounded options'!$B$3),"-"))</f>
        <v>2837</v>
      </c>
      <c r="J411" s="15">
        <f>IFERROR(ROUND(IF('[10]Linked sheet'!I411="","-",'[10]Linked sheet'!I411),'Rounded options'!$B$3),"-")</f>
        <v>38</v>
      </c>
      <c r="K411" s="15">
        <f>IFERROR(ROUND(IF('[10]Linked sheet'!J411="","-",'[10]Linked sheet'!J411),'Rounded options'!$B$3),"-")</f>
        <v>191</v>
      </c>
      <c r="L411" s="15" t="str">
        <f>IF('[10]Linked sheet'!K411="","-",'[10]Linked sheet'!K411)</f>
        <v>Yes</v>
      </c>
      <c r="M411" s="39">
        <f>IF('[10]Linked sheet'!L411="","-",'[10]Linked sheet'!L411)</f>
        <v>0.30000000000000004</v>
      </c>
      <c r="N411" s="35">
        <f>IFERROR(ROUND('[10]Linked sheet'!M411,'Rounded options'!$B$3),"-")</f>
        <v>851</v>
      </c>
      <c r="O411" s="7" t="str">
        <f>IFERROR(VLOOKUP($B411,[11]BPT_System_Structure!$B:$F,2,FALSE),"-")</f>
        <v>-</v>
      </c>
      <c r="P411" s="23" t="str">
        <f>IFERROR(VLOOKUP($B411,[11]BPT_System_Structure!$B:$F,3,FALSE),"-")</f>
        <v>-</v>
      </c>
      <c r="Q411" s="8" t="str">
        <f>IFERROR(VLOOKUP($B411,[11]BPT_System_Structure!$B:$F,5,FALSE),"-")</f>
        <v>-</v>
      </c>
      <c r="R411" s="59">
        <v>0</v>
      </c>
    </row>
    <row r="412" spans="2:18" hidden="1" x14ac:dyDescent="0.2">
      <c r="B412" s="21" t="str">
        <f>'[10]Linked sheet'!A412</f>
        <v>DZ24G</v>
      </c>
      <c r="C412" s="20" t="str">
        <f>VLOOKUP($B412,'[10]Linked sheet'!$A$3:$O$1925,2,FALSE)</f>
        <v>Inhalation Lung Injury or Foreign Body, with CC Score 4-6</v>
      </c>
      <c r="D412" s="68" t="str">
        <f>IF(AND($Q412=$D$2,$O412="HRG"),"See 07.BPT",IFERROR(ROUND('[10]Linked sheet'!C412,'Rounded options'!$B$3),"-"))</f>
        <v>-</v>
      </c>
      <c r="E412" s="66">
        <f>IF(AND($O412="HRG",OR($D$2,$Q412=$E$2)), "See 07.BPTs",IFERROR(ROUND('[10]Linked sheet'!D412,'Rounded options'!$B$3),"-"))</f>
        <v>2026</v>
      </c>
      <c r="F412" s="15" t="str">
        <f>IFERROR(ROUND(IF('[10]Linked sheet'!E412="","-",'[10]Linked sheet'!E412),'Rounded options'!$B$3),"-")</f>
        <v>-</v>
      </c>
      <c r="G412" s="15" t="str">
        <f>IFERROR(ROUND(IF('[10]Linked sheet'!F412="","-",'[10]Linked sheet'!F412),'Rounded options'!$B$3),"-")</f>
        <v>-</v>
      </c>
      <c r="H412" s="15">
        <f>IFERROR(ROUND(IF('[10]Linked sheet'!G412="","-",'[10]Linked sheet'!G412),'Rounded options'!$B$3),"-")</f>
        <v>46</v>
      </c>
      <c r="I412" s="66">
        <f>IF(AND(Q412=$I$2,$O412="HRG"),"See 07.BPTs",IFERROR(ROUND('[10]Linked sheet'!H412,'Rounded options'!$B$3),"-"))</f>
        <v>2252</v>
      </c>
      <c r="J412" s="15">
        <f>IFERROR(ROUND(IF('[10]Linked sheet'!I412="","-",'[10]Linked sheet'!I412),'Rounded options'!$B$3),"-")</f>
        <v>28</v>
      </c>
      <c r="K412" s="15">
        <f>IFERROR(ROUND(IF('[10]Linked sheet'!J412="","-",'[10]Linked sheet'!J412),'Rounded options'!$B$3),"-")</f>
        <v>191</v>
      </c>
      <c r="L412" s="15" t="str">
        <f>IF('[10]Linked sheet'!K412="","-",'[10]Linked sheet'!K412)</f>
        <v>Yes</v>
      </c>
      <c r="M412" s="39">
        <f>IF('[10]Linked sheet'!L412="","-",'[10]Linked sheet'!L412)</f>
        <v>0.30000000000000004</v>
      </c>
      <c r="N412" s="35">
        <f>IFERROR(ROUND('[10]Linked sheet'!M412,'Rounded options'!$B$3),"-")</f>
        <v>675</v>
      </c>
      <c r="O412" s="7" t="str">
        <f>IFERROR(VLOOKUP($B412,[11]BPT_System_Structure!$B:$F,2,FALSE),"-")</f>
        <v>-</v>
      </c>
      <c r="P412" s="23" t="str">
        <f>IFERROR(VLOOKUP($B412,[11]BPT_System_Structure!$B:$F,3,FALSE),"-")</f>
        <v>-</v>
      </c>
      <c r="Q412" s="8" t="str">
        <f>IFERROR(VLOOKUP($B412,[11]BPT_System_Structure!$B:$F,5,FALSE),"-")</f>
        <v>-</v>
      </c>
      <c r="R412" s="59">
        <v>0</v>
      </c>
    </row>
    <row r="413" spans="2:18" hidden="1" x14ac:dyDescent="0.2">
      <c r="B413" s="21" t="str">
        <f>'[10]Linked sheet'!A413</f>
        <v>DZ24H</v>
      </c>
      <c r="C413" s="20" t="str">
        <f>VLOOKUP($B413,'[10]Linked sheet'!$A$3:$O$1925,2,FALSE)</f>
        <v>Inhalation Lung Injury or Foreign Body, with CC Score 0-3</v>
      </c>
      <c r="D413" s="68" t="str">
        <f>IF(AND($Q413=$D$2,$O413="HRG"),"See 07.BPT",IFERROR(ROUND('[10]Linked sheet'!C413,'Rounded options'!$B$3),"-"))</f>
        <v>-</v>
      </c>
      <c r="E413" s="66">
        <f>IF(AND($O413="HRG",OR($D$2,$Q413=$E$2)), "See 07.BPTs",IFERROR(ROUND('[10]Linked sheet'!D413,'Rounded options'!$B$3),"-"))</f>
        <v>1603</v>
      </c>
      <c r="F413" s="15" t="str">
        <f>IFERROR(ROUND(IF('[10]Linked sheet'!E413="","-",'[10]Linked sheet'!E413),'Rounded options'!$B$3),"-")</f>
        <v>-</v>
      </c>
      <c r="G413" s="15" t="str">
        <f>IFERROR(ROUND(IF('[10]Linked sheet'!F413="","-",'[10]Linked sheet'!F413),'Rounded options'!$B$3),"-")</f>
        <v>-</v>
      </c>
      <c r="H413" s="15">
        <f>IFERROR(ROUND(IF('[10]Linked sheet'!G413="","-",'[10]Linked sheet'!G413),'Rounded options'!$B$3),"-")</f>
        <v>21</v>
      </c>
      <c r="I413" s="66">
        <f>IF(AND(Q413=$I$2,$O413="HRG"),"See 07.BPTs",IFERROR(ROUND('[10]Linked sheet'!H413,'Rounded options'!$B$3),"-"))</f>
        <v>1781</v>
      </c>
      <c r="J413" s="15">
        <f>IFERROR(ROUND(IF('[10]Linked sheet'!I413="","-",'[10]Linked sheet'!I413),'Rounded options'!$B$3),"-")</f>
        <v>19</v>
      </c>
      <c r="K413" s="15">
        <f>IFERROR(ROUND(IF('[10]Linked sheet'!J413="","-",'[10]Linked sheet'!J413),'Rounded options'!$B$3),"-")</f>
        <v>191</v>
      </c>
      <c r="L413" s="15" t="str">
        <f>IF('[10]Linked sheet'!K413="","-",'[10]Linked sheet'!K413)</f>
        <v>Yes</v>
      </c>
      <c r="M413" s="39">
        <f>IF('[10]Linked sheet'!L413="","-",'[10]Linked sheet'!L413)</f>
        <v>0.30000000000000004</v>
      </c>
      <c r="N413" s="35">
        <f>IFERROR(ROUND('[10]Linked sheet'!M413,'Rounded options'!$B$3),"-")</f>
        <v>534</v>
      </c>
      <c r="O413" s="7" t="str">
        <f>IFERROR(VLOOKUP($B413,[11]BPT_System_Structure!$B:$F,2,FALSE),"-")</f>
        <v>-</v>
      </c>
      <c r="P413" s="23" t="str">
        <f>IFERROR(VLOOKUP($B413,[11]BPT_System_Structure!$B:$F,3,FALSE),"-")</f>
        <v>-</v>
      </c>
      <c r="Q413" s="8" t="str">
        <f>IFERROR(VLOOKUP($B413,[11]BPT_System_Structure!$B:$F,5,FALSE),"-")</f>
        <v>-</v>
      </c>
      <c r="R413" s="59">
        <v>0</v>
      </c>
    </row>
    <row r="414" spans="2:18" hidden="1" x14ac:dyDescent="0.2">
      <c r="B414" s="21" t="str">
        <f>'[10]Linked sheet'!A414</f>
        <v>DZ25C</v>
      </c>
      <c r="C414" s="20" t="str">
        <f>VLOOKUP($B414,'[10]Linked sheet'!$A$3:$O$1925,2,FALSE)</f>
        <v>Fibrosis or Pneumoconiosis, with CC Score 8+</v>
      </c>
      <c r="D414" s="68" t="str">
        <f>IF(AND($Q414=$D$2,$O414="HRG"),"See 07.BPT",IFERROR(ROUND('[10]Linked sheet'!C414,'Rounded options'!$B$3),"-"))</f>
        <v>-</v>
      </c>
      <c r="E414" s="66">
        <f>IF(AND($O414="HRG",OR($D$2,$Q414=$E$2)), "See 07.BPTs",IFERROR(ROUND('[10]Linked sheet'!D414,'Rounded options'!$B$3),"-"))</f>
        <v>1679</v>
      </c>
      <c r="F414" s="15" t="str">
        <f>IFERROR(ROUND(IF('[10]Linked sheet'!E414="","-",'[10]Linked sheet'!E414),'Rounded options'!$B$3),"-")</f>
        <v>-</v>
      </c>
      <c r="G414" s="15" t="str">
        <f>IFERROR(ROUND(IF('[10]Linked sheet'!F414="","-",'[10]Linked sheet'!F414),'Rounded options'!$B$3),"-")</f>
        <v>-</v>
      </c>
      <c r="H414" s="15">
        <f>IFERROR(ROUND(IF('[10]Linked sheet'!G414="","-",'[10]Linked sheet'!G414),'Rounded options'!$B$3),"-")</f>
        <v>23</v>
      </c>
      <c r="I414" s="66">
        <f>IF(AND(Q414=$I$2,$O414="HRG"),"See 07.BPTs",IFERROR(ROUND('[10]Linked sheet'!H414,'Rounded options'!$B$3),"-"))</f>
        <v>4166</v>
      </c>
      <c r="J414" s="15">
        <f>IFERROR(ROUND(IF('[10]Linked sheet'!I414="","-",'[10]Linked sheet'!I414),'Rounded options'!$B$3),"-")</f>
        <v>40</v>
      </c>
      <c r="K414" s="15">
        <f>IFERROR(ROUND(IF('[10]Linked sheet'!J414="","-",'[10]Linked sheet'!J414),'Rounded options'!$B$3),"-")</f>
        <v>191</v>
      </c>
      <c r="L414" s="15" t="str">
        <f>IF('[10]Linked sheet'!K414="","-",'[10]Linked sheet'!K414)</f>
        <v>Yes</v>
      </c>
      <c r="M414" s="39">
        <f>IF('[10]Linked sheet'!L414="","-",'[10]Linked sheet'!L414)</f>
        <v>0.30000000000000004</v>
      </c>
      <c r="N414" s="35">
        <f>IFERROR(ROUND('[10]Linked sheet'!M414,'Rounded options'!$B$3),"-")</f>
        <v>1250</v>
      </c>
      <c r="O414" s="7" t="str">
        <f>IFERROR(VLOOKUP($B414,[11]BPT_System_Structure!$B:$F,2,FALSE),"-")</f>
        <v>-</v>
      </c>
      <c r="P414" s="23" t="str">
        <f>IFERROR(VLOOKUP($B414,[11]BPT_System_Structure!$B:$F,3,FALSE),"-")</f>
        <v>-</v>
      </c>
      <c r="Q414" s="8" t="str">
        <f>IFERROR(VLOOKUP($B414,[11]BPT_System_Structure!$B:$F,5,FALSE),"-")</f>
        <v>-</v>
      </c>
      <c r="R414" s="59">
        <v>0</v>
      </c>
    </row>
    <row r="415" spans="2:18" hidden="1" x14ac:dyDescent="0.2">
      <c r="B415" s="21" t="str">
        <f>'[10]Linked sheet'!A415</f>
        <v>DZ25D</v>
      </c>
      <c r="C415" s="20" t="str">
        <f>VLOOKUP($B415,'[10]Linked sheet'!$A$3:$O$1925,2,FALSE)</f>
        <v>Fibrosis or Pneumoconiosis, with CC Score 5-7</v>
      </c>
      <c r="D415" s="68" t="str">
        <f>IF(AND($Q415=$D$2,$O415="HRG"),"See 07.BPT",IFERROR(ROUND('[10]Linked sheet'!C415,'Rounded options'!$B$3),"-"))</f>
        <v>-</v>
      </c>
      <c r="E415" s="66">
        <f>IF(AND($O415="HRG",OR($D$2,$Q415=$E$2)), "See 07.BPTs",IFERROR(ROUND('[10]Linked sheet'!D415,'Rounded options'!$B$3),"-"))</f>
        <v>1029</v>
      </c>
      <c r="F415" s="15" t="str">
        <f>IFERROR(ROUND(IF('[10]Linked sheet'!E415="","-",'[10]Linked sheet'!E415),'Rounded options'!$B$3),"-")</f>
        <v>-</v>
      </c>
      <c r="G415" s="15" t="str">
        <f>IFERROR(ROUND(IF('[10]Linked sheet'!F415="","-",'[10]Linked sheet'!F415),'Rounded options'!$B$3),"-")</f>
        <v>-</v>
      </c>
      <c r="H415" s="15">
        <f>IFERROR(ROUND(IF('[10]Linked sheet'!G415="","-",'[10]Linked sheet'!G415),'Rounded options'!$B$3),"-")</f>
        <v>5</v>
      </c>
      <c r="I415" s="66">
        <f>IF(AND(Q415=$I$2,$O415="HRG"),"See 07.BPTs",IFERROR(ROUND('[10]Linked sheet'!H415,'Rounded options'!$B$3),"-"))</f>
        <v>2582</v>
      </c>
      <c r="J415" s="15">
        <f>IFERROR(ROUND(IF('[10]Linked sheet'!I415="","-",'[10]Linked sheet'!I415),'Rounded options'!$B$3),"-")</f>
        <v>23</v>
      </c>
      <c r="K415" s="15">
        <f>IFERROR(ROUND(IF('[10]Linked sheet'!J415="","-",'[10]Linked sheet'!J415),'Rounded options'!$B$3),"-")</f>
        <v>191</v>
      </c>
      <c r="L415" s="15" t="str">
        <f>IF('[10]Linked sheet'!K415="","-",'[10]Linked sheet'!K415)</f>
        <v>Yes</v>
      </c>
      <c r="M415" s="39">
        <f>IF('[10]Linked sheet'!L415="","-",'[10]Linked sheet'!L415)</f>
        <v>0.30000000000000004</v>
      </c>
      <c r="N415" s="35">
        <f>IFERROR(ROUND('[10]Linked sheet'!M415,'Rounded options'!$B$3),"-")</f>
        <v>774</v>
      </c>
      <c r="O415" s="7" t="str">
        <f>IFERROR(VLOOKUP($B415,[11]BPT_System_Structure!$B:$F,2,FALSE),"-")</f>
        <v>-</v>
      </c>
      <c r="P415" s="23" t="str">
        <f>IFERROR(VLOOKUP($B415,[11]BPT_System_Structure!$B:$F,3,FALSE),"-")</f>
        <v>-</v>
      </c>
      <c r="Q415" s="8" t="str">
        <f>IFERROR(VLOOKUP($B415,[11]BPT_System_Structure!$B:$F,5,FALSE),"-")</f>
        <v>-</v>
      </c>
      <c r="R415" s="59">
        <v>0</v>
      </c>
    </row>
    <row r="416" spans="2:18" hidden="1" x14ac:dyDescent="0.2">
      <c r="B416" s="21" t="str">
        <f>'[10]Linked sheet'!A416</f>
        <v>DZ25E</v>
      </c>
      <c r="C416" s="20" t="str">
        <f>VLOOKUP($B416,'[10]Linked sheet'!$A$3:$O$1925,2,FALSE)</f>
        <v>Fibrosis or Pneumoconiosis, with CC Score 2-4</v>
      </c>
      <c r="D416" s="68" t="str">
        <f>IF(AND($Q416=$D$2,$O416="HRG"),"See 07.BPT",IFERROR(ROUND('[10]Linked sheet'!C416,'Rounded options'!$B$3),"-"))</f>
        <v>-</v>
      </c>
      <c r="E416" s="66">
        <f>IF(AND($O416="HRG",OR($D$2,$Q416=$E$2)), "See 07.BPTs",IFERROR(ROUND('[10]Linked sheet'!D416,'Rounded options'!$B$3),"-"))</f>
        <v>942</v>
      </c>
      <c r="F416" s="15" t="str">
        <f>IFERROR(ROUND(IF('[10]Linked sheet'!E416="","-",'[10]Linked sheet'!E416),'Rounded options'!$B$3),"-")</f>
        <v>-</v>
      </c>
      <c r="G416" s="15" t="str">
        <f>IFERROR(ROUND(IF('[10]Linked sheet'!F416="","-",'[10]Linked sheet'!F416),'Rounded options'!$B$3),"-")</f>
        <v>-</v>
      </c>
      <c r="H416" s="15">
        <f>IFERROR(ROUND(IF('[10]Linked sheet'!G416="","-",'[10]Linked sheet'!G416),'Rounded options'!$B$3),"-")</f>
        <v>5</v>
      </c>
      <c r="I416" s="66">
        <f>IF(AND(Q416=$I$2,$O416="HRG"),"See 07.BPTs",IFERROR(ROUND('[10]Linked sheet'!H416,'Rounded options'!$B$3),"-"))</f>
        <v>2190</v>
      </c>
      <c r="J416" s="15">
        <f>IFERROR(ROUND(IF('[10]Linked sheet'!I416="","-",'[10]Linked sheet'!I416),'Rounded options'!$B$3),"-")</f>
        <v>17</v>
      </c>
      <c r="K416" s="15">
        <f>IFERROR(ROUND(IF('[10]Linked sheet'!J416="","-",'[10]Linked sheet'!J416),'Rounded options'!$B$3),"-")</f>
        <v>191</v>
      </c>
      <c r="L416" s="15" t="str">
        <f>IF('[10]Linked sheet'!K416="","-",'[10]Linked sheet'!K416)</f>
        <v>Yes</v>
      </c>
      <c r="M416" s="39">
        <f>IF('[10]Linked sheet'!L416="","-",'[10]Linked sheet'!L416)</f>
        <v>0.30000000000000004</v>
      </c>
      <c r="N416" s="35">
        <f>IFERROR(ROUND('[10]Linked sheet'!M416,'Rounded options'!$B$3),"-")</f>
        <v>657</v>
      </c>
      <c r="O416" s="7" t="str">
        <f>IFERROR(VLOOKUP($B416,[11]BPT_System_Structure!$B:$F,2,FALSE),"-")</f>
        <v>-</v>
      </c>
      <c r="P416" s="23" t="str">
        <f>IFERROR(VLOOKUP($B416,[11]BPT_System_Structure!$B:$F,3,FALSE),"-")</f>
        <v>-</v>
      </c>
      <c r="Q416" s="8" t="str">
        <f>IFERROR(VLOOKUP($B416,[11]BPT_System_Structure!$B:$F,5,FALSE),"-")</f>
        <v>-</v>
      </c>
      <c r="R416" s="59">
        <v>0</v>
      </c>
    </row>
    <row r="417" spans="2:18" hidden="1" x14ac:dyDescent="0.2">
      <c r="B417" s="21" t="str">
        <f>'[10]Linked sheet'!A417</f>
        <v>DZ25F</v>
      </c>
      <c r="C417" s="20" t="str">
        <f>VLOOKUP($B417,'[10]Linked sheet'!$A$3:$O$1925,2,FALSE)</f>
        <v>Fibrosis or Pneumoconiosis, with CC Score 0-1</v>
      </c>
      <c r="D417" s="68" t="str">
        <f>IF(AND($Q417=$D$2,$O417="HRG"),"See 07.BPT",IFERROR(ROUND('[10]Linked sheet'!C417,'Rounded options'!$B$3),"-"))</f>
        <v>-</v>
      </c>
      <c r="E417" s="66">
        <f>IF(AND($O417="HRG",OR($D$2,$Q417=$E$2)), "See 07.BPTs",IFERROR(ROUND('[10]Linked sheet'!D417,'Rounded options'!$B$3),"-"))</f>
        <v>598</v>
      </c>
      <c r="F417" s="15" t="str">
        <f>IFERROR(ROUND(IF('[10]Linked sheet'!E417="","-",'[10]Linked sheet'!E417),'Rounded options'!$B$3),"-")</f>
        <v>-</v>
      </c>
      <c r="G417" s="15" t="str">
        <f>IFERROR(ROUND(IF('[10]Linked sheet'!F417="","-",'[10]Linked sheet'!F417),'Rounded options'!$B$3),"-")</f>
        <v>-</v>
      </c>
      <c r="H417" s="15">
        <f>IFERROR(ROUND(IF('[10]Linked sheet'!G417="","-",'[10]Linked sheet'!G417),'Rounded options'!$B$3),"-")</f>
        <v>5</v>
      </c>
      <c r="I417" s="66">
        <f>IF(AND(Q417=$I$2,$O417="HRG"),"See 07.BPTs",IFERROR(ROUND('[10]Linked sheet'!H417,'Rounded options'!$B$3),"-"))</f>
        <v>1672</v>
      </c>
      <c r="J417" s="15">
        <f>IFERROR(ROUND(IF('[10]Linked sheet'!I417="","-",'[10]Linked sheet'!I417),'Rounded options'!$B$3),"-")</f>
        <v>15</v>
      </c>
      <c r="K417" s="15">
        <f>IFERROR(ROUND(IF('[10]Linked sheet'!J417="","-",'[10]Linked sheet'!J417),'Rounded options'!$B$3),"-")</f>
        <v>191</v>
      </c>
      <c r="L417" s="15" t="str">
        <f>IF('[10]Linked sheet'!K417="","-",'[10]Linked sheet'!K417)</f>
        <v>Yes</v>
      </c>
      <c r="M417" s="39">
        <f>IF('[10]Linked sheet'!L417="","-",'[10]Linked sheet'!L417)</f>
        <v>0.4</v>
      </c>
      <c r="N417" s="35">
        <f>IFERROR(ROUND('[10]Linked sheet'!M417,'Rounded options'!$B$3),"-")</f>
        <v>669</v>
      </c>
      <c r="O417" s="7" t="str">
        <f>IFERROR(VLOOKUP($B417,[11]BPT_System_Structure!$B:$F,2,FALSE),"-")</f>
        <v>-</v>
      </c>
      <c r="P417" s="23" t="str">
        <f>IFERROR(VLOOKUP($B417,[11]BPT_System_Structure!$B:$F,3,FALSE),"-")</f>
        <v>-</v>
      </c>
      <c r="Q417" s="8" t="str">
        <f>IFERROR(VLOOKUP($B417,[11]BPT_System_Structure!$B:$F,5,FALSE),"-")</f>
        <v>-</v>
      </c>
      <c r="R417" s="59">
        <v>0</v>
      </c>
    </row>
    <row r="418" spans="2:18" hidden="1" x14ac:dyDescent="0.2">
      <c r="B418" s="21" t="str">
        <f>'[10]Linked sheet'!A418</f>
        <v>DZ26C</v>
      </c>
      <c r="C418" s="20" t="str">
        <f>VLOOKUP($B418,'[10]Linked sheet'!$A$3:$O$1925,2,FALSE)</f>
        <v>Pneumothorax or Intrathoracic Injuries, with CC Score 8+</v>
      </c>
      <c r="D418" s="68" t="str">
        <f>IF(AND($Q418=$D$2,$O418="HRG"),"See 07.BPT",IFERROR(ROUND('[10]Linked sheet'!C418,'Rounded options'!$B$3),"-"))</f>
        <v>-</v>
      </c>
      <c r="E418" s="66">
        <f>IF(AND($O418="HRG",OR($D$2,$Q418=$E$2)), "See 07.BPTs",IFERROR(ROUND('[10]Linked sheet'!D418,'Rounded options'!$B$3),"-"))</f>
        <v>3311</v>
      </c>
      <c r="F418" s="15" t="str">
        <f>IFERROR(ROUND(IF('[10]Linked sheet'!E418="","-",'[10]Linked sheet'!E418),'Rounded options'!$B$3),"-")</f>
        <v>-</v>
      </c>
      <c r="G418" s="15" t="str">
        <f>IFERROR(ROUND(IF('[10]Linked sheet'!F418="","-",'[10]Linked sheet'!F418),'Rounded options'!$B$3),"-")</f>
        <v>-</v>
      </c>
      <c r="H418" s="15">
        <f>IFERROR(ROUND(IF('[10]Linked sheet'!G418="","-",'[10]Linked sheet'!G418),'Rounded options'!$B$3),"-")</f>
        <v>50</v>
      </c>
      <c r="I418" s="66">
        <f>IF(AND(Q418=$I$2,$O418="HRG"),"See 07.BPTs",IFERROR(ROUND('[10]Linked sheet'!H418,'Rounded options'!$B$3),"-"))</f>
        <v>5259</v>
      </c>
      <c r="J418" s="15">
        <f>IFERROR(ROUND(IF('[10]Linked sheet'!I418="","-",'[10]Linked sheet'!I418),'Rounded options'!$B$3),"-")</f>
        <v>50</v>
      </c>
      <c r="K418" s="15">
        <f>IFERROR(ROUND(IF('[10]Linked sheet'!J418="","-",'[10]Linked sheet'!J418),'Rounded options'!$B$3),"-")</f>
        <v>191</v>
      </c>
      <c r="L418" s="15" t="str">
        <f>IF('[10]Linked sheet'!K418="","-",'[10]Linked sheet'!K418)</f>
        <v>Yes</v>
      </c>
      <c r="M418" s="39">
        <f>IF('[10]Linked sheet'!L418="","-",'[10]Linked sheet'!L418)</f>
        <v>0.30000000000000004</v>
      </c>
      <c r="N418" s="35">
        <f>IFERROR(ROUND('[10]Linked sheet'!M418,'Rounded options'!$B$3),"-")</f>
        <v>1578</v>
      </c>
      <c r="O418" s="7" t="str">
        <f>IFERROR(VLOOKUP($B418,[11]BPT_System_Structure!$B:$F,2,FALSE),"-")</f>
        <v>-</v>
      </c>
      <c r="P418" s="23" t="str">
        <f>IFERROR(VLOOKUP($B418,[11]BPT_System_Structure!$B:$F,3,FALSE),"-")</f>
        <v>-</v>
      </c>
      <c r="Q418" s="8" t="str">
        <f>IFERROR(VLOOKUP($B418,[11]BPT_System_Structure!$B:$F,5,FALSE),"-")</f>
        <v>-</v>
      </c>
      <c r="R418" s="59">
        <v>0</v>
      </c>
    </row>
    <row r="419" spans="2:18" hidden="1" x14ac:dyDescent="0.2">
      <c r="B419" s="21" t="str">
        <f>'[10]Linked sheet'!A419</f>
        <v>DZ26D</v>
      </c>
      <c r="C419" s="20" t="str">
        <f>VLOOKUP($B419,'[10]Linked sheet'!$A$3:$O$1925,2,FALSE)</f>
        <v>Pneumothorax or Intrathoracic Injuries, with CC Score 5-7</v>
      </c>
      <c r="D419" s="68" t="str">
        <f>IF(AND($Q419=$D$2,$O419="HRG"),"See 07.BPT",IFERROR(ROUND('[10]Linked sheet'!C419,'Rounded options'!$B$3),"-"))</f>
        <v>-</v>
      </c>
      <c r="E419" s="66">
        <f>IF(AND($O419="HRG",OR($D$2,$Q419=$E$2)), "See 07.BPTs",IFERROR(ROUND('[10]Linked sheet'!D419,'Rounded options'!$B$3),"-"))</f>
        <v>2256</v>
      </c>
      <c r="F419" s="15" t="str">
        <f>IFERROR(ROUND(IF('[10]Linked sheet'!E419="","-",'[10]Linked sheet'!E419),'Rounded options'!$B$3),"-")</f>
        <v>-</v>
      </c>
      <c r="G419" s="15" t="str">
        <f>IFERROR(ROUND(IF('[10]Linked sheet'!F419="","-",'[10]Linked sheet'!F419),'Rounded options'!$B$3),"-")</f>
        <v>-</v>
      </c>
      <c r="H419" s="15">
        <f>IFERROR(ROUND(IF('[10]Linked sheet'!G419="","-",'[10]Linked sheet'!G419),'Rounded options'!$B$3),"-")</f>
        <v>17</v>
      </c>
      <c r="I419" s="66">
        <f>IF(AND(Q419=$I$2,$O419="HRG"),"See 07.BPTs",IFERROR(ROUND('[10]Linked sheet'!H419,'Rounded options'!$B$3),"-"))</f>
        <v>2944</v>
      </c>
      <c r="J419" s="15">
        <f>IFERROR(ROUND(IF('[10]Linked sheet'!I419="","-",'[10]Linked sheet'!I419),'Rounded options'!$B$3),"-")</f>
        <v>27</v>
      </c>
      <c r="K419" s="15">
        <f>IFERROR(ROUND(IF('[10]Linked sheet'!J419="","-",'[10]Linked sheet'!J419),'Rounded options'!$B$3),"-")</f>
        <v>191</v>
      </c>
      <c r="L419" s="15" t="str">
        <f>IF('[10]Linked sheet'!K419="","-",'[10]Linked sheet'!K419)</f>
        <v>Yes</v>
      </c>
      <c r="M419" s="39">
        <f>IF('[10]Linked sheet'!L419="","-",'[10]Linked sheet'!L419)</f>
        <v>0.30000000000000004</v>
      </c>
      <c r="N419" s="35">
        <f>IFERROR(ROUND('[10]Linked sheet'!M419,'Rounded options'!$B$3),"-")</f>
        <v>883</v>
      </c>
      <c r="O419" s="7" t="str">
        <f>IFERROR(VLOOKUP($B419,[11]BPT_System_Structure!$B:$F,2,FALSE),"-")</f>
        <v>-</v>
      </c>
      <c r="P419" s="23" t="str">
        <f>IFERROR(VLOOKUP($B419,[11]BPT_System_Structure!$B:$F,3,FALSE),"-")</f>
        <v>-</v>
      </c>
      <c r="Q419" s="8" t="str">
        <f>IFERROR(VLOOKUP($B419,[11]BPT_System_Structure!$B:$F,5,FALSE),"-")</f>
        <v>-</v>
      </c>
      <c r="R419" s="59">
        <v>0</v>
      </c>
    </row>
    <row r="420" spans="2:18" hidden="1" x14ac:dyDescent="0.2">
      <c r="B420" s="21" t="str">
        <f>'[10]Linked sheet'!A420</f>
        <v>DZ26E</v>
      </c>
      <c r="C420" s="20" t="str">
        <f>VLOOKUP($B420,'[10]Linked sheet'!$A$3:$O$1925,2,FALSE)</f>
        <v>Pneumothorax or Intrathoracic Injuries, with CC Score 2-4</v>
      </c>
      <c r="D420" s="68" t="str">
        <f>IF(AND($Q420=$D$2,$O420="HRG"),"See 07.BPT",IFERROR(ROUND('[10]Linked sheet'!C420,'Rounded options'!$B$3),"-"))</f>
        <v>-</v>
      </c>
      <c r="E420" s="66">
        <f>IF(AND($O420="HRG",OR($D$2,$Q420=$E$2)), "See 07.BPTs",IFERROR(ROUND('[10]Linked sheet'!D420,'Rounded options'!$B$3),"-"))</f>
        <v>1701</v>
      </c>
      <c r="F420" s="15" t="str">
        <f>IFERROR(ROUND(IF('[10]Linked sheet'!E420="","-",'[10]Linked sheet'!E420),'Rounded options'!$B$3),"-")</f>
        <v>-</v>
      </c>
      <c r="G420" s="15" t="str">
        <f>IFERROR(ROUND(IF('[10]Linked sheet'!F420="","-",'[10]Linked sheet'!F420),'Rounded options'!$B$3),"-")</f>
        <v>-</v>
      </c>
      <c r="H420" s="15">
        <f>IFERROR(ROUND(IF('[10]Linked sheet'!G420="","-",'[10]Linked sheet'!G420),'Rounded options'!$B$3),"-")</f>
        <v>18</v>
      </c>
      <c r="I420" s="66">
        <f>IF(AND(Q420=$I$2,$O420="HRG"),"See 07.BPTs",IFERROR(ROUND('[10]Linked sheet'!H420,'Rounded options'!$B$3),"-"))</f>
        <v>2253</v>
      </c>
      <c r="J420" s="15">
        <f>IFERROR(ROUND(IF('[10]Linked sheet'!I420="","-",'[10]Linked sheet'!I420),'Rounded options'!$B$3),"-")</f>
        <v>17</v>
      </c>
      <c r="K420" s="15">
        <f>IFERROR(ROUND(IF('[10]Linked sheet'!J420="","-",'[10]Linked sheet'!J420),'Rounded options'!$B$3),"-")</f>
        <v>191</v>
      </c>
      <c r="L420" s="15" t="str">
        <f>IF('[10]Linked sheet'!K420="","-",'[10]Linked sheet'!K420)</f>
        <v>Yes</v>
      </c>
      <c r="M420" s="39">
        <f>IF('[10]Linked sheet'!L420="","-",'[10]Linked sheet'!L420)</f>
        <v>0.30000000000000004</v>
      </c>
      <c r="N420" s="35">
        <f>IFERROR(ROUND('[10]Linked sheet'!M420,'Rounded options'!$B$3),"-")</f>
        <v>676</v>
      </c>
      <c r="O420" s="7" t="str">
        <f>IFERROR(VLOOKUP($B420,[11]BPT_System_Structure!$B:$F,2,FALSE),"-")</f>
        <v>-</v>
      </c>
      <c r="P420" s="23" t="str">
        <f>IFERROR(VLOOKUP($B420,[11]BPT_System_Structure!$B:$F,3,FALSE),"-")</f>
        <v>-</v>
      </c>
      <c r="Q420" s="8" t="str">
        <f>IFERROR(VLOOKUP($B420,[11]BPT_System_Structure!$B:$F,5,FALSE),"-")</f>
        <v>-</v>
      </c>
      <c r="R420" s="59">
        <v>0</v>
      </c>
    </row>
    <row r="421" spans="2:18" hidden="1" x14ac:dyDescent="0.2">
      <c r="B421" s="21" t="str">
        <f>'[10]Linked sheet'!A421</f>
        <v>DZ26F</v>
      </c>
      <c r="C421" s="20" t="str">
        <f>VLOOKUP($B421,'[10]Linked sheet'!$A$3:$O$1925,2,FALSE)</f>
        <v>Pneumothorax or Intrathoracic Injuries, with CC Score 0-1</v>
      </c>
      <c r="D421" s="68" t="str">
        <f>IF(AND($Q421=$D$2,$O421="HRG"),"See 07.BPT",IFERROR(ROUND('[10]Linked sheet'!C421,'Rounded options'!$B$3),"-"))</f>
        <v>-</v>
      </c>
      <c r="E421" s="66">
        <f>IF(AND($O421="HRG",OR($D$2,$Q421=$E$2)), "See 07.BPTs",IFERROR(ROUND('[10]Linked sheet'!D421,'Rounded options'!$B$3),"-"))</f>
        <v>909</v>
      </c>
      <c r="F421" s="15" t="str">
        <f>IFERROR(ROUND(IF('[10]Linked sheet'!E421="","-",'[10]Linked sheet'!E421),'Rounded options'!$B$3),"-")</f>
        <v>-</v>
      </c>
      <c r="G421" s="15" t="str">
        <f>IFERROR(ROUND(IF('[10]Linked sheet'!F421="","-",'[10]Linked sheet'!F421),'Rounded options'!$B$3),"-")</f>
        <v>-</v>
      </c>
      <c r="H421" s="15">
        <f>IFERROR(ROUND(IF('[10]Linked sheet'!G421="","-",'[10]Linked sheet'!G421),'Rounded options'!$B$3),"-")</f>
        <v>7</v>
      </c>
      <c r="I421" s="66">
        <f>IF(AND(Q421=$I$2,$O421="HRG"),"See 07.BPTs",IFERROR(ROUND('[10]Linked sheet'!H421,'Rounded options'!$B$3),"-"))</f>
        <v>1536</v>
      </c>
      <c r="J421" s="15">
        <f>IFERROR(ROUND(IF('[10]Linked sheet'!I421="","-",'[10]Linked sheet'!I421),'Rounded options'!$B$3),"-")</f>
        <v>11</v>
      </c>
      <c r="K421" s="15">
        <f>IFERROR(ROUND(IF('[10]Linked sheet'!J421="","-",'[10]Linked sheet'!J421),'Rounded options'!$B$3),"-")</f>
        <v>191</v>
      </c>
      <c r="L421" s="15" t="str">
        <f>IF('[10]Linked sheet'!K421="","-",'[10]Linked sheet'!K421)</f>
        <v>Yes</v>
      </c>
      <c r="M421" s="39">
        <f>IF('[10]Linked sheet'!L421="","-",'[10]Linked sheet'!L421)</f>
        <v>0.4</v>
      </c>
      <c r="N421" s="35">
        <f>IFERROR(ROUND('[10]Linked sheet'!M421,'Rounded options'!$B$3),"-")</f>
        <v>614</v>
      </c>
      <c r="O421" s="7" t="str">
        <f>IFERROR(VLOOKUP($B421,[11]BPT_System_Structure!$B:$F,2,FALSE),"-")</f>
        <v>-</v>
      </c>
      <c r="P421" s="23" t="str">
        <f>IFERROR(VLOOKUP($B421,[11]BPT_System_Structure!$B:$F,3,FALSE),"-")</f>
        <v>-</v>
      </c>
      <c r="Q421" s="8" t="str">
        <f>IFERROR(VLOOKUP($B421,[11]BPT_System_Structure!$B:$F,5,FALSE),"-")</f>
        <v>-</v>
      </c>
      <c r="R421" s="59">
        <v>0</v>
      </c>
    </row>
    <row r="422" spans="2:18" hidden="1" x14ac:dyDescent="0.2">
      <c r="B422" s="21" t="str">
        <f>'[10]Linked sheet'!A422</f>
        <v>DZ27G</v>
      </c>
      <c r="C422" s="20" t="str">
        <f>VLOOKUP($B422,'[10]Linked sheet'!$A$3:$O$1925,2,FALSE)</f>
        <v>Respiratory Failure with Intubation</v>
      </c>
      <c r="D422" s="68" t="str">
        <f>IF(AND($Q422=$D$2,$O422="HRG"),"See 07.BPT",IFERROR(ROUND('[10]Linked sheet'!C422,'Rounded options'!$B$3),"-"))</f>
        <v>-</v>
      </c>
      <c r="E422" s="66">
        <f>IF(AND($O422="HRG",OR($D$2,$Q422=$E$2)), "See 07.BPTs",IFERROR(ROUND('[10]Linked sheet'!D422,'Rounded options'!$B$3),"-"))</f>
        <v>4151</v>
      </c>
      <c r="F422" s="15" t="str">
        <f>IFERROR(ROUND(IF('[10]Linked sheet'!E422="","-",'[10]Linked sheet'!E422),'Rounded options'!$B$3),"-")</f>
        <v>-</v>
      </c>
      <c r="G422" s="15" t="str">
        <f>IFERROR(ROUND(IF('[10]Linked sheet'!F422="","-",'[10]Linked sheet'!F422),'Rounded options'!$B$3),"-")</f>
        <v>-</v>
      </c>
      <c r="H422" s="15">
        <f>IFERROR(ROUND(IF('[10]Linked sheet'!G422="","-",'[10]Linked sheet'!G422),'Rounded options'!$B$3),"-")</f>
        <v>34</v>
      </c>
      <c r="I422" s="66">
        <f>IF(AND(Q422=$I$2,$O422="HRG"),"See 07.BPTs",IFERROR(ROUND('[10]Linked sheet'!H422,'Rounded options'!$B$3),"-"))</f>
        <v>5845</v>
      </c>
      <c r="J422" s="15">
        <f>IFERROR(ROUND(IF('[10]Linked sheet'!I422="","-",'[10]Linked sheet'!I422),'Rounded options'!$B$3),"-")</f>
        <v>62</v>
      </c>
      <c r="K422" s="15">
        <f>IFERROR(ROUND(IF('[10]Linked sheet'!J422="","-",'[10]Linked sheet'!J422),'Rounded options'!$B$3),"-")</f>
        <v>191</v>
      </c>
      <c r="L422" s="15" t="str">
        <f>IF('[10]Linked sheet'!K422="","-",'[10]Linked sheet'!K422)</f>
        <v>Yes</v>
      </c>
      <c r="M422" s="39">
        <f>IF('[10]Linked sheet'!L422="","-",'[10]Linked sheet'!L422)</f>
        <v>0.30000000000000004</v>
      </c>
      <c r="N422" s="35">
        <f>IFERROR(ROUND('[10]Linked sheet'!M422,'Rounded options'!$B$3),"-")</f>
        <v>1753</v>
      </c>
      <c r="O422" s="7" t="str">
        <f>IFERROR(VLOOKUP($B422,[11]BPT_System_Structure!$B:$F,2,FALSE),"-")</f>
        <v>-</v>
      </c>
      <c r="P422" s="23" t="str">
        <f>IFERROR(VLOOKUP($B422,[11]BPT_System_Structure!$B:$F,3,FALSE),"-")</f>
        <v>-</v>
      </c>
      <c r="Q422" s="8" t="str">
        <f>IFERROR(VLOOKUP($B422,[11]BPT_System_Structure!$B:$F,5,FALSE),"-")</f>
        <v>-</v>
      </c>
      <c r="R422" s="59">
        <v>0</v>
      </c>
    </row>
    <row r="423" spans="2:18" hidden="1" x14ac:dyDescent="0.2">
      <c r="B423" s="21" t="str">
        <f>'[10]Linked sheet'!A423</f>
        <v>DZ27H</v>
      </c>
      <c r="C423" s="20" t="str">
        <f>VLOOKUP($B423,'[10]Linked sheet'!$A$3:$O$1925,2,FALSE)</f>
        <v>Respiratory Failure without Intubation, with CC Score 12+</v>
      </c>
      <c r="D423" s="68" t="str">
        <f>IF(AND($Q423=$D$2,$O423="HRG"),"See 07.BPT",IFERROR(ROUND('[10]Linked sheet'!C423,'Rounded options'!$B$3),"-"))</f>
        <v>-</v>
      </c>
      <c r="E423" s="66">
        <f>IF(AND($O423="HRG",OR($D$2,$Q423=$E$2)), "See 07.BPTs",IFERROR(ROUND('[10]Linked sheet'!D423,'Rounded options'!$B$3),"-"))</f>
        <v>4151</v>
      </c>
      <c r="F423" s="15" t="str">
        <f>IFERROR(ROUND(IF('[10]Linked sheet'!E423="","-",'[10]Linked sheet'!E423),'Rounded options'!$B$3),"-")</f>
        <v>-</v>
      </c>
      <c r="G423" s="15" t="str">
        <f>IFERROR(ROUND(IF('[10]Linked sheet'!F423="","-",'[10]Linked sheet'!F423),'Rounded options'!$B$3),"-")</f>
        <v>-</v>
      </c>
      <c r="H423" s="15">
        <f>IFERROR(ROUND(IF('[10]Linked sheet'!G423="","-",'[10]Linked sheet'!G423),'Rounded options'!$B$3),"-")</f>
        <v>34</v>
      </c>
      <c r="I423" s="66">
        <f>IF(AND(Q423=$I$2,$O423="HRG"),"See 07.BPTs",IFERROR(ROUND('[10]Linked sheet'!H423,'Rounded options'!$B$3),"-"))</f>
        <v>5845</v>
      </c>
      <c r="J423" s="15">
        <f>IFERROR(ROUND(IF('[10]Linked sheet'!I423="","-",'[10]Linked sheet'!I423),'Rounded options'!$B$3),"-")</f>
        <v>62</v>
      </c>
      <c r="K423" s="15">
        <f>IFERROR(ROUND(IF('[10]Linked sheet'!J423="","-",'[10]Linked sheet'!J423),'Rounded options'!$B$3),"-")</f>
        <v>191</v>
      </c>
      <c r="L423" s="15" t="str">
        <f>IF('[10]Linked sheet'!K423="","-",'[10]Linked sheet'!K423)</f>
        <v>Yes</v>
      </c>
      <c r="M423" s="39">
        <f>IF('[10]Linked sheet'!L423="","-",'[10]Linked sheet'!L423)</f>
        <v>0.30000000000000004</v>
      </c>
      <c r="N423" s="35">
        <f>IFERROR(ROUND('[10]Linked sheet'!M423,'Rounded options'!$B$3),"-")</f>
        <v>1753</v>
      </c>
      <c r="O423" s="7" t="str">
        <f>IFERROR(VLOOKUP($B423,[11]BPT_System_Structure!$B:$F,2,FALSE),"-")</f>
        <v>-</v>
      </c>
      <c r="P423" s="23" t="str">
        <f>IFERROR(VLOOKUP($B423,[11]BPT_System_Structure!$B:$F,3,FALSE),"-")</f>
        <v>-</v>
      </c>
      <c r="Q423" s="8" t="str">
        <f>IFERROR(VLOOKUP($B423,[11]BPT_System_Structure!$B:$F,5,FALSE),"-")</f>
        <v>-</v>
      </c>
      <c r="R423" s="59">
        <v>0</v>
      </c>
    </row>
    <row r="424" spans="2:18" hidden="1" x14ac:dyDescent="0.2">
      <c r="B424" s="21" t="str">
        <f>'[10]Linked sheet'!A424</f>
        <v>DZ27J</v>
      </c>
      <c r="C424" s="20" t="str">
        <f>VLOOKUP($B424,'[10]Linked sheet'!$A$3:$O$1925,2,FALSE)</f>
        <v>Respiratory Failure without Intubation, with CC Score 8-11</v>
      </c>
      <c r="D424" s="68" t="str">
        <f>IF(AND($Q424=$D$2,$O424="HRG"),"See 07.BPT",IFERROR(ROUND('[10]Linked sheet'!C424,'Rounded options'!$B$3),"-"))</f>
        <v>-</v>
      </c>
      <c r="E424" s="66">
        <f>IF(AND($O424="HRG",OR($D$2,$Q424=$E$2)), "See 07.BPTs",IFERROR(ROUND('[10]Linked sheet'!D424,'Rounded options'!$B$3),"-"))</f>
        <v>1121</v>
      </c>
      <c r="F424" s="15" t="str">
        <f>IFERROR(ROUND(IF('[10]Linked sheet'!E424="","-",'[10]Linked sheet'!E424),'Rounded options'!$B$3),"-")</f>
        <v>-</v>
      </c>
      <c r="G424" s="15" t="str">
        <f>IFERROR(ROUND(IF('[10]Linked sheet'!F424="","-",'[10]Linked sheet'!F424),'Rounded options'!$B$3),"-")</f>
        <v>-</v>
      </c>
      <c r="H424" s="15">
        <f>IFERROR(ROUND(IF('[10]Linked sheet'!G424="","-",'[10]Linked sheet'!G424),'Rounded options'!$B$3),"-")</f>
        <v>5</v>
      </c>
      <c r="I424" s="66">
        <f>IF(AND(Q424=$I$2,$O424="HRG"),"See 07.BPTs",IFERROR(ROUND('[10]Linked sheet'!H424,'Rounded options'!$B$3),"-"))</f>
        <v>3753</v>
      </c>
      <c r="J424" s="15">
        <f>IFERROR(ROUND(IF('[10]Linked sheet'!I424="","-",'[10]Linked sheet'!I424),'Rounded options'!$B$3),"-")</f>
        <v>33</v>
      </c>
      <c r="K424" s="15">
        <f>IFERROR(ROUND(IF('[10]Linked sheet'!J424="","-",'[10]Linked sheet'!J424),'Rounded options'!$B$3),"-")</f>
        <v>191</v>
      </c>
      <c r="L424" s="15" t="str">
        <f>IF('[10]Linked sheet'!K424="","-",'[10]Linked sheet'!K424)</f>
        <v>Yes</v>
      </c>
      <c r="M424" s="39">
        <f>IF('[10]Linked sheet'!L424="","-",'[10]Linked sheet'!L424)</f>
        <v>0.30000000000000004</v>
      </c>
      <c r="N424" s="35">
        <f>IFERROR(ROUND('[10]Linked sheet'!M424,'Rounded options'!$B$3),"-")</f>
        <v>1126</v>
      </c>
      <c r="O424" s="7" t="str">
        <f>IFERROR(VLOOKUP($B424,[11]BPT_System_Structure!$B:$F,2,FALSE),"-")</f>
        <v>-</v>
      </c>
      <c r="P424" s="23" t="str">
        <f>IFERROR(VLOOKUP($B424,[11]BPT_System_Structure!$B:$F,3,FALSE),"-")</f>
        <v>-</v>
      </c>
      <c r="Q424" s="8" t="str">
        <f>IFERROR(VLOOKUP($B424,[11]BPT_System_Structure!$B:$F,5,FALSE),"-")</f>
        <v>-</v>
      </c>
      <c r="R424" s="59">
        <v>0</v>
      </c>
    </row>
    <row r="425" spans="2:18" hidden="1" x14ac:dyDescent="0.2">
      <c r="B425" s="21" t="str">
        <f>'[10]Linked sheet'!A425</f>
        <v>DZ27K</v>
      </c>
      <c r="C425" s="20" t="str">
        <f>VLOOKUP($B425,'[10]Linked sheet'!$A$3:$O$1925,2,FALSE)</f>
        <v>Respiratory Failure without Intubation, with CC Score 4-7</v>
      </c>
      <c r="D425" s="68" t="str">
        <f>IF(AND($Q425=$D$2,$O425="HRG"),"See 07.BPT",IFERROR(ROUND('[10]Linked sheet'!C425,'Rounded options'!$B$3),"-"))</f>
        <v>-</v>
      </c>
      <c r="E425" s="66">
        <f>IF(AND($O425="HRG",OR($D$2,$Q425=$E$2)), "See 07.BPTs",IFERROR(ROUND('[10]Linked sheet'!D425,'Rounded options'!$B$3),"-"))</f>
        <v>1025</v>
      </c>
      <c r="F425" s="15" t="str">
        <f>IFERROR(ROUND(IF('[10]Linked sheet'!E425="","-",'[10]Linked sheet'!E425),'Rounded options'!$B$3),"-")</f>
        <v>-</v>
      </c>
      <c r="G425" s="15" t="str">
        <f>IFERROR(ROUND(IF('[10]Linked sheet'!F425="","-",'[10]Linked sheet'!F425),'Rounded options'!$B$3),"-")</f>
        <v>-</v>
      </c>
      <c r="H425" s="15">
        <f>IFERROR(ROUND(IF('[10]Linked sheet'!G425="","-",'[10]Linked sheet'!G425),'Rounded options'!$B$3),"-")</f>
        <v>5</v>
      </c>
      <c r="I425" s="66">
        <f>IF(AND(Q425=$I$2,$O425="HRG"),"See 07.BPTs",IFERROR(ROUND('[10]Linked sheet'!H425,'Rounded options'!$B$3),"-"))</f>
        <v>2779</v>
      </c>
      <c r="J425" s="15">
        <f>IFERROR(ROUND(IF('[10]Linked sheet'!I425="","-",'[10]Linked sheet'!I425),'Rounded options'!$B$3),"-")</f>
        <v>23</v>
      </c>
      <c r="K425" s="15">
        <f>IFERROR(ROUND(IF('[10]Linked sheet'!J425="","-",'[10]Linked sheet'!J425),'Rounded options'!$B$3),"-")</f>
        <v>191</v>
      </c>
      <c r="L425" s="15" t="str">
        <f>IF('[10]Linked sheet'!K425="","-",'[10]Linked sheet'!K425)</f>
        <v>Yes</v>
      </c>
      <c r="M425" s="39">
        <f>IF('[10]Linked sheet'!L425="","-",'[10]Linked sheet'!L425)</f>
        <v>0.30000000000000004</v>
      </c>
      <c r="N425" s="35">
        <f>IFERROR(ROUND('[10]Linked sheet'!M425,'Rounded options'!$B$3),"-")</f>
        <v>834</v>
      </c>
      <c r="O425" s="7" t="str">
        <f>IFERROR(VLOOKUP($B425,[11]BPT_System_Structure!$B:$F,2,FALSE),"-")</f>
        <v>-</v>
      </c>
      <c r="P425" s="23" t="str">
        <f>IFERROR(VLOOKUP($B425,[11]BPT_System_Structure!$B:$F,3,FALSE),"-")</f>
        <v>-</v>
      </c>
      <c r="Q425" s="8" t="str">
        <f>IFERROR(VLOOKUP($B425,[11]BPT_System_Structure!$B:$F,5,FALSE),"-")</f>
        <v>-</v>
      </c>
      <c r="R425" s="59">
        <v>0</v>
      </c>
    </row>
    <row r="426" spans="2:18" hidden="1" x14ac:dyDescent="0.2">
      <c r="B426" s="21" t="str">
        <f>'[10]Linked sheet'!A426</f>
        <v>DZ27L</v>
      </c>
      <c r="C426" s="20" t="str">
        <f>VLOOKUP($B426,'[10]Linked sheet'!$A$3:$O$1925,2,FALSE)</f>
        <v>Respiratory Failure without Intubation, with CC Score 0-3</v>
      </c>
      <c r="D426" s="68" t="str">
        <f>IF(AND($Q426=$D$2,$O426="HRG"),"See 07.BPT",IFERROR(ROUND('[10]Linked sheet'!C426,'Rounded options'!$B$3),"-"))</f>
        <v>-</v>
      </c>
      <c r="E426" s="66">
        <f>IF(AND($O426="HRG",OR($D$2,$Q426=$E$2)), "See 07.BPTs",IFERROR(ROUND('[10]Linked sheet'!D426,'Rounded options'!$B$3),"-"))</f>
        <v>841</v>
      </c>
      <c r="F426" s="15" t="str">
        <f>IFERROR(ROUND(IF('[10]Linked sheet'!E426="","-",'[10]Linked sheet'!E426),'Rounded options'!$B$3),"-")</f>
        <v>-</v>
      </c>
      <c r="G426" s="15" t="str">
        <f>IFERROR(ROUND(IF('[10]Linked sheet'!F426="","-",'[10]Linked sheet'!F426),'Rounded options'!$B$3),"-")</f>
        <v>-</v>
      </c>
      <c r="H426" s="15">
        <f>IFERROR(ROUND(IF('[10]Linked sheet'!G426="","-",'[10]Linked sheet'!G426),'Rounded options'!$B$3),"-")</f>
        <v>5</v>
      </c>
      <c r="I426" s="66">
        <f>IF(AND(Q426=$I$2,$O426="HRG"),"See 07.BPTs",IFERROR(ROUND('[10]Linked sheet'!H426,'Rounded options'!$B$3),"-"))</f>
        <v>1877</v>
      </c>
      <c r="J426" s="15">
        <f>IFERROR(ROUND(IF('[10]Linked sheet'!I426="","-",'[10]Linked sheet'!I426),'Rounded options'!$B$3),"-")</f>
        <v>16</v>
      </c>
      <c r="K426" s="15">
        <f>IFERROR(ROUND(IF('[10]Linked sheet'!J426="","-",'[10]Linked sheet'!J426),'Rounded options'!$B$3),"-")</f>
        <v>191</v>
      </c>
      <c r="L426" s="15" t="str">
        <f>IF('[10]Linked sheet'!K426="","-",'[10]Linked sheet'!K426)</f>
        <v>Yes</v>
      </c>
      <c r="M426" s="39">
        <f>IF('[10]Linked sheet'!L426="","-",'[10]Linked sheet'!L426)</f>
        <v>0.30000000000000004</v>
      </c>
      <c r="N426" s="35">
        <f>IFERROR(ROUND('[10]Linked sheet'!M426,'Rounded options'!$B$3),"-")</f>
        <v>563</v>
      </c>
      <c r="O426" s="7" t="str">
        <f>IFERROR(VLOOKUP($B426,[11]BPT_System_Structure!$B:$F,2,FALSE),"-")</f>
        <v>-</v>
      </c>
      <c r="P426" s="23" t="str">
        <f>IFERROR(VLOOKUP($B426,[11]BPT_System_Structure!$B:$F,3,FALSE),"-")</f>
        <v>-</v>
      </c>
      <c r="Q426" s="8" t="str">
        <f>IFERROR(VLOOKUP($B426,[11]BPT_System_Structure!$B:$F,5,FALSE),"-")</f>
        <v>-</v>
      </c>
      <c r="R426" s="59">
        <v>0</v>
      </c>
    </row>
    <row r="427" spans="2:18" hidden="1" x14ac:dyDescent="0.2">
      <c r="B427" s="21" t="str">
        <f>'[10]Linked sheet'!A427</f>
        <v>DZ28A</v>
      </c>
      <c r="C427" s="20" t="str">
        <f>VLOOKUP($B427,'[10]Linked sheet'!$A$3:$O$1925,2,FALSE)</f>
        <v>Pleurisy with CC Score 3+</v>
      </c>
      <c r="D427" s="68" t="str">
        <f>IF(AND($Q427=$D$2,$O427="HRG"),"See 07.BPT",IFERROR(ROUND('[10]Linked sheet'!C427,'Rounded options'!$B$3),"-"))</f>
        <v>-</v>
      </c>
      <c r="E427" s="66">
        <f>IF(AND($O427="HRG",OR($D$2,$Q427=$E$2)), "See 07.BPTs",IFERROR(ROUND('[10]Linked sheet'!D427,'Rounded options'!$B$3),"-"))</f>
        <v>536</v>
      </c>
      <c r="F427" s="15" t="str">
        <f>IFERROR(ROUND(IF('[10]Linked sheet'!E427="","-",'[10]Linked sheet'!E427),'Rounded options'!$B$3),"-")</f>
        <v>-</v>
      </c>
      <c r="G427" s="15" t="str">
        <f>IFERROR(ROUND(IF('[10]Linked sheet'!F427="","-",'[10]Linked sheet'!F427),'Rounded options'!$B$3),"-")</f>
        <v>-</v>
      </c>
      <c r="H427" s="15">
        <f>IFERROR(ROUND(IF('[10]Linked sheet'!G427="","-",'[10]Linked sheet'!G427),'Rounded options'!$B$3),"-")</f>
        <v>5</v>
      </c>
      <c r="I427" s="66">
        <f>IF(AND(Q427=$I$2,$O427="HRG"),"See 07.BPTs",IFERROR(ROUND('[10]Linked sheet'!H427,'Rounded options'!$B$3),"-"))</f>
        <v>536</v>
      </c>
      <c r="J427" s="15">
        <f>IFERROR(ROUND(IF('[10]Linked sheet'!I427="","-",'[10]Linked sheet'!I427),'Rounded options'!$B$3),"-")</f>
        <v>5</v>
      </c>
      <c r="K427" s="15">
        <f>IFERROR(ROUND(IF('[10]Linked sheet'!J427="","-",'[10]Linked sheet'!J427),'Rounded options'!$B$3),"-")</f>
        <v>191</v>
      </c>
      <c r="L427" s="15" t="str">
        <f>IF('[10]Linked sheet'!K427="","-",'[10]Linked sheet'!K427)</f>
        <v>Yes</v>
      </c>
      <c r="M427" s="39">
        <f>IF('[10]Linked sheet'!L427="","-",'[10]Linked sheet'!L427)</f>
        <v>1</v>
      </c>
      <c r="N427" s="35">
        <f>IFERROR(ROUND('[10]Linked sheet'!M427,'Rounded options'!$B$3),"-")</f>
        <v>536</v>
      </c>
      <c r="O427" s="7" t="str">
        <f>IFERROR(VLOOKUP($B427,[11]BPT_System_Structure!$B:$F,2,FALSE),"-")</f>
        <v>-</v>
      </c>
      <c r="P427" s="23" t="str">
        <f>IFERROR(VLOOKUP($B427,[11]BPT_System_Structure!$B:$F,3,FALSE),"-")</f>
        <v>-</v>
      </c>
      <c r="Q427" s="8" t="str">
        <f>IFERROR(VLOOKUP($B427,[11]BPT_System_Structure!$B:$F,5,FALSE),"-")</f>
        <v>-</v>
      </c>
      <c r="R427" s="59">
        <v>0</v>
      </c>
    </row>
    <row r="428" spans="2:18" hidden="1" x14ac:dyDescent="0.2">
      <c r="B428" s="21" t="str">
        <f>'[10]Linked sheet'!A428</f>
        <v>DZ28B</v>
      </c>
      <c r="C428" s="20" t="str">
        <f>VLOOKUP($B428,'[10]Linked sheet'!$A$3:$O$1925,2,FALSE)</f>
        <v>Pleurisy with CC Score 0-2</v>
      </c>
      <c r="D428" s="68" t="str">
        <f>IF(AND($Q428=$D$2,$O428="HRG"),"See 07.BPT",IFERROR(ROUND('[10]Linked sheet'!C428,'Rounded options'!$B$3),"-"))</f>
        <v>-</v>
      </c>
      <c r="E428" s="66">
        <f>IF(AND($O428="HRG",OR($D$2,$Q428=$E$2)), "See 07.BPTs",IFERROR(ROUND('[10]Linked sheet'!D428,'Rounded options'!$B$3),"-"))</f>
        <v>368</v>
      </c>
      <c r="F428" s="15" t="str">
        <f>IFERROR(ROUND(IF('[10]Linked sheet'!E428="","-",'[10]Linked sheet'!E428),'Rounded options'!$B$3),"-")</f>
        <v>-</v>
      </c>
      <c r="G428" s="15" t="str">
        <f>IFERROR(ROUND(IF('[10]Linked sheet'!F428="","-",'[10]Linked sheet'!F428),'Rounded options'!$B$3),"-")</f>
        <v>-</v>
      </c>
      <c r="H428" s="15">
        <f>IFERROR(ROUND(IF('[10]Linked sheet'!G428="","-",'[10]Linked sheet'!G428),'Rounded options'!$B$3),"-")</f>
        <v>5</v>
      </c>
      <c r="I428" s="66">
        <f>IF(AND(Q428=$I$2,$O428="HRG"),"See 07.BPTs",IFERROR(ROUND('[10]Linked sheet'!H428,'Rounded options'!$B$3),"-"))</f>
        <v>368</v>
      </c>
      <c r="J428" s="15">
        <f>IFERROR(ROUND(IF('[10]Linked sheet'!I428="","-",'[10]Linked sheet'!I428),'Rounded options'!$B$3),"-")</f>
        <v>5</v>
      </c>
      <c r="K428" s="15">
        <f>IFERROR(ROUND(IF('[10]Linked sheet'!J428="","-",'[10]Linked sheet'!J428),'Rounded options'!$B$3),"-")</f>
        <v>191</v>
      </c>
      <c r="L428" s="15" t="str">
        <f>IF('[10]Linked sheet'!K428="","-",'[10]Linked sheet'!K428)</f>
        <v>Yes</v>
      </c>
      <c r="M428" s="39">
        <f>IF('[10]Linked sheet'!L428="","-",'[10]Linked sheet'!L428)</f>
        <v>1</v>
      </c>
      <c r="N428" s="35">
        <f>IFERROR(ROUND('[10]Linked sheet'!M428,'Rounded options'!$B$3),"-")</f>
        <v>368</v>
      </c>
      <c r="O428" s="7" t="str">
        <f>IFERROR(VLOOKUP($B428,[11]BPT_System_Structure!$B:$F,2,FALSE),"-")</f>
        <v>-</v>
      </c>
      <c r="P428" s="23" t="str">
        <f>IFERROR(VLOOKUP($B428,[11]BPT_System_Structure!$B:$F,3,FALSE),"-")</f>
        <v>-</v>
      </c>
      <c r="Q428" s="8" t="str">
        <f>IFERROR(VLOOKUP($B428,[11]BPT_System_Structure!$B:$F,5,FALSE),"-")</f>
        <v>-</v>
      </c>
      <c r="R428" s="59">
        <v>0</v>
      </c>
    </row>
    <row r="429" spans="2:18" hidden="1" x14ac:dyDescent="0.2">
      <c r="B429" s="21" t="str">
        <f>'[10]Linked sheet'!A429</f>
        <v>DZ29C</v>
      </c>
      <c r="C429" s="20" t="str">
        <f>VLOOKUP($B429,'[10]Linked sheet'!$A$3:$O$1925,2,FALSE)</f>
        <v>Granulomatous, Allergic Alveolitis or Autoimmune Lung Disease, with CC Score 7+</v>
      </c>
      <c r="D429" s="68" t="str">
        <f>IF(AND($Q429=$D$2,$O429="HRG"),"See 07.BPT",IFERROR(ROUND('[10]Linked sheet'!C429,'Rounded options'!$B$3),"-"))</f>
        <v>-</v>
      </c>
      <c r="E429" s="66">
        <f>IF(AND($O429="HRG",OR($D$2,$Q429=$E$2)), "See 07.BPTs",IFERROR(ROUND('[10]Linked sheet'!D429,'Rounded options'!$B$3),"-"))</f>
        <v>944</v>
      </c>
      <c r="F429" s="15" t="str">
        <f>IFERROR(ROUND(IF('[10]Linked sheet'!E429="","-",'[10]Linked sheet'!E429),'Rounded options'!$B$3),"-")</f>
        <v>-</v>
      </c>
      <c r="G429" s="15" t="str">
        <f>IFERROR(ROUND(IF('[10]Linked sheet'!F429="","-",'[10]Linked sheet'!F429),'Rounded options'!$B$3),"-")</f>
        <v>-</v>
      </c>
      <c r="H429" s="15">
        <f>IFERROR(ROUND(IF('[10]Linked sheet'!G429="","-",'[10]Linked sheet'!G429),'Rounded options'!$B$3),"-")</f>
        <v>23</v>
      </c>
      <c r="I429" s="66">
        <f>IF(AND(Q429=$I$2,$O429="HRG"),"See 07.BPTs",IFERROR(ROUND('[10]Linked sheet'!H429,'Rounded options'!$B$3),"-"))</f>
        <v>4702</v>
      </c>
      <c r="J429" s="15">
        <f>IFERROR(ROUND(IF('[10]Linked sheet'!I429="","-",'[10]Linked sheet'!I429),'Rounded options'!$B$3),"-")</f>
        <v>53</v>
      </c>
      <c r="K429" s="15">
        <f>IFERROR(ROUND(IF('[10]Linked sheet'!J429="","-",'[10]Linked sheet'!J429),'Rounded options'!$B$3),"-")</f>
        <v>191</v>
      </c>
      <c r="L429" s="15" t="str">
        <f>IF('[10]Linked sheet'!K429="","-",'[10]Linked sheet'!K429)</f>
        <v>Yes</v>
      </c>
      <c r="M429" s="39">
        <f>IF('[10]Linked sheet'!L429="","-",'[10]Linked sheet'!L429)</f>
        <v>0.30000000000000004</v>
      </c>
      <c r="N429" s="35">
        <f>IFERROR(ROUND('[10]Linked sheet'!M429,'Rounded options'!$B$3),"-")</f>
        <v>1411</v>
      </c>
      <c r="O429" s="7" t="str">
        <f>IFERROR(VLOOKUP($B429,[11]BPT_System_Structure!$B:$F,2,FALSE),"-")</f>
        <v>-</v>
      </c>
      <c r="P429" s="23" t="str">
        <f>IFERROR(VLOOKUP($B429,[11]BPT_System_Structure!$B:$F,3,FALSE),"-")</f>
        <v>-</v>
      </c>
      <c r="Q429" s="8" t="str">
        <f>IFERROR(VLOOKUP($B429,[11]BPT_System_Structure!$B:$F,5,FALSE),"-")</f>
        <v>-</v>
      </c>
      <c r="R429" s="59">
        <v>0</v>
      </c>
    </row>
    <row r="430" spans="2:18" hidden="1" x14ac:dyDescent="0.2">
      <c r="B430" s="21" t="str">
        <f>'[10]Linked sheet'!A430</f>
        <v>DZ29D</v>
      </c>
      <c r="C430" s="20" t="str">
        <f>VLOOKUP($B430,'[10]Linked sheet'!$A$3:$O$1925,2,FALSE)</f>
        <v>Granulomatous, Allergic Alveolitis or Autoimmune Lung Disease, with CC Score 4-6</v>
      </c>
      <c r="D430" s="68" t="str">
        <f>IF(AND($Q430=$D$2,$O430="HRG"),"See 07.BPT",IFERROR(ROUND('[10]Linked sheet'!C430,'Rounded options'!$B$3),"-"))</f>
        <v>-</v>
      </c>
      <c r="E430" s="66">
        <f>IF(AND($O430="HRG",OR($D$2,$Q430=$E$2)), "See 07.BPTs",IFERROR(ROUND('[10]Linked sheet'!D430,'Rounded options'!$B$3),"-"))</f>
        <v>849</v>
      </c>
      <c r="F430" s="15" t="str">
        <f>IFERROR(ROUND(IF('[10]Linked sheet'!E430="","-",'[10]Linked sheet'!E430),'Rounded options'!$B$3),"-")</f>
        <v>-</v>
      </c>
      <c r="G430" s="15" t="str">
        <f>IFERROR(ROUND(IF('[10]Linked sheet'!F430="","-",'[10]Linked sheet'!F430),'Rounded options'!$B$3),"-")</f>
        <v>-</v>
      </c>
      <c r="H430" s="15">
        <f>IFERROR(ROUND(IF('[10]Linked sheet'!G430="","-",'[10]Linked sheet'!G430),'Rounded options'!$B$3),"-")</f>
        <v>5</v>
      </c>
      <c r="I430" s="66">
        <f>IF(AND(Q430=$I$2,$O430="HRG"),"See 07.BPTs",IFERROR(ROUND('[10]Linked sheet'!H430,'Rounded options'!$B$3),"-"))</f>
        <v>3199</v>
      </c>
      <c r="J430" s="15">
        <f>IFERROR(ROUND(IF('[10]Linked sheet'!I430="","-",'[10]Linked sheet'!I430),'Rounded options'!$B$3),"-")</f>
        <v>23</v>
      </c>
      <c r="K430" s="15">
        <f>IFERROR(ROUND(IF('[10]Linked sheet'!J430="","-",'[10]Linked sheet'!J430),'Rounded options'!$B$3),"-")</f>
        <v>191</v>
      </c>
      <c r="L430" s="15" t="str">
        <f>IF('[10]Linked sheet'!K430="","-",'[10]Linked sheet'!K430)</f>
        <v>Yes</v>
      </c>
      <c r="M430" s="39">
        <f>IF('[10]Linked sheet'!L430="","-",'[10]Linked sheet'!L430)</f>
        <v>0.30000000000000004</v>
      </c>
      <c r="N430" s="35">
        <f>IFERROR(ROUND('[10]Linked sheet'!M430,'Rounded options'!$B$3),"-")</f>
        <v>960</v>
      </c>
      <c r="O430" s="7" t="str">
        <f>IFERROR(VLOOKUP($B430,[11]BPT_System_Structure!$B:$F,2,FALSE),"-")</f>
        <v>-</v>
      </c>
      <c r="P430" s="23" t="str">
        <f>IFERROR(VLOOKUP($B430,[11]BPT_System_Structure!$B:$F,3,FALSE),"-")</f>
        <v>-</v>
      </c>
      <c r="Q430" s="8" t="str">
        <f>IFERROR(VLOOKUP($B430,[11]BPT_System_Structure!$B:$F,5,FALSE),"-")</f>
        <v>-</v>
      </c>
      <c r="R430" s="59">
        <v>0</v>
      </c>
    </row>
    <row r="431" spans="2:18" hidden="1" x14ac:dyDescent="0.2">
      <c r="B431" s="21" t="str">
        <f>'[10]Linked sheet'!A431</f>
        <v>DZ29E</v>
      </c>
      <c r="C431" s="20" t="str">
        <f>VLOOKUP($B431,'[10]Linked sheet'!$A$3:$O$1925,2,FALSE)</f>
        <v>Granulomatous, Allergic Alveolitis or Autoimmune Lung Disease, with CC Score 2-3</v>
      </c>
      <c r="D431" s="68" t="str">
        <f>IF(AND($Q431=$D$2,$O431="HRG"),"See 07.BPT",IFERROR(ROUND('[10]Linked sheet'!C431,'Rounded options'!$B$3),"-"))</f>
        <v>-</v>
      </c>
      <c r="E431" s="66">
        <f>IF(AND($O431="HRG",OR($D$2,$Q431=$E$2)), "See 07.BPTs",IFERROR(ROUND('[10]Linked sheet'!D431,'Rounded options'!$B$3),"-"))</f>
        <v>532</v>
      </c>
      <c r="F431" s="15" t="str">
        <f>IFERROR(ROUND(IF('[10]Linked sheet'!E431="","-",'[10]Linked sheet'!E431),'Rounded options'!$B$3),"-")</f>
        <v>-</v>
      </c>
      <c r="G431" s="15" t="str">
        <f>IFERROR(ROUND(IF('[10]Linked sheet'!F431="","-",'[10]Linked sheet'!F431),'Rounded options'!$B$3),"-")</f>
        <v>-</v>
      </c>
      <c r="H431" s="15">
        <f>IFERROR(ROUND(IF('[10]Linked sheet'!G431="","-",'[10]Linked sheet'!G431),'Rounded options'!$B$3),"-")</f>
        <v>5</v>
      </c>
      <c r="I431" s="66">
        <f>IF(AND(Q431=$I$2,$O431="HRG"),"See 07.BPTs",IFERROR(ROUND('[10]Linked sheet'!H431,'Rounded options'!$B$3),"-"))</f>
        <v>2569</v>
      </c>
      <c r="J431" s="15">
        <f>IFERROR(ROUND(IF('[10]Linked sheet'!I431="","-",'[10]Linked sheet'!I431),'Rounded options'!$B$3),"-")</f>
        <v>19</v>
      </c>
      <c r="K431" s="15">
        <f>IFERROR(ROUND(IF('[10]Linked sheet'!J431="","-",'[10]Linked sheet'!J431),'Rounded options'!$B$3),"-")</f>
        <v>191</v>
      </c>
      <c r="L431" s="15" t="str">
        <f>IF('[10]Linked sheet'!K431="","-",'[10]Linked sheet'!K431)</f>
        <v>Yes</v>
      </c>
      <c r="M431" s="39">
        <f>IF('[10]Linked sheet'!L431="","-",'[10]Linked sheet'!L431)</f>
        <v>0.30000000000000004</v>
      </c>
      <c r="N431" s="35">
        <f>IFERROR(ROUND('[10]Linked sheet'!M431,'Rounded options'!$B$3),"-")</f>
        <v>771</v>
      </c>
      <c r="O431" s="7" t="str">
        <f>IFERROR(VLOOKUP($B431,[11]BPT_System_Structure!$B:$F,2,FALSE),"-")</f>
        <v>-</v>
      </c>
      <c r="P431" s="23" t="str">
        <f>IFERROR(VLOOKUP($B431,[11]BPT_System_Structure!$B:$F,3,FALSE),"-")</f>
        <v>-</v>
      </c>
      <c r="Q431" s="8" t="str">
        <f>IFERROR(VLOOKUP($B431,[11]BPT_System_Structure!$B:$F,5,FALSE),"-")</f>
        <v>-</v>
      </c>
      <c r="R431" s="59">
        <v>0</v>
      </c>
    </row>
    <row r="432" spans="2:18" hidden="1" x14ac:dyDescent="0.2">
      <c r="B432" s="21" t="str">
        <f>'[10]Linked sheet'!A432</f>
        <v>DZ29F</v>
      </c>
      <c r="C432" s="20" t="str">
        <f>VLOOKUP($B432,'[10]Linked sheet'!$A$3:$O$1925,2,FALSE)</f>
        <v>Granulomatous, Allergic Alveolitis or Autoimmune Lung Disease, with CC Score 0-1</v>
      </c>
      <c r="D432" s="68" t="str">
        <f>IF(AND($Q432=$D$2,$O432="HRG"),"See 07.BPT",IFERROR(ROUND('[10]Linked sheet'!C432,'Rounded options'!$B$3),"-"))</f>
        <v>-</v>
      </c>
      <c r="E432" s="66">
        <f>IF(AND($O432="HRG",OR($D$2,$Q432=$E$2)), "See 07.BPTs",IFERROR(ROUND('[10]Linked sheet'!D432,'Rounded options'!$B$3),"-"))</f>
        <v>432</v>
      </c>
      <c r="F432" s="15" t="str">
        <f>IFERROR(ROUND(IF('[10]Linked sheet'!E432="","-",'[10]Linked sheet'!E432),'Rounded options'!$B$3),"-")</f>
        <v>-</v>
      </c>
      <c r="G432" s="15" t="str">
        <f>IFERROR(ROUND(IF('[10]Linked sheet'!F432="","-",'[10]Linked sheet'!F432),'Rounded options'!$B$3),"-")</f>
        <v>-</v>
      </c>
      <c r="H432" s="15">
        <f>IFERROR(ROUND(IF('[10]Linked sheet'!G432="","-",'[10]Linked sheet'!G432),'Rounded options'!$B$3),"-")</f>
        <v>5</v>
      </c>
      <c r="I432" s="66">
        <f>IF(AND(Q432=$I$2,$O432="HRG"),"See 07.BPTs",IFERROR(ROUND('[10]Linked sheet'!H432,'Rounded options'!$B$3),"-"))</f>
        <v>1798</v>
      </c>
      <c r="J432" s="15">
        <f>IFERROR(ROUND(IF('[10]Linked sheet'!I432="","-",'[10]Linked sheet'!I432),'Rounded options'!$B$3),"-")</f>
        <v>13</v>
      </c>
      <c r="K432" s="15">
        <f>IFERROR(ROUND(IF('[10]Linked sheet'!J432="","-",'[10]Linked sheet'!J432),'Rounded options'!$B$3),"-")</f>
        <v>191</v>
      </c>
      <c r="L432" s="15" t="str">
        <f>IF('[10]Linked sheet'!K432="","-",'[10]Linked sheet'!K432)</f>
        <v>Yes</v>
      </c>
      <c r="M432" s="39">
        <f>IF('[10]Linked sheet'!L432="","-",'[10]Linked sheet'!L432)</f>
        <v>0.4</v>
      </c>
      <c r="N432" s="35">
        <f>IFERROR(ROUND('[10]Linked sheet'!M432,'Rounded options'!$B$3),"-")</f>
        <v>719</v>
      </c>
      <c r="O432" s="7" t="str">
        <f>IFERROR(VLOOKUP($B432,[11]BPT_System_Structure!$B:$F,2,FALSE),"-")</f>
        <v>-</v>
      </c>
      <c r="P432" s="23" t="str">
        <f>IFERROR(VLOOKUP($B432,[11]BPT_System_Structure!$B:$F,3,FALSE),"-")</f>
        <v>-</v>
      </c>
      <c r="Q432" s="8" t="str">
        <f>IFERROR(VLOOKUP($B432,[11]BPT_System_Structure!$B:$F,5,FALSE),"-")</f>
        <v>-</v>
      </c>
      <c r="R432" s="59">
        <v>0</v>
      </c>
    </row>
    <row r="433" spans="2:18" hidden="1" x14ac:dyDescent="0.2">
      <c r="B433" s="21" t="str">
        <f>'[10]Linked sheet'!A433</f>
        <v>DZ30Z</v>
      </c>
      <c r="C433" s="20" t="str">
        <f>VLOOKUP($B433,'[10]Linked sheet'!$A$3:$O$1925,2,FALSE)</f>
        <v>Chest Physiotherapy</v>
      </c>
      <c r="D433" s="68" t="str">
        <f>IF(AND($Q433=$D$2,$O433="HRG"),"See 07.BPT",IFERROR(ROUND('[10]Linked sheet'!C433,'Rounded options'!$B$3),"-"))</f>
        <v>-</v>
      </c>
      <c r="E433" s="66">
        <f>IF(AND($O433="HRG",OR($D$2,$Q433=$E$2)), "See 07.BPTs",IFERROR(ROUND('[10]Linked sheet'!D433,'Rounded options'!$B$3),"-"))</f>
        <v>226</v>
      </c>
      <c r="F433" s="15" t="str">
        <f>IFERROR(ROUND(IF('[10]Linked sheet'!E433="","-",'[10]Linked sheet'!E433),'Rounded options'!$B$3),"-")</f>
        <v>-</v>
      </c>
      <c r="G433" s="15" t="str">
        <f>IFERROR(ROUND(IF('[10]Linked sheet'!F433="","-",'[10]Linked sheet'!F433),'Rounded options'!$B$3),"-")</f>
        <v>-</v>
      </c>
      <c r="H433" s="15">
        <f>IFERROR(ROUND(IF('[10]Linked sheet'!G433="","-",'[10]Linked sheet'!G433),'Rounded options'!$B$3),"-")</f>
        <v>5</v>
      </c>
      <c r="I433" s="66">
        <f>IF(AND(Q433=$I$2,$O433="HRG"),"See 07.BPTs",IFERROR(ROUND('[10]Linked sheet'!H433,'Rounded options'!$B$3),"-"))</f>
        <v>226</v>
      </c>
      <c r="J433" s="15">
        <f>IFERROR(ROUND(IF('[10]Linked sheet'!I433="","-",'[10]Linked sheet'!I433),'Rounded options'!$B$3),"-")</f>
        <v>5</v>
      </c>
      <c r="K433" s="15">
        <f>IFERROR(ROUND(IF('[10]Linked sheet'!J433="","-",'[10]Linked sheet'!J433),'Rounded options'!$B$3),"-")</f>
        <v>191</v>
      </c>
      <c r="L433" s="15" t="str">
        <f>IF('[10]Linked sheet'!K433="","-",'[10]Linked sheet'!K433)</f>
        <v>No</v>
      </c>
      <c r="M433" s="39" t="str">
        <f>IF('[10]Linked sheet'!L433="","-",'[10]Linked sheet'!L433)</f>
        <v>-</v>
      </c>
      <c r="N433" s="35">
        <f>IFERROR(ROUND('[10]Linked sheet'!M433,'Rounded options'!$B$3),"-")</f>
        <v>0</v>
      </c>
      <c r="O433" s="7" t="str">
        <f>IFERROR(VLOOKUP($B433,[11]BPT_System_Structure!$B:$F,2,FALSE),"-")</f>
        <v>-</v>
      </c>
      <c r="P433" s="23" t="str">
        <f>IFERROR(VLOOKUP($B433,[11]BPT_System_Structure!$B:$F,3,FALSE),"-")</f>
        <v>-</v>
      </c>
      <c r="Q433" s="8" t="str">
        <f>IFERROR(VLOOKUP($B433,[11]BPT_System_Structure!$B:$F,5,FALSE),"-")</f>
        <v>-</v>
      </c>
      <c r="R433" s="59">
        <v>0</v>
      </c>
    </row>
    <row r="434" spans="2:18" hidden="1" x14ac:dyDescent="0.2">
      <c r="B434" s="21" t="str">
        <f>'[10]Linked sheet'!A434</f>
        <v>DZ31Z</v>
      </c>
      <c r="C434" s="20" t="str">
        <f>VLOOKUP($B434,'[10]Linked sheet'!$A$3:$O$1925,2,FALSE)</f>
        <v>Cardio Pulmonary Exercise Testing</v>
      </c>
      <c r="D434" s="68">
        <f>IF(AND($Q434=$D$2,$O434="HRG"),"See 07.BPT",IFERROR(ROUND('[10]Linked sheet'!C434,'Rounded options'!$B$3),"-"))</f>
        <v>133</v>
      </c>
      <c r="E434" s="66">
        <f>IF(AND($O434="HRG",OR($D$2,$Q434=$E$2)), "See 07.BPTs",IFERROR(ROUND('[10]Linked sheet'!D434,'Rounded options'!$B$3),"-"))</f>
        <v>133</v>
      </c>
      <c r="F434" s="15" t="str">
        <f>IFERROR(ROUND(IF('[10]Linked sheet'!E434="","-",'[10]Linked sheet'!E434),'Rounded options'!$B$3),"-")</f>
        <v>-</v>
      </c>
      <c r="G434" s="15" t="str">
        <f>IFERROR(ROUND(IF('[10]Linked sheet'!F434="","-",'[10]Linked sheet'!F434),'Rounded options'!$B$3),"-")</f>
        <v>-</v>
      </c>
      <c r="H434" s="15">
        <f>IFERROR(ROUND(IF('[10]Linked sheet'!G434="","-",'[10]Linked sheet'!G434),'Rounded options'!$B$3),"-")</f>
        <v>5</v>
      </c>
      <c r="I434" s="66">
        <f>IF(AND(Q434=$I$2,$O434="HRG"),"See 07.BPTs",IFERROR(ROUND('[10]Linked sheet'!H434,'Rounded options'!$B$3),"-"))</f>
        <v>133</v>
      </c>
      <c r="J434" s="15">
        <f>IFERROR(ROUND(IF('[10]Linked sheet'!I434="","-",'[10]Linked sheet'!I434),'Rounded options'!$B$3),"-")</f>
        <v>5</v>
      </c>
      <c r="K434" s="15">
        <f>IFERROR(ROUND(IF('[10]Linked sheet'!J434="","-",'[10]Linked sheet'!J434),'Rounded options'!$B$3),"-")</f>
        <v>191</v>
      </c>
      <c r="L434" s="15" t="str">
        <f>IF('[10]Linked sheet'!K434="","-",'[10]Linked sheet'!K434)</f>
        <v>No</v>
      </c>
      <c r="M434" s="39" t="str">
        <f>IF('[10]Linked sheet'!L434="","-",'[10]Linked sheet'!L434)</f>
        <v>-</v>
      </c>
      <c r="N434" s="35">
        <f>IFERROR(ROUND('[10]Linked sheet'!M434,'Rounded options'!$B$3),"-")</f>
        <v>0</v>
      </c>
      <c r="O434" s="7" t="str">
        <f>IFERROR(VLOOKUP($B434,[11]BPT_System_Structure!$B:$F,2,FALSE),"-")</f>
        <v>-</v>
      </c>
      <c r="P434" s="23" t="str">
        <f>IFERROR(VLOOKUP($B434,[11]BPT_System_Structure!$B:$F,3,FALSE),"-")</f>
        <v>-</v>
      </c>
      <c r="Q434" s="8" t="str">
        <f>IFERROR(VLOOKUP($B434,[11]BPT_System_Structure!$B:$F,5,FALSE),"-")</f>
        <v>-</v>
      </c>
      <c r="R434" s="59">
        <v>0</v>
      </c>
    </row>
    <row r="435" spans="2:18" hidden="1" x14ac:dyDescent="0.2">
      <c r="B435" s="21" t="str">
        <f>'[10]Linked sheet'!A435</f>
        <v>DZ32Z</v>
      </c>
      <c r="C435" s="20" t="str">
        <f>VLOOKUP($B435,'[10]Linked sheet'!$A$3:$O$1925,2,FALSE)</f>
        <v>Field Exercise Testing</v>
      </c>
      <c r="D435" s="68">
        <f>IF(AND($Q435=$D$2,$O435="HRG"),"See 07.BPT",IFERROR(ROUND('[10]Linked sheet'!C435,'Rounded options'!$B$3),"-"))</f>
        <v>66</v>
      </c>
      <c r="E435" s="66">
        <f>IF(AND($O435="HRG",OR($D$2,$Q435=$E$2)), "See 07.BPTs",IFERROR(ROUND('[10]Linked sheet'!D435,'Rounded options'!$B$3),"-"))</f>
        <v>66</v>
      </c>
      <c r="F435" s="15" t="str">
        <f>IFERROR(ROUND(IF('[10]Linked sheet'!E435="","-",'[10]Linked sheet'!E435),'Rounded options'!$B$3),"-")</f>
        <v>-</v>
      </c>
      <c r="G435" s="15" t="str">
        <f>IFERROR(ROUND(IF('[10]Linked sheet'!F435="","-",'[10]Linked sheet'!F435),'Rounded options'!$B$3),"-")</f>
        <v>-</v>
      </c>
      <c r="H435" s="15">
        <f>IFERROR(ROUND(IF('[10]Linked sheet'!G435="","-",'[10]Linked sheet'!G435),'Rounded options'!$B$3),"-")</f>
        <v>5</v>
      </c>
      <c r="I435" s="66">
        <f>IF(AND(Q435=$I$2,$O435="HRG"),"See 07.BPTs",IFERROR(ROUND('[10]Linked sheet'!H435,'Rounded options'!$B$3),"-"))</f>
        <v>66</v>
      </c>
      <c r="J435" s="15">
        <f>IFERROR(ROUND(IF('[10]Linked sheet'!I435="","-",'[10]Linked sheet'!I435),'Rounded options'!$B$3),"-")</f>
        <v>13</v>
      </c>
      <c r="K435" s="15">
        <f>IFERROR(ROUND(IF('[10]Linked sheet'!J435="","-",'[10]Linked sheet'!J435),'Rounded options'!$B$3),"-")</f>
        <v>191</v>
      </c>
      <c r="L435" s="15" t="str">
        <f>IF('[10]Linked sheet'!K435="","-",'[10]Linked sheet'!K435)</f>
        <v>No</v>
      </c>
      <c r="M435" s="39" t="str">
        <f>IF('[10]Linked sheet'!L435="","-",'[10]Linked sheet'!L435)</f>
        <v>-</v>
      </c>
      <c r="N435" s="35">
        <f>IFERROR(ROUND('[10]Linked sheet'!M435,'Rounded options'!$B$3),"-")</f>
        <v>0</v>
      </c>
      <c r="O435" s="7" t="str">
        <f>IFERROR(VLOOKUP($B435,[11]BPT_System_Structure!$B:$F,2,FALSE),"-")</f>
        <v>-</v>
      </c>
      <c r="P435" s="23" t="str">
        <f>IFERROR(VLOOKUP($B435,[11]BPT_System_Structure!$B:$F,3,FALSE),"-")</f>
        <v>-</v>
      </c>
      <c r="Q435" s="8" t="str">
        <f>IFERROR(VLOOKUP($B435,[11]BPT_System_Structure!$B:$F,5,FALSE),"-")</f>
        <v>-</v>
      </c>
      <c r="R435" s="59">
        <v>0</v>
      </c>
    </row>
    <row r="436" spans="2:18" hidden="1" x14ac:dyDescent="0.2">
      <c r="B436" s="21" t="str">
        <f>'[10]Linked sheet'!A436</f>
        <v>DZ37A</v>
      </c>
      <c r="C436" s="20" t="str">
        <f>VLOOKUP($B436,'[10]Linked sheet'!$A$3:$O$1925,2,FALSE)</f>
        <v>Non-Invasive Ventilation Support Assessment, 19 years and over</v>
      </c>
      <c r="D436" s="68">
        <f>IF(AND($Q436=$D$2,$O436="HRG"),"See 07.BPT",IFERROR(ROUND('[10]Linked sheet'!C436,'Rounded options'!$B$3),"-"))</f>
        <v>199</v>
      </c>
      <c r="E436" s="66">
        <f>IF(AND($O436="HRG",OR($D$2,$Q436=$E$2)), "See 07.BPTs",IFERROR(ROUND('[10]Linked sheet'!D436,'Rounded options'!$B$3),"-"))</f>
        <v>826</v>
      </c>
      <c r="F436" s="15" t="str">
        <f>IFERROR(ROUND(IF('[10]Linked sheet'!E436="","-",'[10]Linked sheet'!E436),'Rounded options'!$B$3),"-")</f>
        <v>-</v>
      </c>
      <c r="G436" s="15" t="str">
        <f>IFERROR(ROUND(IF('[10]Linked sheet'!F436="","-",'[10]Linked sheet'!F436),'Rounded options'!$B$3),"-")</f>
        <v>-</v>
      </c>
      <c r="H436" s="15">
        <f>IFERROR(ROUND(IF('[10]Linked sheet'!G436="","-",'[10]Linked sheet'!G436),'Rounded options'!$B$3),"-")</f>
        <v>8</v>
      </c>
      <c r="I436" s="66">
        <f>IF(AND(Q436=$I$2,$O436="HRG"),"See 07.BPTs",IFERROR(ROUND('[10]Linked sheet'!H436,'Rounded options'!$B$3),"-"))</f>
        <v>826</v>
      </c>
      <c r="J436" s="15">
        <f>IFERROR(ROUND(IF('[10]Linked sheet'!I436="","-",'[10]Linked sheet'!I436),'Rounded options'!$B$3),"-")</f>
        <v>8</v>
      </c>
      <c r="K436" s="15">
        <f>IFERROR(ROUND(IF('[10]Linked sheet'!J436="","-",'[10]Linked sheet'!J436),'Rounded options'!$B$3),"-")</f>
        <v>191</v>
      </c>
      <c r="L436" s="15" t="str">
        <f>IF('[10]Linked sheet'!K436="","-",'[10]Linked sheet'!K436)</f>
        <v>No</v>
      </c>
      <c r="M436" s="39" t="str">
        <f>IF('[10]Linked sheet'!L436="","-",'[10]Linked sheet'!L436)</f>
        <v>-</v>
      </c>
      <c r="N436" s="35">
        <f>IFERROR(ROUND('[10]Linked sheet'!M436,'Rounded options'!$B$3),"-")</f>
        <v>0</v>
      </c>
      <c r="O436" s="7" t="str">
        <f>IFERROR(VLOOKUP($B436,[11]BPT_System_Structure!$B:$F,2,FALSE),"-")</f>
        <v>-</v>
      </c>
      <c r="P436" s="23" t="str">
        <f>IFERROR(VLOOKUP($B436,[11]BPT_System_Structure!$B:$F,3,FALSE),"-")</f>
        <v>-</v>
      </c>
      <c r="Q436" s="8" t="str">
        <f>IFERROR(VLOOKUP($B436,[11]BPT_System_Structure!$B:$F,5,FALSE),"-")</f>
        <v>-</v>
      </c>
      <c r="R436" s="59">
        <v>0</v>
      </c>
    </row>
    <row r="437" spans="2:18" hidden="1" x14ac:dyDescent="0.2">
      <c r="B437" s="21" t="str">
        <f>'[10]Linked sheet'!A437</f>
        <v>DZ37B</v>
      </c>
      <c r="C437" s="20" t="str">
        <f>VLOOKUP($B437,'[10]Linked sheet'!$A$3:$O$1925,2,FALSE)</f>
        <v>Non-Invasive Ventilation Support Assessment, 18 years and under</v>
      </c>
      <c r="D437" s="68" t="str">
        <f>IF(AND($Q437=$D$2,$O437="HRG"),"See 07.BPT",IFERROR(ROUND('[10]Linked sheet'!C437,'Rounded options'!$B$3),"-"))</f>
        <v>-</v>
      </c>
      <c r="E437" s="66">
        <f>IF(AND($O437="HRG",OR($D$2,$Q437=$E$2)), "See 07.BPTs",IFERROR(ROUND('[10]Linked sheet'!D437,'Rounded options'!$B$3),"-"))</f>
        <v>1080</v>
      </c>
      <c r="F437" s="15" t="str">
        <f>IFERROR(ROUND(IF('[10]Linked sheet'!E437="","-",'[10]Linked sheet'!E437),'Rounded options'!$B$3),"-")</f>
        <v>-</v>
      </c>
      <c r="G437" s="15" t="str">
        <f>IFERROR(ROUND(IF('[10]Linked sheet'!F437="","-",'[10]Linked sheet'!F437),'Rounded options'!$B$3),"-")</f>
        <v>-</v>
      </c>
      <c r="H437" s="15">
        <f>IFERROR(ROUND(IF('[10]Linked sheet'!G437="","-",'[10]Linked sheet'!G437),'Rounded options'!$B$3),"-")</f>
        <v>5</v>
      </c>
      <c r="I437" s="66">
        <f>IF(AND(Q437=$I$2,$O437="HRG"),"See 07.BPTs",IFERROR(ROUND('[10]Linked sheet'!H437,'Rounded options'!$B$3),"-"))</f>
        <v>1080</v>
      </c>
      <c r="J437" s="15">
        <f>IFERROR(ROUND(IF('[10]Linked sheet'!I437="","-",'[10]Linked sheet'!I437),'Rounded options'!$B$3),"-")</f>
        <v>5</v>
      </c>
      <c r="K437" s="15">
        <f>IFERROR(ROUND(IF('[10]Linked sheet'!J437="","-",'[10]Linked sheet'!J437),'Rounded options'!$B$3),"-")</f>
        <v>285</v>
      </c>
      <c r="L437" s="15" t="str">
        <f>IF('[10]Linked sheet'!K437="","-",'[10]Linked sheet'!K437)</f>
        <v>No</v>
      </c>
      <c r="M437" s="39" t="str">
        <f>IF('[10]Linked sheet'!L437="","-",'[10]Linked sheet'!L437)</f>
        <v>-</v>
      </c>
      <c r="N437" s="35">
        <f>IFERROR(ROUND('[10]Linked sheet'!M437,'Rounded options'!$B$3),"-")</f>
        <v>0</v>
      </c>
      <c r="O437" s="7" t="str">
        <f>IFERROR(VLOOKUP($B437,[11]BPT_System_Structure!$B:$F,2,FALSE),"-")</f>
        <v>-</v>
      </c>
      <c r="P437" s="23" t="str">
        <f>IFERROR(VLOOKUP($B437,[11]BPT_System_Structure!$B:$F,3,FALSE),"-")</f>
        <v>-</v>
      </c>
      <c r="Q437" s="8" t="str">
        <f>IFERROR(VLOOKUP($B437,[11]BPT_System_Structure!$B:$F,5,FALSE),"-")</f>
        <v>-</v>
      </c>
      <c r="R437" s="59">
        <v>0</v>
      </c>
    </row>
    <row r="438" spans="2:18" hidden="1" x14ac:dyDescent="0.2">
      <c r="B438" s="21" t="str">
        <f>'[10]Linked sheet'!A438</f>
        <v>DZ42Z</v>
      </c>
      <c r="C438" s="20" t="str">
        <f>VLOOKUP($B438,'[10]Linked sheet'!$A$3:$O$1925,2,FALSE)</f>
        <v>TB Nurse Support</v>
      </c>
      <c r="D438" s="68">
        <f>IF(AND($Q438=$D$2,$O438="HRG"),"See 07.BPT",IFERROR(ROUND('[10]Linked sheet'!C438,'Rounded options'!$B$3),"-"))</f>
        <v>188</v>
      </c>
      <c r="E438" s="66">
        <f>IF(AND($O438="HRG",OR($D$2,$Q438=$E$2)), "See 07.BPTs",IFERROR(ROUND('[10]Linked sheet'!D438,'Rounded options'!$B$3),"-"))</f>
        <v>188</v>
      </c>
      <c r="F438" s="15" t="str">
        <f>IFERROR(ROUND(IF('[10]Linked sheet'!E438="","-",'[10]Linked sheet'!E438),'Rounded options'!$B$3),"-")</f>
        <v>-</v>
      </c>
      <c r="G438" s="15" t="str">
        <f>IFERROR(ROUND(IF('[10]Linked sheet'!F438="","-",'[10]Linked sheet'!F438),'Rounded options'!$B$3),"-")</f>
        <v>-</v>
      </c>
      <c r="H438" s="15">
        <f>IFERROR(ROUND(IF('[10]Linked sheet'!G438="","-",'[10]Linked sheet'!G438),'Rounded options'!$B$3),"-")</f>
        <v>5</v>
      </c>
      <c r="I438" s="66">
        <f>IF(AND(Q438=$I$2,$O438="HRG"),"See 07.BPTs",IFERROR(ROUND('[10]Linked sheet'!H438,'Rounded options'!$B$3),"-"))</f>
        <v>188</v>
      </c>
      <c r="J438" s="15">
        <f>IFERROR(ROUND(IF('[10]Linked sheet'!I438="","-",'[10]Linked sheet'!I438),'Rounded options'!$B$3),"-")</f>
        <v>5</v>
      </c>
      <c r="K438" s="15">
        <f>IFERROR(ROUND(IF('[10]Linked sheet'!J438="","-",'[10]Linked sheet'!J438),'Rounded options'!$B$3),"-")</f>
        <v>191</v>
      </c>
      <c r="L438" s="15" t="str">
        <f>IF('[10]Linked sheet'!K438="","-",'[10]Linked sheet'!K438)</f>
        <v>No</v>
      </c>
      <c r="M438" s="39" t="str">
        <f>IF('[10]Linked sheet'!L438="","-",'[10]Linked sheet'!L438)</f>
        <v>-</v>
      </c>
      <c r="N438" s="35">
        <f>IFERROR(ROUND('[10]Linked sheet'!M438,'Rounded options'!$B$3),"-")</f>
        <v>0</v>
      </c>
      <c r="O438" s="7" t="str">
        <f>IFERROR(VLOOKUP($B438,[11]BPT_System_Structure!$B:$F,2,FALSE),"-")</f>
        <v>-</v>
      </c>
      <c r="P438" s="23" t="str">
        <f>IFERROR(VLOOKUP($B438,[11]BPT_System_Structure!$B:$F,3,FALSE),"-")</f>
        <v>-</v>
      </c>
      <c r="Q438" s="8" t="str">
        <f>IFERROR(VLOOKUP($B438,[11]BPT_System_Structure!$B:$F,5,FALSE),"-")</f>
        <v>-</v>
      </c>
      <c r="R438" s="59">
        <v>0</v>
      </c>
    </row>
    <row r="439" spans="2:18" hidden="1" x14ac:dyDescent="0.2">
      <c r="B439" s="21" t="str">
        <f>'[10]Linked sheet'!A439</f>
        <v>DZ49Z</v>
      </c>
      <c r="C439" s="20" t="str">
        <f>VLOOKUP($B439,'[10]Linked sheet'!$A$3:$O$1925,2,FALSE)</f>
        <v>Respiratory Nurse and AHP Education or Support</v>
      </c>
      <c r="D439" s="68">
        <f>IF(AND($Q439=$D$2,$O439="HRG"),"See 07.BPT",IFERROR(ROUND('[10]Linked sheet'!C439,'Rounded options'!$B$3),"-"))</f>
        <v>178</v>
      </c>
      <c r="E439" s="66">
        <f>IF(AND($O439="HRG",OR($D$2,$Q439=$E$2)), "See 07.BPTs",IFERROR(ROUND('[10]Linked sheet'!D439,'Rounded options'!$B$3),"-"))</f>
        <v>178</v>
      </c>
      <c r="F439" s="15" t="str">
        <f>IFERROR(ROUND(IF('[10]Linked sheet'!E439="","-",'[10]Linked sheet'!E439),'Rounded options'!$B$3),"-")</f>
        <v>-</v>
      </c>
      <c r="G439" s="15" t="str">
        <f>IFERROR(ROUND(IF('[10]Linked sheet'!F439="","-",'[10]Linked sheet'!F439),'Rounded options'!$B$3),"-")</f>
        <v>-</v>
      </c>
      <c r="H439" s="15">
        <f>IFERROR(ROUND(IF('[10]Linked sheet'!G439="","-",'[10]Linked sheet'!G439),'Rounded options'!$B$3),"-")</f>
        <v>5</v>
      </c>
      <c r="I439" s="66">
        <f>IF(AND(Q439=$I$2,$O439="HRG"),"See 07.BPTs",IFERROR(ROUND('[10]Linked sheet'!H439,'Rounded options'!$B$3),"-"))</f>
        <v>178</v>
      </c>
      <c r="J439" s="15">
        <f>IFERROR(ROUND(IF('[10]Linked sheet'!I439="","-",'[10]Linked sheet'!I439),'Rounded options'!$B$3),"-")</f>
        <v>5</v>
      </c>
      <c r="K439" s="15">
        <f>IFERROR(ROUND(IF('[10]Linked sheet'!J439="","-",'[10]Linked sheet'!J439),'Rounded options'!$B$3),"-")</f>
        <v>191</v>
      </c>
      <c r="L439" s="15" t="str">
        <f>IF('[10]Linked sheet'!K439="","-",'[10]Linked sheet'!K439)</f>
        <v>No</v>
      </c>
      <c r="M439" s="39" t="str">
        <f>IF('[10]Linked sheet'!L439="","-",'[10]Linked sheet'!L439)</f>
        <v>-</v>
      </c>
      <c r="N439" s="35">
        <f>IFERROR(ROUND('[10]Linked sheet'!M439,'Rounded options'!$B$3),"-")</f>
        <v>0</v>
      </c>
      <c r="O439" s="7" t="str">
        <f>IFERROR(VLOOKUP($B439,[11]BPT_System_Structure!$B:$F,2,FALSE),"-")</f>
        <v>-</v>
      </c>
      <c r="P439" s="23" t="str">
        <f>IFERROR(VLOOKUP($B439,[11]BPT_System_Structure!$B:$F,3,FALSE),"-")</f>
        <v>-</v>
      </c>
      <c r="Q439" s="8" t="str">
        <f>IFERROR(VLOOKUP($B439,[11]BPT_System_Structure!$B:$F,5,FALSE),"-")</f>
        <v>-</v>
      </c>
      <c r="R439" s="59">
        <v>0</v>
      </c>
    </row>
    <row r="440" spans="2:18" hidden="1" x14ac:dyDescent="0.2">
      <c r="B440" s="21" t="str">
        <f>'[10]Linked sheet'!A440</f>
        <v>DZ50Z</v>
      </c>
      <c r="C440" s="20" t="str">
        <f>VLOOKUP($B440,'[10]Linked sheet'!$A$3:$O$1925,2,FALSE)</f>
        <v>Respiratory Sleep Study</v>
      </c>
      <c r="D440" s="68">
        <f>IF(AND($Q440=$D$2,$O440="HRG"),"See 07.BPT",IFERROR(ROUND('[10]Linked sheet'!C440,'Rounded options'!$B$3),"-"))</f>
        <v>431</v>
      </c>
      <c r="E440" s="66">
        <f>IF(AND($O440="HRG",OR($D$2,$Q440=$E$2)), "See 07.BPTs",IFERROR(ROUND('[10]Linked sheet'!D440,'Rounded options'!$B$3),"-"))</f>
        <v>431</v>
      </c>
      <c r="F440" s="15" t="str">
        <f>IFERROR(ROUND(IF('[10]Linked sheet'!E440="","-",'[10]Linked sheet'!E440),'Rounded options'!$B$3),"-")</f>
        <v>-</v>
      </c>
      <c r="G440" s="15" t="str">
        <f>IFERROR(ROUND(IF('[10]Linked sheet'!F440="","-",'[10]Linked sheet'!F440),'Rounded options'!$B$3),"-")</f>
        <v>-</v>
      </c>
      <c r="H440" s="15">
        <f>IFERROR(ROUND(IF('[10]Linked sheet'!G440="","-",'[10]Linked sheet'!G440),'Rounded options'!$B$3),"-")</f>
        <v>5</v>
      </c>
      <c r="I440" s="66">
        <f>IF(AND(Q440=$I$2,$O440="HRG"),"See 07.BPTs",IFERROR(ROUND('[10]Linked sheet'!H440,'Rounded options'!$B$3),"-"))</f>
        <v>555</v>
      </c>
      <c r="J440" s="15">
        <f>IFERROR(ROUND(IF('[10]Linked sheet'!I440="","-",'[10]Linked sheet'!I440),'Rounded options'!$B$3),"-")</f>
        <v>5</v>
      </c>
      <c r="K440" s="15">
        <f>IFERROR(ROUND(IF('[10]Linked sheet'!J440="","-",'[10]Linked sheet'!J440),'Rounded options'!$B$3),"-")</f>
        <v>191</v>
      </c>
      <c r="L440" s="15" t="str">
        <f>IF('[10]Linked sheet'!K440="","-",'[10]Linked sheet'!K440)</f>
        <v>No</v>
      </c>
      <c r="M440" s="39" t="str">
        <f>IF('[10]Linked sheet'!L440="","-",'[10]Linked sheet'!L440)</f>
        <v>-</v>
      </c>
      <c r="N440" s="35">
        <f>IFERROR(ROUND('[10]Linked sheet'!M440,'Rounded options'!$B$3),"-")</f>
        <v>0</v>
      </c>
      <c r="O440" s="7" t="str">
        <f>IFERROR(VLOOKUP($B440,[11]BPT_System_Structure!$B:$F,2,FALSE),"-")</f>
        <v>-</v>
      </c>
      <c r="P440" s="23" t="str">
        <f>IFERROR(VLOOKUP($B440,[11]BPT_System_Structure!$B:$F,3,FALSE),"-")</f>
        <v>-</v>
      </c>
      <c r="Q440" s="8" t="str">
        <f>IFERROR(VLOOKUP($B440,[11]BPT_System_Structure!$B:$F,5,FALSE),"-")</f>
        <v>-</v>
      </c>
      <c r="R440" s="59">
        <v>0</v>
      </c>
    </row>
    <row r="441" spans="2:18" hidden="1" x14ac:dyDescent="0.2">
      <c r="B441" s="21" t="str">
        <f>'[10]Linked sheet'!A441</f>
        <v>DZ51Z</v>
      </c>
      <c r="C441" s="20" t="str">
        <f>VLOOKUP($B441,'[10]Linked sheet'!$A$3:$O$1925,2,FALSE)</f>
        <v>Complex Tuberculosis</v>
      </c>
      <c r="D441" s="68" t="str">
        <f>IF(AND($Q441=$D$2,$O441="HRG"),"See 07.BPT",IFERROR(ROUND('[10]Linked sheet'!C441,'Rounded options'!$B$3),"-"))</f>
        <v>-</v>
      </c>
      <c r="E441" s="66">
        <f>IF(AND($O441="HRG",OR($D$2,$Q441=$E$2)), "See 07.BPTs",IFERROR(ROUND('[10]Linked sheet'!D441,'Rounded options'!$B$3),"-"))</f>
        <v>13801</v>
      </c>
      <c r="F441" s="15" t="str">
        <f>IFERROR(ROUND(IF('[10]Linked sheet'!E441="","-",'[10]Linked sheet'!E441),'Rounded options'!$B$3),"-")</f>
        <v>-</v>
      </c>
      <c r="G441" s="15" t="str">
        <f>IFERROR(ROUND(IF('[10]Linked sheet'!F441="","-",'[10]Linked sheet'!F441),'Rounded options'!$B$3),"-")</f>
        <v>-</v>
      </c>
      <c r="H441" s="15">
        <f>IFERROR(ROUND(IF('[10]Linked sheet'!G441="","-",'[10]Linked sheet'!G441),'Rounded options'!$B$3),"-")</f>
        <v>189</v>
      </c>
      <c r="I441" s="66">
        <f>IF(AND(Q441=$I$2,$O441="HRG"),"See 07.BPTs",IFERROR(ROUND('[10]Linked sheet'!H441,'Rounded options'!$B$3),"-"))</f>
        <v>14319</v>
      </c>
      <c r="J441" s="15">
        <f>IFERROR(ROUND(IF('[10]Linked sheet'!I441="","-",'[10]Linked sheet'!I441),'Rounded options'!$B$3),"-")</f>
        <v>123</v>
      </c>
      <c r="K441" s="15">
        <f>IFERROR(ROUND(IF('[10]Linked sheet'!J441="","-",'[10]Linked sheet'!J441),'Rounded options'!$B$3),"-")</f>
        <v>191</v>
      </c>
      <c r="L441" s="15" t="str">
        <f>IF('[10]Linked sheet'!K441="","-",'[10]Linked sheet'!K441)</f>
        <v>Yes</v>
      </c>
      <c r="M441" s="39">
        <f>IF('[10]Linked sheet'!L441="","-",'[10]Linked sheet'!L441)</f>
        <v>0.30000000000000004</v>
      </c>
      <c r="N441" s="35">
        <f>IFERROR(ROUND('[10]Linked sheet'!M441,'Rounded options'!$B$3),"-")</f>
        <v>4296</v>
      </c>
      <c r="O441" s="7" t="str">
        <f>IFERROR(VLOOKUP($B441,[11]BPT_System_Structure!$B:$F,2,FALSE),"-")</f>
        <v>-</v>
      </c>
      <c r="P441" s="23" t="str">
        <f>IFERROR(VLOOKUP($B441,[11]BPT_System_Structure!$B:$F,3,FALSE),"-")</f>
        <v>-</v>
      </c>
      <c r="Q441" s="8" t="str">
        <f>IFERROR(VLOOKUP($B441,[11]BPT_System_Structure!$B:$F,5,FALSE),"-")</f>
        <v>-</v>
      </c>
      <c r="R441" s="59">
        <v>0</v>
      </c>
    </row>
    <row r="442" spans="2:18" hidden="1" x14ac:dyDescent="0.2">
      <c r="B442" s="21" t="str">
        <f>'[10]Linked sheet'!A442</f>
        <v>DZ52Z</v>
      </c>
      <c r="C442" s="20" t="str">
        <f>VLOOKUP($B442,'[10]Linked sheet'!$A$3:$O$1925,2,FALSE)</f>
        <v>Full Pulmonary Function Testing</v>
      </c>
      <c r="D442" s="68">
        <f>IF(AND($Q442=$D$2,$O442="HRG"),"See 07.BPT",IFERROR(ROUND('[10]Linked sheet'!C442,'Rounded options'!$B$3),"-"))</f>
        <v>159</v>
      </c>
      <c r="E442" s="66" t="str">
        <f>IF(AND($O442="HRG",OR($D$2,$Q442=$E$2)), "See 07.BPTs",IFERROR(ROUND('[10]Linked sheet'!D442,'Rounded options'!$B$3),"-"))</f>
        <v>-</v>
      </c>
      <c r="F442" s="15" t="str">
        <f>IFERROR(ROUND(IF('[10]Linked sheet'!E442="","-",'[10]Linked sheet'!E442),'Rounded options'!$B$3),"-")</f>
        <v>-</v>
      </c>
      <c r="G442" s="15" t="str">
        <f>IFERROR(ROUND(IF('[10]Linked sheet'!F442="","-",'[10]Linked sheet'!F442),'Rounded options'!$B$3),"-")</f>
        <v>-</v>
      </c>
      <c r="H442" s="15" t="str">
        <f>IFERROR(ROUND(IF('[10]Linked sheet'!G442="","-",'[10]Linked sheet'!G442),'Rounded options'!$B$3),"-")</f>
        <v>-</v>
      </c>
      <c r="I442" s="66" t="str">
        <f>IF(AND(Q442=$I$2,$O442="HRG"),"See 07.BPTs",IFERROR(ROUND('[10]Linked sheet'!H442,'Rounded options'!$B$3),"-"))</f>
        <v>-</v>
      </c>
      <c r="J442" s="15" t="str">
        <f>IFERROR(ROUND(IF('[10]Linked sheet'!I442="","-",'[10]Linked sheet'!I442),'Rounded options'!$B$3),"-")</f>
        <v>-</v>
      </c>
      <c r="K442" s="15">
        <f>IFERROR(ROUND(IF('[10]Linked sheet'!J442="","-",'[10]Linked sheet'!J442),'Rounded options'!$B$3),"-")</f>
        <v>191</v>
      </c>
      <c r="L442" s="15" t="str">
        <f>IF('[10]Linked sheet'!K442="","-",'[10]Linked sheet'!K442)</f>
        <v>No</v>
      </c>
      <c r="M442" s="39" t="str">
        <f>IF('[10]Linked sheet'!L442="","-",'[10]Linked sheet'!L442)</f>
        <v>-</v>
      </c>
      <c r="N442" s="35" t="str">
        <f>IFERROR(ROUND('[10]Linked sheet'!M442,'Rounded options'!$B$3),"-")</f>
        <v>-</v>
      </c>
      <c r="O442" s="7" t="str">
        <f>IFERROR(VLOOKUP($B442,[11]BPT_System_Structure!$B:$F,2,FALSE),"-")</f>
        <v>-</v>
      </c>
      <c r="P442" s="23" t="str">
        <f>IFERROR(VLOOKUP($B442,[11]BPT_System_Structure!$B:$F,3,FALSE),"-")</f>
        <v>-</v>
      </c>
      <c r="Q442" s="8" t="str">
        <f>IFERROR(VLOOKUP($B442,[11]BPT_System_Structure!$B:$F,5,FALSE),"-")</f>
        <v>-</v>
      </c>
      <c r="R442" s="59">
        <v>0</v>
      </c>
    </row>
    <row r="443" spans="2:18" hidden="1" x14ac:dyDescent="0.2">
      <c r="B443" s="21" t="str">
        <f>'[10]Linked sheet'!A443</f>
        <v>DZ54Z</v>
      </c>
      <c r="C443" s="20" t="str">
        <f>VLOOKUP($B443,'[10]Linked sheet'!$A$3:$O$1925,2,FALSE)</f>
        <v>Complex Bronchoscopy</v>
      </c>
      <c r="D443" s="68" t="str">
        <f>IF(AND($Q443=$D$2,$O443="HRG"),"See 07.BPT",IFERROR(ROUND('[10]Linked sheet'!C443,'Rounded options'!$B$3),"-"))</f>
        <v>-</v>
      </c>
      <c r="E443" s="66">
        <f>IF(AND($O443="HRG",OR($D$2,$Q443=$E$2)), "See 07.BPTs",IFERROR(ROUND('[10]Linked sheet'!D443,'Rounded options'!$B$3),"-"))</f>
        <v>1959</v>
      </c>
      <c r="F443" s="15" t="str">
        <f>IFERROR(ROUND(IF('[10]Linked sheet'!E443="","-",'[10]Linked sheet'!E443),'Rounded options'!$B$3),"-")</f>
        <v>-</v>
      </c>
      <c r="G443" s="15" t="str">
        <f>IFERROR(ROUND(IF('[10]Linked sheet'!F443="","-",'[10]Linked sheet'!F443),'Rounded options'!$B$3),"-")</f>
        <v>-</v>
      </c>
      <c r="H443" s="15">
        <f>IFERROR(ROUND(IF('[10]Linked sheet'!G443="","-",'[10]Linked sheet'!G443),'Rounded options'!$B$3),"-")</f>
        <v>5</v>
      </c>
      <c r="I443" s="66">
        <f>IF(AND(Q443=$I$2,$O443="HRG"),"See 07.BPTs",IFERROR(ROUND('[10]Linked sheet'!H443,'Rounded options'!$B$3),"-"))</f>
        <v>4630</v>
      </c>
      <c r="J443" s="15">
        <f>IFERROR(ROUND(IF('[10]Linked sheet'!I443="","-",'[10]Linked sheet'!I443),'Rounded options'!$B$3),"-")</f>
        <v>22</v>
      </c>
      <c r="K443" s="15">
        <f>IFERROR(ROUND(IF('[10]Linked sheet'!J443="","-",'[10]Linked sheet'!J443),'Rounded options'!$B$3),"-")</f>
        <v>191</v>
      </c>
      <c r="L443" s="15" t="str">
        <f>IF('[10]Linked sheet'!K443="","-",'[10]Linked sheet'!K443)</f>
        <v>No</v>
      </c>
      <c r="M443" s="39" t="str">
        <f>IF('[10]Linked sheet'!L443="","-",'[10]Linked sheet'!L443)</f>
        <v>-</v>
      </c>
      <c r="N443" s="35">
        <f>IFERROR(ROUND('[10]Linked sheet'!M443,'Rounded options'!$B$3),"-")</f>
        <v>0</v>
      </c>
      <c r="O443" s="7" t="str">
        <f>IFERROR(VLOOKUP($B443,[11]BPT_System_Structure!$B:$F,2,FALSE),"-")</f>
        <v>-</v>
      </c>
      <c r="P443" s="23" t="str">
        <f>IFERROR(VLOOKUP($B443,[11]BPT_System_Structure!$B:$F,3,FALSE),"-")</f>
        <v>-</v>
      </c>
      <c r="Q443" s="8" t="str">
        <f>IFERROR(VLOOKUP($B443,[11]BPT_System_Structure!$B:$F,5,FALSE),"-")</f>
        <v>-</v>
      </c>
      <c r="R443" s="59">
        <v>0</v>
      </c>
    </row>
    <row r="444" spans="2:18" hidden="1" x14ac:dyDescent="0.2">
      <c r="B444" s="21" t="str">
        <f>'[10]Linked sheet'!A444</f>
        <v>DZ62A</v>
      </c>
      <c r="C444" s="20" t="str">
        <f>VLOOKUP($B444,'[10]Linked sheet'!$A$3:$O$1925,2,FALSE)</f>
        <v>Very Complex Thoracic Procedures with CC Score 6+</v>
      </c>
      <c r="D444" s="68" t="str">
        <f>IF(AND($Q444=$D$2,$O444="HRG"),"See 07.BPT",IFERROR(ROUND('[10]Linked sheet'!C444,'Rounded options'!$B$3),"-"))</f>
        <v>-</v>
      </c>
      <c r="E444" s="66">
        <f>IF(AND($O444="HRG",OR($D$2,$Q444=$E$2)), "See 07.BPTs",IFERROR(ROUND('[10]Linked sheet'!D444,'Rounded options'!$B$3),"-"))</f>
        <v>10101</v>
      </c>
      <c r="F444" s="15" t="str">
        <f>IFERROR(ROUND(IF('[10]Linked sheet'!E444="","-",'[10]Linked sheet'!E444),'Rounded options'!$B$3),"-")</f>
        <v>-</v>
      </c>
      <c r="G444" s="15" t="str">
        <f>IFERROR(ROUND(IF('[10]Linked sheet'!F444="","-",'[10]Linked sheet'!F444),'Rounded options'!$B$3),"-")</f>
        <v>-</v>
      </c>
      <c r="H444" s="15">
        <f>IFERROR(ROUND(IF('[10]Linked sheet'!G444="","-",'[10]Linked sheet'!G444),'Rounded options'!$B$3),"-")</f>
        <v>42</v>
      </c>
      <c r="I444" s="66">
        <f>IF(AND(Q444=$I$2,$O444="HRG"),"See 07.BPTs",IFERROR(ROUND('[10]Linked sheet'!H444,'Rounded options'!$B$3),"-"))</f>
        <v>13383</v>
      </c>
      <c r="J444" s="15">
        <f>IFERROR(ROUND(IF('[10]Linked sheet'!I444="","-",'[10]Linked sheet'!I444),'Rounded options'!$B$3),"-")</f>
        <v>63</v>
      </c>
      <c r="K444" s="15">
        <f>IFERROR(ROUND(IF('[10]Linked sheet'!J444="","-",'[10]Linked sheet'!J444),'Rounded options'!$B$3),"-")</f>
        <v>191</v>
      </c>
      <c r="L444" s="15" t="str">
        <f>IF('[10]Linked sheet'!K444="","-",'[10]Linked sheet'!K444)</f>
        <v>No</v>
      </c>
      <c r="M444" s="39" t="str">
        <f>IF('[10]Linked sheet'!L444="","-",'[10]Linked sheet'!L444)</f>
        <v>-</v>
      </c>
      <c r="N444" s="35">
        <f>IFERROR(ROUND('[10]Linked sheet'!M444,'Rounded options'!$B$3),"-")</f>
        <v>0</v>
      </c>
      <c r="O444" s="7" t="str">
        <f>IFERROR(VLOOKUP($B444,[11]BPT_System_Structure!$B:$F,2,FALSE),"-")</f>
        <v>-</v>
      </c>
      <c r="P444" s="23" t="str">
        <f>IFERROR(VLOOKUP($B444,[11]BPT_System_Structure!$B:$F,3,FALSE),"-")</f>
        <v>-</v>
      </c>
      <c r="Q444" s="8" t="str">
        <f>IFERROR(VLOOKUP($B444,[11]BPT_System_Structure!$B:$F,5,FALSE),"-")</f>
        <v>-</v>
      </c>
      <c r="R444" s="59">
        <v>0</v>
      </c>
    </row>
    <row r="445" spans="2:18" hidden="1" x14ac:dyDescent="0.2">
      <c r="B445" s="21" t="str">
        <f>'[10]Linked sheet'!A445</f>
        <v>DZ62B</v>
      </c>
      <c r="C445" s="20" t="str">
        <f>VLOOKUP($B445,'[10]Linked sheet'!$A$3:$O$1925,2,FALSE)</f>
        <v>Very Complex Thoracic Procedures with CC Score 3-5</v>
      </c>
      <c r="D445" s="68" t="str">
        <f>IF(AND($Q445=$D$2,$O445="HRG"),"See 07.BPT",IFERROR(ROUND('[10]Linked sheet'!C445,'Rounded options'!$B$3),"-"))</f>
        <v>-</v>
      </c>
      <c r="E445" s="66">
        <f>IF(AND($O445="HRG",OR($D$2,$Q445=$E$2)), "See 07.BPTs",IFERROR(ROUND('[10]Linked sheet'!D445,'Rounded options'!$B$3),"-"))</f>
        <v>7114</v>
      </c>
      <c r="F445" s="15" t="str">
        <f>IFERROR(ROUND(IF('[10]Linked sheet'!E445="","-",'[10]Linked sheet'!E445),'Rounded options'!$B$3),"-")</f>
        <v>-</v>
      </c>
      <c r="G445" s="15" t="str">
        <f>IFERROR(ROUND(IF('[10]Linked sheet'!F445="","-",'[10]Linked sheet'!F445),'Rounded options'!$B$3),"-")</f>
        <v>-</v>
      </c>
      <c r="H445" s="15">
        <f>IFERROR(ROUND(IF('[10]Linked sheet'!G445="","-",'[10]Linked sheet'!G445),'Rounded options'!$B$3),"-")</f>
        <v>21</v>
      </c>
      <c r="I445" s="66">
        <f>IF(AND(Q445=$I$2,$O445="HRG"),"See 07.BPTs",IFERROR(ROUND('[10]Linked sheet'!H445,'Rounded options'!$B$3),"-"))</f>
        <v>9912</v>
      </c>
      <c r="J445" s="15">
        <f>IFERROR(ROUND(IF('[10]Linked sheet'!I445="","-",'[10]Linked sheet'!I445),'Rounded options'!$B$3),"-")</f>
        <v>47</v>
      </c>
      <c r="K445" s="15">
        <f>IFERROR(ROUND(IF('[10]Linked sheet'!J445="","-",'[10]Linked sheet'!J445),'Rounded options'!$B$3),"-")</f>
        <v>191</v>
      </c>
      <c r="L445" s="15" t="str">
        <f>IF('[10]Linked sheet'!K445="","-",'[10]Linked sheet'!K445)</f>
        <v>No</v>
      </c>
      <c r="M445" s="39" t="str">
        <f>IF('[10]Linked sheet'!L445="","-",'[10]Linked sheet'!L445)</f>
        <v>-</v>
      </c>
      <c r="N445" s="35">
        <f>IFERROR(ROUND('[10]Linked sheet'!M445,'Rounded options'!$B$3),"-")</f>
        <v>0</v>
      </c>
      <c r="O445" s="7" t="str">
        <f>IFERROR(VLOOKUP($B445,[11]BPT_System_Structure!$B:$F,2,FALSE),"-")</f>
        <v>-</v>
      </c>
      <c r="P445" s="23" t="str">
        <f>IFERROR(VLOOKUP($B445,[11]BPT_System_Structure!$B:$F,3,FALSE),"-")</f>
        <v>-</v>
      </c>
      <c r="Q445" s="8" t="str">
        <f>IFERROR(VLOOKUP($B445,[11]BPT_System_Structure!$B:$F,5,FALSE),"-")</f>
        <v>-</v>
      </c>
      <c r="R445" s="59">
        <v>0</v>
      </c>
    </row>
    <row r="446" spans="2:18" hidden="1" x14ac:dyDescent="0.2">
      <c r="B446" s="21" t="str">
        <f>'[10]Linked sheet'!A446</f>
        <v>DZ62C</v>
      </c>
      <c r="C446" s="20" t="str">
        <f>VLOOKUP($B446,'[10]Linked sheet'!$A$3:$O$1925,2,FALSE)</f>
        <v>Very Complex Thoracic Procedures with CC Score 0-2</v>
      </c>
      <c r="D446" s="68" t="str">
        <f>IF(AND($Q446=$D$2,$O446="HRG"),"See 07.BPT",IFERROR(ROUND('[10]Linked sheet'!C446,'Rounded options'!$B$3),"-"))</f>
        <v>-</v>
      </c>
      <c r="E446" s="66">
        <f>IF(AND($O446="HRG",OR($D$2,$Q446=$E$2)), "See 07.BPTs",IFERROR(ROUND('[10]Linked sheet'!D446,'Rounded options'!$B$3),"-"))</f>
        <v>6160</v>
      </c>
      <c r="F446" s="15" t="str">
        <f>IFERROR(ROUND(IF('[10]Linked sheet'!E446="","-",'[10]Linked sheet'!E446),'Rounded options'!$B$3),"-")</f>
        <v>-</v>
      </c>
      <c r="G446" s="15" t="str">
        <f>IFERROR(ROUND(IF('[10]Linked sheet'!F446="","-",'[10]Linked sheet'!F446),'Rounded options'!$B$3),"-")</f>
        <v>-</v>
      </c>
      <c r="H446" s="15">
        <f>IFERROR(ROUND(IF('[10]Linked sheet'!G446="","-",'[10]Linked sheet'!G446),'Rounded options'!$B$3),"-")</f>
        <v>13</v>
      </c>
      <c r="I446" s="66">
        <f>IF(AND(Q446=$I$2,$O446="HRG"),"See 07.BPTs",IFERROR(ROUND('[10]Linked sheet'!H446,'Rounded options'!$B$3),"-"))</f>
        <v>7620</v>
      </c>
      <c r="J446" s="15">
        <f>IFERROR(ROUND(IF('[10]Linked sheet'!I446="","-",'[10]Linked sheet'!I446),'Rounded options'!$B$3),"-")</f>
        <v>26</v>
      </c>
      <c r="K446" s="15">
        <f>IFERROR(ROUND(IF('[10]Linked sheet'!J446="","-",'[10]Linked sheet'!J446),'Rounded options'!$B$3),"-")</f>
        <v>191</v>
      </c>
      <c r="L446" s="15" t="str">
        <f>IF('[10]Linked sheet'!K446="","-",'[10]Linked sheet'!K446)</f>
        <v>No</v>
      </c>
      <c r="M446" s="39" t="str">
        <f>IF('[10]Linked sheet'!L446="","-",'[10]Linked sheet'!L446)</f>
        <v>-</v>
      </c>
      <c r="N446" s="35">
        <f>IFERROR(ROUND('[10]Linked sheet'!M446,'Rounded options'!$B$3),"-")</f>
        <v>0</v>
      </c>
      <c r="O446" s="7" t="str">
        <f>IFERROR(VLOOKUP($B446,[11]BPT_System_Structure!$B:$F,2,FALSE),"-")</f>
        <v>-</v>
      </c>
      <c r="P446" s="23" t="str">
        <f>IFERROR(VLOOKUP($B446,[11]BPT_System_Structure!$B:$F,3,FALSE),"-")</f>
        <v>-</v>
      </c>
      <c r="Q446" s="8" t="str">
        <f>IFERROR(VLOOKUP($B446,[11]BPT_System_Structure!$B:$F,5,FALSE),"-")</f>
        <v>-</v>
      </c>
      <c r="R446" s="59">
        <v>0</v>
      </c>
    </row>
    <row r="447" spans="2:18" hidden="1" x14ac:dyDescent="0.2">
      <c r="B447" s="21" t="str">
        <f>'[10]Linked sheet'!A447</f>
        <v>DZ63A</v>
      </c>
      <c r="C447" s="20" t="str">
        <f>VLOOKUP($B447,'[10]Linked sheet'!$A$3:$O$1925,2,FALSE)</f>
        <v>Major Thoracic Procedures, 19 years and over, with CC Score 6+</v>
      </c>
      <c r="D447" s="68" t="str">
        <f>IF(AND($Q447=$D$2,$O447="HRG"),"See 07.BPT",IFERROR(ROUND('[10]Linked sheet'!C447,'Rounded options'!$B$3),"-"))</f>
        <v>-</v>
      </c>
      <c r="E447" s="66">
        <f>IF(AND($O447="HRG",OR($D$2,$Q447=$E$2)), "See 07.BPTs",IFERROR(ROUND('[10]Linked sheet'!D447,'Rounded options'!$B$3),"-"))</f>
        <v>5469</v>
      </c>
      <c r="F447" s="15" t="str">
        <f>IFERROR(ROUND(IF('[10]Linked sheet'!E447="","-",'[10]Linked sheet'!E447),'Rounded options'!$B$3),"-")</f>
        <v>-</v>
      </c>
      <c r="G447" s="15" t="str">
        <f>IFERROR(ROUND(IF('[10]Linked sheet'!F447="","-",'[10]Linked sheet'!F447),'Rounded options'!$B$3),"-")</f>
        <v>-</v>
      </c>
      <c r="H447" s="15">
        <f>IFERROR(ROUND(IF('[10]Linked sheet'!G447="","-",'[10]Linked sheet'!G447),'Rounded options'!$B$3),"-")</f>
        <v>26</v>
      </c>
      <c r="I447" s="66">
        <f>IF(AND(Q447=$I$2,$O447="HRG"),"See 07.BPTs",IFERROR(ROUND('[10]Linked sheet'!H447,'Rounded options'!$B$3),"-"))</f>
        <v>8543</v>
      </c>
      <c r="J447" s="15">
        <f>IFERROR(ROUND(IF('[10]Linked sheet'!I447="","-",'[10]Linked sheet'!I447),'Rounded options'!$B$3),"-")</f>
        <v>57</v>
      </c>
      <c r="K447" s="15">
        <f>IFERROR(ROUND(IF('[10]Linked sheet'!J447="","-",'[10]Linked sheet'!J447),'Rounded options'!$B$3),"-")</f>
        <v>191</v>
      </c>
      <c r="L447" s="15" t="str">
        <f>IF('[10]Linked sheet'!K447="","-",'[10]Linked sheet'!K447)</f>
        <v>No</v>
      </c>
      <c r="M447" s="39" t="str">
        <f>IF('[10]Linked sheet'!L447="","-",'[10]Linked sheet'!L447)</f>
        <v>-</v>
      </c>
      <c r="N447" s="35">
        <f>IFERROR(ROUND('[10]Linked sheet'!M447,'Rounded options'!$B$3),"-")</f>
        <v>0</v>
      </c>
      <c r="O447" s="7" t="str">
        <f>IFERROR(VLOOKUP($B447,[11]BPT_System_Structure!$B:$F,2,FALSE),"-")</f>
        <v>-</v>
      </c>
      <c r="P447" s="23" t="str">
        <f>IFERROR(VLOOKUP($B447,[11]BPT_System_Structure!$B:$F,3,FALSE),"-")</f>
        <v>-</v>
      </c>
      <c r="Q447" s="8" t="str">
        <f>IFERROR(VLOOKUP($B447,[11]BPT_System_Structure!$B:$F,5,FALSE),"-")</f>
        <v>-</v>
      </c>
      <c r="R447" s="59">
        <v>0</v>
      </c>
    </row>
    <row r="448" spans="2:18" hidden="1" x14ac:dyDescent="0.2">
      <c r="B448" s="21" t="str">
        <f>'[10]Linked sheet'!A448</f>
        <v>DZ63B</v>
      </c>
      <c r="C448" s="20" t="str">
        <f>VLOOKUP($B448,'[10]Linked sheet'!$A$3:$O$1925,2,FALSE)</f>
        <v>Major Thoracic Procedures, 19 years and over, with CC Score 3-5</v>
      </c>
      <c r="D448" s="68" t="str">
        <f>IF(AND($Q448=$D$2,$O448="HRG"),"See 07.BPT",IFERROR(ROUND('[10]Linked sheet'!C448,'Rounded options'!$B$3),"-"))</f>
        <v>-</v>
      </c>
      <c r="E448" s="66">
        <f>IF(AND($O448="HRG",OR($D$2,$Q448=$E$2)), "See 07.BPTs",IFERROR(ROUND('[10]Linked sheet'!D448,'Rounded options'!$B$3),"-"))</f>
        <v>3762</v>
      </c>
      <c r="F448" s="15" t="str">
        <f>IFERROR(ROUND(IF('[10]Linked sheet'!E448="","-",'[10]Linked sheet'!E448),'Rounded options'!$B$3),"-")</f>
        <v>-</v>
      </c>
      <c r="G448" s="15" t="str">
        <f>IFERROR(ROUND(IF('[10]Linked sheet'!F448="","-",'[10]Linked sheet'!F448),'Rounded options'!$B$3),"-")</f>
        <v>-</v>
      </c>
      <c r="H448" s="15">
        <f>IFERROR(ROUND(IF('[10]Linked sheet'!G448="","-",'[10]Linked sheet'!G448),'Rounded options'!$B$3),"-")</f>
        <v>14</v>
      </c>
      <c r="I448" s="66">
        <f>IF(AND(Q448=$I$2,$O448="HRG"),"See 07.BPTs",IFERROR(ROUND('[10]Linked sheet'!H448,'Rounded options'!$B$3),"-"))</f>
        <v>5398</v>
      </c>
      <c r="J448" s="15">
        <f>IFERROR(ROUND(IF('[10]Linked sheet'!I448="","-",'[10]Linked sheet'!I448),'Rounded options'!$B$3),"-")</f>
        <v>31</v>
      </c>
      <c r="K448" s="15">
        <f>IFERROR(ROUND(IF('[10]Linked sheet'!J448="","-",'[10]Linked sheet'!J448),'Rounded options'!$B$3),"-")</f>
        <v>191</v>
      </c>
      <c r="L448" s="15" t="str">
        <f>IF('[10]Linked sheet'!K448="","-",'[10]Linked sheet'!K448)</f>
        <v>No</v>
      </c>
      <c r="M448" s="39" t="str">
        <f>IF('[10]Linked sheet'!L448="","-",'[10]Linked sheet'!L448)</f>
        <v>-</v>
      </c>
      <c r="N448" s="35">
        <f>IFERROR(ROUND('[10]Linked sheet'!M448,'Rounded options'!$B$3),"-")</f>
        <v>0</v>
      </c>
      <c r="O448" s="7" t="str">
        <f>IFERROR(VLOOKUP($B448,[11]BPT_System_Structure!$B:$F,2,FALSE),"-")</f>
        <v>-</v>
      </c>
      <c r="P448" s="23" t="str">
        <f>IFERROR(VLOOKUP($B448,[11]BPT_System_Structure!$B:$F,3,FALSE),"-")</f>
        <v>-</v>
      </c>
      <c r="Q448" s="8" t="str">
        <f>IFERROR(VLOOKUP($B448,[11]BPT_System_Structure!$B:$F,5,FALSE),"-")</f>
        <v>-</v>
      </c>
      <c r="R448" s="59">
        <v>0</v>
      </c>
    </row>
    <row r="449" spans="2:18" hidden="1" x14ac:dyDescent="0.2">
      <c r="B449" s="21" t="str">
        <f>'[10]Linked sheet'!A449</f>
        <v>DZ63C</v>
      </c>
      <c r="C449" s="20" t="str">
        <f>VLOOKUP($B449,'[10]Linked sheet'!$A$3:$O$1925,2,FALSE)</f>
        <v>Major Thoracic Procedures, 19 years and over, with CC Score 0-2</v>
      </c>
      <c r="D449" s="68" t="str">
        <f>IF(AND($Q449=$D$2,$O449="HRG"),"See 07.BPT",IFERROR(ROUND('[10]Linked sheet'!C449,'Rounded options'!$B$3),"-"))</f>
        <v>-</v>
      </c>
      <c r="E449" s="66">
        <f>IF(AND($O449="HRG",OR($D$2,$Q449=$E$2)), "See 07.BPTs",IFERROR(ROUND('[10]Linked sheet'!D449,'Rounded options'!$B$3),"-"))</f>
        <v>2628</v>
      </c>
      <c r="F449" s="15" t="str">
        <f>IFERROR(ROUND(IF('[10]Linked sheet'!E449="","-",'[10]Linked sheet'!E449),'Rounded options'!$B$3),"-")</f>
        <v>-</v>
      </c>
      <c r="G449" s="15" t="str">
        <f>IFERROR(ROUND(IF('[10]Linked sheet'!F449="","-",'[10]Linked sheet'!F449),'Rounded options'!$B$3),"-")</f>
        <v>-</v>
      </c>
      <c r="H449" s="15">
        <f>IFERROR(ROUND(IF('[10]Linked sheet'!G449="","-",'[10]Linked sheet'!G449),'Rounded options'!$B$3),"-")</f>
        <v>10</v>
      </c>
      <c r="I449" s="66">
        <f>IF(AND(Q449=$I$2,$O449="HRG"),"See 07.BPTs",IFERROR(ROUND('[10]Linked sheet'!H449,'Rounded options'!$B$3),"-"))</f>
        <v>4064</v>
      </c>
      <c r="J449" s="15">
        <f>IFERROR(ROUND(IF('[10]Linked sheet'!I449="","-",'[10]Linked sheet'!I449),'Rounded options'!$B$3),"-")</f>
        <v>22</v>
      </c>
      <c r="K449" s="15">
        <f>IFERROR(ROUND(IF('[10]Linked sheet'!J449="","-",'[10]Linked sheet'!J449),'Rounded options'!$B$3),"-")</f>
        <v>191</v>
      </c>
      <c r="L449" s="15" t="str">
        <f>IF('[10]Linked sheet'!K449="","-",'[10]Linked sheet'!K449)</f>
        <v>No</v>
      </c>
      <c r="M449" s="39" t="str">
        <f>IF('[10]Linked sheet'!L449="","-",'[10]Linked sheet'!L449)</f>
        <v>-</v>
      </c>
      <c r="N449" s="35">
        <f>IFERROR(ROUND('[10]Linked sheet'!M449,'Rounded options'!$B$3),"-")</f>
        <v>0</v>
      </c>
      <c r="O449" s="7" t="str">
        <f>IFERROR(VLOOKUP($B449,[11]BPT_System_Structure!$B:$F,2,FALSE),"-")</f>
        <v>-</v>
      </c>
      <c r="P449" s="23" t="str">
        <f>IFERROR(VLOOKUP($B449,[11]BPT_System_Structure!$B:$F,3,FALSE),"-")</f>
        <v>-</v>
      </c>
      <c r="Q449" s="8" t="str">
        <f>IFERROR(VLOOKUP($B449,[11]BPT_System_Structure!$B:$F,5,FALSE),"-")</f>
        <v>-</v>
      </c>
      <c r="R449" s="59">
        <v>0</v>
      </c>
    </row>
    <row r="450" spans="2:18" hidden="1" x14ac:dyDescent="0.2">
      <c r="B450" s="21" t="str">
        <f>'[10]Linked sheet'!A450</f>
        <v>DZ63D</v>
      </c>
      <c r="C450" s="20" t="str">
        <f>VLOOKUP($B450,'[10]Linked sheet'!$A$3:$O$1925,2,FALSE)</f>
        <v>Major Thoracic Procedures, between 2 and 18 years</v>
      </c>
      <c r="D450" s="68" t="str">
        <f>IF(AND($Q450=$D$2,$O450="HRG"),"See 07.BPT",IFERROR(ROUND('[10]Linked sheet'!C450,'Rounded options'!$B$3),"-"))</f>
        <v>-</v>
      </c>
      <c r="E450" s="66">
        <f>IF(AND($O450="HRG",OR($D$2,$Q450=$E$2)), "See 07.BPTs",IFERROR(ROUND('[10]Linked sheet'!D450,'Rounded options'!$B$3),"-"))</f>
        <v>4730</v>
      </c>
      <c r="F450" s="15" t="str">
        <f>IFERROR(ROUND(IF('[10]Linked sheet'!E450="","-",'[10]Linked sheet'!E450),'Rounded options'!$B$3),"-")</f>
        <v>-</v>
      </c>
      <c r="G450" s="15" t="str">
        <f>IFERROR(ROUND(IF('[10]Linked sheet'!F450="","-",'[10]Linked sheet'!F450),'Rounded options'!$B$3),"-")</f>
        <v>-</v>
      </c>
      <c r="H450" s="15">
        <f>IFERROR(ROUND(IF('[10]Linked sheet'!G450="","-",'[10]Linked sheet'!G450),'Rounded options'!$B$3),"-")</f>
        <v>9</v>
      </c>
      <c r="I450" s="66">
        <f>IF(AND(Q450=$I$2,$O450="HRG"),"See 07.BPTs",IFERROR(ROUND('[10]Linked sheet'!H450,'Rounded options'!$B$3),"-"))</f>
        <v>9101</v>
      </c>
      <c r="J450" s="15">
        <f>IFERROR(ROUND(IF('[10]Linked sheet'!I450="","-",'[10]Linked sheet'!I450),'Rounded options'!$B$3),"-")</f>
        <v>57</v>
      </c>
      <c r="K450" s="15">
        <f>IFERROR(ROUND(IF('[10]Linked sheet'!J450="","-",'[10]Linked sheet'!J450),'Rounded options'!$B$3),"-")</f>
        <v>285</v>
      </c>
      <c r="L450" s="15" t="str">
        <f>IF('[10]Linked sheet'!K450="","-",'[10]Linked sheet'!K450)</f>
        <v>No</v>
      </c>
      <c r="M450" s="39" t="str">
        <f>IF('[10]Linked sheet'!L450="","-",'[10]Linked sheet'!L450)</f>
        <v>-</v>
      </c>
      <c r="N450" s="35">
        <f>IFERROR(ROUND('[10]Linked sheet'!M450,'Rounded options'!$B$3),"-")</f>
        <v>0</v>
      </c>
      <c r="O450" s="7" t="str">
        <f>IFERROR(VLOOKUP($B450,[11]BPT_System_Structure!$B:$F,2,FALSE),"-")</f>
        <v>-</v>
      </c>
      <c r="P450" s="23" t="str">
        <f>IFERROR(VLOOKUP($B450,[11]BPT_System_Structure!$B:$F,3,FALSE),"-")</f>
        <v>-</v>
      </c>
      <c r="Q450" s="8" t="str">
        <f>IFERROR(VLOOKUP($B450,[11]BPT_System_Structure!$B:$F,5,FALSE),"-")</f>
        <v>-</v>
      </c>
      <c r="R450" s="59">
        <v>0</v>
      </c>
    </row>
    <row r="451" spans="2:18" hidden="1" x14ac:dyDescent="0.2">
      <c r="B451" s="21" t="str">
        <f>'[10]Linked sheet'!A451</f>
        <v>DZ63E</v>
      </c>
      <c r="C451" s="20" t="str">
        <f>VLOOKUP($B451,'[10]Linked sheet'!$A$3:$O$1925,2,FALSE)</f>
        <v>Major Thoracic Procedures, 1 year and under</v>
      </c>
      <c r="D451" s="68" t="str">
        <f>IF(AND($Q451=$D$2,$O451="HRG"),"See 07.BPT",IFERROR(ROUND('[10]Linked sheet'!C451,'Rounded options'!$B$3),"-"))</f>
        <v>-</v>
      </c>
      <c r="E451" s="66">
        <f>IF(AND($O451="HRG",OR($D$2,$Q451=$E$2)), "See 07.BPTs",IFERROR(ROUND('[10]Linked sheet'!D451,'Rounded options'!$B$3),"-"))</f>
        <v>9101</v>
      </c>
      <c r="F451" s="15" t="str">
        <f>IFERROR(ROUND(IF('[10]Linked sheet'!E451="","-",'[10]Linked sheet'!E451),'Rounded options'!$B$3),"-")</f>
        <v>-</v>
      </c>
      <c r="G451" s="15" t="str">
        <f>IFERROR(ROUND(IF('[10]Linked sheet'!F451="","-",'[10]Linked sheet'!F451),'Rounded options'!$B$3),"-")</f>
        <v>-</v>
      </c>
      <c r="H451" s="15">
        <f>IFERROR(ROUND(IF('[10]Linked sheet'!G451="","-",'[10]Linked sheet'!G451),'Rounded options'!$B$3),"-")</f>
        <v>57</v>
      </c>
      <c r="I451" s="66">
        <f>IF(AND(Q451=$I$2,$O451="HRG"),"See 07.BPTs",IFERROR(ROUND('[10]Linked sheet'!H451,'Rounded options'!$B$3),"-"))</f>
        <v>9101</v>
      </c>
      <c r="J451" s="15">
        <f>IFERROR(ROUND(IF('[10]Linked sheet'!I451="","-",'[10]Linked sheet'!I451),'Rounded options'!$B$3),"-")</f>
        <v>57</v>
      </c>
      <c r="K451" s="15">
        <f>IFERROR(ROUND(IF('[10]Linked sheet'!J451="","-",'[10]Linked sheet'!J451),'Rounded options'!$B$3),"-")</f>
        <v>285</v>
      </c>
      <c r="L451" s="15" t="str">
        <f>IF('[10]Linked sheet'!K451="","-",'[10]Linked sheet'!K451)</f>
        <v>No</v>
      </c>
      <c r="M451" s="39" t="str">
        <f>IF('[10]Linked sheet'!L451="","-",'[10]Linked sheet'!L451)</f>
        <v>-</v>
      </c>
      <c r="N451" s="35">
        <f>IFERROR(ROUND('[10]Linked sheet'!M451,'Rounded options'!$B$3),"-")</f>
        <v>0</v>
      </c>
      <c r="O451" s="7" t="str">
        <f>IFERROR(VLOOKUP($B451,[11]BPT_System_Structure!$B:$F,2,FALSE),"-")</f>
        <v>-</v>
      </c>
      <c r="P451" s="23" t="str">
        <f>IFERROR(VLOOKUP($B451,[11]BPT_System_Structure!$B:$F,3,FALSE),"-")</f>
        <v>-</v>
      </c>
      <c r="Q451" s="8" t="str">
        <f>IFERROR(VLOOKUP($B451,[11]BPT_System_Structure!$B:$F,5,FALSE),"-")</f>
        <v>-</v>
      </c>
      <c r="R451" s="59">
        <v>0</v>
      </c>
    </row>
    <row r="452" spans="2:18" hidden="1" x14ac:dyDescent="0.2">
      <c r="B452" s="21" t="str">
        <f>'[10]Linked sheet'!A452</f>
        <v>DZ64A</v>
      </c>
      <c r="C452" s="20" t="str">
        <f>VLOOKUP($B452,'[10]Linked sheet'!$A$3:$O$1925,2,FALSE)</f>
        <v>Intermediate Thoracic Procedures, 19 years and over, with CC Score 6+</v>
      </c>
      <c r="D452" s="68" t="str">
        <f>IF(AND($Q452=$D$2,$O452="HRG"),"See 07.BPT",IFERROR(ROUND('[10]Linked sheet'!C452,'Rounded options'!$B$3),"-"))</f>
        <v>-</v>
      </c>
      <c r="E452" s="66">
        <f>IF(AND($O452="HRG",OR($D$2,$Q452=$E$2)), "See 07.BPTs",IFERROR(ROUND('[10]Linked sheet'!D452,'Rounded options'!$B$3),"-"))</f>
        <v>2854</v>
      </c>
      <c r="F452" s="15" t="str">
        <f>IFERROR(ROUND(IF('[10]Linked sheet'!E452="","-",'[10]Linked sheet'!E452),'Rounded options'!$B$3),"-")</f>
        <v>-</v>
      </c>
      <c r="G452" s="15" t="str">
        <f>IFERROR(ROUND(IF('[10]Linked sheet'!F452="","-",'[10]Linked sheet'!F452),'Rounded options'!$B$3),"-")</f>
        <v>-</v>
      </c>
      <c r="H452" s="15">
        <f>IFERROR(ROUND(IF('[10]Linked sheet'!G452="","-",'[10]Linked sheet'!G452),'Rounded options'!$B$3),"-")</f>
        <v>15</v>
      </c>
      <c r="I452" s="66">
        <f>IF(AND(Q452=$I$2,$O452="HRG"),"See 07.BPTs",IFERROR(ROUND('[10]Linked sheet'!H452,'Rounded options'!$B$3),"-"))</f>
        <v>6369</v>
      </c>
      <c r="J452" s="15">
        <f>IFERROR(ROUND(IF('[10]Linked sheet'!I452="","-",'[10]Linked sheet'!I452),'Rounded options'!$B$3),"-")</f>
        <v>44</v>
      </c>
      <c r="K452" s="15">
        <f>IFERROR(ROUND(IF('[10]Linked sheet'!J452="","-",'[10]Linked sheet'!J452),'Rounded options'!$B$3),"-")</f>
        <v>191</v>
      </c>
      <c r="L452" s="15" t="str">
        <f>IF('[10]Linked sheet'!K452="","-",'[10]Linked sheet'!K452)</f>
        <v>No</v>
      </c>
      <c r="M452" s="39" t="str">
        <f>IF('[10]Linked sheet'!L452="","-",'[10]Linked sheet'!L452)</f>
        <v>-</v>
      </c>
      <c r="N452" s="35">
        <f>IFERROR(ROUND('[10]Linked sheet'!M452,'Rounded options'!$B$3),"-")</f>
        <v>0</v>
      </c>
      <c r="O452" s="7" t="str">
        <f>IFERROR(VLOOKUP($B452,[11]BPT_System_Structure!$B:$F,2,FALSE),"-")</f>
        <v>-</v>
      </c>
      <c r="P452" s="23" t="str">
        <f>IFERROR(VLOOKUP($B452,[11]BPT_System_Structure!$B:$F,3,FALSE),"-")</f>
        <v>-</v>
      </c>
      <c r="Q452" s="8" t="str">
        <f>IFERROR(VLOOKUP($B452,[11]BPT_System_Structure!$B:$F,5,FALSE),"-")</f>
        <v>-</v>
      </c>
      <c r="R452" s="59">
        <v>0</v>
      </c>
    </row>
    <row r="453" spans="2:18" hidden="1" x14ac:dyDescent="0.2">
      <c r="B453" s="21" t="str">
        <f>'[10]Linked sheet'!A453</f>
        <v>DZ64B</v>
      </c>
      <c r="C453" s="20" t="str">
        <f>VLOOKUP($B453,'[10]Linked sheet'!$A$3:$O$1925,2,FALSE)</f>
        <v>Intermediate Thoracic Procedures, 19 years and over, with CC Score 3-5</v>
      </c>
      <c r="D453" s="68" t="str">
        <f>IF(AND($Q453=$D$2,$O453="HRG"),"See 07.BPT",IFERROR(ROUND('[10]Linked sheet'!C453,'Rounded options'!$B$3),"-"))</f>
        <v>-</v>
      </c>
      <c r="E453" s="66">
        <f>IF(AND($O453="HRG",OR($D$2,$Q453=$E$2)), "See 07.BPTs",IFERROR(ROUND('[10]Linked sheet'!D453,'Rounded options'!$B$3),"-"))</f>
        <v>1730</v>
      </c>
      <c r="F453" s="15" t="str">
        <f>IFERROR(ROUND(IF('[10]Linked sheet'!E453="","-",'[10]Linked sheet'!E453),'Rounded options'!$B$3),"-")</f>
        <v>-</v>
      </c>
      <c r="G453" s="15" t="str">
        <f>IFERROR(ROUND(IF('[10]Linked sheet'!F453="","-",'[10]Linked sheet'!F453),'Rounded options'!$B$3),"-")</f>
        <v>-</v>
      </c>
      <c r="H453" s="15">
        <f>IFERROR(ROUND(IF('[10]Linked sheet'!G453="","-",'[10]Linked sheet'!G453),'Rounded options'!$B$3),"-")</f>
        <v>8</v>
      </c>
      <c r="I453" s="66">
        <f>IF(AND(Q453=$I$2,$O453="HRG"),"See 07.BPTs",IFERROR(ROUND('[10]Linked sheet'!H453,'Rounded options'!$B$3),"-"))</f>
        <v>4038</v>
      </c>
      <c r="J453" s="15">
        <f>IFERROR(ROUND(IF('[10]Linked sheet'!I453="","-",'[10]Linked sheet'!I453),'Rounded options'!$B$3),"-")</f>
        <v>23</v>
      </c>
      <c r="K453" s="15">
        <f>IFERROR(ROUND(IF('[10]Linked sheet'!J453="","-",'[10]Linked sheet'!J453),'Rounded options'!$B$3),"-")</f>
        <v>191</v>
      </c>
      <c r="L453" s="15" t="str">
        <f>IF('[10]Linked sheet'!K453="","-",'[10]Linked sheet'!K453)</f>
        <v>No</v>
      </c>
      <c r="M453" s="39" t="str">
        <f>IF('[10]Linked sheet'!L453="","-",'[10]Linked sheet'!L453)</f>
        <v>-</v>
      </c>
      <c r="N453" s="35">
        <f>IFERROR(ROUND('[10]Linked sheet'!M453,'Rounded options'!$B$3),"-")</f>
        <v>0</v>
      </c>
      <c r="O453" s="7" t="str">
        <f>IFERROR(VLOOKUP($B453,[11]BPT_System_Structure!$B:$F,2,FALSE),"-")</f>
        <v>-</v>
      </c>
      <c r="P453" s="23" t="str">
        <f>IFERROR(VLOOKUP($B453,[11]BPT_System_Structure!$B:$F,3,FALSE),"-")</f>
        <v>-</v>
      </c>
      <c r="Q453" s="8" t="str">
        <f>IFERROR(VLOOKUP($B453,[11]BPT_System_Structure!$B:$F,5,FALSE),"-")</f>
        <v>-</v>
      </c>
      <c r="R453" s="59">
        <v>0</v>
      </c>
    </row>
    <row r="454" spans="2:18" hidden="1" x14ac:dyDescent="0.2">
      <c r="B454" s="21" t="str">
        <f>'[10]Linked sheet'!A454</f>
        <v>DZ64C</v>
      </c>
      <c r="C454" s="20" t="str">
        <f>VLOOKUP($B454,'[10]Linked sheet'!$A$3:$O$1925,2,FALSE)</f>
        <v>Intermediate Thoracic Procedures, 19 years and over, with CC Score 0-2</v>
      </c>
      <c r="D454" s="68" t="str">
        <f>IF(AND($Q454=$D$2,$O454="HRG"),"See 07.BPT",IFERROR(ROUND('[10]Linked sheet'!C454,'Rounded options'!$B$3),"-"))</f>
        <v>-</v>
      </c>
      <c r="E454" s="66">
        <f>IF(AND($O454="HRG",OR($D$2,$Q454=$E$2)), "See 07.BPTs",IFERROR(ROUND('[10]Linked sheet'!D454,'Rounded options'!$B$3),"-"))</f>
        <v>1160</v>
      </c>
      <c r="F454" s="15" t="str">
        <f>IFERROR(ROUND(IF('[10]Linked sheet'!E454="","-",'[10]Linked sheet'!E454),'Rounded options'!$B$3),"-")</f>
        <v>-</v>
      </c>
      <c r="G454" s="15" t="str">
        <f>IFERROR(ROUND(IF('[10]Linked sheet'!F454="","-",'[10]Linked sheet'!F454),'Rounded options'!$B$3),"-")</f>
        <v>-</v>
      </c>
      <c r="H454" s="15">
        <f>IFERROR(ROUND(IF('[10]Linked sheet'!G454="","-",'[10]Linked sheet'!G454),'Rounded options'!$B$3),"-")</f>
        <v>5</v>
      </c>
      <c r="I454" s="66">
        <f>IF(AND(Q454=$I$2,$O454="HRG"),"See 07.BPTs",IFERROR(ROUND('[10]Linked sheet'!H454,'Rounded options'!$B$3),"-"))</f>
        <v>3197</v>
      </c>
      <c r="J454" s="15">
        <f>IFERROR(ROUND(IF('[10]Linked sheet'!I454="","-",'[10]Linked sheet'!I454),'Rounded options'!$B$3),"-")</f>
        <v>20</v>
      </c>
      <c r="K454" s="15">
        <f>IFERROR(ROUND(IF('[10]Linked sheet'!J454="","-",'[10]Linked sheet'!J454),'Rounded options'!$B$3),"-")</f>
        <v>191</v>
      </c>
      <c r="L454" s="15" t="str">
        <f>IF('[10]Linked sheet'!K454="","-",'[10]Linked sheet'!K454)</f>
        <v>No</v>
      </c>
      <c r="M454" s="39" t="str">
        <f>IF('[10]Linked sheet'!L454="","-",'[10]Linked sheet'!L454)</f>
        <v>-</v>
      </c>
      <c r="N454" s="35">
        <f>IFERROR(ROUND('[10]Linked sheet'!M454,'Rounded options'!$B$3),"-")</f>
        <v>0</v>
      </c>
      <c r="O454" s="7" t="str">
        <f>IFERROR(VLOOKUP($B454,[11]BPT_System_Structure!$B:$F,2,FALSE),"-")</f>
        <v>-</v>
      </c>
      <c r="P454" s="23" t="str">
        <f>IFERROR(VLOOKUP($B454,[11]BPT_System_Structure!$B:$F,3,FALSE),"-")</f>
        <v>-</v>
      </c>
      <c r="Q454" s="8" t="str">
        <f>IFERROR(VLOOKUP($B454,[11]BPT_System_Structure!$B:$F,5,FALSE),"-")</f>
        <v>-</v>
      </c>
      <c r="R454" s="59">
        <v>0</v>
      </c>
    </row>
    <row r="455" spans="2:18" hidden="1" x14ac:dyDescent="0.2">
      <c r="B455" s="21" t="str">
        <f>'[10]Linked sheet'!A455</f>
        <v>DZ64D</v>
      </c>
      <c r="C455" s="20" t="str">
        <f>VLOOKUP($B455,'[10]Linked sheet'!$A$3:$O$1925,2,FALSE)</f>
        <v>Intermediate Thoracic Procedures, between 2 and 18 years</v>
      </c>
      <c r="D455" s="68" t="str">
        <f>IF(AND($Q455=$D$2,$O455="HRG"),"See 07.BPT",IFERROR(ROUND('[10]Linked sheet'!C455,'Rounded options'!$B$3),"-"))</f>
        <v>-</v>
      </c>
      <c r="E455" s="66">
        <f>IF(AND($O455="HRG",OR($D$2,$Q455=$E$2)), "See 07.BPTs",IFERROR(ROUND('[10]Linked sheet'!D455,'Rounded options'!$B$3),"-"))</f>
        <v>2491</v>
      </c>
      <c r="F455" s="15" t="str">
        <f>IFERROR(ROUND(IF('[10]Linked sheet'!E455="","-",'[10]Linked sheet'!E455),'Rounded options'!$B$3),"-")</f>
        <v>-</v>
      </c>
      <c r="G455" s="15" t="str">
        <f>IFERROR(ROUND(IF('[10]Linked sheet'!F455="","-",'[10]Linked sheet'!F455),'Rounded options'!$B$3),"-")</f>
        <v>-</v>
      </c>
      <c r="H455" s="15">
        <f>IFERROR(ROUND(IF('[10]Linked sheet'!G455="","-",'[10]Linked sheet'!G455),'Rounded options'!$B$3),"-")</f>
        <v>5</v>
      </c>
      <c r="I455" s="66">
        <f>IF(AND(Q455=$I$2,$O455="HRG"),"See 07.BPTs",IFERROR(ROUND('[10]Linked sheet'!H455,'Rounded options'!$B$3),"-"))</f>
        <v>6709</v>
      </c>
      <c r="J455" s="15">
        <f>IFERROR(ROUND(IF('[10]Linked sheet'!I455="","-",'[10]Linked sheet'!I455),'Rounded options'!$B$3),"-")</f>
        <v>33</v>
      </c>
      <c r="K455" s="15">
        <f>IFERROR(ROUND(IF('[10]Linked sheet'!J455="","-",'[10]Linked sheet'!J455),'Rounded options'!$B$3),"-")</f>
        <v>285</v>
      </c>
      <c r="L455" s="15" t="str">
        <f>IF('[10]Linked sheet'!K455="","-",'[10]Linked sheet'!K455)</f>
        <v>No</v>
      </c>
      <c r="M455" s="39" t="str">
        <f>IF('[10]Linked sheet'!L455="","-",'[10]Linked sheet'!L455)</f>
        <v>-</v>
      </c>
      <c r="N455" s="35">
        <f>IFERROR(ROUND('[10]Linked sheet'!M455,'Rounded options'!$B$3),"-")</f>
        <v>0</v>
      </c>
      <c r="O455" s="7" t="str">
        <f>IFERROR(VLOOKUP($B455,[11]BPT_System_Structure!$B:$F,2,FALSE),"-")</f>
        <v>-</v>
      </c>
      <c r="P455" s="23" t="str">
        <f>IFERROR(VLOOKUP($B455,[11]BPT_System_Structure!$B:$F,3,FALSE),"-")</f>
        <v>-</v>
      </c>
      <c r="Q455" s="8" t="str">
        <f>IFERROR(VLOOKUP($B455,[11]BPT_System_Structure!$B:$F,5,FALSE),"-")</f>
        <v>-</v>
      </c>
      <c r="R455" s="59">
        <v>0</v>
      </c>
    </row>
    <row r="456" spans="2:18" hidden="1" x14ac:dyDescent="0.2">
      <c r="B456" s="21" t="str">
        <f>'[10]Linked sheet'!A456</f>
        <v>DZ64E</v>
      </c>
      <c r="C456" s="20" t="str">
        <f>VLOOKUP($B456,'[10]Linked sheet'!$A$3:$O$1925,2,FALSE)</f>
        <v>Intermediate Thoracic Procedures, 1 year and under</v>
      </c>
      <c r="D456" s="68" t="str">
        <f>IF(AND($Q456=$D$2,$O456="HRG"),"See 07.BPT",IFERROR(ROUND('[10]Linked sheet'!C456,'Rounded options'!$B$3),"-"))</f>
        <v>-</v>
      </c>
      <c r="E456" s="66">
        <f>IF(AND($O456="HRG",OR($D$2,$Q456=$E$2)), "See 07.BPTs",IFERROR(ROUND('[10]Linked sheet'!D456,'Rounded options'!$B$3),"-"))</f>
        <v>5629</v>
      </c>
      <c r="F456" s="15" t="str">
        <f>IFERROR(ROUND(IF('[10]Linked sheet'!E456="","-",'[10]Linked sheet'!E456),'Rounded options'!$B$3),"-")</f>
        <v>-</v>
      </c>
      <c r="G456" s="15" t="str">
        <f>IFERROR(ROUND(IF('[10]Linked sheet'!F456="","-",'[10]Linked sheet'!F456),'Rounded options'!$B$3),"-")</f>
        <v>-</v>
      </c>
      <c r="H456" s="15">
        <f>IFERROR(ROUND(IF('[10]Linked sheet'!G456="","-",'[10]Linked sheet'!G456),'Rounded options'!$B$3),"-")</f>
        <v>25</v>
      </c>
      <c r="I456" s="66">
        <f>IF(AND(Q456=$I$2,$O456="HRG"),"See 07.BPTs",IFERROR(ROUND('[10]Linked sheet'!H456,'Rounded options'!$B$3),"-"))</f>
        <v>9714</v>
      </c>
      <c r="J456" s="15">
        <f>IFERROR(ROUND(IF('[10]Linked sheet'!I456="","-",'[10]Linked sheet'!I456),'Rounded options'!$B$3),"-")</f>
        <v>36</v>
      </c>
      <c r="K456" s="15">
        <f>IFERROR(ROUND(IF('[10]Linked sheet'!J456="","-",'[10]Linked sheet'!J456),'Rounded options'!$B$3),"-")</f>
        <v>285</v>
      </c>
      <c r="L456" s="15" t="str">
        <f>IF('[10]Linked sheet'!K456="","-",'[10]Linked sheet'!K456)</f>
        <v>No</v>
      </c>
      <c r="M456" s="39" t="str">
        <f>IF('[10]Linked sheet'!L456="","-",'[10]Linked sheet'!L456)</f>
        <v>-</v>
      </c>
      <c r="N456" s="35">
        <f>IFERROR(ROUND('[10]Linked sheet'!M456,'Rounded options'!$B$3),"-")</f>
        <v>0</v>
      </c>
      <c r="O456" s="7" t="str">
        <f>IFERROR(VLOOKUP($B456,[11]BPT_System_Structure!$B:$F,2,FALSE),"-")</f>
        <v>-</v>
      </c>
      <c r="P456" s="23" t="str">
        <f>IFERROR(VLOOKUP($B456,[11]BPT_System_Structure!$B:$F,3,FALSE),"-")</f>
        <v>-</v>
      </c>
      <c r="Q456" s="8" t="str">
        <f>IFERROR(VLOOKUP($B456,[11]BPT_System_Structure!$B:$F,5,FALSE),"-")</f>
        <v>-</v>
      </c>
      <c r="R456" s="59">
        <v>0</v>
      </c>
    </row>
    <row r="457" spans="2:18" hidden="1" x14ac:dyDescent="0.2">
      <c r="B457" s="21" t="str">
        <f>'[10]Linked sheet'!A457</f>
        <v>EA03A</v>
      </c>
      <c r="C457" s="20" t="str">
        <f>VLOOKUP($B457,'[10]Linked sheet'!$A$3:$O$1925,2,FALSE)</f>
        <v>Pace 1: Single Chamber or Implantable Diagnostic Device, with CC Score 11+</v>
      </c>
      <c r="D457" s="68" t="str">
        <f>IF(AND($Q457=$D$2,$O457="HRG"),"See 07.BPT",IFERROR(ROUND('[10]Linked sheet'!C457,'Rounded options'!$B$3),"-"))</f>
        <v>-</v>
      </c>
      <c r="E457" s="66">
        <f>IF(AND($O457="HRG",OR($D$2,$Q457=$E$2)), "See 07.BPTs",IFERROR(ROUND('[10]Linked sheet'!D457,'Rounded options'!$B$3),"-"))</f>
        <v>6905</v>
      </c>
      <c r="F457" s="15" t="str">
        <f>IFERROR(ROUND(IF('[10]Linked sheet'!E457="","-",'[10]Linked sheet'!E457),'Rounded options'!$B$3),"-")</f>
        <v>-</v>
      </c>
      <c r="G457" s="15" t="str">
        <f>IFERROR(ROUND(IF('[10]Linked sheet'!F457="","-",'[10]Linked sheet'!F457),'Rounded options'!$B$3),"-")</f>
        <v>-</v>
      </c>
      <c r="H457" s="15">
        <f>IFERROR(ROUND(IF('[10]Linked sheet'!G457="","-",'[10]Linked sheet'!G457),'Rounded options'!$B$3),"-")</f>
        <v>62</v>
      </c>
      <c r="I457" s="66">
        <f>IF(AND(Q457=$I$2,$O457="HRG"),"See 07.BPTs",IFERROR(ROUND('[10]Linked sheet'!H457,'Rounded options'!$B$3),"-"))</f>
        <v>8091</v>
      </c>
      <c r="J457" s="15">
        <f>IFERROR(ROUND(IF('[10]Linked sheet'!I457="","-",'[10]Linked sheet'!I457),'Rounded options'!$B$3),"-")</f>
        <v>68</v>
      </c>
      <c r="K457" s="15">
        <f>IFERROR(ROUND(IF('[10]Linked sheet'!J457="","-",'[10]Linked sheet'!J457),'Rounded options'!$B$3),"-")</f>
        <v>199</v>
      </c>
      <c r="L457" s="15" t="str">
        <f>IF('[10]Linked sheet'!K457="","-",'[10]Linked sheet'!K457)</f>
        <v>No</v>
      </c>
      <c r="M457" s="39" t="str">
        <f>IF('[10]Linked sheet'!L457="","-",'[10]Linked sheet'!L457)</f>
        <v>-</v>
      </c>
      <c r="N457" s="35">
        <f>IFERROR(ROUND('[10]Linked sheet'!M457,'Rounded options'!$B$3),"-")</f>
        <v>0</v>
      </c>
      <c r="O457" s="7" t="str">
        <f>IFERROR(VLOOKUP($B457,[11]BPT_System_Structure!$B:$F,2,FALSE),"-")</f>
        <v>-</v>
      </c>
      <c r="P457" s="23" t="str">
        <f>IFERROR(VLOOKUP($B457,[11]BPT_System_Structure!$B:$F,3,FALSE),"-")</f>
        <v>-</v>
      </c>
      <c r="Q457" s="8" t="str">
        <f>IFERROR(VLOOKUP($B457,[11]BPT_System_Structure!$B:$F,5,FALSE),"-")</f>
        <v>-</v>
      </c>
      <c r="R457" s="59">
        <v>0</v>
      </c>
    </row>
    <row r="458" spans="2:18" hidden="1" x14ac:dyDescent="0.2">
      <c r="B458" s="21" t="str">
        <f>'[10]Linked sheet'!A458</f>
        <v>EA03B</v>
      </c>
      <c r="C458" s="20" t="str">
        <f>VLOOKUP($B458,'[10]Linked sheet'!$A$3:$O$1925,2,FALSE)</f>
        <v>Pace 1: Single Chamber or Implantable Diagnostic Device, with CC Score 8-10</v>
      </c>
      <c r="D458" s="68" t="str">
        <f>IF(AND($Q458=$D$2,$O458="HRG"),"See 07.BPT",IFERROR(ROUND('[10]Linked sheet'!C458,'Rounded options'!$B$3),"-"))</f>
        <v>-</v>
      </c>
      <c r="E458" s="66">
        <f>IF(AND($O458="HRG",OR($D$2,$Q458=$E$2)), "See 07.BPTs",IFERROR(ROUND('[10]Linked sheet'!D458,'Rounded options'!$B$3),"-"))</f>
        <v>1889</v>
      </c>
      <c r="F458" s="15" t="str">
        <f>IFERROR(ROUND(IF('[10]Linked sheet'!E458="","-",'[10]Linked sheet'!E458),'Rounded options'!$B$3),"-")</f>
        <v>-</v>
      </c>
      <c r="G458" s="15" t="str">
        <f>IFERROR(ROUND(IF('[10]Linked sheet'!F458="","-",'[10]Linked sheet'!F458),'Rounded options'!$B$3),"-")</f>
        <v>-</v>
      </c>
      <c r="H458" s="15">
        <f>IFERROR(ROUND(IF('[10]Linked sheet'!G458="","-",'[10]Linked sheet'!G458),'Rounded options'!$B$3),"-")</f>
        <v>8</v>
      </c>
      <c r="I458" s="66">
        <f>IF(AND(Q458=$I$2,$O458="HRG"),"See 07.BPTs",IFERROR(ROUND('[10]Linked sheet'!H458,'Rounded options'!$B$3),"-"))</f>
        <v>4990</v>
      </c>
      <c r="J458" s="15">
        <f>IFERROR(ROUND(IF('[10]Linked sheet'!I458="","-",'[10]Linked sheet'!I458),'Rounded options'!$B$3),"-")</f>
        <v>40</v>
      </c>
      <c r="K458" s="15">
        <f>IFERROR(ROUND(IF('[10]Linked sheet'!J458="","-",'[10]Linked sheet'!J458),'Rounded options'!$B$3),"-")</f>
        <v>199</v>
      </c>
      <c r="L458" s="15" t="str">
        <f>IF('[10]Linked sheet'!K458="","-",'[10]Linked sheet'!K458)</f>
        <v>No</v>
      </c>
      <c r="M458" s="39" t="str">
        <f>IF('[10]Linked sheet'!L458="","-",'[10]Linked sheet'!L458)</f>
        <v>-</v>
      </c>
      <c r="N458" s="35">
        <f>IFERROR(ROUND('[10]Linked sheet'!M458,'Rounded options'!$B$3),"-")</f>
        <v>0</v>
      </c>
      <c r="O458" s="7" t="str">
        <f>IFERROR(VLOOKUP($B458,[11]BPT_System_Structure!$B:$F,2,FALSE),"-")</f>
        <v>-</v>
      </c>
      <c r="P458" s="23" t="str">
        <f>IFERROR(VLOOKUP($B458,[11]BPT_System_Structure!$B:$F,3,FALSE),"-")</f>
        <v>-</v>
      </c>
      <c r="Q458" s="8" t="str">
        <f>IFERROR(VLOOKUP($B458,[11]BPT_System_Structure!$B:$F,5,FALSE),"-")</f>
        <v>-</v>
      </c>
      <c r="R458" s="59">
        <v>0</v>
      </c>
    </row>
    <row r="459" spans="2:18" hidden="1" x14ac:dyDescent="0.2">
      <c r="B459" s="21" t="str">
        <f>'[10]Linked sheet'!A459</f>
        <v>EA03C</v>
      </c>
      <c r="C459" s="20" t="str">
        <f>VLOOKUP($B459,'[10]Linked sheet'!$A$3:$O$1925,2,FALSE)</f>
        <v>Pace 1: Single Chamber or Implantable Diagnostic Device, with CC Score 5-7</v>
      </c>
      <c r="D459" s="68" t="str">
        <f>IF(AND($Q459=$D$2,$O459="HRG"),"See 07.BPT",IFERROR(ROUND('[10]Linked sheet'!C459,'Rounded options'!$B$3),"-"))</f>
        <v>-</v>
      </c>
      <c r="E459" s="66">
        <f>IF(AND($O459="HRG",OR($D$2,$Q459=$E$2)), "See 07.BPTs",IFERROR(ROUND('[10]Linked sheet'!D459,'Rounded options'!$B$3),"-"))</f>
        <v>2194</v>
      </c>
      <c r="F459" s="15" t="str">
        <f>IFERROR(ROUND(IF('[10]Linked sheet'!E459="","-",'[10]Linked sheet'!E459),'Rounded options'!$B$3),"-")</f>
        <v>-</v>
      </c>
      <c r="G459" s="15" t="str">
        <f>IFERROR(ROUND(IF('[10]Linked sheet'!F459="","-",'[10]Linked sheet'!F459),'Rounded options'!$B$3),"-")</f>
        <v>-</v>
      </c>
      <c r="H459" s="15">
        <f>IFERROR(ROUND(IF('[10]Linked sheet'!G459="","-",'[10]Linked sheet'!G459),'Rounded options'!$B$3),"-")</f>
        <v>5</v>
      </c>
      <c r="I459" s="66">
        <f>IF(AND(Q459=$I$2,$O459="HRG"),"See 07.BPTs",IFERROR(ROUND('[10]Linked sheet'!H459,'Rounded options'!$B$3),"-"))</f>
        <v>4227</v>
      </c>
      <c r="J459" s="15">
        <f>IFERROR(ROUND(IF('[10]Linked sheet'!I459="","-",'[10]Linked sheet'!I459),'Rounded options'!$B$3),"-")</f>
        <v>29</v>
      </c>
      <c r="K459" s="15">
        <f>IFERROR(ROUND(IF('[10]Linked sheet'!J459="","-",'[10]Linked sheet'!J459),'Rounded options'!$B$3),"-")</f>
        <v>199</v>
      </c>
      <c r="L459" s="15" t="str">
        <f>IF('[10]Linked sheet'!K459="","-",'[10]Linked sheet'!K459)</f>
        <v>No</v>
      </c>
      <c r="M459" s="39" t="str">
        <f>IF('[10]Linked sheet'!L459="","-",'[10]Linked sheet'!L459)</f>
        <v>-</v>
      </c>
      <c r="N459" s="35">
        <f>IFERROR(ROUND('[10]Linked sheet'!M459,'Rounded options'!$B$3),"-")</f>
        <v>0</v>
      </c>
      <c r="O459" s="7" t="str">
        <f>IFERROR(VLOOKUP($B459,[11]BPT_System_Structure!$B:$F,2,FALSE),"-")</f>
        <v>-</v>
      </c>
      <c r="P459" s="23" t="str">
        <f>IFERROR(VLOOKUP($B459,[11]BPT_System_Structure!$B:$F,3,FALSE),"-")</f>
        <v>-</v>
      </c>
      <c r="Q459" s="8" t="str">
        <f>IFERROR(VLOOKUP($B459,[11]BPT_System_Structure!$B:$F,5,FALSE),"-")</f>
        <v>-</v>
      </c>
      <c r="R459" s="59">
        <v>0</v>
      </c>
    </row>
    <row r="460" spans="2:18" x14ac:dyDescent="0.2">
      <c r="B460" s="21" t="str">
        <f>'[10]Linked sheet'!A460</f>
        <v>EA03D</v>
      </c>
      <c r="C460" s="20" t="str">
        <f>VLOOKUP($B460,'[10]Linked sheet'!$A$3:$O$1925,2,FALSE)</f>
        <v>Pace 1: Single Chamber or Implantable Diagnostic Device, with CC Score 2-4</v>
      </c>
      <c r="D460" s="68" t="str">
        <f>IF(AND($Q460=$D$2,$O460="HRG"),"See 07.BPT",IFERROR(ROUND('[10]Linked sheet'!C460,'Rounded options'!$B$3),"-"))</f>
        <v>-</v>
      </c>
      <c r="E460" s="66">
        <f>IF(AND($O460="HRG",OR($D$2,$Q460=$E$2)), "See 07.BPTs",IFERROR(ROUND('[10]Linked sheet'!D460,'Rounded options'!$B$3),"-"))</f>
        <v>1791</v>
      </c>
      <c r="F460" s="15" t="str">
        <f>IFERROR(ROUND(IF('[10]Linked sheet'!E460="","-",'[10]Linked sheet'!E460),'Rounded options'!$B$3),"-")</f>
        <v>-</v>
      </c>
      <c r="G460" s="15" t="str">
        <f>IFERROR(ROUND(IF('[10]Linked sheet'!F460="","-",'[10]Linked sheet'!F460),'Rounded options'!$B$3),"-")</f>
        <v>-</v>
      </c>
      <c r="H460" s="15">
        <f>IFERROR(ROUND(IF('[10]Linked sheet'!G460="","-",'[10]Linked sheet'!G460),'Rounded options'!$B$3),"-")</f>
        <v>5</v>
      </c>
      <c r="I460" s="66">
        <f>IF(AND(Q460=$I$2,$O460="HRG"),"See 07.BPTs",IFERROR(ROUND('[10]Linked sheet'!H460,'Rounded options'!$B$3),"-"))</f>
        <v>3285</v>
      </c>
      <c r="J460" s="15">
        <f>IFERROR(ROUND(IF('[10]Linked sheet'!I460="","-",'[10]Linked sheet'!I460),'Rounded options'!$B$3),"-")</f>
        <v>20</v>
      </c>
      <c r="K460" s="15">
        <f>IFERROR(ROUND(IF('[10]Linked sheet'!J460="","-",'[10]Linked sheet'!J460),'Rounded options'!$B$3),"-")</f>
        <v>199</v>
      </c>
      <c r="L460" s="15" t="str">
        <f>IF('[10]Linked sheet'!K460="","-",'[10]Linked sheet'!K460)</f>
        <v>No</v>
      </c>
      <c r="M460" s="39" t="str">
        <f>IF('[10]Linked sheet'!L460="","-",'[10]Linked sheet'!L460)</f>
        <v>-</v>
      </c>
      <c r="N460" s="35">
        <f>IFERROR(ROUND('[10]Linked sheet'!M460,'Rounded options'!$B$3),"-")</f>
        <v>0</v>
      </c>
      <c r="O460" s="7" t="str">
        <f>IFERROR(VLOOKUP($B460,[11]BPT_System_Structure!$B:$F,2,FALSE),"-")</f>
        <v>sub-HRG</v>
      </c>
      <c r="P460" s="23" t="str">
        <f>IFERROR(VLOOKUP($B460,[11]BPT_System_Structure!$B:$F,3,FALSE),"-")</f>
        <v>DayCase</v>
      </c>
      <c r="Q460" s="8" t="str">
        <f>IFERROR(VLOOKUP($B460,[11]BPT_System_Structure!$B:$F,5,FALSE),"-")</f>
        <v>DC/EL</v>
      </c>
      <c r="R460" s="59" t="s">
        <v>11</v>
      </c>
    </row>
    <row r="461" spans="2:18" x14ac:dyDescent="0.2">
      <c r="B461" s="21" t="str">
        <f>'[10]Linked sheet'!A461</f>
        <v>EA03E</v>
      </c>
      <c r="C461" s="20" t="str">
        <f>VLOOKUP($B461,'[10]Linked sheet'!$A$3:$O$1925,2,FALSE)</f>
        <v>Pace 1: Single Chamber or Implantable Diagnostic Device, with CC Score 0-1</v>
      </c>
      <c r="D461" s="68" t="s">
        <v>13</v>
      </c>
      <c r="E461" s="66">
        <f>IF(AND($O461="HRG",OR($D$2,$Q461=$E$2)), "See 07.BPTs",IFERROR(ROUND('[10]Linked sheet'!D461,'Rounded options'!$B$3),"-"))</f>
        <v>1556</v>
      </c>
      <c r="F461" s="15" t="str">
        <f>IFERROR(ROUND(IF('[10]Linked sheet'!E461="","-",'[10]Linked sheet'!E461),'Rounded options'!$B$3),"-")</f>
        <v>-</v>
      </c>
      <c r="G461" s="15" t="str">
        <f>IFERROR(ROUND(IF('[10]Linked sheet'!F461="","-",'[10]Linked sheet'!F461),'Rounded options'!$B$3),"-")</f>
        <v>-</v>
      </c>
      <c r="H461" s="15">
        <f>IFERROR(ROUND(IF('[10]Linked sheet'!G461="","-",'[10]Linked sheet'!G461),'Rounded options'!$B$3),"-")</f>
        <v>5</v>
      </c>
      <c r="I461" s="66">
        <f>IF(AND(Q461=$I$2,$O461="HRG"),"See 07.BPTs",IFERROR(ROUND('[10]Linked sheet'!H461,'Rounded options'!$B$3),"-"))</f>
        <v>2670</v>
      </c>
      <c r="J461" s="15">
        <f>IFERROR(ROUND(IF('[10]Linked sheet'!I461="","-",'[10]Linked sheet'!I461),'Rounded options'!$B$3),"-")</f>
        <v>14</v>
      </c>
      <c r="K461" s="15">
        <f>IFERROR(ROUND(IF('[10]Linked sheet'!J461="","-",'[10]Linked sheet'!J461),'Rounded options'!$B$3),"-")</f>
        <v>199</v>
      </c>
      <c r="L461" s="15" t="str">
        <f>IF('[10]Linked sheet'!K461="","-",'[10]Linked sheet'!K461)</f>
        <v>No</v>
      </c>
      <c r="M461" s="39" t="str">
        <f>IF('[10]Linked sheet'!L461="","-",'[10]Linked sheet'!L461)</f>
        <v>-</v>
      </c>
      <c r="N461" s="35">
        <f>IFERROR(ROUND('[10]Linked sheet'!M461,'Rounded options'!$B$3),"-")</f>
        <v>0</v>
      </c>
      <c r="O461" s="7" t="str">
        <f>IFERROR(VLOOKUP($B461,[11]BPT_System_Structure!$B:$F,2,FALSE),"-")</f>
        <v>sub-HRG</v>
      </c>
      <c r="P461" s="23" t="str">
        <f>IFERROR(VLOOKUP($B461,[11]BPT_System_Structure!$B:$F,3,FALSE),"-")</f>
        <v>DayCase</v>
      </c>
      <c r="Q461" s="8" t="str">
        <f>IFERROR(VLOOKUP($B461,[11]BPT_System_Structure!$B:$F,5,FALSE),"-")</f>
        <v>DC/EL</v>
      </c>
      <c r="R461" s="59" t="s">
        <v>11</v>
      </c>
    </row>
    <row r="462" spans="2:18" hidden="1" x14ac:dyDescent="0.2">
      <c r="B462" s="21" t="str">
        <f>'[10]Linked sheet'!A462</f>
        <v>EA05A</v>
      </c>
      <c r="C462" s="20" t="str">
        <f>VLOOKUP($B462,'[10]Linked sheet'!$A$3:$O$1925,2,FALSE)</f>
        <v>Pace 2: Dual Chamber, with CC Score 9+</v>
      </c>
      <c r="D462" s="68" t="str">
        <f>IF(AND($Q462=$D$2,$O462="HRG"),"See 07.BPT",IFERROR(ROUND('[10]Linked sheet'!C462,'Rounded options'!$B$3),"-"))</f>
        <v>-</v>
      </c>
      <c r="E462" s="66">
        <f>IF(AND($O462="HRG",OR($D$2,$Q462=$E$2)), "See 07.BPTs",IFERROR(ROUND('[10]Linked sheet'!D462,'Rounded options'!$B$3),"-"))</f>
        <v>5498</v>
      </c>
      <c r="F462" s="15" t="str">
        <f>IFERROR(ROUND(IF('[10]Linked sheet'!E462="","-",'[10]Linked sheet'!E462),'Rounded options'!$B$3),"-")</f>
        <v>-</v>
      </c>
      <c r="G462" s="15" t="str">
        <f>IFERROR(ROUND(IF('[10]Linked sheet'!F462="","-",'[10]Linked sheet'!F462),'Rounded options'!$B$3),"-")</f>
        <v>-</v>
      </c>
      <c r="H462" s="15">
        <f>IFERROR(ROUND(IF('[10]Linked sheet'!G462="","-",'[10]Linked sheet'!G462),'Rounded options'!$B$3),"-")</f>
        <v>20</v>
      </c>
      <c r="I462" s="66">
        <f>IF(AND(Q462=$I$2,$O462="HRG"),"See 07.BPTs",IFERROR(ROUND('[10]Linked sheet'!H462,'Rounded options'!$B$3),"-"))</f>
        <v>8356</v>
      </c>
      <c r="J462" s="15">
        <f>IFERROR(ROUND(IF('[10]Linked sheet'!I462="","-",'[10]Linked sheet'!I462),'Rounded options'!$B$3),"-")</f>
        <v>54</v>
      </c>
      <c r="K462" s="15">
        <f>IFERROR(ROUND(IF('[10]Linked sheet'!J462="","-",'[10]Linked sheet'!J462),'Rounded options'!$B$3),"-")</f>
        <v>199</v>
      </c>
      <c r="L462" s="15" t="str">
        <f>IF('[10]Linked sheet'!K462="","-",'[10]Linked sheet'!K462)</f>
        <v>No</v>
      </c>
      <c r="M462" s="39" t="str">
        <f>IF('[10]Linked sheet'!L462="","-",'[10]Linked sheet'!L462)</f>
        <v>-</v>
      </c>
      <c r="N462" s="35">
        <f>IFERROR(ROUND('[10]Linked sheet'!M462,'Rounded options'!$B$3),"-")</f>
        <v>0</v>
      </c>
      <c r="O462" s="7" t="str">
        <f>IFERROR(VLOOKUP($B462,[11]BPT_System_Structure!$B:$F,2,FALSE),"-")</f>
        <v>-</v>
      </c>
      <c r="P462" s="23" t="str">
        <f>IFERROR(VLOOKUP($B462,[11]BPT_System_Structure!$B:$F,3,FALSE),"-")</f>
        <v>-</v>
      </c>
      <c r="Q462" s="8" t="str">
        <f>IFERROR(VLOOKUP($B462,[11]BPT_System_Structure!$B:$F,5,FALSE),"-")</f>
        <v>-</v>
      </c>
      <c r="R462" s="59">
        <v>0</v>
      </c>
    </row>
    <row r="463" spans="2:18" hidden="1" x14ac:dyDescent="0.2">
      <c r="B463" s="21" t="str">
        <f>'[10]Linked sheet'!A463</f>
        <v>EA05B</v>
      </c>
      <c r="C463" s="20" t="str">
        <f>VLOOKUP($B463,'[10]Linked sheet'!$A$3:$O$1925,2,FALSE)</f>
        <v>Pace 2: Dual Chamber, with CC Score 5-8</v>
      </c>
      <c r="D463" s="68" t="str">
        <f>IF(AND($Q463=$D$2,$O463="HRG"),"See 07.BPT",IFERROR(ROUND('[10]Linked sheet'!C463,'Rounded options'!$B$3),"-"))</f>
        <v>-</v>
      </c>
      <c r="E463" s="66">
        <f>IF(AND($O463="HRG",OR($D$2,$Q463=$E$2)), "See 07.BPTs",IFERROR(ROUND('[10]Linked sheet'!D463,'Rounded options'!$B$3),"-"))</f>
        <v>2953</v>
      </c>
      <c r="F463" s="15" t="str">
        <f>IFERROR(ROUND(IF('[10]Linked sheet'!E463="","-",'[10]Linked sheet'!E463),'Rounded options'!$B$3),"-")</f>
        <v>-</v>
      </c>
      <c r="G463" s="15" t="str">
        <f>IFERROR(ROUND(IF('[10]Linked sheet'!F463="","-",'[10]Linked sheet'!F463),'Rounded options'!$B$3),"-")</f>
        <v>-</v>
      </c>
      <c r="H463" s="15">
        <f>IFERROR(ROUND(IF('[10]Linked sheet'!G463="","-",'[10]Linked sheet'!G463),'Rounded options'!$B$3),"-")</f>
        <v>5</v>
      </c>
      <c r="I463" s="66">
        <f>IF(AND(Q463=$I$2,$O463="HRG"),"See 07.BPTs",IFERROR(ROUND('[10]Linked sheet'!H463,'Rounded options'!$B$3),"-"))</f>
        <v>4979</v>
      </c>
      <c r="J463" s="15">
        <f>IFERROR(ROUND(IF('[10]Linked sheet'!I463="","-",'[10]Linked sheet'!I463),'Rounded options'!$B$3),"-")</f>
        <v>27</v>
      </c>
      <c r="K463" s="15">
        <f>IFERROR(ROUND(IF('[10]Linked sheet'!J463="","-",'[10]Linked sheet'!J463),'Rounded options'!$B$3),"-")</f>
        <v>199</v>
      </c>
      <c r="L463" s="15" t="str">
        <f>IF('[10]Linked sheet'!K463="","-",'[10]Linked sheet'!K463)</f>
        <v>No</v>
      </c>
      <c r="M463" s="39" t="str">
        <f>IF('[10]Linked sheet'!L463="","-",'[10]Linked sheet'!L463)</f>
        <v>-</v>
      </c>
      <c r="N463" s="35">
        <f>IFERROR(ROUND('[10]Linked sheet'!M463,'Rounded options'!$B$3),"-")</f>
        <v>0</v>
      </c>
      <c r="O463" s="7" t="str">
        <f>IFERROR(VLOOKUP($B463,[11]BPT_System_Structure!$B:$F,2,FALSE),"-")</f>
        <v>-</v>
      </c>
      <c r="P463" s="23" t="str">
        <f>IFERROR(VLOOKUP($B463,[11]BPT_System_Structure!$B:$F,3,FALSE),"-")</f>
        <v>-</v>
      </c>
      <c r="Q463" s="8" t="str">
        <f>IFERROR(VLOOKUP($B463,[11]BPT_System_Structure!$B:$F,5,FALSE),"-")</f>
        <v>-</v>
      </c>
      <c r="R463" s="59">
        <v>0</v>
      </c>
    </row>
    <row r="464" spans="2:18" x14ac:dyDescent="0.2">
      <c r="B464" s="21" t="str">
        <f>'[10]Linked sheet'!A464</f>
        <v>EA05C</v>
      </c>
      <c r="C464" s="20" t="str">
        <f>VLOOKUP($B464,'[10]Linked sheet'!$A$3:$O$1925,2,FALSE)</f>
        <v>Pace 2: Dual Chamber, with CC Score 2-4</v>
      </c>
      <c r="D464" s="68" t="str">
        <f>IF(AND($Q464=$D$2,$O464="HRG"),"See 07.BPT",IFERROR(ROUND('[10]Linked sheet'!C464,'Rounded options'!$B$3),"-"))</f>
        <v>-</v>
      </c>
      <c r="E464" s="66" t="str">
        <f>IF(AND($O464="HRG",OR($D$2,$Q464=$E$2)), "See 07.BPTs",IFERROR(ROUND('[10]Linked sheet'!D464,'Rounded options'!$B$3),"-"))</f>
        <v>See 07.BPTs</v>
      </c>
      <c r="F464" s="15" t="str">
        <f>IFERROR(ROUND(IF('[10]Linked sheet'!E464="","-",'[10]Linked sheet'!E464),'Rounded options'!$B$3),"-")</f>
        <v>-</v>
      </c>
      <c r="G464" s="15" t="str">
        <f>IFERROR(ROUND(IF('[10]Linked sheet'!F464="","-",'[10]Linked sheet'!F464),'Rounded options'!$B$3),"-")</f>
        <v>-</v>
      </c>
      <c r="H464" s="15">
        <f>IFERROR(ROUND(IF('[10]Linked sheet'!G464="","-",'[10]Linked sheet'!G464),'Rounded options'!$B$3),"-")</f>
        <v>5</v>
      </c>
      <c r="I464" s="66">
        <f>IF(AND(Q464=$I$2,$O464="HRG"),"See 07.BPTs",IFERROR(ROUND('[10]Linked sheet'!H464,'Rounded options'!$B$3),"-"))</f>
        <v>3596</v>
      </c>
      <c r="J464" s="15">
        <f>IFERROR(ROUND(IF('[10]Linked sheet'!I464="","-",'[10]Linked sheet'!I464),'Rounded options'!$B$3),"-")</f>
        <v>15</v>
      </c>
      <c r="K464" s="15">
        <f>IFERROR(ROUND(IF('[10]Linked sheet'!J464="","-",'[10]Linked sheet'!J464),'Rounded options'!$B$3),"-")</f>
        <v>199</v>
      </c>
      <c r="L464" s="15" t="str">
        <f>IF('[10]Linked sheet'!K464="","-",'[10]Linked sheet'!K464)</f>
        <v>No</v>
      </c>
      <c r="M464" s="39" t="str">
        <f>IF('[10]Linked sheet'!L464="","-",'[10]Linked sheet'!L464)</f>
        <v>-</v>
      </c>
      <c r="N464" s="35">
        <f>IFERROR(ROUND('[10]Linked sheet'!M464,'Rounded options'!$B$3),"-")</f>
        <v>0</v>
      </c>
      <c r="O464" s="7" t="str">
        <f>IFERROR(VLOOKUP($B464,[11]BPT_System_Structure!$B:$F,2,FALSE),"-")</f>
        <v>HRG</v>
      </c>
      <c r="P464" s="23" t="str">
        <f>IFERROR(VLOOKUP($B464,[11]BPT_System_Structure!$B:$F,3,FALSE),"-")</f>
        <v>DayCase</v>
      </c>
      <c r="Q464" s="8" t="str">
        <f>IFERROR(VLOOKUP($B464,[11]BPT_System_Structure!$B:$F,5,FALSE),"-")</f>
        <v>DC/EL</v>
      </c>
      <c r="R464" s="59" t="s">
        <v>11</v>
      </c>
    </row>
    <row r="465" spans="2:18" x14ac:dyDescent="0.2">
      <c r="B465" s="21" t="str">
        <f>'[10]Linked sheet'!A465</f>
        <v>EA05D</v>
      </c>
      <c r="C465" s="20" t="str">
        <f>VLOOKUP($B465,'[10]Linked sheet'!$A$3:$O$1925,2,FALSE)</f>
        <v>Pace 2: Dual Chamber, with CC Score 0-1</v>
      </c>
      <c r="D465" s="68" t="str">
        <f>IF(AND($Q465=$D$2,$O465="HRG"),"See 07.BPT",IFERROR(ROUND('[10]Linked sheet'!C465,'Rounded options'!$B$3),"-"))</f>
        <v>-</v>
      </c>
      <c r="E465" s="66" t="str">
        <f>IF(AND($O465="HRG",OR($D$2,$Q465=$E$2)), "See 07.BPTs",IFERROR(ROUND('[10]Linked sheet'!D465,'Rounded options'!$B$3),"-"))</f>
        <v>See 07.BPTs</v>
      </c>
      <c r="F465" s="15" t="str">
        <f>IFERROR(ROUND(IF('[10]Linked sheet'!E465="","-",'[10]Linked sheet'!E465),'Rounded options'!$B$3),"-")</f>
        <v>-</v>
      </c>
      <c r="G465" s="15" t="str">
        <f>IFERROR(ROUND(IF('[10]Linked sheet'!F465="","-",'[10]Linked sheet'!F465),'Rounded options'!$B$3),"-")</f>
        <v>-</v>
      </c>
      <c r="H465" s="15">
        <f>IFERROR(ROUND(IF('[10]Linked sheet'!G465="","-",'[10]Linked sheet'!G465),'Rounded options'!$B$3),"-")</f>
        <v>5</v>
      </c>
      <c r="I465" s="66">
        <f>IF(AND(Q465=$I$2,$O465="HRG"),"See 07.BPTs",IFERROR(ROUND('[10]Linked sheet'!H465,'Rounded options'!$B$3),"-"))</f>
        <v>2739</v>
      </c>
      <c r="J465" s="15">
        <f>IFERROR(ROUND(IF('[10]Linked sheet'!I465="","-",'[10]Linked sheet'!I465),'Rounded options'!$B$3),"-")</f>
        <v>11</v>
      </c>
      <c r="K465" s="15">
        <f>IFERROR(ROUND(IF('[10]Linked sheet'!J465="","-",'[10]Linked sheet'!J465),'Rounded options'!$B$3),"-")</f>
        <v>199</v>
      </c>
      <c r="L465" s="15" t="str">
        <f>IF('[10]Linked sheet'!K465="","-",'[10]Linked sheet'!K465)</f>
        <v>No</v>
      </c>
      <c r="M465" s="39" t="str">
        <f>IF('[10]Linked sheet'!L465="","-",'[10]Linked sheet'!L465)</f>
        <v>-</v>
      </c>
      <c r="N465" s="35">
        <f>IFERROR(ROUND('[10]Linked sheet'!M465,'Rounded options'!$B$3),"-")</f>
        <v>0</v>
      </c>
      <c r="O465" s="7" t="str">
        <f>IFERROR(VLOOKUP($B465,[11]BPT_System_Structure!$B:$F,2,FALSE),"-")</f>
        <v>HRG</v>
      </c>
      <c r="P465" s="23" t="str">
        <f>IFERROR(VLOOKUP($B465,[11]BPT_System_Structure!$B:$F,3,FALSE),"-")</f>
        <v>DayCase</v>
      </c>
      <c r="Q465" s="8" t="str">
        <f>IFERROR(VLOOKUP($B465,[11]BPT_System_Structure!$B:$F,5,FALSE),"-")</f>
        <v>DC/EL</v>
      </c>
      <c r="R465" s="59" t="s">
        <v>11</v>
      </c>
    </row>
    <row r="466" spans="2:18" hidden="1" x14ac:dyDescent="0.2">
      <c r="B466" s="21" t="str">
        <f>'[10]Linked sheet'!A466</f>
        <v>EA07A</v>
      </c>
      <c r="C466" s="20" t="str">
        <f>VLOOKUP($B466,'[10]Linked sheet'!$A$3:$O$1925,2,FALSE)</f>
        <v>Pace 3: Biventricular and all Congenital Pacemaker Procedures; Resynchronisation Therapy, with CC Score 8+</v>
      </c>
      <c r="D466" s="68" t="str">
        <f>IF(AND($Q466=$D$2,$O466="HRG"),"See 07.BPT",IFERROR(ROUND('[10]Linked sheet'!C466,'Rounded options'!$B$3),"-"))</f>
        <v>-</v>
      </c>
      <c r="E466" s="66">
        <f>IF(AND($O466="HRG",OR($D$2,$Q466=$E$2)), "See 07.BPTs",IFERROR(ROUND('[10]Linked sheet'!D466,'Rounded options'!$B$3),"-"))</f>
        <v>6733</v>
      </c>
      <c r="F466" s="15" t="str">
        <f>IFERROR(ROUND(IF('[10]Linked sheet'!E466="","-",'[10]Linked sheet'!E466),'Rounded options'!$B$3),"-")</f>
        <v>-</v>
      </c>
      <c r="G466" s="15" t="str">
        <f>IFERROR(ROUND(IF('[10]Linked sheet'!F466="","-",'[10]Linked sheet'!F466),'Rounded options'!$B$3),"-")</f>
        <v>-</v>
      </c>
      <c r="H466" s="15">
        <f>IFERROR(ROUND(IF('[10]Linked sheet'!G466="","-",'[10]Linked sheet'!G466),'Rounded options'!$B$3),"-")</f>
        <v>14</v>
      </c>
      <c r="I466" s="66">
        <f>IF(AND(Q466=$I$2,$O466="HRG"),"See 07.BPTs",IFERROR(ROUND('[10]Linked sheet'!H466,'Rounded options'!$B$3),"-"))</f>
        <v>12250</v>
      </c>
      <c r="J466" s="15">
        <f>IFERROR(ROUND(IF('[10]Linked sheet'!I466="","-",'[10]Linked sheet'!I466),'Rounded options'!$B$3),"-")</f>
        <v>52</v>
      </c>
      <c r="K466" s="15">
        <f>IFERROR(ROUND(IF('[10]Linked sheet'!J466="","-",'[10]Linked sheet'!J466),'Rounded options'!$B$3),"-")</f>
        <v>223</v>
      </c>
      <c r="L466" s="15" t="str">
        <f>IF('[10]Linked sheet'!K466="","-",'[10]Linked sheet'!K466)</f>
        <v>No</v>
      </c>
      <c r="M466" s="39" t="str">
        <f>IF('[10]Linked sheet'!L466="","-",'[10]Linked sheet'!L466)</f>
        <v>-</v>
      </c>
      <c r="N466" s="35">
        <f>IFERROR(ROUND('[10]Linked sheet'!M466,'Rounded options'!$B$3),"-")</f>
        <v>0</v>
      </c>
      <c r="O466" s="7" t="str">
        <f>IFERROR(VLOOKUP($B466,[11]BPT_System_Structure!$B:$F,2,FALSE),"-")</f>
        <v>-</v>
      </c>
      <c r="P466" s="23" t="str">
        <f>IFERROR(VLOOKUP($B466,[11]BPT_System_Structure!$B:$F,3,FALSE),"-")</f>
        <v>-</v>
      </c>
      <c r="Q466" s="8" t="str">
        <f>IFERROR(VLOOKUP($B466,[11]BPT_System_Structure!$B:$F,5,FALSE),"-")</f>
        <v>-</v>
      </c>
      <c r="R466" s="59">
        <v>0</v>
      </c>
    </row>
    <row r="467" spans="2:18" hidden="1" x14ac:dyDescent="0.2">
      <c r="B467" s="21" t="str">
        <f>'[10]Linked sheet'!A467</f>
        <v>EA07B</v>
      </c>
      <c r="C467" s="20" t="str">
        <f>VLOOKUP($B467,'[10]Linked sheet'!$A$3:$O$1925,2,FALSE)</f>
        <v>Pace 3: Biventricular and all Congenital Pacemaker Procedures; Resynchronisation Therapy, with CC Score 4-7</v>
      </c>
      <c r="D467" s="68" t="str">
        <f>IF(AND($Q467=$D$2,$O467="HRG"),"See 07.BPT",IFERROR(ROUND('[10]Linked sheet'!C467,'Rounded options'!$B$3),"-"))</f>
        <v>-</v>
      </c>
      <c r="E467" s="66">
        <f>IF(AND($O467="HRG",OR($D$2,$Q467=$E$2)), "See 07.BPTs",IFERROR(ROUND('[10]Linked sheet'!D467,'Rounded options'!$B$3),"-"))</f>
        <v>5277</v>
      </c>
      <c r="F467" s="15" t="str">
        <f>IFERROR(ROUND(IF('[10]Linked sheet'!E467="","-",'[10]Linked sheet'!E467),'Rounded options'!$B$3),"-")</f>
        <v>-</v>
      </c>
      <c r="G467" s="15" t="str">
        <f>IFERROR(ROUND(IF('[10]Linked sheet'!F467="","-",'[10]Linked sheet'!F467),'Rounded options'!$B$3),"-")</f>
        <v>-</v>
      </c>
      <c r="H467" s="15">
        <f>IFERROR(ROUND(IF('[10]Linked sheet'!G467="","-",'[10]Linked sheet'!G467),'Rounded options'!$B$3),"-")</f>
        <v>5</v>
      </c>
      <c r="I467" s="66">
        <f>IF(AND(Q467=$I$2,$O467="HRG"),"See 07.BPTs",IFERROR(ROUND('[10]Linked sheet'!H467,'Rounded options'!$B$3),"-"))</f>
        <v>8015</v>
      </c>
      <c r="J467" s="15">
        <f>IFERROR(ROUND(IF('[10]Linked sheet'!I467="","-",'[10]Linked sheet'!I467),'Rounded options'!$B$3),"-")</f>
        <v>29</v>
      </c>
      <c r="K467" s="15">
        <f>IFERROR(ROUND(IF('[10]Linked sheet'!J467="","-",'[10]Linked sheet'!J467),'Rounded options'!$B$3),"-")</f>
        <v>223</v>
      </c>
      <c r="L467" s="15" t="str">
        <f>IF('[10]Linked sheet'!K467="","-",'[10]Linked sheet'!K467)</f>
        <v>No</v>
      </c>
      <c r="M467" s="39" t="str">
        <f>IF('[10]Linked sheet'!L467="","-",'[10]Linked sheet'!L467)</f>
        <v>-</v>
      </c>
      <c r="N467" s="35">
        <f>IFERROR(ROUND('[10]Linked sheet'!M467,'Rounded options'!$B$3),"-")</f>
        <v>0</v>
      </c>
      <c r="O467" s="7" t="str">
        <f>IFERROR(VLOOKUP($B467,[11]BPT_System_Structure!$B:$F,2,FALSE),"-")</f>
        <v>-</v>
      </c>
      <c r="P467" s="23" t="str">
        <f>IFERROR(VLOOKUP($B467,[11]BPT_System_Structure!$B:$F,3,FALSE),"-")</f>
        <v>-</v>
      </c>
      <c r="Q467" s="8" t="str">
        <f>IFERROR(VLOOKUP($B467,[11]BPT_System_Structure!$B:$F,5,FALSE),"-")</f>
        <v>-</v>
      </c>
      <c r="R467" s="59">
        <v>0</v>
      </c>
    </row>
    <row r="468" spans="2:18" hidden="1" x14ac:dyDescent="0.2">
      <c r="B468" s="21" t="str">
        <f>'[10]Linked sheet'!A468</f>
        <v>EA07C</v>
      </c>
      <c r="C468" s="20" t="str">
        <f>VLOOKUP($B468,'[10]Linked sheet'!$A$3:$O$1925,2,FALSE)</f>
        <v>Pace 3: Biventricular and all Congenital Pacemaker Procedures; Resynchronisation Therapy, with CC Score 0-3</v>
      </c>
      <c r="D468" s="68" t="str">
        <f>IF(AND($Q468=$D$2,$O468="HRG"),"See 07.BPT",IFERROR(ROUND('[10]Linked sheet'!C468,'Rounded options'!$B$3),"-"))</f>
        <v>-</v>
      </c>
      <c r="E468" s="66">
        <f>IF(AND($O468="HRG",OR($D$2,$Q468=$E$2)), "See 07.BPTs",IFERROR(ROUND('[10]Linked sheet'!D468,'Rounded options'!$B$3),"-"))</f>
        <v>4164</v>
      </c>
      <c r="F468" s="15" t="str">
        <f>IFERROR(ROUND(IF('[10]Linked sheet'!E468="","-",'[10]Linked sheet'!E468),'Rounded options'!$B$3),"-")</f>
        <v>-</v>
      </c>
      <c r="G468" s="15" t="str">
        <f>IFERROR(ROUND(IF('[10]Linked sheet'!F468="","-",'[10]Linked sheet'!F468),'Rounded options'!$B$3),"-")</f>
        <v>-</v>
      </c>
      <c r="H468" s="15">
        <f>IFERROR(ROUND(IF('[10]Linked sheet'!G468="","-",'[10]Linked sheet'!G468),'Rounded options'!$B$3),"-")</f>
        <v>5</v>
      </c>
      <c r="I468" s="66">
        <f>IF(AND(Q468=$I$2,$O468="HRG"),"See 07.BPTs",IFERROR(ROUND('[10]Linked sheet'!H468,'Rounded options'!$B$3),"-"))</f>
        <v>6947</v>
      </c>
      <c r="J468" s="15">
        <f>IFERROR(ROUND(IF('[10]Linked sheet'!I468="","-",'[10]Linked sheet'!I468),'Rounded options'!$B$3),"-")</f>
        <v>21</v>
      </c>
      <c r="K468" s="15">
        <f>IFERROR(ROUND(IF('[10]Linked sheet'!J468="","-",'[10]Linked sheet'!J468),'Rounded options'!$B$3),"-")</f>
        <v>223</v>
      </c>
      <c r="L468" s="15" t="str">
        <f>IF('[10]Linked sheet'!K468="","-",'[10]Linked sheet'!K468)</f>
        <v>No</v>
      </c>
      <c r="M468" s="39" t="str">
        <f>IF('[10]Linked sheet'!L468="","-",'[10]Linked sheet'!L468)</f>
        <v>-</v>
      </c>
      <c r="N468" s="35">
        <f>IFERROR(ROUND('[10]Linked sheet'!M468,'Rounded options'!$B$3),"-")</f>
        <v>0</v>
      </c>
      <c r="O468" s="7" t="str">
        <f>IFERROR(VLOOKUP($B468,[11]BPT_System_Structure!$B:$F,2,FALSE),"-")</f>
        <v>-</v>
      </c>
      <c r="P468" s="23" t="str">
        <f>IFERROR(VLOOKUP($B468,[11]BPT_System_Structure!$B:$F,3,FALSE),"-")</f>
        <v>-</v>
      </c>
      <c r="Q468" s="8" t="str">
        <f>IFERROR(VLOOKUP($B468,[11]BPT_System_Structure!$B:$F,5,FALSE),"-")</f>
        <v>-</v>
      </c>
      <c r="R468" s="59">
        <v>0</v>
      </c>
    </row>
    <row r="469" spans="2:18" hidden="1" x14ac:dyDescent="0.2">
      <c r="B469" s="21" t="str">
        <f>'[10]Linked sheet'!A469</f>
        <v>EA11A</v>
      </c>
      <c r="C469" s="20" t="str">
        <f>VLOOKUP($B469,'[10]Linked sheet'!$A$3:$O$1925,2,FALSE)</f>
        <v>Percutaneous Interventions: Other including Septostomy, Embolisation, Non-Coronary Stents and Energy Moderated Perforation, with CC Score 3+</v>
      </c>
      <c r="D469" s="68" t="str">
        <f>IF(AND($Q469=$D$2,$O469="HRG"),"See 07.BPT",IFERROR(ROUND('[10]Linked sheet'!C469,'Rounded options'!$B$3),"-"))</f>
        <v>-</v>
      </c>
      <c r="E469" s="66">
        <f>IF(AND($O469="HRG",OR($D$2,$Q469=$E$2)), "See 07.BPTs",IFERROR(ROUND('[10]Linked sheet'!D469,'Rounded options'!$B$3),"-"))</f>
        <v>2813</v>
      </c>
      <c r="F469" s="15" t="str">
        <f>IFERROR(ROUND(IF('[10]Linked sheet'!E469="","-",'[10]Linked sheet'!E469),'Rounded options'!$B$3),"-")</f>
        <v>-</v>
      </c>
      <c r="G469" s="15" t="str">
        <f>IFERROR(ROUND(IF('[10]Linked sheet'!F469="","-",'[10]Linked sheet'!F469),'Rounded options'!$B$3),"-")</f>
        <v>-</v>
      </c>
      <c r="H469" s="15">
        <f>IFERROR(ROUND(IF('[10]Linked sheet'!G469="","-",'[10]Linked sheet'!G469),'Rounded options'!$B$3),"-")</f>
        <v>8</v>
      </c>
      <c r="I469" s="66">
        <f>IF(AND(Q469=$I$2,$O469="HRG"),"See 07.BPTs",IFERROR(ROUND('[10]Linked sheet'!H469,'Rounded options'!$B$3),"-"))</f>
        <v>5546</v>
      </c>
      <c r="J469" s="15">
        <f>IFERROR(ROUND(IF('[10]Linked sheet'!I469="","-",'[10]Linked sheet'!I469),'Rounded options'!$B$3),"-")</f>
        <v>35</v>
      </c>
      <c r="K469" s="15">
        <f>IFERROR(ROUND(IF('[10]Linked sheet'!J469="","-",'[10]Linked sheet'!J469),'Rounded options'!$B$3),"-")</f>
        <v>199</v>
      </c>
      <c r="L469" s="15" t="str">
        <f>IF('[10]Linked sheet'!K469="","-",'[10]Linked sheet'!K469)</f>
        <v>No</v>
      </c>
      <c r="M469" s="39" t="str">
        <f>IF('[10]Linked sheet'!L469="","-",'[10]Linked sheet'!L469)</f>
        <v>-</v>
      </c>
      <c r="N469" s="35">
        <f>IFERROR(ROUND('[10]Linked sheet'!M469,'Rounded options'!$B$3),"-")</f>
        <v>0</v>
      </c>
      <c r="O469" s="7" t="str">
        <f>IFERROR(VLOOKUP($B469,[11]BPT_System_Structure!$B:$F,2,FALSE),"-")</f>
        <v>-</v>
      </c>
      <c r="P469" s="23" t="str">
        <f>IFERROR(VLOOKUP($B469,[11]BPT_System_Structure!$B:$F,3,FALSE),"-")</f>
        <v>-</v>
      </c>
      <c r="Q469" s="8" t="str">
        <f>IFERROR(VLOOKUP($B469,[11]BPT_System_Structure!$B:$F,5,FALSE),"-")</f>
        <v>-</v>
      </c>
      <c r="R469" s="59">
        <v>0</v>
      </c>
    </row>
    <row r="470" spans="2:18" hidden="1" x14ac:dyDescent="0.2">
      <c r="B470" s="21" t="str">
        <f>'[10]Linked sheet'!A470</f>
        <v>EA11B</v>
      </c>
      <c r="C470" s="20" t="str">
        <f>VLOOKUP($B470,'[10]Linked sheet'!$A$3:$O$1925,2,FALSE)</f>
        <v>Percutaneous Interventions: Other including Septostomy, Embolisation, Non-Coronary Stents and Energy Moderated Perforation, with CC Score 0-2</v>
      </c>
      <c r="D470" s="68" t="str">
        <f>IF(AND($Q470=$D$2,$O470="HRG"),"See 07.BPT",IFERROR(ROUND('[10]Linked sheet'!C470,'Rounded options'!$B$3),"-"))</f>
        <v>-</v>
      </c>
      <c r="E470" s="66">
        <f>IF(AND($O470="HRG",OR($D$2,$Q470=$E$2)), "See 07.BPTs",IFERROR(ROUND('[10]Linked sheet'!D470,'Rounded options'!$B$3),"-"))</f>
        <v>1832</v>
      </c>
      <c r="F470" s="15" t="str">
        <f>IFERROR(ROUND(IF('[10]Linked sheet'!E470="","-",'[10]Linked sheet'!E470),'Rounded options'!$B$3),"-")</f>
        <v>-</v>
      </c>
      <c r="G470" s="15" t="str">
        <f>IFERROR(ROUND(IF('[10]Linked sheet'!F470="","-",'[10]Linked sheet'!F470),'Rounded options'!$B$3),"-")</f>
        <v>-</v>
      </c>
      <c r="H470" s="15">
        <f>IFERROR(ROUND(IF('[10]Linked sheet'!G470="","-",'[10]Linked sheet'!G470),'Rounded options'!$B$3),"-")</f>
        <v>5</v>
      </c>
      <c r="I470" s="66">
        <f>IF(AND(Q470=$I$2,$O470="HRG"),"See 07.BPTs",IFERROR(ROUND('[10]Linked sheet'!H470,'Rounded options'!$B$3),"-"))</f>
        <v>3482</v>
      </c>
      <c r="J470" s="15">
        <f>IFERROR(ROUND(IF('[10]Linked sheet'!I470="","-",'[10]Linked sheet'!I470),'Rounded options'!$B$3),"-")</f>
        <v>17</v>
      </c>
      <c r="K470" s="15">
        <f>IFERROR(ROUND(IF('[10]Linked sheet'!J470="","-",'[10]Linked sheet'!J470),'Rounded options'!$B$3),"-")</f>
        <v>199</v>
      </c>
      <c r="L470" s="15" t="str">
        <f>IF('[10]Linked sheet'!K470="","-",'[10]Linked sheet'!K470)</f>
        <v>No</v>
      </c>
      <c r="M470" s="39" t="str">
        <f>IF('[10]Linked sheet'!L470="","-",'[10]Linked sheet'!L470)</f>
        <v>-</v>
      </c>
      <c r="N470" s="35">
        <f>IFERROR(ROUND('[10]Linked sheet'!M470,'Rounded options'!$B$3),"-")</f>
        <v>0</v>
      </c>
      <c r="O470" s="7" t="str">
        <f>IFERROR(VLOOKUP($B470,[11]BPT_System_Structure!$B:$F,2,FALSE),"-")</f>
        <v>-</v>
      </c>
      <c r="P470" s="23" t="str">
        <f>IFERROR(VLOOKUP($B470,[11]BPT_System_Structure!$B:$F,3,FALSE),"-")</f>
        <v>-</v>
      </c>
      <c r="Q470" s="8" t="str">
        <f>IFERROR(VLOOKUP($B470,[11]BPT_System_Structure!$B:$F,5,FALSE),"-")</f>
        <v>-</v>
      </c>
      <c r="R470" s="59">
        <v>0</v>
      </c>
    </row>
    <row r="471" spans="2:18" hidden="1" x14ac:dyDescent="0.2">
      <c r="B471" s="21" t="str">
        <f>'[10]Linked sheet'!A471</f>
        <v>EA12A</v>
      </c>
      <c r="C471" s="20" t="str">
        <f>VLOOKUP($B471,'[10]Linked sheet'!$A$3:$O$1925,2,FALSE)</f>
        <v>Implantation of Cardioverter; Defibrillator only, with CC Score 9+</v>
      </c>
      <c r="D471" s="68" t="str">
        <f>IF(AND($Q471=$D$2,$O471="HRG"),"See 07.BPT",IFERROR(ROUND('[10]Linked sheet'!C471,'Rounded options'!$B$3),"-"))</f>
        <v>-</v>
      </c>
      <c r="E471" s="66">
        <f>IF(AND($O471="HRG",OR($D$2,$Q471=$E$2)), "See 07.BPTs",IFERROR(ROUND('[10]Linked sheet'!D471,'Rounded options'!$B$3),"-"))</f>
        <v>13800</v>
      </c>
      <c r="F471" s="15" t="str">
        <f>IFERROR(ROUND(IF('[10]Linked sheet'!E471="","-",'[10]Linked sheet'!E471),'Rounded options'!$B$3),"-")</f>
        <v>-</v>
      </c>
      <c r="G471" s="15" t="str">
        <f>IFERROR(ROUND(IF('[10]Linked sheet'!F471="","-",'[10]Linked sheet'!F471),'Rounded options'!$B$3),"-")</f>
        <v>-</v>
      </c>
      <c r="H471" s="15">
        <f>IFERROR(ROUND(IF('[10]Linked sheet'!G471="","-",'[10]Linked sheet'!G471),'Rounded options'!$B$3),"-")</f>
        <v>26</v>
      </c>
      <c r="I471" s="66">
        <f>IF(AND(Q471=$I$2,$O471="HRG"),"See 07.BPTs",IFERROR(ROUND('[10]Linked sheet'!H471,'Rounded options'!$B$3),"-"))</f>
        <v>16188</v>
      </c>
      <c r="J471" s="15">
        <f>IFERROR(ROUND(IF('[10]Linked sheet'!I471="","-",'[10]Linked sheet'!I471),'Rounded options'!$B$3),"-")</f>
        <v>53</v>
      </c>
      <c r="K471" s="15">
        <f>IFERROR(ROUND(IF('[10]Linked sheet'!J471="","-",'[10]Linked sheet'!J471),'Rounded options'!$B$3),"-")</f>
        <v>199</v>
      </c>
      <c r="L471" s="15" t="str">
        <f>IF('[10]Linked sheet'!K471="","-",'[10]Linked sheet'!K471)</f>
        <v>No</v>
      </c>
      <c r="M471" s="39" t="str">
        <f>IF('[10]Linked sheet'!L471="","-",'[10]Linked sheet'!L471)</f>
        <v>-</v>
      </c>
      <c r="N471" s="35">
        <f>IFERROR(ROUND('[10]Linked sheet'!M471,'Rounded options'!$B$3),"-")</f>
        <v>0</v>
      </c>
      <c r="O471" s="7" t="str">
        <f>IFERROR(VLOOKUP($B471,[11]BPT_System_Structure!$B:$F,2,FALSE),"-")</f>
        <v>-</v>
      </c>
      <c r="P471" s="23" t="str">
        <f>IFERROR(VLOOKUP($B471,[11]BPT_System_Structure!$B:$F,3,FALSE),"-")</f>
        <v>-</v>
      </c>
      <c r="Q471" s="8" t="str">
        <f>IFERROR(VLOOKUP($B471,[11]BPT_System_Structure!$B:$F,5,FALSE),"-")</f>
        <v>-</v>
      </c>
      <c r="R471" s="59">
        <v>0</v>
      </c>
    </row>
    <row r="472" spans="2:18" hidden="1" x14ac:dyDescent="0.2">
      <c r="B472" s="21" t="str">
        <f>'[10]Linked sheet'!A472</f>
        <v>EA12B</v>
      </c>
      <c r="C472" s="20" t="str">
        <f>VLOOKUP($B472,'[10]Linked sheet'!$A$3:$O$1925,2,FALSE)</f>
        <v>Implantation of Cardioverter; Defibrillator only, with CC Score 6-8</v>
      </c>
      <c r="D472" s="68" t="str">
        <f>IF(AND($Q472=$D$2,$O472="HRG"),"See 07.BPT",IFERROR(ROUND('[10]Linked sheet'!C472,'Rounded options'!$B$3),"-"))</f>
        <v>-</v>
      </c>
      <c r="E472" s="66">
        <f>IF(AND($O472="HRG",OR($D$2,$Q472=$E$2)), "See 07.BPTs",IFERROR(ROUND('[10]Linked sheet'!D472,'Rounded options'!$B$3),"-"))</f>
        <v>10875</v>
      </c>
      <c r="F472" s="15" t="str">
        <f>IFERROR(ROUND(IF('[10]Linked sheet'!E472="","-",'[10]Linked sheet'!E472),'Rounded options'!$B$3),"-")</f>
        <v>-</v>
      </c>
      <c r="G472" s="15" t="str">
        <f>IFERROR(ROUND(IF('[10]Linked sheet'!F472="","-",'[10]Linked sheet'!F472),'Rounded options'!$B$3),"-")</f>
        <v>-</v>
      </c>
      <c r="H472" s="15">
        <f>IFERROR(ROUND(IF('[10]Linked sheet'!G472="","-",'[10]Linked sheet'!G472),'Rounded options'!$B$3),"-")</f>
        <v>5</v>
      </c>
      <c r="I472" s="66">
        <f>IF(AND(Q472=$I$2,$O472="HRG"),"See 07.BPTs",IFERROR(ROUND('[10]Linked sheet'!H472,'Rounded options'!$B$3),"-"))</f>
        <v>13627</v>
      </c>
      <c r="J472" s="15">
        <f>IFERROR(ROUND(IF('[10]Linked sheet'!I472="","-",'[10]Linked sheet'!I472),'Rounded options'!$B$3),"-")</f>
        <v>33</v>
      </c>
      <c r="K472" s="15">
        <f>IFERROR(ROUND(IF('[10]Linked sheet'!J472="","-",'[10]Linked sheet'!J472),'Rounded options'!$B$3),"-")</f>
        <v>199</v>
      </c>
      <c r="L472" s="15" t="str">
        <f>IF('[10]Linked sheet'!K472="","-",'[10]Linked sheet'!K472)</f>
        <v>No</v>
      </c>
      <c r="M472" s="39" t="str">
        <f>IF('[10]Linked sheet'!L472="","-",'[10]Linked sheet'!L472)</f>
        <v>-</v>
      </c>
      <c r="N472" s="35">
        <f>IFERROR(ROUND('[10]Linked sheet'!M472,'Rounded options'!$B$3),"-")</f>
        <v>0</v>
      </c>
      <c r="O472" s="7" t="str">
        <f>IFERROR(VLOOKUP($B472,[11]BPT_System_Structure!$B:$F,2,FALSE),"-")</f>
        <v>-</v>
      </c>
      <c r="P472" s="23" t="str">
        <f>IFERROR(VLOOKUP($B472,[11]BPT_System_Structure!$B:$F,3,FALSE),"-")</f>
        <v>-</v>
      </c>
      <c r="Q472" s="8" t="str">
        <f>IFERROR(VLOOKUP($B472,[11]BPT_System_Structure!$B:$F,5,FALSE),"-")</f>
        <v>-</v>
      </c>
      <c r="R472" s="59">
        <v>0</v>
      </c>
    </row>
    <row r="473" spans="2:18" hidden="1" x14ac:dyDescent="0.2">
      <c r="B473" s="21" t="str">
        <f>'[10]Linked sheet'!A473</f>
        <v>EA12C</v>
      </c>
      <c r="C473" s="20" t="str">
        <f>VLOOKUP($B473,'[10]Linked sheet'!$A$3:$O$1925,2,FALSE)</f>
        <v>Implantation of Cardioverter; Defibrillator only, with CC Score 3-5</v>
      </c>
      <c r="D473" s="68" t="str">
        <f>IF(AND($Q473=$D$2,$O473="HRG"),"See 07.BPT",IFERROR(ROUND('[10]Linked sheet'!C473,'Rounded options'!$B$3),"-"))</f>
        <v>-</v>
      </c>
      <c r="E473" s="66">
        <f>IF(AND($O473="HRG",OR($D$2,$Q473=$E$2)), "See 07.BPTs",IFERROR(ROUND('[10]Linked sheet'!D473,'Rounded options'!$B$3),"-"))</f>
        <v>10623</v>
      </c>
      <c r="F473" s="15" t="str">
        <f>IFERROR(ROUND(IF('[10]Linked sheet'!E473="","-",'[10]Linked sheet'!E473),'Rounded options'!$B$3),"-")</f>
        <v>-</v>
      </c>
      <c r="G473" s="15" t="str">
        <f>IFERROR(ROUND(IF('[10]Linked sheet'!F473="","-",'[10]Linked sheet'!F473),'Rounded options'!$B$3),"-")</f>
        <v>-</v>
      </c>
      <c r="H473" s="15">
        <f>IFERROR(ROUND(IF('[10]Linked sheet'!G473="","-",'[10]Linked sheet'!G473),'Rounded options'!$B$3),"-")</f>
        <v>5</v>
      </c>
      <c r="I473" s="66">
        <f>IF(AND(Q473=$I$2,$O473="HRG"),"See 07.BPTs",IFERROR(ROUND('[10]Linked sheet'!H473,'Rounded options'!$B$3),"-"))</f>
        <v>11946</v>
      </c>
      <c r="J473" s="15">
        <f>IFERROR(ROUND(IF('[10]Linked sheet'!I473="","-",'[10]Linked sheet'!I473),'Rounded options'!$B$3),"-")</f>
        <v>27</v>
      </c>
      <c r="K473" s="15">
        <f>IFERROR(ROUND(IF('[10]Linked sheet'!J473="","-",'[10]Linked sheet'!J473),'Rounded options'!$B$3),"-")</f>
        <v>199</v>
      </c>
      <c r="L473" s="15" t="str">
        <f>IF('[10]Linked sheet'!K473="","-",'[10]Linked sheet'!K473)</f>
        <v>No</v>
      </c>
      <c r="M473" s="39" t="str">
        <f>IF('[10]Linked sheet'!L473="","-",'[10]Linked sheet'!L473)</f>
        <v>-</v>
      </c>
      <c r="N473" s="35">
        <f>IFERROR(ROUND('[10]Linked sheet'!M473,'Rounded options'!$B$3),"-")</f>
        <v>0</v>
      </c>
      <c r="O473" s="7" t="str">
        <f>IFERROR(VLOOKUP($B473,[11]BPT_System_Structure!$B:$F,2,FALSE),"-")</f>
        <v>-</v>
      </c>
      <c r="P473" s="23" t="str">
        <f>IFERROR(VLOOKUP($B473,[11]BPT_System_Structure!$B:$F,3,FALSE),"-")</f>
        <v>-</v>
      </c>
      <c r="Q473" s="8" t="str">
        <f>IFERROR(VLOOKUP($B473,[11]BPT_System_Structure!$B:$F,5,FALSE),"-")</f>
        <v>-</v>
      </c>
      <c r="R473" s="59">
        <v>0</v>
      </c>
    </row>
    <row r="474" spans="2:18" hidden="1" x14ac:dyDescent="0.2">
      <c r="B474" s="21" t="str">
        <f>'[10]Linked sheet'!A474</f>
        <v>EA12D</v>
      </c>
      <c r="C474" s="20" t="str">
        <f>VLOOKUP($B474,'[10]Linked sheet'!$A$3:$O$1925,2,FALSE)</f>
        <v>Implantation of Cardioverter; Defibrillator only, with CC Score 0-2</v>
      </c>
      <c r="D474" s="68" t="str">
        <f>IF(AND($Q474=$D$2,$O474="HRG"),"See 07.BPT",IFERROR(ROUND('[10]Linked sheet'!C474,'Rounded options'!$B$3),"-"))</f>
        <v>-</v>
      </c>
      <c r="E474" s="66">
        <f>IF(AND($O474="HRG",OR($D$2,$Q474=$E$2)), "See 07.BPTs",IFERROR(ROUND('[10]Linked sheet'!D474,'Rounded options'!$B$3),"-"))</f>
        <v>10844</v>
      </c>
      <c r="F474" s="15" t="str">
        <f>IFERROR(ROUND(IF('[10]Linked sheet'!E474="","-",'[10]Linked sheet'!E474),'Rounded options'!$B$3),"-")</f>
        <v>-</v>
      </c>
      <c r="G474" s="15" t="str">
        <f>IFERROR(ROUND(IF('[10]Linked sheet'!F474="","-",'[10]Linked sheet'!F474),'Rounded options'!$B$3),"-")</f>
        <v>-</v>
      </c>
      <c r="H474" s="15">
        <f>IFERROR(ROUND(IF('[10]Linked sheet'!G474="","-",'[10]Linked sheet'!G474),'Rounded options'!$B$3),"-")</f>
        <v>5</v>
      </c>
      <c r="I474" s="66">
        <f>IF(AND(Q474=$I$2,$O474="HRG"),"See 07.BPTs",IFERROR(ROUND('[10]Linked sheet'!H474,'Rounded options'!$B$3),"-"))</f>
        <v>11296</v>
      </c>
      <c r="J474" s="15">
        <f>IFERROR(ROUND(IF('[10]Linked sheet'!I474="","-",'[10]Linked sheet'!I474),'Rounded options'!$B$3),"-")</f>
        <v>22</v>
      </c>
      <c r="K474" s="15">
        <f>IFERROR(ROUND(IF('[10]Linked sheet'!J474="","-",'[10]Linked sheet'!J474),'Rounded options'!$B$3),"-")</f>
        <v>199</v>
      </c>
      <c r="L474" s="15" t="str">
        <f>IF('[10]Linked sheet'!K474="","-",'[10]Linked sheet'!K474)</f>
        <v>No</v>
      </c>
      <c r="M474" s="39" t="str">
        <f>IF('[10]Linked sheet'!L474="","-",'[10]Linked sheet'!L474)</f>
        <v>-</v>
      </c>
      <c r="N474" s="35">
        <f>IFERROR(ROUND('[10]Linked sheet'!M474,'Rounded options'!$B$3),"-")</f>
        <v>0</v>
      </c>
      <c r="O474" s="7" t="str">
        <f>IFERROR(VLOOKUP($B474,[11]BPT_System_Structure!$B:$F,2,FALSE),"-")</f>
        <v>-</v>
      </c>
      <c r="P474" s="23" t="str">
        <f>IFERROR(VLOOKUP($B474,[11]BPT_System_Structure!$B:$F,3,FALSE),"-")</f>
        <v>-</v>
      </c>
      <c r="Q474" s="8" t="str">
        <f>IFERROR(VLOOKUP($B474,[11]BPT_System_Structure!$B:$F,5,FALSE),"-")</f>
        <v>-</v>
      </c>
      <c r="R474" s="59">
        <v>0</v>
      </c>
    </row>
    <row r="475" spans="2:18" hidden="1" x14ac:dyDescent="0.2">
      <c r="B475" s="21" t="str">
        <f>'[10]Linked sheet'!A475</f>
        <v>EA14A</v>
      </c>
      <c r="C475" s="20" t="str">
        <f>VLOOKUP($B475,'[10]Linked sheet'!$A$3:$O$1925,2,FALSE)</f>
        <v>Coronary Artery Bypass Graft (First Time) with CC Score 12+</v>
      </c>
      <c r="D475" s="68" t="str">
        <f>IF(AND($Q475=$D$2,$O475="HRG"),"See 07.BPT",IFERROR(ROUND('[10]Linked sheet'!C475,'Rounded options'!$B$3),"-"))</f>
        <v>-</v>
      </c>
      <c r="E475" s="66">
        <f>IF(AND($O475="HRG",OR($D$2,$Q475=$E$2)), "See 07.BPTs",IFERROR(ROUND('[10]Linked sheet'!D475,'Rounded options'!$B$3),"-"))</f>
        <v>18800</v>
      </c>
      <c r="F475" s="15" t="str">
        <f>IFERROR(ROUND(IF('[10]Linked sheet'!E475="","-",'[10]Linked sheet'!E475),'Rounded options'!$B$3),"-")</f>
        <v>-</v>
      </c>
      <c r="G475" s="15" t="str">
        <f>IFERROR(ROUND(IF('[10]Linked sheet'!F475="","-",'[10]Linked sheet'!F475),'Rounded options'!$B$3),"-")</f>
        <v>-</v>
      </c>
      <c r="H475" s="15">
        <f>IFERROR(ROUND(IF('[10]Linked sheet'!G475="","-",'[10]Linked sheet'!G475),'Rounded options'!$B$3),"-")</f>
        <v>62</v>
      </c>
      <c r="I475" s="66">
        <f>IF(AND(Q475=$I$2,$O475="HRG"),"See 07.BPTs",IFERROR(ROUND('[10]Linked sheet'!H475,'Rounded options'!$B$3),"-"))</f>
        <v>22560</v>
      </c>
      <c r="J475" s="15">
        <f>IFERROR(ROUND(IF('[10]Linked sheet'!I475="","-",'[10]Linked sheet'!I475),'Rounded options'!$B$3),"-")</f>
        <v>70</v>
      </c>
      <c r="K475" s="15">
        <f>IFERROR(ROUND(IF('[10]Linked sheet'!J475="","-",'[10]Linked sheet'!J475),'Rounded options'!$B$3),"-")</f>
        <v>199</v>
      </c>
      <c r="L475" s="15" t="str">
        <f>IF('[10]Linked sheet'!K475="","-",'[10]Linked sheet'!K475)</f>
        <v>No</v>
      </c>
      <c r="M475" s="39" t="str">
        <f>IF('[10]Linked sheet'!L475="","-",'[10]Linked sheet'!L475)</f>
        <v>-</v>
      </c>
      <c r="N475" s="35">
        <f>IFERROR(ROUND('[10]Linked sheet'!M475,'Rounded options'!$B$3),"-")</f>
        <v>0</v>
      </c>
      <c r="O475" s="7" t="str">
        <f>IFERROR(VLOOKUP($B475,[11]BPT_System_Structure!$B:$F,2,FALSE),"-")</f>
        <v>-</v>
      </c>
      <c r="P475" s="23" t="str">
        <f>IFERROR(VLOOKUP($B475,[11]BPT_System_Structure!$B:$F,3,FALSE),"-")</f>
        <v>-</v>
      </c>
      <c r="Q475" s="8" t="str">
        <f>IFERROR(VLOOKUP($B475,[11]BPT_System_Structure!$B:$F,5,FALSE),"-")</f>
        <v>-</v>
      </c>
      <c r="R475" s="59">
        <v>0</v>
      </c>
    </row>
    <row r="476" spans="2:18" hidden="1" x14ac:dyDescent="0.2">
      <c r="B476" s="21" t="str">
        <f>'[10]Linked sheet'!A476</f>
        <v>EA14B</v>
      </c>
      <c r="C476" s="20" t="str">
        <f>VLOOKUP($B476,'[10]Linked sheet'!$A$3:$O$1925,2,FALSE)</f>
        <v>Coronary Artery Bypass Graft (First Time) with CC Score 7-11</v>
      </c>
      <c r="D476" s="68" t="str">
        <f>IF(AND($Q476=$D$2,$O476="HRG"),"See 07.BPT",IFERROR(ROUND('[10]Linked sheet'!C476,'Rounded options'!$B$3),"-"))</f>
        <v>-</v>
      </c>
      <c r="E476" s="66">
        <f>IF(AND($O476="HRG",OR($D$2,$Q476=$E$2)), "See 07.BPTs",IFERROR(ROUND('[10]Linked sheet'!D476,'Rounded options'!$B$3),"-"))</f>
        <v>8579</v>
      </c>
      <c r="F476" s="15" t="str">
        <f>IFERROR(ROUND(IF('[10]Linked sheet'!E476="","-",'[10]Linked sheet'!E476),'Rounded options'!$B$3),"-")</f>
        <v>-</v>
      </c>
      <c r="G476" s="15" t="str">
        <f>IFERROR(ROUND(IF('[10]Linked sheet'!F476="","-",'[10]Linked sheet'!F476),'Rounded options'!$B$3),"-")</f>
        <v>-</v>
      </c>
      <c r="H476" s="15">
        <f>IFERROR(ROUND(IF('[10]Linked sheet'!G476="","-",'[10]Linked sheet'!G476),'Rounded options'!$B$3),"-")</f>
        <v>25</v>
      </c>
      <c r="I476" s="66">
        <f>IF(AND(Q476=$I$2,$O476="HRG"),"See 07.BPTs",IFERROR(ROUND('[10]Linked sheet'!H476,'Rounded options'!$B$3),"-"))</f>
        <v>10295</v>
      </c>
      <c r="J476" s="15">
        <f>IFERROR(ROUND(IF('[10]Linked sheet'!I476="","-",'[10]Linked sheet'!I476),'Rounded options'!$B$3),"-")</f>
        <v>41</v>
      </c>
      <c r="K476" s="15">
        <f>IFERROR(ROUND(IF('[10]Linked sheet'!J476="","-",'[10]Linked sheet'!J476),'Rounded options'!$B$3),"-")</f>
        <v>199</v>
      </c>
      <c r="L476" s="15" t="str">
        <f>IF('[10]Linked sheet'!K476="","-",'[10]Linked sheet'!K476)</f>
        <v>No</v>
      </c>
      <c r="M476" s="39" t="str">
        <f>IF('[10]Linked sheet'!L476="","-",'[10]Linked sheet'!L476)</f>
        <v>-</v>
      </c>
      <c r="N476" s="35">
        <f>IFERROR(ROUND('[10]Linked sheet'!M476,'Rounded options'!$B$3),"-")</f>
        <v>0</v>
      </c>
      <c r="O476" s="7" t="str">
        <f>IFERROR(VLOOKUP($B476,[11]BPT_System_Structure!$B:$F,2,FALSE),"-")</f>
        <v>-</v>
      </c>
      <c r="P476" s="23" t="str">
        <f>IFERROR(VLOOKUP($B476,[11]BPT_System_Structure!$B:$F,3,FALSE),"-")</f>
        <v>-</v>
      </c>
      <c r="Q476" s="8" t="str">
        <f>IFERROR(VLOOKUP($B476,[11]BPT_System_Structure!$B:$F,5,FALSE),"-")</f>
        <v>-</v>
      </c>
      <c r="R476" s="59">
        <v>0</v>
      </c>
    </row>
    <row r="477" spans="2:18" hidden="1" x14ac:dyDescent="0.2">
      <c r="B477" s="21" t="str">
        <f>'[10]Linked sheet'!A477</f>
        <v>EA14C</v>
      </c>
      <c r="C477" s="20" t="str">
        <f>VLOOKUP($B477,'[10]Linked sheet'!$A$3:$O$1925,2,FALSE)</f>
        <v>Coronary Artery Bypass Graft (First Time) with CC Score 3-6</v>
      </c>
      <c r="D477" s="68" t="str">
        <f>IF(AND($Q477=$D$2,$O477="HRG"),"See 07.BPT",IFERROR(ROUND('[10]Linked sheet'!C477,'Rounded options'!$B$3),"-"))</f>
        <v>-</v>
      </c>
      <c r="E477" s="66">
        <f>IF(AND($O477="HRG",OR($D$2,$Q477=$E$2)), "See 07.BPTs",IFERROR(ROUND('[10]Linked sheet'!D477,'Rounded options'!$B$3),"-"))</f>
        <v>7053</v>
      </c>
      <c r="F477" s="15" t="str">
        <f>IFERROR(ROUND(IF('[10]Linked sheet'!E477="","-",'[10]Linked sheet'!E477),'Rounded options'!$B$3),"-")</f>
        <v>-</v>
      </c>
      <c r="G477" s="15" t="str">
        <f>IFERROR(ROUND(IF('[10]Linked sheet'!F477="","-",'[10]Linked sheet'!F477),'Rounded options'!$B$3),"-")</f>
        <v>-</v>
      </c>
      <c r="H477" s="15">
        <f>IFERROR(ROUND(IF('[10]Linked sheet'!G477="","-",'[10]Linked sheet'!G477),'Rounded options'!$B$3),"-")</f>
        <v>14</v>
      </c>
      <c r="I477" s="66">
        <f>IF(AND(Q477=$I$2,$O477="HRG"),"See 07.BPTs",IFERROR(ROUND('[10]Linked sheet'!H477,'Rounded options'!$B$3),"-"))</f>
        <v>9920</v>
      </c>
      <c r="J477" s="15">
        <f>IFERROR(ROUND(IF('[10]Linked sheet'!I477="","-",'[10]Linked sheet'!I477),'Rounded options'!$B$3),"-")</f>
        <v>32</v>
      </c>
      <c r="K477" s="15">
        <f>IFERROR(ROUND(IF('[10]Linked sheet'!J477="","-",'[10]Linked sheet'!J477),'Rounded options'!$B$3),"-")</f>
        <v>199</v>
      </c>
      <c r="L477" s="15" t="str">
        <f>IF('[10]Linked sheet'!K477="","-",'[10]Linked sheet'!K477)</f>
        <v>No</v>
      </c>
      <c r="M477" s="39" t="str">
        <f>IF('[10]Linked sheet'!L477="","-",'[10]Linked sheet'!L477)</f>
        <v>-</v>
      </c>
      <c r="N477" s="35">
        <f>IFERROR(ROUND('[10]Linked sheet'!M477,'Rounded options'!$B$3),"-")</f>
        <v>0</v>
      </c>
      <c r="O477" s="7" t="str">
        <f>IFERROR(VLOOKUP($B477,[11]BPT_System_Structure!$B:$F,2,FALSE),"-")</f>
        <v>-</v>
      </c>
      <c r="P477" s="23" t="str">
        <f>IFERROR(VLOOKUP($B477,[11]BPT_System_Structure!$B:$F,3,FALSE),"-")</f>
        <v>-</v>
      </c>
      <c r="Q477" s="8" t="str">
        <f>IFERROR(VLOOKUP($B477,[11]BPT_System_Structure!$B:$F,5,FALSE),"-")</f>
        <v>-</v>
      </c>
      <c r="R477" s="59">
        <v>0</v>
      </c>
    </row>
    <row r="478" spans="2:18" hidden="1" x14ac:dyDescent="0.2">
      <c r="B478" s="21" t="str">
        <f>'[10]Linked sheet'!A478</f>
        <v>EA14D</v>
      </c>
      <c r="C478" s="20" t="str">
        <f>VLOOKUP($B478,'[10]Linked sheet'!$A$3:$O$1925,2,FALSE)</f>
        <v>Coronary Artery Bypass Graft (First Time) with CC Score 0-2</v>
      </c>
      <c r="D478" s="68" t="str">
        <f>IF(AND($Q478=$D$2,$O478="HRG"),"See 07.BPT",IFERROR(ROUND('[10]Linked sheet'!C478,'Rounded options'!$B$3),"-"))</f>
        <v>-</v>
      </c>
      <c r="E478" s="66">
        <f>IF(AND($O478="HRG",OR($D$2,$Q478=$E$2)), "See 07.BPTs",IFERROR(ROUND('[10]Linked sheet'!D478,'Rounded options'!$B$3),"-"))</f>
        <v>6521</v>
      </c>
      <c r="F478" s="15" t="str">
        <f>IFERROR(ROUND(IF('[10]Linked sheet'!E478="","-",'[10]Linked sheet'!E478),'Rounded options'!$B$3),"-")</f>
        <v>-</v>
      </c>
      <c r="G478" s="15" t="str">
        <f>IFERROR(ROUND(IF('[10]Linked sheet'!F478="","-",'[10]Linked sheet'!F478),'Rounded options'!$B$3),"-")</f>
        <v>-</v>
      </c>
      <c r="H478" s="15">
        <f>IFERROR(ROUND(IF('[10]Linked sheet'!G478="","-",'[10]Linked sheet'!G478),'Rounded options'!$B$3),"-")</f>
        <v>11</v>
      </c>
      <c r="I478" s="66">
        <f>IF(AND(Q478=$I$2,$O478="HRG"),"See 07.BPTs",IFERROR(ROUND('[10]Linked sheet'!H478,'Rounded options'!$B$3),"-"))</f>
        <v>9095</v>
      </c>
      <c r="J478" s="15">
        <f>IFERROR(ROUND(IF('[10]Linked sheet'!I478="","-",'[10]Linked sheet'!I478),'Rounded options'!$B$3),"-")</f>
        <v>22</v>
      </c>
      <c r="K478" s="15">
        <f>IFERROR(ROUND(IF('[10]Linked sheet'!J478="","-",'[10]Linked sheet'!J478),'Rounded options'!$B$3),"-")</f>
        <v>199</v>
      </c>
      <c r="L478" s="15" t="str">
        <f>IF('[10]Linked sheet'!K478="","-",'[10]Linked sheet'!K478)</f>
        <v>No</v>
      </c>
      <c r="M478" s="39" t="str">
        <f>IF('[10]Linked sheet'!L478="","-",'[10]Linked sheet'!L478)</f>
        <v>-</v>
      </c>
      <c r="N478" s="35">
        <f>IFERROR(ROUND('[10]Linked sheet'!M478,'Rounded options'!$B$3),"-")</f>
        <v>0</v>
      </c>
      <c r="O478" s="7" t="str">
        <f>IFERROR(VLOOKUP($B478,[11]BPT_System_Structure!$B:$F,2,FALSE),"-")</f>
        <v>-</v>
      </c>
      <c r="P478" s="23" t="str">
        <f>IFERROR(VLOOKUP($B478,[11]BPT_System_Structure!$B:$F,3,FALSE),"-")</f>
        <v>-</v>
      </c>
      <c r="Q478" s="8" t="str">
        <f>IFERROR(VLOOKUP($B478,[11]BPT_System_Structure!$B:$F,5,FALSE),"-")</f>
        <v>-</v>
      </c>
      <c r="R478" s="59">
        <v>0</v>
      </c>
    </row>
    <row r="479" spans="2:18" hidden="1" x14ac:dyDescent="0.2">
      <c r="B479" s="21" t="str">
        <f>'[10]Linked sheet'!A479</f>
        <v>EA16A</v>
      </c>
      <c r="C479" s="20" t="str">
        <f>VLOOKUP($B479,'[10]Linked sheet'!$A$3:$O$1925,2,FALSE)</f>
        <v>Coronary Artery Bypass Graft (First Time) with Percutaneous Coronary Intervention, Pacing, EP or RFA, with CC Score 9+</v>
      </c>
      <c r="D479" s="68" t="str">
        <f>IF(AND($Q479=$D$2,$O479="HRG"),"See 07.BPT",IFERROR(ROUND('[10]Linked sheet'!C479,'Rounded options'!$B$3),"-"))</f>
        <v>-</v>
      </c>
      <c r="E479" s="66">
        <f>IF(AND($O479="HRG",OR($D$2,$Q479=$E$2)), "See 07.BPTs",IFERROR(ROUND('[10]Linked sheet'!D479,'Rounded options'!$B$3),"-"))</f>
        <v>10841</v>
      </c>
      <c r="F479" s="15" t="str">
        <f>IFERROR(ROUND(IF('[10]Linked sheet'!E479="","-",'[10]Linked sheet'!E479),'Rounded options'!$B$3),"-")</f>
        <v>-</v>
      </c>
      <c r="G479" s="15" t="str">
        <f>IFERROR(ROUND(IF('[10]Linked sheet'!F479="","-",'[10]Linked sheet'!F479),'Rounded options'!$B$3),"-")</f>
        <v>-</v>
      </c>
      <c r="H479" s="15">
        <f>IFERROR(ROUND(IF('[10]Linked sheet'!G479="","-",'[10]Linked sheet'!G479),'Rounded options'!$B$3),"-")</f>
        <v>40</v>
      </c>
      <c r="I479" s="66">
        <f>IF(AND(Q479=$I$2,$O479="HRG"),"See 07.BPTs",IFERROR(ROUND('[10]Linked sheet'!H479,'Rounded options'!$B$3),"-"))</f>
        <v>12659</v>
      </c>
      <c r="J479" s="15">
        <f>IFERROR(ROUND(IF('[10]Linked sheet'!I479="","-",'[10]Linked sheet'!I479),'Rounded options'!$B$3),"-")</f>
        <v>55</v>
      </c>
      <c r="K479" s="15">
        <f>IFERROR(ROUND(IF('[10]Linked sheet'!J479="","-",'[10]Linked sheet'!J479),'Rounded options'!$B$3),"-")</f>
        <v>199</v>
      </c>
      <c r="L479" s="15" t="str">
        <f>IF('[10]Linked sheet'!K479="","-",'[10]Linked sheet'!K479)</f>
        <v>No</v>
      </c>
      <c r="M479" s="39" t="str">
        <f>IF('[10]Linked sheet'!L479="","-",'[10]Linked sheet'!L479)</f>
        <v>-</v>
      </c>
      <c r="N479" s="35">
        <f>IFERROR(ROUND('[10]Linked sheet'!M479,'Rounded options'!$B$3),"-")</f>
        <v>0</v>
      </c>
      <c r="O479" s="7" t="str">
        <f>IFERROR(VLOOKUP($B479,[11]BPT_System_Structure!$B:$F,2,FALSE),"-")</f>
        <v>-</v>
      </c>
      <c r="P479" s="23" t="str">
        <f>IFERROR(VLOOKUP($B479,[11]BPT_System_Structure!$B:$F,3,FALSE),"-")</f>
        <v>-</v>
      </c>
      <c r="Q479" s="8" t="str">
        <f>IFERROR(VLOOKUP($B479,[11]BPT_System_Structure!$B:$F,5,FALSE),"-")</f>
        <v>-</v>
      </c>
      <c r="R479" s="59">
        <v>0</v>
      </c>
    </row>
    <row r="480" spans="2:18" hidden="1" x14ac:dyDescent="0.2">
      <c r="B480" s="21" t="str">
        <f>'[10]Linked sheet'!A480</f>
        <v>EA16B</v>
      </c>
      <c r="C480" s="20" t="str">
        <f>VLOOKUP($B480,'[10]Linked sheet'!$A$3:$O$1925,2,FALSE)</f>
        <v>Coronary Artery Bypass Graft (First Time) with Percutaneous Coronary Intervention, Pacing, EP or RFA, with CC Score 6-8</v>
      </c>
      <c r="D480" s="68" t="str">
        <f>IF(AND($Q480=$D$2,$O480="HRG"),"See 07.BPT",IFERROR(ROUND('[10]Linked sheet'!C480,'Rounded options'!$B$3),"-"))</f>
        <v>-</v>
      </c>
      <c r="E480" s="66">
        <f>IF(AND($O480="HRG",OR($D$2,$Q480=$E$2)), "See 07.BPTs",IFERROR(ROUND('[10]Linked sheet'!D480,'Rounded options'!$B$3),"-"))</f>
        <v>8884</v>
      </c>
      <c r="F480" s="15" t="str">
        <f>IFERROR(ROUND(IF('[10]Linked sheet'!E480="","-",'[10]Linked sheet'!E480),'Rounded options'!$B$3),"-")</f>
        <v>-</v>
      </c>
      <c r="G480" s="15" t="str">
        <f>IFERROR(ROUND(IF('[10]Linked sheet'!F480="","-",'[10]Linked sheet'!F480),'Rounded options'!$B$3),"-")</f>
        <v>-</v>
      </c>
      <c r="H480" s="15">
        <f>IFERROR(ROUND(IF('[10]Linked sheet'!G480="","-",'[10]Linked sheet'!G480),'Rounded options'!$B$3),"-")</f>
        <v>20</v>
      </c>
      <c r="I480" s="66">
        <f>IF(AND(Q480=$I$2,$O480="HRG"),"See 07.BPTs",IFERROR(ROUND('[10]Linked sheet'!H480,'Rounded options'!$B$3),"-"))</f>
        <v>11982</v>
      </c>
      <c r="J480" s="15">
        <f>IFERROR(ROUND(IF('[10]Linked sheet'!I480="","-",'[10]Linked sheet'!I480),'Rounded options'!$B$3),"-")</f>
        <v>35</v>
      </c>
      <c r="K480" s="15">
        <f>IFERROR(ROUND(IF('[10]Linked sheet'!J480="","-",'[10]Linked sheet'!J480),'Rounded options'!$B$3),"-")</f>
        <v>199</v>
      </c>
      <c r="L480" s="15" t="str">
        <f>IF('[10]Linked sheet'!K480="","-",'[10]Linked sheet'!K480)</f>
        <v>No</v>
      </c>
      <c r="M480" s="39" t="str">
        <f>IF('[10]Linked sheet'!L480="","-",'[10]Linked sheet'!L480)</f>
        <v>-</v>
      </c>
      <c r="N480" s="35">
        <f>IFERROR(ROUND('[10]Linked sheet'!M480,'Rounded options'!$B$3),"-")</f>
        <v>0</v>
      </c>
      <c r="O480" s="7" t="str">
        <f>IFERROR(VLOOKUP($B480,[11]BPT_System_Structure!$B:$F,2,FALSE),"-")</f>
        <v>-</v>
      </c>
      <c r="P480" s="23" t="str">
        <f>IFERROR(VLOOKUP($B480,[11]BPT_System_Structure!$B:$F,3,FALSE),"-")</f>
        <v>-</v>
      </c>
      <c r="Q480" s="8" t="str">
        <f>IFERROR(VLOOKUP($B480,[11]BPT_System_Structure!$B:$F,5,FALSE),"-")</f>
        <v>-</v>
      </c>
      <c r="R480" s="59">
        <v>0</v>
      </c>
    </row>
    <row r="481" spans="2:18" hidden="1" x14ac:dyDescent="0.2">
      <c r="B481" s="21" t="str">
        <f>'[10]Linked sheet'!A481</f>
        <v>EA16C</v>
      </c>
      <c r="C481" s="20" t="str">
        <f>VLOOKUP($B481,'[10]Linked sheet'!$A$3:$O$1925,2,FALSE)</f>
        <v>Coronary Artery Bypass Graft (First Time) with Percutaneous Coronary Intervention, Pacing, EP or RFA, with CC Score 3-5</v>
      </c>
      <c r="D481" s="68" t="str">
        <f>IF(AND($Q481=$D$2,$O481="HRG"),"See 07.BPT",IFERROR(ROUND('[10]Linked sheet'!C481,'Rounded options'!$B$3),"-"))</f>
        <v>-</v>
      </c>
      <c r="E481" s="66">
        <f>IF(AND($O481="HRG",OR($D$2,$Q481=$E$2)), "See 07.BPTs",IFERROR(ROUND('[10]Linked sheet'!D481,'Rounded options'!$B$3),"-"))</f>
        <v>7784</v>
      </c>
      <c r="F481" s="15" t="str">
        <f>IFERROR(ROUND(IF('[10]Linked sheet'!E481="","-",'[10]Linked sheet'!E481),'Rounded options'!$B$3),"-")</f>
        <v>-</v>
      </c>
      <c r="G481" s="15" t="str">
        <f>IFERROR(ROUND(IF('[10]Linked sheet'!F481="","-",'[10]Linked sheet'!F481),'Rounded options'!$B$3),"-")</f>
        <v>-</v>
      </c>
      <c r="H481" s="15">
        <f>IFERROR(ROUND(IF('[10]Linked sheet'!G481="","-",'[10]Linked sheet'!G481),'Rounded options'!$B$3),"-")</f>
        <v>14</v>
      </c>
      <c r="I481" s="66">
        <f>IF(AND(Q481=$I$2,$O481="HRG"),"See 07.BPTs",IFERROR(ROUND('[10]Linked sheet'!H481,'Rounded options'!$B$3),"-"))</f>
        <v>10461</v>
      </c>
      <c r="J481" s="15">
        <f>IFERROR(ROUND(IF('[10]Linked sheet'!I481="","-",'[10]Linked sheet'!I481),'Rounded options'!$B$3),"-")</f>
        <v>28</v>
      </c>
      <c r="K481" s="15">
        <f>IFERROR(ROUND(IF('[10]Linked sheet'!J481="","-",'[10]Linked sheet'!J481),'Rounded options'!$B$3),"-")</f>
        <v>199</v>
      </c>
      <c r="L481" s="15" t="str">
        <f>IF('[10]Linked sheet'!K481="","-",'[10]Linked sheet'!K481)</f>
        <v>No</v>
      </c>
      <c r="M481" s="39" t="str">
        <f>IF('[10]Linked sheet'!L481="","-",'[10]Linked sheet'!L481)</f>
        <v>-</v>
      </c>
      <c r="N481" s="35">
        <f>IFERROR(ROUND('[10]Linked sheet'!M481,'Rounded options'!$B$3),"-")</f>
        <v>0</v>
      </c>
      <c r="O481" s="7" t="str">
        <f>IFERROR(VLOOKUP($B481,[11]BPT_System_Structure!$B:$F,2,FALSE),"-")</f>
        <v>-</v>
      </c>
      <c r="P481" s="23" t="str">
        <f>IFERROR(VLOOKUP($B481,[11]BPT_System_Structure!$B:$F,3,FALSE),"-")</f>
        <v>-</v>
      </c>
      <c r="Q481" s="8" t="str">
        <f>IFERROR(VLOOKUP($B481,[11]BPT_System_Structure!$B:$F,5,FALSE),"-")</f>
        <v>-</v>
      </c>
      <c r="R481" s="59">
        <v>0</v>
      </c>
    </row>
    <row r="482" spans="2:18" hidden="1" x14ac:dyDescent="0.2">
      <c r="B482" s="21" t="str">
        <f>'[10]Linked sheet'!A482</f>
        <v>EA16D</v>
      </c>
      <c r="C482" s="20" t="str">
        <f>VLOOKUP($B482,'[10]Linked sheet'!$A$3:$O$1925,2,FALSE)</f>
        <v>Coronary Artery Bypass Graft (First Time) with Percutaneous Coronary Intervention, Pacing, EP or RFA, with CC Score 0-2</v>
      </c>
      <c r="D482" s="68" t="str">
        <f>IF(AND($Q482=$D$2,$O482="HRG"),"See 07.BPT",IFERROR(ROUND('[10]Linked sheet'!C482,'Rounded options'!$B$3),"-"))</f>
        <v>-</v>
      </c>
      <c r="E482" s="66">
        <f>IF(AND($O482="HRG",OR($D$2,$Q482=$E$2)), "See 07.BPTs",IFERROR(ROUND('[10]Linked sheet'!D482,'Rounded options'!$B$3),"-"))</f>
        <v>6771</v>
      </c>
      <c r="F482" s="15" t="str">
        <f>IFERROR(ROUND(IF('[10]Linked sheet'!E482="","-",'[10]Linked sheet'!E482),'Rounded options'!$B$3),"-")</f>
        <v>-</v>
      </c>
      <c r="G482" s="15" t="str">
        <f>IFERROR(ROUND(IF('[10]Linked sheet'!F482="","-",'[10]Linked sheet'!F482),'Rounded options'!$B$3),"-")</f>
        <v>-</v>
      </c>
      <c r="H482" s="15">
        <f>IFERROR(ROUND(IF('[10]Linked sheet'!G482="","-",'[10]Linked sheet'!G482),'Rounded options'!$B$3),"-")</f>
        <v>11</v>
      </c>
      <c r="I482" s="66">
        <f>IF(AND(Q482=$I$2,$O482="HRG"),"See 07.BPTs",IFERROR(ROUND('[10]Linked sheet'!H482,'Rounded options'!$B$3),"-"))</f>
        <v>9020</v>
      </c>
      <c r="J482" s="15">
        <f>IFERROR(ROUND(IF('[10]Linked sheet'!I482="","-",'[10]Linked sheet'!I482),'Rounded options'!$B$3),"-")</f>
        <v>20</v>
      </c>
      <c r="K482" s="15">
        <f>IFERROR(ROUND(IF('[10]Linked sheet'!J482="","-",'[10]Linked sheet'!J482),'Rounded options'!$B$3),"-")</f>
        <v>199</v>
      </c>
      <c r="L482" s="15" t="str">
        <f>IF('[10]Linked sheet'!K482="","-",'[10]Linked sheet'!K482)</f>
        <v>No</v>
      </c>
      <c r="M482" s="39" t="str">
        <f>IF('[10]Linked sheet'!L482="","-",'[10]Linked sheet'!L482)</f>
        <v>-</v>
      </c>
      <c r="N482" s="35">
        <f>IFERROR(ROUND('[10]Linked sheet'!M482,'Rounded options'!$B$3),"-")</f>
        <v>0</v>
      </c>
      <c r="O482" s="7" t="str">
        <f>IFERROR(VLOOKUP($B482,[11]BPT_System_Structure!$B:$F,2,FALSE),"-")</f>
        <v>-</v>
      </c>
      <c r="P482" s="23" t="str">
        <f>IFERROR(VLOOKUP($B482,[11]BPT_System_Structure!$B:$F,3,FALSE),"-")</f>
        <v>-</v>
      </c>
      <c r="Q482" s="8" t="str">
        <f>IFERROR(VLOOKUP($B482,[11]BPT_System_Structure!$B:$F,5,FALSE),"-")</f>
        <v>-</v>
      </c>
      <c r="R482" s="59">
        <v>0</v>
      </c>
    </row>
    <row r="483" spans="2:18" hidden="1" x14ac:dyDescent="0.2">
      <c r="B483" s="21" t="str">
        <f>'[10]Linked sheet'!A483</f>
        <v>EA17A</v>
      </c>
      <c r="C483" s="20" t="str">
        <f>VLOOKUP($B483,'[10]Linked sheet'!$A$3:$O$1925,2,FALSE)</f>
        <v>Single Cardiac Valve Procedures with CC Score 9+</v>
      </c>
      <c r="D483" s="68" t="str">
        <f>IF(AND($Q483=$D$2,$O483="HRG"),"See 07.BPT",IFERROR(ROUND('[10]Linked sheet'!C483,'Rounded options'!$B$3),"-"))</f>
        <v>-</v>
      </c>
      <c r="E483" s="66">
        <f>IF(AND($O483="HRG",OR($D$2,$Q483=$E$2)), "See 07.BPTs",IFERROR(ROUND('[10]Linked sheet'!D483,'Rounded options'!$B$3),"-"))</f>
        <v>14678</v>
      </c>
      <c r="F483" s="15" t="str">
        <f>IFERROR(ROUND(IF('[10]Linked sheet'!E483="","-",'[10]Linked sheet'!E483),'Rounded options'!$B$3),"-")</f>
        <v>-</v>
      </c>
      <c r="G483" s="15" t="str">
        <f>IFERROR(ROUND(IF('[10]Linked sheet'!F483="","-",'[10]Linked sheet'!F483),'Rounded options'!$B$3),"-")</f>
        <v>-</v>
      </c>
      <c r="H483" s="15">
        <f>IFERROR(ROUND(IF('[10]Linked sheet'!G483="","-",'[10]Linked sheet'!G483),'Rounded options'!$B$3),"-")</f>
        <v>37</v>
      </c>
      <c r="I483" s="66">
        <f>IF(AND(Q483=$I$2,$O483="HRG"),"See 07.BPTs",IFERROR(ROUND('[10]Linked sheet'!H483,'Rounded options'!$B$3),"-"))</f>
        <v>17708</v>
      </c>
      <c r="J483" s="15">
        <f>IFERROR(ROUND(IF('[10]Linked sheet'!I483="","-",'[10]Linked sheet'!I483),'Rounded options'!$B$3),"-")</f>
        <v>70</v>
      </c>
      <c r="K483" s="15">
        <f>IFERROR(ROUND(IF('[10]Linked sheet'!J483="","-",'[10]Linked sheet'!J483),'Rounded options'!$B$3),"-")</f>
        <v>199</v>
      </c>
      <c r="L483" s="15" t="str">
        <f>IF('[10]Linked sheet'!K483="","-",'[10]Linked sheet'!K483)</f>
        <v>No</v>
      </c>
      <c r="M483" s="39" t="str">
        <f>IF('[10]Linked sheet'!L483="","-",'[10]Linked sheet'!L483)</f>
        <v>-</v>
      </c>
      <c r="N483" s="35">
        <f>IFERROR(ROUND('[10]Linked sheet'!M483,'Rounded options'!$B$3),"-")</f>
        <v>0</v>
      </c>
      <c r="O483" s="7" t="str">
        <f>IFERROR(VLOOKUP($B483,[11]BPT_System_Structure!$B:$F,2,FALSE),"-")</f>
        <v>-</v>
      </c>
      <c r="P483" s="23" t="str">
        <f>IFERROR(VLOOKUP($B483,[11]BPT_System_Structure!$B:$F,3,FALSE),"-")</f>
        <v>-</v>
      </c>
      <c r="Q483" s="8" t="str">
        <f>IFERROR(VLOOKUP($B483,[11]BPT_System_Structure!$B:$F,5,FALSE),"-")</f>
        <v>-</v>
      </c>
      <c r="R483" s="59">
        <v>0</v>
      </c>
    </row>
    <row r="484" spans="2:18" hidden="1" x14ac:dyDescent="0.2">
      <c r="B484" s="21" t="str">
        <f>'[10]Linked sheet'!A484</f>
        <v>EA17B</v>
      </c>
      <c r="C484" s="20" t="str">
        <f>VLOOKUP($B484,'[10]Linked sheet'!$A$3:$O$1925,2,FALSE)</f>
        <v>Single Cardiac Valve Procedures with CC Score 6-8</v>
      </c>
      <c r="D484" s="68" t="str">
        <f>IF(AND($Q484=$D$2,$O484="HRG"),"See 07.BPT",IFERROR(ROUND('[10]Linked sheet'!C484,'Rounded options'!$B$3),"-"))</f>
        <v>-</v>
      </c>
      <c r="E484" s="66">
        <f>IF(AND($O484="HRG",OR($D$2,$Q484=$E$2)), "See 07.BPTs",IFERROR(ROUND('[10]Linked sheet'!D484,'Rounded options'!$B$3),"-"))</f>
        <v>10586</v>
      </c>
      <c r="F484" s="15" t="str">
        <f>IFERROR(ROUND(IF('[10]Linked sheet'!E484="","-",'[10]Linked sheet'!E484),'Rounded options'!$B$3),"-")</f>
        <v>-</v>
      </c>
      <c r="G484" s="15" t="str">
        <f>IFERROR(ROUND(IF('[10]Linked sheet'!F484="","-",'[10]Linked sheet'!F484),'Rounded options'!$B$3),"-")</f>
        <v>-</v>
      </c>
      <c r="H484" s="15">
        <f>IFERROR(ROUND(IF('[10]Linked sheet'!G484="","-",'[10]Linked sheet'!G484),'Rounded options'!$B$3),"-")</f>
        <v>21</v>
      </c>
      <c r="I484" s="66">
        <f>IF(AND(Q484=$I$2,$O484="HRG"),"See 07.BPTs",IFERROR(ROUND('[10]Linked sheet'!H484,'Rounded options'!$B$3),"-"))</f>
        <v>14741</v>
      </c>
      <c r="J484" s="15">
        <f>IFERROR(ROUND(IF('[10]Linked sheet'!I484="","-",'[10]Linked sheet'!I484),'Rounded options'!$B$3),"-")</f>
        <v>52</v>
      </c>
      <c r="K484" s="15">
        <f>IFERROR(ROUND(IF('[10]Linked sheet'!J484="","-",'[10]Linked sheet'!J484),'Rounded options'!$B$3),"-")</f>
        <v>199</v>
      </c>
      <c r="L484" s="15" t="str">
        <f>IF('[10]Linked sheet'!K484="","-",'[10]Linked sheet'!K484)</f>
        <v>No</v>
      </c>
      <c r="M484" s="39" t="str">
        <f>IF('[10]Linked sheet'!L484="","-",'[10]Linked sheet'!L484)</f>
        <v>-</v>
      </c>
      <c r="N484" s="35">
        <f>IFERROR(ROUND('[10]Linked sheet'!M484,'Rounded options'!$B$3),"-")</f>
        <v>0</v>
      </c>
      <c r="O484" s="7" t="str">
        <f>IFERROR(VLOOKUP($B484,[11]BPT_System_Structure!$B:$F,2,FALSE),"-")</f>
        <v>-</v>
      </c>
      <c r="P484" s="23" t="str">
        <f>IFERROR(VLOOKUP($B484,[11]BPT_System_Structure!$B:$F,3,FALSE),"-")</f>
        <v>-</v>
      </c>
      <c r="Q484" s="8" t="str">
        <f>IFERROR(VLOOKUP($B484,[11]BPT_System_Structure!$B:$F,5,FALSE),"-")</f>
        <v>-</v>
      </c>
      <c r="R484" s="59">
        <v>0</v>
      </c>
    </row>
    <row r="485" spans="2:18" hidden="1" x14ac:dyDescent="0.2">
      <c r="B485" s="21" t="str">
        <f>'[10]Linked sheet'!A485</f>
        <v>EA17C</v>
      </c>
      <c r="C485" s="20" t="str">
        <f>VLOOKUP($B485,'[10]Linked sheet'!$A$3:$O$1925,2,FALSE)</f>
        <v>Single Cardiac Valve Procedures with CC Score 3-5</v>
      </c>
      <c r="D485" s="68" t="str">
        <f>IF(AND($Q485=$D$2,$O485="HRG"),"See 07.BPT",IFERROR(ROUND('[10]Linked sheet'!C485,'Rounded options'!$B$3),"-"))</f>
        <v>-</v>
      </c>
      <c r="E485" s="66">
        <f>IF(AND($O485="HRG",OR($D$2,$Q485=$E$2)), "See 07.BPTs",IFERROR(ROUND('[10]Linked sheet'!D485,'Rounded options'!$B$3),"-"))</f>
        <v>9722</v>
      </c>
      <c r="F485" s="15" t="str">
        <f>IFERROR(ROUND(IF('[10]Linked sheet'!E485="","-",'[10]Linked sheet'!E485),'Rounded options'!$B$3),"-")</f>
        <v>-</v>
      </c>
      <c r="G485" s="15" t="str">
        <f>IFERROR(ROUND(IF('[10]Linked sheet'!F485="","-",'[10]Linked sheet'!F485),'Rounded options'!$B$3),"-")</f>
        <v>-</v>
      </c>
      <c r="H485" s="15">
        <f>IFERROR(ROUND(IF('[10]Linked sheet'!G485="","-",'[10]Linked sheet'!G485),'Rounded options'!$B$3),"-")</f>
        <v>17</v>
      </c>
      <c r="I485" s="66">
        <f>IF(AND(Q485=$I$2,$O485="HRG"),"See 07.BPTs",IFERROR(ROUND('[10]Linked sheet'!H485,'Rounded options'!$B$3),"-"))</f>
        <v>11997</v>
      </c>
      <c r="J485" s="15">
        <f>IFERROR(ROUND(IF('[10]Linked sheet'!I485="","-",'[10]Linked sheet'!I485),'Rounded options'!$B$3),"-")</f>
        <v>42</v>
      </c>
      <c r="K485" s="15">
        <f>IFERROR(ROUND(IF('[10]Linked sheet'!J485="","-",'[10]Linked sheet'!J485),'Rounded options'!$B$3),"-")</f>
        <v>199</v>
      </c>
      <c r="L485" s="15" t="str">
        <f>IF('[10]Linked sheet'!K485="","-",'[10]Linked sheet'!K485)</f>
        <v>No</v>
      </c>
      <c r="M485" s="39" t="str">
        <f>IF('[10]Linked sheet'!L485="","-",'[10]Linked sheet'!L485)</f>
        <v>-</v>
      </c>
      <c r="N485" s="35">
        <f>IFERROR(ROUND('[10]Linked sheet'!M485,'Rounded options'!$B$3),"-")</f>
        <v>0</v>
      </c>
      <c r="O485" s="7" t="str">
        <f>IFERROR(VLOOKUP($B485,[11]BPT_System_Structure!$B:$F,2,FALSE),"-")</f>
        <v>-</v>
      </c>
      <c r="P485" s="23" t="str">
        <f>IFERROR(VLOOKUP($B485,[11]BPT_System_Structure!$B:$F,3,FALSE),"-")</f>
        <v>-</v>
      </c>
      <c r="Q485" s="8" t="str">
        <f>IFERROR(VLOOKUP($B485,[11]BPT_System_Structure!$B:$F,5,FALSE),"-")</f>
        <v>-</v>
      </c>
      <c r="R485" s="59">
        <v>0</v>
      </c>
    </row>
    <row r="486" spans="2:18" hidden="1" x14ac:dyDescent="0.2">
      <c r="B486" s="21" t="str">
        <f>'[10]Linked sheet'!A486</f>
        <v>EA17D</v>
      </c>
      <c r="C486" s="20" t="str">
        <f>VLOOKUP($B486,'[10]Linked sheet'!$A$3:$O$1925,2,FALSE)</f>
        <v>Single Cardiac Valve Procedures with CC Score 0-2</v>
      </c>
      <c r="D486" s="68" t="str">
        <f>IF(AND($Q486=$D$2,$O486="HRG"),"See 07.BPT",IFERROR(ROUND('[10]Linked sheet'!C486,'Rounded options'!$B$3),"-"))</f>
        <v>-</v>
      </c>
      <c r="E486" s="66">
        <f>IF(AND($O486="HRG",OR($D$2,$Q486=$E$2)), "See 07.BPTs",IFERROR(ROUND('[10]Linked sheet'!D486,'Rounded options'!$B$3),"-"))</f>
        <v>8976</v>
      </c>
      <c r="F486" s="15" t="str">
        <f>IFERROR(ROUND(IF('[10]Linked sheet'!E486="","-",'[10]Linked sheet'!E486),'Rounded options'!$B$3),"-")</f>
        <v>-</v>
      </c>
      <c r="G486" s="15" t="str">
        <f>IFERROR(ROUND(IF('[10]Linked sheet'!F486="","-",'[10]Linked sheet'!F486),'Rounded options'!$B$3),"-")</f>
        <v>-</v>
      </c>
      <c r="H486" s="15">
        <f>IFERROR(ROUND(IF('[10]Linked sheet'!G486="","-",'[10]Linked sheet'!G486),'Rounded options'!$B$3),"-")</f>
        <v>14</v>
      </c>
      <c r="I486" s="66">
        <f>IF(AND(Q486=$I$2,$O486="HRG"),"See 07.BPTs",IFERROR(ROUND('[10]Linked sheet'!H486,'Rounded options'!$B$3),"-"))</f>
        <v>10374</v>
      </c>
      <c r="J486" s="15">
        <f>IFERROR(ROUND(IF('[10]Linked sheet'!I486="","-",'[10]Linked sheet'!I486),'Rounded options'!$B$3),"-")</f>
        <v>31</v>
      </c>
      <c r="K486" s="15">
        <f>IFERROR(ROUND(IF('[10]Linked sheet'!J486="","-",'[10]Linked sheet'!J486),'Rounded options'!$B$3),"-")</f>
        <v>199</v>
      </c>
      <c r="L486" s="15" t="str">
        <f>IF('[10]Linked sheet'!K486="","-",'[10]Linked sheet'!K486)</f>
        <v>No</v>
      </c>
      <c r="M486" s="39" t="str">
        <f>IF('[10]Linked sheet'!L486="","-",'[10]Linked sheet'!L486)</f>
        <v>-</v>
      </c>
      <c r="N486" s="35">
        <f>IFERROR(ROUND('[10]Linked sheet'!M486,'Rounded options'!$B$3),"-")</f>
        <v>0</v>
      </c>
      <c r="O486" s="7" t="str">
        <f>IFERROR(VLOOKUP($B486,[11]BPT_System_Structure!$B:$F,2,FALSE),"-")</f>
        <v>-</v>
      </c>
      <c r="P486" s="23" t="str">
        <f>IFERROR(VLOOKUP($B486,[11]BPT_System_Structure!$B:$F,3,FALSE),"-")</f>
        <v>-</v>
      </c>
      <c r="Q486" s="8" t="str">
        <f>IFERROR(VLOOKUP($B486,[11]BPT_System_Structure!$B:$F,5,FALSE),"-")</f>
        <v>-</v>
      </c>
      <c r="R486" s="59">
        <v>0</v>
      </c>
    </row>
    <row r="487" spans="2:18" hidden="1" x14ac:dyDescent="0.2">
      <c r="B487" s="21" t="str">
        <f>'[10]Linked sheet'!A487</f>
        <v>EA19A</v>
      </c>
      <c r="C487" s="20" t="str">
        <f>VLOOKUP($B487,'[10]Linked sheet'!$A$3:$O$1925,2,FALSE)</f>
        <v>Single Cardiac Valve Procedures with Percutaneous Coronary Intervention, Pacing, EP or RFA, with CC Score 6+</v>
      </c>
      <c r="D487" s="68" t="str">
        <f>IF(AND($Q487=$D$2,$O487="HRG"),"See 07.BPT",IFERROR(ROUND('[10]Linked sheet'!C487,'Rounded options'!$B$3),"-"))</f>
        <v>-</v>
      </c>
      <c r="E487" s="66">
        <f>IF(AND($O487="HRG",OR($D$2,$Q487=$E$2)), "See 07.BPTs",IFERROR(ROUND('[10]Linked sheet'!D487,'Rounded options'!$B$3),"-"))</f>
        <v>11737</v>
      </c>
      <c r="F487" s="15" t="str">
        <f>IFERROR(ROUND(IF('[10]Linked sheet'!E487="","-",'[10]Linked sheet'!E487),'Rounded options'!$B$3),"-")</f>
        <v>-</v>
      </c>
      <c r="G487" s="15" t="str">
        <f>IFERROR(ROUND(IF('[10]Linked sheet'!F487="","-",'[10]Linked sheet'!F487),'Rounded options'!$B$3),"-")</f>
        <v>-</v>
      </c>
      <c r="H487" s="15">
        <f>IFERROR(ROUND(IF('[10]Linked sheet'!G487="","-",'[10]Linked sheet'!G487),'Rounded options'!$B$3),"-")</f>
        <v>33</v>
      </c>
      <c r="I487" s="66">
        <f>IF(AND(Q487=$I$2,$O487="HRG"),"See 07.BPTs",IFERROR(ROUND('[10]Linked sheet'!H487,'Rounded options'!$B$3),"-"))</f>
        <v>15838</v>
      </c>
      <c r="J487" s="15">
        <f>IFERROR(ROUND(IF('[10]Linked sheet'!I487="","-",'[10]Linked sheet'!I487),'Rounded options'!$B$3),"-")</f>
        <v>66</v>
      </c>
      <c r="K487" s="15">
        <f>IFERROR(ROUND(IF('[10]Linked sheet'!J487="","-",'[10]Linked sheet'!J487),'Rounded options'!$B$3),"-")</f>
        <v>199</v>
      </c>
      <c r="L487" s="15" t="str">
        <f>IF('[10]Linked sheet'!K487="","-",'[10]Linked sheet'!K487)</f>
        <v>No</v>
      </c>
      <c r="M487" s="39" t="str">
        <f>IF('[10]Linked sheet'!L487="","-",'[10]Linked sheet'!L487)</f>
        <v>-</v>
      </c>
      <c r="N487" s="35">
        <f>IFERROR(ROUND('[10]Linked sheet'!M487,'Rounded options'!$B$3),"-")</f>
        <v>0</v>
      </c>
      <c r="O487" s="7" t="str">
        <f>IFERROR(VLOOKUP($B487,[11]BPT_System_Structure!$B:$F,2,FALSE),"-")</f>
        <v>-</v>
      </c>
      <c r="P487" s="23" t="str">
        <f>IFERROR(VLOOKUP($B487,[11]BPT_System_Structure!$B:$F,3,FALSE),"-")</f>
        <v>-</v>
      </c>
      <c r="Q487" s="8" t="str">
        <f>IFERROR(VLOOKUP($B487,[11]BPT_System_Structure!$B:$F,5,FALSE),"-")</f>
        <v>-</v>
      </c>
      <c r="R487" s="59">
        <v>0</v>
      </c>
    </row>
    <row r="488" spans="2:18" hidden="1" x14ac:dyDescent="0.2">
      <c r="B488" s="21" t="str">
        <f>'[10]Linked sheet'!A488</f>
        <v>EA19B</v>
      </c>
      <c r="C488" s="20" t="str">
        <f>VLOOKUP($B488,'[10]Linked sheet'!$A$3:$O$1925,2,FALSE)</f>
        <v>Single Cardiac Valve Procedures with Percutaneous Coronary Intervention, Pacing, EP or RFA, with CC Score 3-5</v>
      </c>
      <c r="D488" s="68" t="str">
        <f>IF(AND($Q488=$D$2,$O488="HRG"),"See 07.BPT",IFERROR(ROUND('[10]Linked sheet'!C488,'Rounded options'!$B$3),"-"))</f>
        <v>-</v>
      </c>
      <c r="E488" s="66">
        <f>IF(AND($O488="HRG",OR($D$2,$Q488=$E$2)), "See 07.BPTs",IFERROR(ROUND('[10]Linked sheet'!D488,'Rounded options'!$B$3),"-"))</f>
        <v>9398</v>
      </c>
      <c r="F488" s="15" t="str">
        <f>IFERROR(ROUND(IF('[10]Linked sheet'!E488="","-",'[10]Linked sheet'!E488),'Rounded options'!$B$3),"-")</f>
        <v>-</v>
      </c>
      <c r="G488" s="15" t="str">
        <f>IFERROR(ROUND(IF('[10]Linked sheet'!F488="","-",'[10]Linked sheet'!F488),'Rounded options'!$B$3),"-")</f>
        <v>-</v>
      </c>
      <c r="H488" s="15">
        <f>IFERROR(ROUND(IF('[10]Linked sheet'!G488="","-",'[10]Linked sheet'!G488),'Rounded options'!$B$3),"-")</f>
        <v>17</v>
      </c>
      <c r="I488" s="66">
        <f>IF(AND(Q488=$I$2,$O488="HRG"),"See 07.BPTs",IFERROR(ROUND('[10]Linked sheet'!H488,'Rounded options'!$B$3),"-"))</f>
        <v>11423</v>
      </c>
      <c r="J488" s="15">
        <f>IFERROR(ROUND(IF('[10]Linked sheet'!I488="","-",'[10]Linked sheet'!I488),'Rounded options'!$B$3),"-")</f>
        <v>40</v>
      </c>
      <c r="K488" s="15">
        <f>IFERROR(ROUND(IF('[10]Linked sheet'!J488="","-",'[10]Linked sheet'!J488),'Rounded options'!$B$3),"-")</f>
        <v>199</v>
      </c>
      <c r="L488" s="15" t="str">
        <f>IF('[10]Linked sheet'!K488="","-",'[10]Linked sheet'!K488)</f>
        <v>No</v>
      </c>
      <c r="M488" s="39" t="str">
        <f>IF('[10]Linked sheet'!L488="","-",'[10]Linked sheet'!L488)</f>
        <v>-</v>
      </c>
      <c r="N488" s="35">
        <f>IFERROR(ROUND('[10]Linked sheet'!M488,'Rounded options'!$B$3),"-")</f>
        <v>0</v>
      </c>
      <c r="O488" s="7" t="str">
        <f>IFERROR(VLOOKUP($B488,[11]BPT_System_Structure!$B:$F,2,FALSE),"-")</f>
        <v>-</v>
      </c>
      <c r="P488" s="23" t="str">
        <f>IFERROR(VLOOKUP($B488,[11]BPT_System_Structure!$B:$F,3,FALSE),"-")</f>
        <v>-</v>
      </c>
      <c r="Q488" s="8" t="str">
        <f>IFERROR(VLOOKUP($B488,[11]BPT_System_Structure!$B:$F,5,FALSE),"-")</f>
        <v>-</v>
      </c>
      <c r="R488" s="59">
        <v>0</v>
      </c>
    </row>
    <row r="489" spans="2:18" hidden="1" x14ac:dyDescent="0.2">
      <c r="B489" s="21" t="str">
        <f>'[10]Linked sheet'!A489</f>
        <v>EA19C</v>
      </c>
      <c r="C489" s="20" t="str">
        <f>VLOOKUP($B489,'[10]Linked sheet'!$A$3:$O$1925,2,FALSE)</f>
        <v>Single Cardiac Valve Procedures with Percutaneous Coronary Intervention, Pacing, EP or RFA, with CC Score 0-2</v>
      </c>
      <c r="D489" s="68" t="str">
        <f>IF(AND($Q489=$D$2,$O489="HRG"),"See 07.BPT",IFERROR(ROUND('[10]Linked sheet'!C489,'Rounded options'!$B$3),"-"))</f>
        <v>-</v>
      </c>
      <c r="E489" s="66">
        <f>IF(AND($O489="HRG",OR($D$2,$Q489=$E$2)), "See 07.BPTs",IFERROR(ROUND('[10]Linked sheet'!D489,'Rounded options'!$B$3),"-"))</f>
        <v>8285</v>
      </c>
      <c r="F489" s="15" t="str">
        <f>IFERROR(ROUND(IF('[10]Linked sheet'!E489="","-",'[10]Linked sheet'!E489),'Rounded options'!$B$3),"-")</f>
        <v>-</v>
      </c>
      <c r="G489" s="15" t="str">
        <f>IFERROR(ROUND(IF('[10]Linked sheet'!F489="","-",'[10]Linked sheet'!F489),'Rounded options'!$B$3),"-")</f>
        <v>-</v>
      </c>
      <c r="H489" s="15">
        <f>IFERROR(ROUND(IF('[10]Linked sheet'!G489="","-",'[10]Linked sheet'!G489),'Rounded options'!$B$3),"-")</f>
        <v>14</v>
      </c>
      <c r="I489" s="66">
        <f>IF(AND(Q489=$I$2,$O489="HRG"),"See 07.BPTs",IFERROR(ROUND('[10]Linked sheet'!H489,'Rounded options'!$B$3),"-"))</f>
        <v>9576</v>
      </c>
      <c r="J489" s="15">
        <f>IFERROR(ROUND(IF('[10]Linked sheet'!I489="","-",'[10]Linked sheet'!I489),'Rounded options'!$B$3),"-")</f>
        <v>23</v>
      </c>
      <c r="K489" s="15">
        <f>IFERROR(ROUND(IF('[10]Linked sheet'!J489="","-",'[10]Linked sheet'!J489),'Rounded options'!$B$3),"-")</f>
        <v>199</v>
      </c>
      <c r="L489" s="15" t="str">
        <f>IF('[10]Linked sheet'!K489="","-",'[10]Linked sheet'!K489)</f>
        <v>No</v>
      </c>
      <c r="M489" s="39" t="str">
        <f>IF('[10]Linked sheet'!L489="","-",'[10]Linked sheet'!L489)</f>
        <v>-</v>
      </c>
      <c r="N489" s="35">
        <f>IFERROR(ROUND('[10]Linked sheet'!M489,'Rounded options'!$B$3),"-")</f>
        <v>0</v>
      </c>
      <c r="O489" s="7" t="str">
        <f>IFERROR(VLOOKUP($B489,[11]BPT_System_Structure!$B:$F,2,FALSE),"-")</f>
        <v>-</v>
      </c>
      <c r="P489" s="23" t="str">
        <f>IFERROR(VLOOKUP($B489,[11]BPT_System_Structure!$B:$F,3,FALSE),"-")</f>
        <v>-</v>
      </c>
      <c r="Q489" s="8" t="str">
        <f>IFERROR(VLOOKUP($B489,[11]BPT_System_Structure!$B:$F,5,FALSE),"-")</f>
        <v>-</v>
      </c>
      <c r="R489" s="59">
        <v>0</v>
      </c>
    </row>
    <row r="490" spans="2:18" hidden="1" x14ac:dyDescent="0.2">
      <c r="B490" s="21" t="str">
        <f>'[10]Linked sheet'!A490</f>
        <v>EA20A</v>
      </c>
      <c r="C490" s="20" t="str">
        <f>VLOOKUP($B490,'[10]Linked sheet'!$A$3:$O$1925,2,FALSE)</f>
        <v>Other Complex Cardiac Surgery and Re-do's, with CC Score 10+</v>
      </c>
      <c r="D490" s="68" t="str">
        <f>IF(AND($Q490=$D$2,$O490="HRG"),"See 07.BPT",IFERROR(ROUND('[10]Linked sheet'!C490,'Rounded options'!$B$3),"-"))</f>
        <v>-</v>
      </c>
      <c r="E490" s="66">
        <f>IF(AND($O490="HRG",OR($D$2,$Q490=$E$2)), "See 07.BPTs",IFERROR(ROUND('[10]Linked sheet'!D490,'Rounded options'!$B$3),"-"))</f>
        <v>11587</v>
      </c>
      <c r="F490" s="15" t="str">
        <f>IFERROR(ROUND(IF('[10]Linked sheet'!E490="","-",'[10]Linked sheet'!E490),'Rounded options'!$B$3),"-")</f>
        <v>-</v>
      </c>
      <c r="G490" s="15" t="str">
        <f>IFERROR(ROUND(IF('[10]Linked sheet'!F490="","-",'[10]Linked sheet'!F490),'Rounded options'!$B$3),"-")</f>
        <v>-</v>
      </c>
      <c r="H490" s="15">
        <f>IFERROR(ROUND(IF('[10]Linked sheet'!G490="","-",'[10]Linked sheet'!G490),'Rounded options'!$B$3),"-")</f>
        <v>61</v>
      </c>
      <c r="I490" s="66">
        <f>IF(AND(Q490=$I$2,$O490="HRG"),"See 07.BPTs",IFERROR(ROUND('[10]Linked sheet'!H490,'Rounded options'!$B$3),"-"))</f>
        <v>11587</v>
      </c>
      <c r="J490" s="15">
        <f>IFERROR(ROUND(IF('[10]Linked sheet'!I490="","-",'[10]Linked sheet'!I490),'Rounded options'!$B$3),"-")</f>
        <v>61</v>
      </c>
      <c r="K490" s="15">
        <f>IFERROR(ROUND(IF('[10]Linked sheet'!J490="","-",'[10]Linked sheet'!J490),'Rounded options'!$B$3),"-")</f>
        <v>199</v>
      </c>
      <c r="L490" s="15" t="str">
        <f>IF('[10]Linked sheet'!K490="","-",'[10]Linked sheet'!K490)</f>
        <v>No</v>
      </c>
      <c r="M490" s="39" t="str">
        <f>IF('[10]Linked sheet'!L490="","-",'[10]Linked sheet'!L490)</f>
        <v>-</v>
      </c>
      <c r="N490" s="35">
        <f>IFERROR(ROUND('[10]Linked sheet'!M490,'Rounded options'!$B$3),"-")</f>
        <v>0</v>
      </c>
      <c r="O490" s="7" t="str">
        <f>IFERROR(VLOOKUP($B490,[11]BPT_System_Structure!$B:$F,2,FALSE),"-")</f>
        <v>-</v>
      </c>
      <c r="P490" s="23" t="str">
        <f>IFERROR(VLOOKUP($B490,[11]BPT_System_Structure!$B:$F,3,FALSE),"-")</f>
        <v>-</v>
      </c>
      <c r="Q490" s="8" t="str">
        <f>IFERROR(VLOOKUP($B490,[11]BPT_System_Structure!$B:$F,5,FALSE),"-")</f>
        <v>-</v>
      </c>
      <c r="R490" s="59">
        <v>0</v>
      </c>
    </row>
    <row r="491" spans="2:18" hidden="1" x14ac:dyDescent="0.2">
      <c r="B491" s="21" t="str">
        <f>'[10]Linked sheet'!A491</f>
        <v>EA20B</v>
      </c>
      <c r="C491" s="20" t="str">
        <f>VLOOKUP($B491,'[10]Linked sheet'!$A$3:$O$1925,2,FALSE)</f>
        <v>Other Complex Cardiac Surgery and Re-do's, with CC Score 5-9</v>
      </c>
      <c r="D491" s="68" t="str">
        <f>IF(AND($Q491=$D$2,$O491="HRG"),"See 07.BPT",IFERROR(ROUND('[10]Linked sheet'!C491,'Rounded options'!$B$3),"-"))</f>
        <v>-</v>
      </c>
      <c r="E491" s="66">
        <f>IF(AND($O491="HRG",OR($D$2,$Q491=$E$2)), "See 07.BPTs",IFERROR(ROUND('[10]Linked sheet'!D491,'Rounded options'!$B$3),"-"))</f>
        <v>8068</v>
      </c>
      <c r="F491" s="15" t="str">
        <f>IFERROR(ROUND(IF('[10]Linked sheet'!E491="","-",'[10]Linked sheet'!E491),'Rounded options'!$B$3),"-")</f>
        <v>-</v>
      </c>
      <c r="G491" s="15" t="str">
        <f>IFERROR(ROUND(IF('[10]Linked sheet'!F491="","-",'[10]Linked sheet'!F491),'Rounded options'!$B$3),"-")</f>
        <v>-</v>
      </c>
      <c r="H491" s="15">
        <f>IFERROR(ROUND(IF('[10]Linked sheet'!G491="","-",'[10]Linked sheet'!G491),'Rounded options'!$B$3),"-")</f>
        <v>32</v>
      </c>
      <c r="I491" s="66">
        <f>IF(AND(Q491=$I$2,$O491="HRG"),"See 07.BPTs",IFERROR(ROUND('[10]Linked sheet'!H491,'Rounded options'!$B$3),"-"))</f>
        <v>8068</v>
      </c>
      <c r="J491" s="15">
        <f>IFERROR(ROUND(IF('[10]Linked sheet'!I491="","-",'[10]Linked sheet'!I491),'Rounded options'!$B$3),"-")</f>
        <v>32</v>
      </c>
      <c r="K491" s="15">
        <f>IFERROR(ROUND(IF('[10]Linked sheet'!J491="","-",'[10]Linked sheet'!J491),'Rounded options'!$B$3),"-")</f>
        <v>199</v>
      </c>
      <c r="L491" s="15" t="str">
        <f>IF('[10]Linked sheet'!K491="","-",'[10]Linked sheet'!K491)</f>
        <v>No</v>
      </c>
      <c r="M491" s="39" t="str">
        <f>IF('[10]Linked sheet'!L491="","-",'[10]Linked sheet'!L491)</f>
        <v>-</v>
      </c>
      <c r="N491" s="35">
        <f>IFERROR(ROUND('[10]Linked sheet'!M491,'Rounded options'!$B$3),"-")</f>
        <v>0</v>
      </c>
      <c r="O491" s="7" t="str">
        <f>IFERROR(VLOOKUP($B491,[11]BPT_System_Structure!$B:$F,2,FALSE),"-")</f>
        <v>-</v>
      </c>
      <c r="P491" s="23" t="str">
        <f>IFERROR(VLOOKUP($B491,[11]BPT_System_Structure!$B:$F,3,FALSE),"-")</f>
        <v>-</v>
      </c>
      <c r="Q491" s="8" t="str">
        <f>IFERROR(VLOOKUP($B491,[11]BPT_System_Structure!$B:$F,5,FALSE),"-")</f>
        <v>-</v>
      </c>
      <c r="R491" s="59">
        <v>0</v>
      </c>
    </row>
    <row r="492" spans="2:18" hidden="1" x14ac:dyDescent="0.2">
      <c r="B492" s="21" t="str">
        <f>'[10]Linked sheet'!A492</f>
        <v>EA20C</v>
      </c>
      <c r="C492" s="20" t="str">
        <f>VLOOKUP($B492,'[10]Linked sheet'!$A$3:$O$1925,2,FALSE)</f>
        <v>Other Complex Cardiac Surgery and Re-do's, with CC Score 0-4</v>
      </c>
      <c r="D492" s="68" t="str">
        <f>IF(AND($Q492=$D$2,$O492="HRG"),"See 07.BPT",IFERROR(ROUND('[10]Linked sheet'!C492,'Rounded options'!$B$3),"-"))</f>
        <v>-</v>
      </c>
      <c r="E492" s="66">
        <f>IF(AND($O492="HRG",OR($D$2,$Q492=$E$2)), "See 07.BPTs",IFERROR(ROUND('[10]Linked sheet'!D492,'Rounded options'!$B$3),"-"))</f>
        <v>6307</v>
      </c>
      <c r="F492" s="15" t="str">
        <f>IFERROR(ROUND(IF('[10]Linked sheet'!E492="","-",'[10]Linked sheet'!E492),'Rounded options'!$B$3),"-")</f>
        <v>-</v>
      </c>
      <c r="G492" s="15" t="str">
        <f>IFERROR(ROUND(IF('[10]Linked sheet'!F492="","-",'[10]Linked sheet'!F492),'Rounded options'!$B$3),"-")</f>
        <v>-</v>
      </c>
      <c r="H492" s="15">
        <f>IFERROR(ROUND(IF('[10]Linked sheet'!G492="","-",'[10]Linked sheet'!G492),'Rounded options'!$B$3),"-")</f>
        <v>19</v>
      </c>
      <c r="I492" s="66">
        <f>IF(AND(Q492=$I$2,$O492="HRG"),"See 07.BPTs",IFERROR(ROUND('[10]Linked sheet'!H492,'Rounded options'!$B$3),"-"))</f>
        <v>6307</v>
      </c>
      <c r="J492" s="15">
        <f>IFERROR(ROUND(IF('[10]Linked sheet'!I492="","-",'[10]Linked sheet'!I492),'Rounded options'!$B$3),"-")</f>
        <v>19</v>
      </c>
      <c r="K492" s="15">
        <f>IFERROR(ROUND(IF('[10]Linked sheet'!J492="","-",'[10]Linked sheet'!J492),'Rounded options'!$B$3),"-")</f>
        <v>199</v>
      </c>
      <c r="L492" s="15" t="str">
        <f>IF('[10]Linked sheet'!K492="","-",'[10]Linked sheet'!K492)</f>
        <v>No</v>
      </c>
      <c r="M492" s="39" t="str">
        <f>IF('[10]Linked sheet'!L492="","-",'[10]Linked sheet'!L492)</f>
        <v>-</v>
      </c>
      <c r="N492" s="35">
        <f>IFERROR(ROUND('[10]Linked sheet'!M492,'Rounded options'!$B$3),"-")</f>
        <v>0</v>
      </c>
      <c r="O492" s="7" t="str">
        <f>IFERROR(VLOOKUP($B492,[11]BPT_System_Structure!$B:$F,2,FALSE),"-")</f>
        <v>-</v>
      </c>
      <c r="P492" s="23" t="str">
        <f>IFERROR(VLOOKUP($B492,[11]BPT_System_Structure!$B:$F,3,FALSE),"-")</f>
        <v>-</v>
      </c>
      <c r="Q492" s="8" t="str">
        <f>IFERROR(VLOOKUP($B492,[11]BPT_System_Structure!$B:$F,5,FALSE),"-")</f>
        <v>-</v>
      </c>
      <c r="R492" s="59">
        <v>0</v>
      </c>
    </row>
    <row r="493" spans="2:18" hidden="1" x14ac:dyDescent="0.2">
      <c r="B493" s="21" t="str">
        <f>'[10]Linked sheet'!A493</f>
        <v>EA22Z</v>
      </c>
      <c r="C493" s="20" t="str">
        <f>VLOOKUP($B493,'[10]Linked sheet'!$A$3:$O$1925,2,FALSE)</f>
        <v>Other Complex Cardiac Surgery with Percutaneous Coronary Intervention, Pacing, EP or RFA</v>
      </c>
      <c r="D493" s="68" t="str">
        <f>IF(AND($Q493=$D$2,$O493="HRG"),"See 07.BPT",IFERROR(ROUND('[10]Linked sheet'!C493,'Rounded options'!$B$3),"-"))</f>
        <v>-</v>
      </c>
      <c r="E493" s="66">
        <f>IF(AND($O493="HRG",OR($D$2,$Q493=$E$2)), "See 07.BPTs",IFERROR(ROUND('[10]Linked sheet'!D493,'Rounded options'!$B$3),"-"))</f>
        <v>12925</v>
      </c>
      <c r="F493" s="15" t="str">
        <f>IFERROR(ROUND(IF('[10]Linked sheet'!E493="","-",'[10]Linked sheet'!E493),'Rounded options'!$B$3),"-")</f>
        <v>-</v>
      </c>
      <c r="G493" s="15" t="str">
        <f>IFERROR(ROUND(IF('[10]Linked sheet'!F493="","-",'[10]Linked sheet'!F493),'Rounded options'!$B$3),"-")</f>
        <v>-</v>
      </c>
      <c r="H493" s="15">
        <f>IFERROR(ROUND(IF('[10]Linked sheet'!G493="","-",'[10]Linked sheet'!G493),'Rounded options'!$B$3),"-")</f>
        <v>28</v>
      </c>
      <c r="I493" s="66">
        <f>IF(AND(Q493=$I$2,$O493="HRG"),"See 07.BPTs",IFERROR(ROUND('[10]Linked sheet'!H493,'Rounded options'!$B$3),"-"))</f>
        <v>13700</v>
      </c>
      <c r="J493" s="15">
        <f>IFERROR(ROUND(IF('[10]Linked sheet'!I493="","-",'[10]Linked sheet'!I493),'Rounded options'!$B$3),"-")</f>
        <v>53</v>
      </c>
      <c r="K493" s="15">
        <f>IFERROR(ROUND(IF('[10]Linked sheet'!J493="","-",'[10]Linked sheet'!J493),'Rounded options'!$B$3),"-")</f>
        <v>199</v>
      </c>
      <c r="L493" s="15" t="str">
        <f>IF('[10]Linked sheet'!K493="","-",'[10]Linked sheet'!K493)</f>
        <v>No</v>
      </c>
      <c r="M493" s="39" t="str">
        <f>IF('[10]Linked sheet'!L493="","-",'[10]Linked sheet'!L493)</f>
        <v>-</v>
      </c>
      <c r="N493" s="35">
        <f>IFERROR(ROUND('[10]Linked sheet'!M493,'Rounded options'!$B$3),"-")</f>
        <v>0</v>
      </c>
      <c r="O493" s="7" t="str">
        <f>IFERROR(VLOOKUP($B493,[11]BPT_System_Structure!$B:$F,2,FALSE),"-")</f>
        <v>-</v>
      </c>
      <c r="P493" s="23" t="str">
        <f>IFERROR(VLOOKUP($B493,[11]BPT_System_Structure!$B:$F,3,FALSE),"-")</f>
        <v>-</v>
      </c>
      <c r="Q493" s="8" t="str">
        <f>IFERROR(VLOOKUP($B493,[11]BPT_System_Structure!$B:$F,5,FALSE),"-")</f>
        <v>-</v>
      </c>
      <c r="R493" s="59">
        <v>0</v>
      </c>
    </row>
    <row r="494" spans="2:18" hidden="1" x14ac:dyDescent="0.2">
      <c r="B494" s="21" t="str">
        <f>'[10]Linked sheet'!A494</f>
        <v>EA29A</v>
      </c>
      <c r="C494" s="20" t="str">
        <f>VLOOKUP($B494,'[10]Linked sheet'!$A$3:$O$1925,2,FALSE)</f>
        <v>Percutaneous Complex Ablation, including for Atrial Fibrillation and Ventricular Tachycardia, with CC Score 5+</v>
      </c>
      <c r="D494" s="68" t="str">
        <f>IF(AND($Q494=$D$2,$O494="HRG"),"See 07.BPT",IFERROR(ROUND('[10]Linked sheet'!C494,'Rounded options'!$B$3),"-"))</f>
        <v>-</v>
      </c>
      <c r="E494" s="66">
        <f>IF(AND($O494="HRG",OR($D$2,$Q494=$E$2)), "See 07.BPTs",IFERROR(ROUND('[10]Linked sheet'!D494,'Rounded options'!$B$3),"-"))</f>
        <v>4224</v>
      </c>
      <c r="F494" s="15" t="str">
        <f>IFERROR(ROUND(IF('[10]Linked sheet'!E494="","-",'[10]Linked sheet'!E494),'Rounded options'!$B$3),"-")</f>
        <v>-</v>
      </c>
      <c r="G494" s="15" t="str">
        <f>IFERROR(ROUND(IF('[10]Linked sheet'!F494="","-",'[10]Linked sheet'!F494),'Rounded options'!$B$3),"-")</f>
        <v>-</v>
      </c>
      <c r="H494" s="15">
        <f>IFERROR(ROUND(IF('[10]Linked sheet'!G494="","-",'[10]Linked sheet'!G494),'Rounded options'!$B$3),"-")</f>
        <v>6</v>
      </c>
      <c r="I494" s="66">
        <f>IF(AND(Q494=$I$2,$O494="HRG"),"See 07.BPTs",IFERROR(ROUND('[10]Linked sheet'!H494,'Rounded options'!$B$3),"-"))</f>
        <v>7220</v>
      </c>
      <c r="J494" s="15">
        <f>IFERROR(ROUND(IF('[10]Linked sheet'!I494="","-",'[10]Linked sheet'!I494),'Rounded options'!$B$3),"-")</f>
        <v>35</v>
      </c>
      <c r="K494" s="15">
        <f>IFERROR(ROUND(IF('[10]Linked sheet'!J494="","-",'[10]Linked sheet'!J494),'Rounded options'!$B$3),"-")</f>
        <v>199</v>
      </c>
      <c r="L494" s="15" t="str">
        <f>IF('[10]Linked sheet'!K494="","-",'[10]Linked sheet'!K494)</f>
        <v>No</v>
      </c>
      <c r="M494" s="39" t="str">
        <f>IF('[10]Linked sheet'!L494="","-",'[10]Linked sheet'!L494)</f>
        <v>-</v>
      </c>
      <c r="N494" s="35">
        <f>IFERROR(ROUND('[10]Linked sheet'!M494,'Rounded options'!$B$3),"-")</f>
        <v>0</v>
      </c>
      <c r="O494" s="7" t="str">
        <f>IFERROR(VLOOKUP($B494,[11]BPT_System_Structure!$B:$F,2,FALSE),"-")</f>
        <v>-</v>
      </c>
      <c r="P494" s="23" t="str">
        <f>IFERROR(VLOOKUP($B494,[11]BPT_System_Structure!$B:$F,3,FALSE),"-")</f>
        <v>-</v>
      </c>
      <c r="Q494" s="8" t="str">
        <f>IFERROR(VLOOKUP($B494,[11]BPT_System_Structure!$B:$F,5,FALSE),"-")</f>
        <v>-</v>
      </c>
      <c r="R494" s="59">
        <v>0</v>
      </c>
    </row>
    <row r="495" spans="2:18" hidden="1" x14ac:dyDescent="0.2">
      <c r="B495" s="21" t="str">
        <f>'[10]Linked sheet'!A495</f>
        <v>EA29B</v>
      </c>
      <c r="C495" s="20" t="str">
        <f>VLOOKUP($B495,'[10]Linked sheet'!$A$3:$O$1925,2,FALSE)</f>
        <v>Percutaneous Complex Ablation, including for Atrial Fibrillation and Ventricular Tachycardia, with CC Score 2-4</v>
      </c>
      <c r="D495" s="68" t="str">
        <f>IF(AND($Q495=$D$2,$O495="HRG"),"See 07.BPT",IFERROR(ROUND('[10]Linked sheet'!C495,'Rounded options'!$B$3),"-"))</f>
        <v>-</v>
      </c>
      <c r="E495" s="66">
        <f>IF(AND($O495="HRG",OR($D$2,$Q495=$E$2)), "See 07.BPTs",IFERROR(ROUND('[10]Linked sheet'!D495,'Rounded options'!$B$3),"-"))</f>
        <v>3196</v>
      </c>
      <c r="F495" s="15" t="str">
        <f>IFERROR(ROUND(IF('[10]Linked sheet'!E495="","-",'[10]Linked sheet'!E495),'Rounded options'!$B$3),"-")</f>
        <v>-</v>
      </c>
      <c r="G495" s="15" t="str">
        <f>IFERROR(ROUND(IF('[10]Linked sheet'!F495="","-",'[10]Linked sheet'!F495),'Rounded options'!$B$3),"-")</f>
        <v>-</v>
      </c>
      <c r="H495" s="15">
        <f>IFERROR(ROUND(IF('[10]Linked sheet'!G495="","-",'[10]Linked sheet'!G495),'Rounded options'!$B$3),"-")</f>
        <v>5</v>
      </c>
      <c r="I495" s="66">
        <f>IF(AND(Q495=$I$2,$O495="HRG"),"See 07.BPTs",IFERROR(ROUND('[10]Linked sheet'!H495,'Rounded options'!$B$3),"-"))</f>
        <v>4711</v>
      </c>
      <c r="J495" s="15">
        <f>IFERROR(ROUND(IF('[10]Linked sheet'!I495="","-",'[10]Linked sheet'!I495),'Rounded options'!$B$3),"-")</f>
        <v>18</v>
      </c>
      <c r="K495" s="15">
        <f>IFERROR(ROUND(IF('[10]Linked sheet'!J495="","-",'[10]Linked sheet'!J495),'Rounded options'!$B$3),"-")</f>
        <v>199</v>
      </c>
      <c r="L495" s="15" t="str">
        <f>IF('[10]Linked sheet'!K495="","-",'[10]Linked sheet'!K495)</f>
        <v>No</v>
      </c>
      <c r="M495" s="39" t="str">
        <f>IF('[10]Linked sheet'!L495="","-",'[10]Linked sheet'!L495)</f>
        <v>-</v>
      </c>
      <c r="N495" s="35">
        <f>IFERROR(ROUND('[10]Linked sheet'!M495,'Rounded options'!$B$3),"-")</f>
        <v>0</v>
      </c>
      <c r="O495" s="7" t="str">
        <f>IFERROR(VLOOKUP($B495,[11]BPT_System_Structure!$B:$F,2,FALSE),"-")</f>
        <v>-</v>
      </c>
      <c r="P495" s="23" t="str">
        <f>IFERROR(VLOOKUP($B495,[11]BPT_System_Structure!$B:$F,3,FALSE),"-")</f>
        <v>-</v>
      </c>
      <c r="Q495" s="8" t="str">
        <f>IFERROR(VLOOKUP($B495,[11]BPT_System_Structure!$B:$F,5,FALSE),"-")</f>
        <v>-</v>
      </c>
      <c r="R495" s="59">
        <v>0</v>
      </c>
    </row>
    <row r="496" spans="2:18" hidden="1" x14ac:dyDescent="0.2">
      <c r="B496" s="21" t="str">
        <f>'[10]Linked sheet'!A496</f>
        <v>EA29C</v>
      </c>
      <c r="C496" s="20" t="str">
        <f>VLOOKUP($B496,'[10]Linked sheet'!$A$3:$O$1925,2,FALSE)</f>
        <v>Percutaneous Complex Ablation, including for Atrial Fibrillation and Ventricular Tachycardia, with CC Score 0-1</v>
      </c>
      <c r="D496" s="68" t="str">
        <f>IF(AND($Q496=$D$2,$O496="HRG"),"See 07.BPT",IFERROR(ROUND('[10]Linked sheet'!C496,'Rounded options'!$B$3),"-"))</f>
        <v>-</v>
      </c>
      <c r="E496" s="66">
        <f>IF(AND($O496="HRG",OR($D$2,$Q496=$E$2)), "See 07.BPTs",IFERROR(ROUND('[10]Linked sheet'!D496,'Rounded options'!$B$3),"-"))</f>
        <v>2573</v>
      </c>
      <c r="F496" s="15" t="str">
        <f>IFERROR(ROUND(IF('[10]Linked sheet'!E496="","-",'[10]Linked sheet'!E496),'Rounded options'!$B$3),"-")</f>
        <v>-</v>
      </c>
      <c r="G496" s="15" t="str">
        <f>IFERROR(ROUND(IF('[10]Linked sheet'!F496="","-",'[10]Linked sheet'!F496),'Rounded options'!$B$3),"-")</f>
        <v>-</v>
      </c>
      <c r="H496" s="15">
        <f>IFERROR(ROUND(IF('[10]Linked sheet'!G496="","-",'[10]Linked sheet'!G496),'Rounded options'!$B$3),"-")</f>
        <v>5</v>
      </c>
      <c r="I496" s="66">
        <f>IF(AND(Q496=$I$2,$O496="HRG"),"See 07.BPTs",IFERROR(ROUND('[10]Linked sheet'!H496,'Rounded options'!$B$3),"-"))</f>
        <v>3677</v>
      </c>
      <c r="J496" s="15">
        <f>IFERROR(ROUND(IF('[10]Linked sheet'!I496="","-",'[10]Linked sheet'!I496),'Rounded options'!$B$3),"-")</f>
        <v>12</v>
      </c>
      <c r="K496" s="15">
        <f>IFERROR(ROUND(IF('[10]Linked sheet'!J496="","-",'[10]Linked sheet'!J496),'Rounded options'!$B$3),"-")</f>
        <v>199</v>
      </c>
      <c r="L496" s="15" t="str">
        <f>IF('[10]Linked sheet'!K496="","-",'[10]Linked sheet'!K496)</f>
        <v>No</v>
      </c>
      <c r="M496" s="39" t="str">
        <f>IF('[10]Linked sheet'!L496="","-",'[10]Linked sheet'!L496)</f>
        <v>-</v>
      </c>
      <c r="N496" s="35">
        <f>IFERROR(ROUND('[10]Linked sheet'!M496,'Rounded options'!$B$3),"-")</f>
        <v>0</v>
      </c>
      <c r="O496" s="7" t="str">
        <f>IFERROR(VLOOKUP($B496,[11]BPT_System_Structure!$B:$F,2,FALSE),"-")</f>
        <v>-</v>
      </c>
      <c r="P496" s="23" t="str">
        <f>IFERROR(VLOOKUP($B496,[11]BPT_System_Structure!$B:$F,3,FALSE),"-")</f>
        <v>-</v>
      </c>
      <c r="Q496" s="8" t="str">
        <f>IFERROR(VLOOKUP($B496,[11]BPT_System_Structure!$B:$F,5,FALSE),"-")</f>
        <v>-</v>
      </c>
      <c r="R496" s="59">
        <v>0</v>
      </c>
    </row>
    <row r="497" spans="2:18" hidden="1" x14ac:dyDescent="0.2">
      <c r="B497" s="21" t="str">
        <f>'[10]Linked sheet'!A497</f>
        <v>EA31A</v>
      </c>
      <c r="C497" s="20" t="str">
        <f>VLOOKUP($B497,'[10]Linked sheet'!$A$3:$O$1925,2,FALSE)</f>
        <v>Percutaneous Coronary Intervention, 0 to 2 Stents, with CC Score 11+</v>
      </c>
      <c r="D497" s="68" t="str">
        <f>IF(AND($Q497=$D$2,$O497="HRG"),"See 07.BPT",IFERROR(ROUND('[10]Linked sheet'!C497,'Rounded options'!$B$3),"-"))</f>
        <v>-</v>
      </c>
      <c r="E497" s="66">
        <f>IF(AND($O497="HRG",OR($D$2,$Q497=$E$2)), "See 07.BPTs",IFERROR(ROUND('[10]Linked sheet'!D497,'Rounded options'!$B$3),"-"))</f>
        <v>7696</v>
      </c>
      <c r="F497" s="15" t="str">
        <f>IFERROR(ROUND(IF('[10]Linked sheet'!E497="","-",'[10]Linked sheet'!E497),'Rounded options'!$B$3),"-")</f>
        <v>-</v>
      </c>
      <c r="G497" s="15" t="str">
        <f>IFERROR(ROUND(IF('[10]Linked sheet'!F497="","-",'[10]Linked sheet'!F497),'Rounded options'!$B$3),"-")</f>
        <v>-</v>
      </c>
      <c r="H497" s="15">
        <f>IFERROR(ROUND(IF('[10]Linked sheet'!G497="","-",'[10]Linked sheet'!G497),'Rounded options'!$B$3),"-")</f>
        <v>18</v>
      </c>
      <c r="I497" s="66">
        <f>IF(AND(Q497=$I$2,$O497="HRG"),"See 07.BPTs",IFERROR(ROUND('[10]Linked sheet'!H497,'Rounded options'!$B$3),"-"))</f>
        <v>8648</v>
      </c>
      <c r="J497" s="15">
        <f>IFERROR(ROUND(IF('[10]Linked sheet'!I497="","-",'[10]Linked sheet'!I497),'Rounded options'!$B$3),"-")</f>
        <v>39</v>
      </c>
      <c r="K497" s="15">
        <f>IFERROR(ROUND(IF('[10]Linked sheet'!J497="","-",'[10]Linked sheet'!J497),'Rounded options'!$B$3),"-")</f>
        <v>199</v>
      </c>
      <c r="L497" s="15" t="str">
        <f>IF('[10]Linked sheet'!K497="","-",'[10]Linked sheet'!K497)</f>
        <v>No</v>
      </c>
      <c r="M497" s="39" t="str">
        <f>IF('[10]Linked sheet'!L497="","-",'[10]Linked sheet'!L497)</f>
        <v>-</v>
      </c>
      <c r="N497" s="35">
        <f>IFERROR(ROUND('[10]Linked sheet'!M497,'Rounded options'!$B$3),"-")</f>
        <v>0</v>
      </c>
      <c r="O497" s="7" t="str">
        <f>IFERROR(VLOOKUP($B497,[11]BPT_System_Structure!$B:$F,2,FALSE),"-")</f>
        <v>-</v>
      </c>
      <c r="P497" s="23" t="str">
        <f>IFERROR(VLOOKUP($B497,[11]BPT_System_Structure!$B:$F,3,FALSE),"-")</f>
        <v>-</v>
      </c>
      <c r="Q497" s="8" t="str">
        <f>IFERROR(VLOOKUP($B497,[11]BPT_System_Structure!$B:$F,5,FALSE),"-")</f>
        <v>-</v>
      </c>
      <c r="R497" s="59">
        <v>0</v>
      </c>
    </row>
    <row r="498" spans="2:18" hidden="1" x14ac:dyDescent="0.2">
      <c r="B498" s="21" t="str">
        <f>'[10]Linked sheet'!A498</f>
        <v>EA31B</v>
      </c>
      <c r="C498" s="20" t="str">
        <f>VLOOKUP($B498,'[10]Linked sheet'!$A$3:$O$1925,2,FALSE)</f>
        <v>Percutaneous Coronary Intervention, 0 to 2 Stents, with CC Score 7-10</v>
      </c>
      <c r="D498" s="68" t="str">
        <f>IF(AND($Q498=$D$2,$O498="HRG"),"See 07.BPT",IFERROR(ROUND('[10]Linked sheet'!C498,'Rounded options'!$B$3),"-"))</f>
        <v>-</v>
      </c>
      <c r="E498" s="66">
        <f>IF(AND($O498="HRG",OR($D$2,$Q498=$E$2)), "See 07.BPTs",IFERROR(ROUND('[10]Linked sheet'!D498,'Rounded options'!$B$3),"-"))</f>
        <v>3722</v>
      </c>
      <c r="F498" s="15" t="str">
        <f>IFERROR(ROUND(IF('[10]Linked sheet'!E498="","-",'[10]Linked sheet'!E498),'Rounded options'!$B$3),"-")</f>
        <v>-</v>
      </c>
      <c r="G498" s="15" t="str">
        <f>IFERROR(ROUND(IF('[10]Linked sheet'!F498="","-",'[10]Linked sheet'!F498),'Rounded options'!$B$3),"-")</f>
        <v>-</v>
      </c>
      <c r="H498" s="15">
        <f>IFERROR(ROUND(IF('[10]Linked sheet'!G498="","-",'[10]Linked sheet'!G498),'Rounded options'!$B$3),"-")</f>
        <v>7</v>
      </c>
      <c r="I498" s="66">
        <f>IF(AND(Q498=$I$2,$O498="HRG"),"See 07.BPTs",IFERROR(ROUND('[10]Linked sheet'!H498,'Rounded options'!$B$3),"-"))</f>
        <v>5427</v>
      </c>
      <c r="J498" s="15">
        <f>IFERROR(ROUND(IF('[10]Linked sheet'!I498="","-",'[10]Linked sheet'!I498),'Rounded options'!$B$3),"-")</f>
        <v>18</v>
      </c>
      <c r="K498" s="15">
        <f>IFERROR(ROUND(IF('[10]Linked sheet'!J498="","-",'[10]Linked sheet'!J498),'Rounded options'!$B$3),"-")</f>
        <v>199</v>
      </c>
      <c r="L498" s="15" t="str">
        <f>IF('[10]Linked sheet'!K498="","-",'[10]Linked sheet'!K498)</f>
        <v>No</v>
      </c>
      <c r="M498" s="39" t="str">
        <f>IF('[10]Linked sheet'!L498="","-",'[10]Linked sheet'!L498)</f>
        <v>-</v>
      </c>
      <c r="N498" s="35">
        <f>IFERROR(ROUND('[10]Linked sheet'!M498,'Rounded options'!$B$3),"-")</f>
        <v>0</v>
      </c>
      <c r="O498" s="7" t="str">
        <f>IFERROR(VLOOKUP($B498,[11]BPT_System_Structure!$B:$F,2,FALSE),"-")</f>
        <v>-</v>
      </c>
      <c r="P498" s="23" t="str">
        <f>IFERROR(VLOOKUP($B498,[11]BPT_System_Structure!$B:$F,3,FALSE),"-")</f>
        <v>-</v>
      </c>
      <c r="Q498" s="8" t="str">
        <f>IFERROR(VLOOKUP($B498,[11]BPT_System_Structure!$B:$F,5,FALSE),"-")</f>
        <v>-</v>
      </c>
      <c r="R498" s="59">
        <v>0</v>
      </c>
    </row>
    <row r="499" spans="2:18" hidden="1" x14ac:dyDescent="0.2">
      <c r="B499" s="21" t="str">
        <f>'[10]Linked sheet'!A499</f>
        <v>EA31C</v>
      </c>
      <c r="C499" s="20" t="str">
        <f>VLOOKUP($B499,'[10]Linked sheet'!$A$3:$O$1925,2,FALSE)</f>
        <v>Percutaneous Coronary Intervention, 0 to 2 Stents, with CC Score 3-6</v>
      </c>
      <c r="D499" s="68" t="str">
        <f>IF(AND($Q499=$D$2,$O499="HRG"),"See 07.BPT",IFERROR(ROUND('[10]Linked sheet'!C499,'Rounded options'!$B$3),"-"))</f>
        <v>-</v>
      </c>
      <c r="E499" s="66">
        <f>IF(AND($O499="HRG",OR($D$2,$Q499=$E$2)), "See 07.BPTs",IFERROR(ROUND('[10]Linked sheet'!D499,'Rounded options'!$B$3),"-"))</f>
        <v>2341</v>
      </c>
      <c r="F499" s="15" t="str">
        <f>IFERROR(ROUND(IF('[10]Linked sheet'!E499="","-",'[10]Linked sheet'!E499),'Rounded options'!$B$3),"-")</f>
        <v>-</v>
      </c>
      <c r="G499" s="15" t="str">
        <f>IFERROR(ROUND(IF('[10]Linked sheet'!F499="","-",'[10]Linked sheet'!F499),'Rounded options'!$B$3),"-")</f>
        <v>-</v>
      </c>
      <c r="H499" s="15">
        <f>IFERROR(ROUND(IF('[10]Linked sheet'!G499="","-",'[10]Linked sheet'!G499),'Rounded options'!$B$3),"-")</f>
        <v>5</v>
      </c>
      <c r="I499" s="66">
        <f>IF(AND(Q499=$I$2,$O499="HRG"),"See 07.BPTs",IFERROR(ROUND('[10]Linked sheet'!H499,'Rounded options'!$B$3),"-"))</f>
        <v>3754</v>
      </c>
      <c r="J499" s="15">
        <f>IFERROR(ROUND(IF('[10]Linked sheet'!I499="","-",'[10]Linked sheet'!I499),'Rounded options'!$B$3),"-")</f>
        <v>7</v>
      </c>
      <c r="K499" s="15">
        <f>IFERROR(ROUND(IF('[10]Linked sheet'!J499="","-",'[10]Linked sheet'!J499),'Rounded options'!$B$3),"-")</f>
        <v>199</v>
      </c>
      <c r="L499" s="15" t="str">
        <f>IF('[10]Linked sheet'!K499="","-",'[10]Linked sheet'!K499)</f>
        <v>No</v>
      </c>
      <c r="M499" s="39" t="str">
        <f>IF('[10]Linked sheet'!L499="","-",'[10]Linked sheet'!L499)</f>
        <v>-</v>
      </c>
      <c r="N499" s="35">
        <f>IFERROR(ROUND('[10]Linked sheet'!M499,'Rounded options'!$B$3),"-")</f>
        <v>0</v>
      </c>
      <c r="O499" s="7" t="str">
        <f>IFERROR(VLOOKUP($B499,[11]BPT_System_Structure!$B:$F,2,FALSE),"-")</f>
        <v>-</v>
      </c>
      <c r="P499" s="23" t="str">
        <f>IFERROR(VLOOKUP($B499,[11]BPT_System_Structure!$B:$F,3,FALSE),"-")</f>
        <v>-</v>
      </c>
      <c r="Q499" s="8" t="str">
        <f>IFERROR(VLOOKUP($B499,[11]BPT_System_Structure!$B:$F,5,FALSE),"-")</f>
        <v>-</v>
      </c>
      <c r="R499" s="59">
        <v>0</v>
      </c>
    </row>
    <row r="500" spans="2:18" hidden="1" x14ac:dyDescent="0.2">
      <c r="B500" s="21" t="str">
        <f>'[10]Linked sheet'!A500</f>
        <v>EA31D</v>
      </c>
      <c r="C500" s="20" t="str">
        <f>VLOOKUP($B500,'[10]Linked sheet'!$A$3:$O$1925,2,FALSE)</f>
        <v>Percutaneous Coronary Intervention, 0 to 2 Stents, with CC Score 0-2</v>
      </c>
      <c r="D500" s="68" t="str">
        <f>IF(AND($Q500=$D$2,$O500="HRG"),"See 07.BPT",IFERROR(ROUND('[10]Linked sheet'!C500,'Rounded options'!$B$3),"-"))</f>
        <v>-</v>
      </c>
      <c r="E500" s="66">
        <f>IF(AND($O500="HRG",OR($D$2,$Q500=$E$2)), "See 07.BPTs",IFERROR(ROUND('[10]Linked sheet'!D500,'Rounded options'!$B$3),"-"))</f>
        <v>2070</v>
      </c>
      <c r="F500" s="15" t="str">
        <f>IFERROR(ROUND(IF('[10]Linked sheet'!E500="","-",'[10]Linked sheet'!E500),'Rounded options'!$B$3),"-")</f>
        <v>-</v>
      </c>
      <c r="G500" s="15" t="str">
        <f>IFERROR(ROUND(IF('[10]Linked sheet'!F500="","-",'[10]Linked sheet'!F500),'Rounded options'!$B$3),"-")</f>
        <v>-</v>
      </c>
      <c r="H500" s="15">
        <f>IFERROR(ROUND(IF('[10]Linked sheet'!G500="","-",'[10]Linked sheet'!G500),'Rounded options'!$B$3),"-")</f>
        <v>5</v>
      </c>
      <c r="I500" s="66">
        <f>IF(AND(Q500=$I$2,$O500="HRG"),"See 07.BPTs",IFERROR(ROUND('[10]Linked sheet'!H500,'Rounded options'!$B$3),"-"))</f>
        <v>3144</v>
      </c>
      <c r="J500" s="15">
        <f>IFERROR(ROUND(IF('[10]Linked sheet'!I500="","-",'[10]Linked sheet'!I500),'Rounded options'!$B$3),"-")</f>
        <v>5</v>
      </c>
      <c r="K500" s="15">
        <f>IFERROR(ROUND(IF('[10]Linked sheet'!J500="","-",'[10]Linked sheet'!J500),'Rounded options'!$B$3),"-")</f>
        <v>199</v>
      </c>
      <c r="L500" s="15" t="str">
        <f>IF('[10]Linked sheet'!K500="","-",'[10]Linked sheet'!K500)</f>
        <v>No</v>
      </c>
      <c r="M500" s="39" t="str">
        <f>IF('[10]Linked sheet'!L500="","-",'[10]Linked sheet'!L500)</f>
        <v>-</v>
      </c>
      <c r="N500" s="35">
        <f>IFERROR(ROUND('[10]Linked sheet'!M500,'Rounded options'!$B$3),"-")</f>
        <v>0</v>
      </c>
      <c r="O500" s="7" t="str">
        <f>IFERROR(VLOOKUP($B500,[11]BPT_System_Structure!$B:$F,2,FALSE),"-")</f>
        <v>-</v>
      </c>
      <c r="P500" s="23" t="str">
        <f>IFERROR(VLOOKUP($B500,[11]BPT_System_Structure!$B:$F,3,FALSE),"-")</f>
        <v>-</v>
      </c>
      <c r="Q500" s="8" t="str">
        <f>IFERROR(VLOOKUP($B500,[11]BPT_System_Structure!$B:$F,5,FALSE),"-")</f>
        <v>-</v>
      </c>
      <c r="R500" s="59">
        <v>0</v>
      </c>
    </row>
    <row r="501" spans="2:18" hidden="1" x14ac:dyDescent="0.2">
      <c r="B501" s="21" t="str">
        <f>'[10]Linked sheet'!A501</f>
        <v>EA35A</v>
      </c>
      <c r="C501" s="20" t="str">
        <f>VLOOKUP($B501,'[10]Linked sheet'!$A$3:$O$1925,2,FALSE)</f>
        <v>Other Percutaneous Interventions with CC Score 8+</v>
      </c>
      <c r="D501" s="68" t="str">
        <f>IF(AND($Q501=$D$2,$O501="HRG"),"See 07.BPT",IFERROR(ROUND('[10]Linked sheet'!C501,'Rounded options'!$B$3),"-"))</f>
        <v>-</v>
      </c>
      <c r="E501" s="66">
        <f>IF(AND($O501="HRG",OR($D$2,$Q501=$E$2)), "See 07.BPTs",IFERROR(ROUND('[10]Linked sheet'!D501,'Rounded options'!$B$3),"-"))</f>
        <v>4610</v>
      </c>
      <c r="F501" s="15" t="str">
        <f>IFERROR(ROUND(IF('[10]Linked sheet'!E501="","-",'[10]Linked sheet'!E501),'Rounded options'!$B$3),"-")</f>
        <v>-</v>
      </c>
      <c r="G501" s="15" t="str">
        <f>IFERROR(ROUND(IF('[10]Linked sheet'!F501="","-",'[10]Linked sheet'!F501),'Rounded options'!$B$3),"-")</f>
        <v>-</v>
      </c>
      <c r="H501" s="15">
        <f>IFERROR(ROUND(IF('[10]Linked sheet'!G501="","-",'[10]Linked sheet'!G501),'Rounded options'!$B$3),"-")</f>
        <v>14</v>
      </c>
      <c r="I501" s="66">
        <f>IF(AND(Q501=$I$2,$O501="HRG"),"See 07.BPTs",IFERROR(ROUND('[10]Linked sheet'!H501,'Rounded options'!$B$3),"-"))</f>
        <v>6594</v>
      </c>
      <c r="J501" s="15">
        <f>IFERROR(ROUND(IF('[10]Linked sheet'!I501="","-",'[10]Linked sheet'!I501),'Rounded options'!$B$3),"-")</f>
        <v>34</v>
      </c>
      <c r="K501" s="15">
        <f>IFERROR(ROUND(IF('[10]Linked sheet'!J501="","-",'[10]Linked sheet'!J501),'Rounded options'!$B$3),"-")</f>
        <v>199</v>
      </c>
      <c r="L501" s="15" t="str">
        <f>IF('[10]Linked sheet'!K501="","-",'[10]Linked sheet'!K501)</f>
        <v>No</v>
      </c>
      <c r="M501" s="39" t="str">
        <f>IF('[10]Linked sheet'!L501="","-",'[10]Linked sheet'!L501)</f>
        <v>-</v>
      </c>
      <c r="N501" s="35">
        <f>IFERROR(ROUND('[10]Linked sheet'!M501,'Rounded options'!$B$3),"-")</f>
        <v>0</v>
      </c>
      <c r="O501" s="7" t="str">
        <f>IFERROR(VLOOKUP($B501,[11]BPT_System_Structure!$B:$F,2,FALSE),"-")</f>
        <v>-</v>
      </c>
      <c r="P501" s="23" t="str">
        <f>IFERROR(VLOOKUP($B501,[11]BPT_System_Structure!$B:$F,3,FALSE),"-")</f>
        <v>-</v>
      </c>
      <c r="Q501" s="8" t="str">
        <f>IFERROR(VLOOKUP($B501,[11]BPT_System_Structure!$B:$F,5,FALSE),"-")</f>
        <v>-</v>
      </c>
      <c r="R501" s="59">
        <v>0</v>
      </c>
    </row>
    <row r="502" spans="2:18" hidden="1" x14ac:dyDescent="0.2">
      <c r="B502" s="21" t="str">
        <f>'[10]Linked sheet'!A502</f>
        <v>EA35B</v>
      </c>
      <c r="C502" s="20" t="str">
        <f>VLOOKUP($B502,'[10]Linked sheet'!$A$3:$O$1925,2,FALSE)</f>
        <v>Other Percutaneous Interventions with CC Score 5-7</v>
      </c>
      <c r="D502" s="68" t="str">
        <f>IF(AND($Q502=$D$2,$O502="HRG"),"See 07.BPT",IFERROR(ROUND('[10]Linked sheet'!C502,'Rounded options'!$B$3),"-"))</f>
        <v>-</v>
      </c>
      <c r="E502" s="66">
        <f>IF(AND($O502="HRG",OR($D$2,$Q502=$E$2)), "See 07.BPTs",IFERROR(ROUND('[10]Linked sheet'!D502,'Rounded options'!$B$3),"-"))</f>
        <v>1477</v>
      </c>
      <c r="F502" s="15" t="str">
        <f>IFERROR(ROUND(IF('[10]Linked sheet'!E502="","-",'[10]Linked sheet'!E502),'Rounded options'!$B$3),"-")</f>
        <v>-</v>
      </c>
      <c r="G502" s="15" t="str">
        <f>IFERROR(ROUND(IF('[10]Linked sheet'!F502="","-",'[10]Linked sheet'!F502),'Rounded options'!$B$3),"-")</f>
        <v>-</v>
      </c>
      <c r="H502" s="15">
        <f>IFERROR(ROUND(IF('[10]Linked sheet'!G502="","-",'[10]Linked sheet'!G502),'Rounded options'!$B$3),"-")</f>
        <v>5</v>
      </c>
      <c r="I502" s="66">
        <f>IF(AND(Q502=$I$2,$O502="HRG"),"See 07.BPTs",IFERROR(ROUND('[10]Linked sheet'!H502,'Rounded options'!$B$3),"-"))</f>
        <v>3843</v>
      </c>
      <c r="J502" s="15">
        <f>IFERROR(ROUND(IF('[10]Linked sheet'!I502="","-",'[10]Linked sheet'!I502),'Rounded options'!$B$3),"-")</f>
        <v>21</v>
      </c>
      <c r="K502" s="15">
        <f>IFERROR(ROUND(IF('[10]Linked sheet'!J502="","-",'[10]Linked sheet'!J502),'Rounded options'!$B$3),"-")</f>
        <v>199</v>
      </c>
      <c r="L502" s="15" t="str">
        <f>IF('[10]Linked sheet'!K502="","-",'[10]Linked sheet'!K502)</f>
        <v>No</v>
      </c>
      <c r="M502" s="39" t="str">
        <f>IF('[10]Linked sheet'!L502="","-",'[10]Linked sheet'!L502)</f>
        <v>-</v>
      </c>
      <c r="N502" s="35">
        <f>IFERROR(ROUND('[10]Linked sheet'!M502,'Rounded options'!$B$3),"-")</f>
        <v>0</v>
      </c>
      <c r="O502" s="7" t="str">
        <f>IFERROR(VLOOKUP($B502,[11]BPT_System_Structure!$B:$F,2,FALSE),"-")</f>
        <v>-</v>
      </c>
      <c r="P502" s="23" t="str">
        <f>IFERROR(VLOOKUP($B502,[11]BPT_System_Structure!$B:$F,3,FALSE),"-")</f>
        <v>-</v>
      </c>
      <c r="Q502" s="8" t="str">
        <f>IFERROR(VLOOKUP($B502,[11]BPT_System_Structure!$B:$F,5,FALSE),"-")</f>
        <v>-</v>
      </c>
      <c r="R502" s="59">
        <v>0</v>
      </c>
    </row>
    <row r="503" spans="2:18" hidden="1" x14ac:dyDescent="0.2">
      <c r="B503" s="21" t="str">
        <f>'[10]Linked sheet'!A503</f>
        <v>EA35C</v>
      </c>
      <c r="C503" s="20" t="str">
        <f>VLOOKUP($B503,'[10]Linked sheet'!$A$3:$O$1925,2,FALSE)</f>
        <v>Other Percutaneous Interventions with CC Score 2-4</v>
      </c>
      <c r="D503" s="68" t="str">
        <f>IF(AND($Q503=$D$2,$O503="HRG"),"See 07.BPT",IFERROR(ROUND('[10]Linked sheet'!C503,'Rounded options'!$B$3),"-"))</f>
        <v>-</v>
      </c>
      <c r="E503" s="66">
        <f>IF(AND($O503="HRG",OR($D$2,$Q503=$E$2)), "See 07.BPTs",IFERROR(ROUND('[10]Linked sheet'!D503,'Rounded options'!$B$3),"-"))</f>
        <v>1250</v>
      </c>
      <c r="F503" s="15" t="str">
        <f>IFERROR(ROUND(IF('[10]Linked sheet'!E503="","-",'[10]Linked sheet'!E503),'Rounded options'!$B$3),"-")</f>
        <v>-</v>
      </c>
      <c r="G503" s="15" t="str">
        <f>IFERROR(ROUND(IF('[10]Linked sheet'!F503="","-",'[10]Linked sheet'!F503),'Rounded options'!$B$3),"-")</f>
        <v>-</v>
      </c>
      <c r="H503" s="15">
        <f>IFERROR(ROUND(IF('[10]Linked sheet'!G503="","-",'[10]Linked sheet'!G503),'Rounded options'!$B$3),"-")</f>
        <v>5</v>
      </c>
      <c r="I503" s="66">
        <f>IF(AND(Q503=$I$2,$O503="HRG"),"See 07.BPTs",IFERROR(ROUND('[10]Linked sheet'!H503,'Rounded options'!$B$3),"-"))</f>
        <v>2572</v>
      </c>
      <c r="J503" s="15">
        <f>IFERROR(ROUND(IF('[10]Linked sheet'!I503="","-",'[10]Linked sheet'!I503),'Rounded options'!$B$3),"-")</f>
        <v>14</v>
      </c>
      <c r="K503" s="15">
        <f>IFERROR(ROUND(IF('[10]Linked sheet'!J503="","-",'[10]Linked sheet'!J503),'Rounded options'!$B$3),"-")</f>
        <v>199</v>
      </c>
      <c r="L503" s="15" t="str">
        <f>IF('[10]Linked sheet'!K503="","-",'[10]Linked sheet'!K503)</f>
        <v>No</v>
      </c>
      <c r="M503" s="39" t="str">
        <f>IF('[10]Linked sheet'!L503="","-",'[10]Linked sheet'!L503)</f>
        <v>-</v>
      </c>
      <c r="N503" s="35">
        <f>IFERROR(ROUND('[10]Linked sheet'!M503,'Rounded options'!$B$3),"-")</f>
        <v>0</v>
      </c>
      <c r="O503" s="7" t="str">
        <f>IFERROR(VLOOKUP($B503,[11]BPT_System_Structure!$B:$F,2,FALSE),"-")</f>
        <v>-</v>
      </c>
      <c r="P503" s="23" t="str">
        <f>IFERROR(VLOOKUP($B503,[11]BPT_System_Structure!$B:$F,3,FALSE),"-")</f>
        <v>-</v>
      </c>
      <c r="Q503" s="8" t="str">
        <f>IFERROR(VLOOKUP($B503,[11]BPT_System_Structure!$B:$F,5,FALSE),"-")</f>
        <v>-</v>
      </c>
      <c r="R503" s="59">
        <v>0</v>
      </c>
    </row>
    <row r="504" spans="2:18" hidden="1" x14ac:dyDescent="0.2">
      <c r="B504" s="21" t="str">
        <f>'[10]Linked sheet'!A504</f>
        <v>EA35D</v>
      </c>
      <c r="C504" s="20" t="str">
        <f>VLOOKUP($B504,'[10]Linked sheet'!$A$3:$O$1925,2,FALSE)</f>
        <v>Other Percutaneous Interventions with CC Score 0-1</v>
      </c>
      <c r="D504" s="68" t="str">
        <f>IF(AND($Q504=$D$2,$O504="HRG"),"See 07.BPT",IFERROR(ROUND('[10]Linked sheet'!C504,'Rounded options'!$B$3),"-"))</f>
        <v>-</v>
      </c>
      <c r="E504" s="66">
        <f>IF(AND($O504="HRG",OR($D$2,$Q504=$E$2)), "See 07.BPTs",IFERROR(ROUND('[10]Linked sheet'!D504,'Rounded options'!$B$3),"-"))</f>
        <v>1143</v>
      </c>
      <c r="F504" s="15" t="str">
        <f>IFERROR(ROUND(IF('[10]Linked sheet'!E504="","-",'[10]Linked sheet'!E504),'Rounded options'!$B$3),"-")</f>
        <v>-</v>
      </c>
      <c r="G504" s="15" t="str">
        <f>IFERROR(ROUND(IF('[10]Linked sheet'!F504="","-",'[10]Linked sheet'!F504),'Rounded options'!$B$3),"-")</f>
        <v>-</v>
      </c>
      <c r="H504" s="15">
        <f>IFERROR(ROUND(IF('[10]Linked sheet'!G504="","-",'[10]Linked sheet'!G504),'Rounded options'!$B$3),"-")</f>
        <v>5</v>
      </c>
      <c r="I504" s="66">
        <f>IF(AND(Q504=$I$2,$O504="HRG"),"See 07.BPTs",IFERROR(ROUND('[10]Linked sheet'!H504,'Rounded options'!$B$3),"-"))</f>
        <v>2005</v>
      </c>
      <c r="J504" s="15">
        <f>IFERROR(ROUND(IF('[10]Linked sheet'!I504="","-",'[10]Linked sheet'!I504),'Rounded options'!$B$3),"-")</f>
        <v>9</v>
      </c>
      <c r="K504" s="15">
        <f>IFERROR(ROUND(IF('[10]Linked sheet'!J504="","-",'[10]Linked sheet'!J504),'Rounded options'!$B$3),"-")</f>
        <v>199</v>
      </c>
      <c r="L504" s="15" t="str">
        <f>IF('[10]Linked sheet'!K504="","-",'[10]Linked sheet'!K504)</f>
        <v>No</v>
      </c>
      <c r="M504" s="39" t="str">
        <f>IF('[10]Linked sheet'!L504="","-",'[10]Linked sheet'!L504)</f>
        <v>-</v>
      </c>
      <c r="N504" s="35">
        <f>IFERROR(ROUND('[10]Linked sheet'!M504,'Rounded options'!$B$3),"-")</f>
        <v>0</v>
      </c>
      <c r="O504" s="7" t="str">
        <f>IFERROR(VLOOKUP($B504,[11]BPT_System_Structure!$B:$F,2,FALSE),"-")</f>
        <v>-</v>
      </c>
      <c r="P504" s="23" t="str">
        <f>IFERROR(VLOOKUP($B504,[11]BPT_System_Structure!$B:$F,3,FALSE),"-")</f>
        <v>-</v>
      </c>
      <c r="Q504" s="8" t="str">
        <f>IFERROR(VLOOKUP($B504,[11]BPT_System_Structure!$B:$F,5,FALSE),"-")</f>
        <v>-</v>
      </c>
      <c r="R504" s="59">
        <v>0</v>
      </c>
    </row>
    <row r="505" spans="2:18" hidden="1" x14ac:dyDescent="0.2">
      <c r="B505" s="21" t="str">
        <f>'[10]Linked sheet'!A505</f>
        <v>EA36C</v>
      </c>
      <c r="C505" s="20" t="str">
        <f>VLOOKUP($B505,'[10]Linked sheet'!$A$3:$O$1925,2,FALSE)</f>
        <v>Catheter with CC Score 13+</v>
      </c>
      <c r="D505" s="68" t="str">
        <f>IF(AND($Q505=$D$2,$O505="HRG"),"See 07.BPT",IFERROR(ROUND('[10]Linked sheet'!C505,'Rounded options'!$B$3),"-"))</f>
        <v>-</v>
      </c>
      <c r="E505" s="66">
        <f>IF(AND($O505="HRG",OR($D$2,$Q505=$E$2)), "See 07.BPTs",IFERROR(ROUND('[10]Linked sheet'!D505,'Rounded options'!$B$3),"-"))</f>
        <v>8193</v>
      </c>
      <c r="F505" s="15" t="str">
        <f>IFERROR(ROUND(IF('[10]Linked sheet'!E505="","-",'[10]Linked sheet'!E505),'Rounded options'!$B$3),"-")</f>
        <v>-</v>
      </c>
      <c r="G505" s="15" t="str">
        <f>IFERROR(ROUND(IF('[10]Linked sheet'!F505="","-",'[10]Linked sheet'!F505),'Rounded options'!$B$3),"-")</f>
        <v>-</v>
      </c>
      <c r="H505" s="15">
        <f>IFERROR(ROUND(IF('[10]Linked sheet'!G505="","-",'[10]Linked sheet'!G505),'Rounded options'!$B$3),"-")</f>
        <v>57</v>
      </c>
      <c r="I505" s="66">
        <f>IF(AND(Q505=$I$2,$O505="HRG"),"See 07.BPTs",IFERROR(ROUND('[10]Linked sheet'!H505,'Rounded options'!$B$3),"-"))</f>
        <v>8193</v>
      </c>
      <c r="J505" s="15">
        <f>IFERROR(ROUND(IF('[10]Linked sheet'!I505="","-",'[10]Linked sheet'!I505),'Rounded options'!$B$3),"-")</f>
        <v>57</v>
      </c>
      <c r="K505" s="15">
        <f>IFERROR(ROUND(IF('[10]Linked sheet'!J505="","-",'[10]Linked sheet'!J505),'Rounded options'!$B$3),"-")</f>
        <v>199</v>
      </c>
      <c r="L505" s="15" t="str">
        <f>IF('[10]Linked sheet'!K505="","-",'[10]Linked sheet'!K505)</f>
        <v>No</v>
      </c>
      <c r="M505" s="39" t="str">
        <f>IF('[10]Linked sheet'!L505="","-",'[10]Linked sheet'!L505)</f>
        <v>-</v>
      </c>
      <c r="N505" s="35">
        <f>IFERROR(ROUND('[10]Linked sheet'!M505,'Rounded options'!$B$3),"-")</f>
        <v>0</v>
      </c>
      <c r="O505" s="7" t="str">
        <f>IFERROR(VLOOKUP($B505,[11]BPT_System_Structure!$B:$F,2,FALSE),"-")</f>
        <v>-</v>
      </c>
      <c r="P505" s="23" t="str">
        <f>IFERROR(VLOOKUP($B505,[11]BPT_System_Structure!$B:$F,3,FALSE),"-")</f>
        <v>-</v>
      </c>
      <c r="Q505" s="8" t="str">
        <f>IFERROR(VLOOKUP($B505,[11]BPT_System_Structure!$B:$F,5,FALSE),"-")</f>
        <v>-</v>
      </c>
      <c r="R505" s="59">
        <v>0</v>
      </c>
    </row>
    <row r="506" spans="2:18" hidden="1" x14ac:dyDescent="0.2">
      <c r="B506" s="21" t="str">
        <f>'[10]Linked sheet'!A506</f>
        <v>EA36D</v>
      </c>
      <c r="C506" s="20" t="str">
        <f>VLOOKUP($B506,'[10]Linked sheet'!$A$3:$O$1925,2,FALSE)</f>
        <v>Catheter with CC Score 10-12</v>
      </c>
      <c r="D506" s="68" t="str">
        <f>IF(AND($Q506=$D$2,$O506="HRG"),"See 07.BPT",IFERROR(ROUND('[10]Linked sheet'!C506,'Rounded options'!$B$3),"-"))</f>
        <v>-</v>
      </c>
      <c r="E506" s="66">
        <f>IF(AND($O506="HRG",OR($D$2,$Q506=$E$2)), "See 07.BPTs",IFERROR(ROUND('[10]Linked sheet'!D506,'Rounded options'!$B$3),"-"))</f>
        <v>3893</v>
      </c>
      <c r="F506" s="15" t="str">
        <f>IFERROR(ROUND(IF('[10]Linked sheet'!E506="","-",'[10]Linked sheet'!E506),'Rounded options'!$B$3),"-")</f>
        <v>-</v>
      </c>
      <c r="G506" s="15" t="str">
        <f>IFERROR(ROUND(IF('[10]Linked sheet'!F506="","-",'[10]Linked sheet'!F506),'Rounded options'!$B$3),"-")</f>
        <v>-</v>
      </c>
      <c r="H506" s="15">
        <f>IFERROR(ROUND(IF('[10]Linked sheet'!G506="","-",'[10]Linked sheet'!G506),'Rounded options'!$B$3),"-")</f>
        <v>28</v>
      </c>
      <c r="I506" s="66">
        <f>IF(AND(Q506=$I$2,$O506="HRG"),"See 07.BPTs",IFERROR(ROUND('[10]Linked sheet'!H506,'Rounded options'!$B$3),"-"))</f>
        <v>5728</v>
      </c>
      <c r="J506" s="15">
        <f>IFERROR(ROUND(IF('[10]Linked sheet'!I506="","-",'[10]Linked sheet'!I506),'Rounded options'!$B$3),"-")</f>
        <v>37</v>
      </c>
      <c r="K506" s="15">
        <f>IFERROR(ROUND(IF('[10]Linked sheet'!J506="","-",'[10]Linked sheet'!J506),'Rounded options'!$B$3),"-")</f>
        <v>199</v>
      </c>
      <c r="L506" s="15" t="str">
        <f>IF('[10]Linked sheet'!K506="","-",'[10]Linked sheet'!K506)</f>
        <v>No</v>
      </c>
      <c r="M506" s="39" t="str">
        <f>IF('[10]Linked sheet'!L506="","-",'[10]Linked sheet'!L506)</f>
        <v>-</v>
      </c>
      <c r="N506" s="35">
        <f>IFERROR(ROUND('[10]Linked sheet'!M506,'Rounded options'!$B$3),"-")</f>
        <v>0</v>
      </c>
      <c r="O506" s="7" t="str">
        <f>IFERROR(VLOOKUP($B506,[11]BPT_System_Structure!$B:$F,2,FALSE),"-")</f>
        <v>-</v>
      </c>
      <c r="P506" s="23" t="str">
        <f>IFERROR(VLOOKUP($B506,[11]BPT_System_Structure!$B:$F,3,FALSE),"-")</f>
        <v>-</v>
      </c>
      <c r="Q506" s="8" t="str">
        <f>IFERROR(VLOOKUP($B506,[11]BPT_System_Structure!$B:$F,5,FALSE),"-")</f>
        <v>-</v>
      </c>
      <c r="R506" s="59">
        <v>0</v>
      </c>
    </row>
    <row r="507" spans="2:18" hidden="1" x14ac:dyDescent="0.2">
      <c r="B507" s="21" t="str">
        <f>'[10]Linked sheet'!A507</f>
        <v>EA36E</v>
      </c>
      <c r="C507" s="20" t="str">
        <f>VLOOKUP($B507,'[10]Linked sheet'!$A$3:$O$1925,2,FALSE)</f>
        <v>Catheter with CC Score 7-9</v>
      </c>
      <c r="D507" s="68" t="str">
        <f>IF(AND($Q507=$D$2,$O507="HRG"),"See 07.BPT",IFERROR(ROUND('[10]Linked sheet'!C507,'Rounded options'!$B$3),"-"))</f>
        <v>-</v>
      </c>
      <c r="E507" s="66">
        <f>IF(AND($O507="HRG",OR($D$2,$Q507=$E$2)), "See 07.BPTs",IFERROR(ROUND('[10]Linked sheet'!D507,'Rounded options'!$B$3),"-"))</f>
        <v>1492</v>
      </c>
      <c r="F507" s="15" t="str">
        <f>IFERROR(ROUND(IF('[10]Linked sheet'!E507="","-",'[10]Linked sheet'!E507),'Rounded options'!$B$3),"-")</f>
        <v>-</v>
      </c>
      <c r="G507" s="15" t="str">
        <f>IFERROR(ROUND(IF('[10]Linked sheet'!F507="","-",'[10]Linked sheet'!F507),'Rounded options'!$B$3),"-")</f>
        <v>-</v>
      </c>
      <c r="H507" s="15">
        <f>IFERROR(ROUND(IF('[10]Linked sheet'!G507="","-",'[10]Linked sheet'!G507),'Rounded options'!$B$3),"-")</f>
        <v>5</v>
      </c>
      <c r="I507" s="66">
        <f>IF(AND(Q507=$I$2,$O507="HRG"),"See 07.BPTs",IFERROR(ROUND('[10]Linked sheet'!H507,'Rounded options'!$B$3),"-"))</f>
        <v>4397</v>
      </c>
      <c r="J507" s="15">
        <f>IFERROR(ROUND(IF('[10]Linked sheet'!I507="","-",'[10]Linked sheet'!I507),'Rounded options'!$B$3),"-")</f>
        <v>27</v>
      </c>
      <c r="K507" s="15">
        <f>IFERROR(ROUND(IF('[10]Linked sheet'!J507="","-",'[10]Linked sheet'!J507),'Rounded options'!$B$3),"-")</f>
        <v>199</v>
      </c>
      <c r="L507" s="15" t="str">
        <f>IF('[10]Linked sheet'!K507="","-",'[10]Linked sheet'!K507)</f>
        <v>No</v>
      </c>
      <c r="M507" s="39" t="str">
        <f>IF('[10]Linked sheet'!L507="","-",'[10]Linked sheet'!L507)</f>
        <v>-</v>
      </c>
      <c r="N507" s="35">
        <f>IFERROR(ROUND('[10]Linked sheet'!M507,'Rounded options'!$B$3),"-")</f>
        <v>0</v>
      </c>
      <c r="O507" s="7" t="str">
        <f>IFERROR(VLOOKUP($B507,[11]BPT_System_Structure!$B:$F,2,FALSE),"-")</f>
        <v>-</v>
      </c>
      <c r="P507" s="23" t="str">
        <f>IFERROR(VLOOKUP($B507,[11]BPT_System_Structure!$B:$F,3,FALSE),"-")</f>
        <v>-</v>
      </c>
      <c r="Q507" s="8" t="str">
        <f>IFERROR(VLOOKUP($B507,[11]BPT_System_Structure!$B:$F,5,FALSE),"-")</f>
        <v>-</v>
      </c>
      <c r="R507" s="59">
        <v>0</v>
      </c>
    </row>
    <row r="508" spans="2:18" hidden="1" x14ac:dyDescent="0.2">
      <c r="B508" s="21" t="str">
        <f>'[10]Linked sheet'!A508</f>
        <v>EA36F</v>
      </c>
      <c r="C508" s="20" t="str">
        <f>VLOOKUP($B508,'[10]Linked sheet'!$A$3:$O$1925,2,FALSE)</f>
        <v>Catheter with CC Score 4-6</v>
      </c>
      <c r="D508" s="68" t="str">
        <f>IF(AND($Q508=$D$2,$O508="HRG"),"See 07.BPT",IFERROR(ROUND('[10]Linked sheet'!C508,'Rounded options'!$B$3),"-"))</f>
        <v>-</v>
      </c>
      <c r="E508" s="66">
        <f>IF(AND($O508="HRG",OR($D$2,$Q508=$E$2)), "See 07.BPTs",IFERROR(ROUND('[10]Linked sheet'!D508,'Rounded options'!$B$3),"-"))</f>
        <v>1014</v>
      </c>
      <c r="F508" s="15" t="str">
        <f>IFERROR(ROUND(IF('[10]Linked sheet'!E508="","-",'[10]Linked sheet'!E508),'Rounded options'!$B$3),"-")</f>
        <v>-</v>
      </c>
      <c r="G508" s="15" t="str">
        <f>IFERROR(ROUND(IF('[10]Linked sheet'!F508="","-",'[10]Linked sheet'!F508),'Rounded options'!$B$3),"-")</f>
        <v>-</v>
      </c>
      <c r="H508" s="15">
        <f>IFERROR(ROUND(IF('[10]Linked sheet'!G508="","-",'[10]Linked sheet'!G508),'Rounded options'!$B$3),"-")</f>
        <v>5</v>
      </c>
      <c r="I508" s="66">
        <f>IF(AND(Q508=$I$2,$O508="HRG"),"See 07.BPTs",IFERROR(ROUND('[10]Linked sheet'!H508,'Rounded options'!$B$3),"-"))</f>
        <v>3142</v>
      </c>
      <c r="J508" s="15">
        <f>IFERROR(ROUND(IF('[10]Linked sheet'!I508="","-",'[10]Linked sheet'!I508),'Rounded options'!$B$3),"-")</f>
        <v>18</v>
      </c>
      <c r="K508" s="15">
        <f>IFERROR(ROUND(IF('[10]Linked sheet'!J508="","-",'[10]Linked sheet'!J508),'Rounded options'!$B$3),"-")</f>
        <v>199</v>
      </c>
      <c r="L508" s="15" t="str">
        <f>IF('[10]Linked sheet'!K508="","-",'[10]Linked sheet'!K508)</f>
        <v>No</v>
      </c>
      <c r="M508" s="39" t="str">
        <f>IF('[10]Linked sheet'!L508="","-",'[10]Linked sheet'!L508)</f>
        <v>-</v>
      </c>
      <c r="N508" s="35">
        <f>IFERROR(ROUND('[10]Linked sheet'!M508,'Rounded options'!$B$3),"-")</f>
        <v>0</v>
      </c>
      <c r="O508" s="7" t="str">
        <f>IFERROR(VLOOKUP($B508,[11]BPT_System_Structure!$B:$F,2,FALSE),"-")</f>
        <v>-</v>
      </c>
      <c r="P508" s="23" t="str">
        <f>IFERROR(VLOOKUP($B508,[11]BPT_System_Structure!$B:$F,3,FALSE),"-")</f>
        <v>-</v>
      </c>
      <c r="Q508" s="8" t="str">
        <f>IFERROR(VLOOKUP($B508,[11]BPT_System_Structure!$B:$F,5,FALSE),"-")</f>
        <v>-</v>
      </c>
      <c r="R508" s="59">
        <v>0</v>
      </c>
    </row>
    <row r="509" spans="2:18" hidden="1" x14ac:dyDescent="0.2">
      <c r="B509" s="21" t="str">
        <f>'[10]Linked sheet'!A509</f>
        <v>EA36G</v>
      </c>
      <c r="C509" s="20" t="str">
        <f>VLOOKUP($B509,'[10]Linked sheet'!$A$3:$O$1925,2,FALSE)</f>
        <v>Catheter with CC Score 2-3</v>
      </c>
      <c r="D509" s="68" t="str">
        <f>IF(AND($Q509=$D$2,$O509="HRG"),"See 07.BPT",IFERROR(ROUND('[10]Linked sheet'!C509,'Rounded options'!$B$3),"-"))</f>
        <v>-</v>
      </c>
      <c r="E509" s="66">
        <f>IF(AND($O509="HRG",OR($D$2,$Q509=$E$2)), "See 07.BPTs",IFERROR(ROUND('[10]Linked sheet'!D509,'Rounded options'!$B$3),"-"))</f>
        <v>881</v>
      </c>
      <c r="F509" s="15" t="str">
        <f>IFERROR(ROUND(IF('[10]Linked sheet'!E509="","-",'[10]Linked sheet'!E509),'Rounded options'!$B$3),"-")</f>
        <v>-</v>
      </c>
      <c r="G509" s="15" t="str">
        <f>IFERROR(ROUND(IF('[10]Linked sheet'!F509="","-",'[10]Linked sheet'!F509),'Rounded options'!$B$3),"-")</f>
        <v>-</v>
      </c>
      <c r="H509" s="15">
        <f>IFERROR(ROUND(IF('[10]Linked sheet'!G509="","-",'[10]Linked sheet'!G509),'Rounded options'!$B$3),"-")</f>
        <v>5</v>
      </c>
      <c r="I509" s="66">
        <f>IF(AND(Q509=$I$2,$O509="HRG"),"See 07.BPTs",IFERROR(ROUND('[10]Linked sheet'!H509,'Rounded options'!$B$3),"-"))</f>
        <v>2300</v>
      </c>
      <c r="J509" s="15">
        <f>IFERROR(ROUND(IF('[10]Linked sheet'!I509="","-",'[10]Linked sheet'!I509),'Rounded options'!$B$3),"-")</f>
        <v>12</v>
      </c>
      <c r="K509" s="15">
        <f>IFERROR(ROUND(IF('[10]Linked sheet'!J509="","-",'[10]Linked sheet'!J509),'Rounded options'!$B$3),"-")</f>
        <v>199</v>
      </c>
      <c r="L509" s="15" t="str">
        <f>IF('[10]Linked sheet'!K509="","-",'[10]Linked sheet'!K509)</f>
        <v>No</v>
      </c>
      <c r="M509" s="39" t="str">
        <f>IF('[10]Linked sheet'!L509="","-",'[10]Linked sheet'!L509)</f>
        <v>-</v>
      </c>
      <c r="N509" s="35">
        <f>IFERROR(ROUND('[10]Linked sheet'!M509,'Rounded options'!$B$3),"-")</f>
        <v>0</v>
      </c>
      <c r="O509" s="7" t="str">
        <f>IFERROR(VLOOKUP($B509,[11]BPT_System_Structure!$B:$F,2,FALSE),"-")</f>
        <v>-</v>
      </c>
      <c r="P509" s="23" t="str">
        <f>IFERROR(VLOOKUP($B509,[11]BPT_System_Structure!$B:$F,3,FALSE),"-")</f>
        <v>-</v>
      </c>
      <c r="Q509" s="8" t="str">
        <f>IFERROR(VLOOKUP($B509,[11]BPT_System_Structure!$B:$F,5,FALSE),"-")</f>
        <v>-</v>
      </c>
      <c r="R509" s="59">
        <v>0</v>
      </c>
    </row>
    <row r="510" spans="2:18" hidden="1" x14ac:dyDescent="0.2">
      <c r="B510" s="21" t="str">
        <f>'[10]Linked sheet'!A510</f>
        <v>EA36H</v>
      </c>
      <c r="C510" s="20" t="str">
        <f>VLOOKUP($B510,'[10]Linked sheet'!$A$3:$O$1925,2,FALSE)</f>
        <v>Catheter with CC Score 0-1</v>
      </c>
      <c r="D510" s="68" t="s">
        <v>13</v>
      </c>
      <c r="E510" s="66">
        <f>IF(AND($O510="HRG",OR($D$2,$Q510=$E$2)), "See 07.BPTs",IFERROR(ROUND('[10]Linked sheet'!D510,'Rounded options'!$B$3),"-"))</f>
        <v>828</v>
      </c>
      <c r="F510" s="15" t="str">
        <f>IFERROR(ROUND(IF('[10]Linked sheet'!E510="","-",'[10]Linked sheet'!E510),'Rounded options'!$B$3),"-")</f>
        <v>-</v>
      </c>
      <c r="G510" s="15" t="str">
        <f>IFERROR(ROUND(IF('[10]Linked sheet'!F510="","-",'[10]Linked sheet'!F510),'Rounded options'!$B$3),"-")</f>
        <v>-</v>
      </c>
      <c r="H510" s="15">
        <f>IFERROR(ROUND(IF('[10]Linked sheet'!G510="","-",'[10]Linked sheet'!G510),'Rounded options'!$B$3),"-")</f>
        <v>5</v>
      </c>
      <c r="I510" s="66">
        <f>IF(AND(Q510=$I$2,$O510="HRG"),"See 07.BPTs",IFERROR(ROUND('[10]Linked sheet'!H510,'Rounded options'!$B$3),"-"))</f>
        <v>1797</v>
      </c>
      <c r="J510" s="15">
        <f>IFERROR(ROUND(IF('[10]Linked sheet'!I510="","-",'[10]Linked sheet'!I510),'Rounded options'!$B$3),"-")</f>
        <v>11</v>
      </c>
      <c r="K510" s="15">
        <f>IFERROR(ROUND(IF('[10]Linked sheet'!J510="","-",'[10]Linked sheet'!J510),'Rounded options'!$B$3),"-")</f>
        <v>199</v>
      </c>
      <c r="L510" s="15" t="str">
        <f>IF('[10]Linked sheet'!K510="","-",'[10]Linked sheet'!K510)</f>
        <v>No</v>
      </c>
      <c r="M510" s="39" t="str">
        <f>IF('[10]Linked sheet'!L510="","-",'[10]Linked sheet'!L510)</f>
        <v>-</v>
      </c>
      <c r="N510" s="35">
        <f>IFERROR(ROUND('[10]Linked sheet'!M510,'Rounded options'!$B$3),"-")</f>
        <v>0</v>
      </c>
      <c r="O510" s="7" t="str">
        <f>IFERROR(VLOOKUP($B510,[11]BPT_System_Structure!$B:$F,2,FALSE),"-")</f>
        <v>-</v>
      </c>
      <c r="P510" s="23" t="str">
        <f>IFERROR(VLOOKUP($B510,[11]BPT_System_Structure!$B:$F,3,FALSE),"-")</f>
        <v>-</v>
      </c>
      <c r="Q510" s="8" t="str">
        <f>IFERROR(VLOOKUP($B510,[11]BPT_System_Structure!$B:$F,5,FALSE),"-")</f>
        <v>-</v>
      </c>
      <c r="R510" s="59">
        <v>0</v>
      </c>
    </row>
    <row r="511" spans="2:18" hidden="1" x14ac:dyDescent="0.2">
      <c r="B511" s="21" t="str">
        <f>'[10]Linked sheet'!A511</f>
        <v>EA39A</v>
      </c>
      <c r="C511" s="20" t="str">
        <f>VLOOKUP($B511,'[10]Linked sheet'!$A$3:$O$1925,2,FALSE)</f>
        <v>Pacemaker Procedure without Generator Implant, including Re-Siting and Removal of Cardiac Pacemaker System, with CC Score 5+</v>
      </c>
      <c r="D511" s="68" t="str">
        <f>IF(AND($Q511=$D$2,$O511="HRG"),"See 07.BPT",IFERROR(ROUND('[10]Linked sheet'!C511,'Rounded options'!$B$3),"-"))</f>
        <v>-</v>
      </c>
      <c r="E511" s="66">
        <f>IF(AND($O511="HRG",OR($D$2,$Q511=$E$2)), "See 07.BPTs",IFERROR(ROUND('[10]Linked sheet'!D511,'Rounded options'!$B$3),"-"))</f>
        <v>1825</v>
      </c>
      <c r="F511" s="15" t="str">
        <f>IFERROR(ROUND(IF('[10]Linked sheet'!E511="","-",'[10]Linked sheet'!E511),'Rounded options'!$B$3),"-")</f>
        <v>-</v>
      </c>
      <c r="G511" s="15" t="str">
        <f>IFERROR(ROUND(IF('[10]Linked sheet'!F511="","-",'[10]Linked sheet'!F511),'Rounded options'!$B$3),"-")</f>
        <v>-</v>
      </c>
      <c r="H511" s="15">
        <f>IFERROR(ROUND(IF('[10]Linked sheet'!G511="","-",'[10]Linked sheet'!G511),'Rounded options'!$B$3),"-")</f>
        <v>6</v>
      </c>
      <c r="I511" s="66">
        <f>IF(AND(Q511=$I$2,$O511="HRG"),"See 07.BPTs",IFERROR(ROUND('[10]Linked sheet'!H511,'Rounded options'!$B$3),"-"))</f>
        <v>6208</v>
      </c>
      <c r="J511" s="15">
        <f>IFERROR(ROUND(IF('[10]Linked sheet'!I511="","-",'[10]Linked sheet'!I511),'Rounded options'!$B$3),"-")</f>
        <v>41</v>
      </c>
      <c r="K511" s="15">
        <f>IFERROR(ROUND(IF('[10]Linked sheet'!J511="","-",'[10]Linked sheet'!J511),'Rounded options'!$B$3),"-")</f>
        <v>199</v>
      </c>
      <c r="L511" s="15" t="str">
        <f>IF('[10]Linked sheet'!K511="","-",'[10]Linked sheet'!K511)</f>
        <v>No</v>
      </c>
      <c r="M511" s="39" t="str">
        <f>IF('[10]Linked sheet'!L511="","-",'[10]Linked sheet'!L511)</f>
        <v>-</v>
      </c>
      <c r="N511" s="35">
        <f>IFERROR(ROUND('[10]Linked sheet'!M511,'Rounded options'!$B$3),"-")</f>
        <v>0</v>
      </c>
      <c r="O511" s="7" t="str">
        <f>IFERROR(VLOOKUP($B511,[11]BPT_System_Structure!$B:$F,2,FALSE),"-")</f>
        <v>-</v>
      </c>
      <c r="P511" s="23" t="str">
        <f>IFERROR(VLOOKUP($B511,[11]BPT_System_Structure!$B:$F,3,FALSE),"-")</f>
        <v>-</v>
      </c>
      <c r="Q511" s="8" t="str">
        <f>IFERROR(VLOOKUP($B511,[11]BPT_System_Structure!$B:$F,5,FALSE),"-")</f>
        <v>-</v>
      </c>
      <c r="R511" s="59">
        <v>0</v>
      </c>
    </row>
    <row r="512" spans="2:18" hidden="1" x14ac:dyDescent="0.2">
      <c r="B512" s="21" t="str">
        <f>'[10]Linked sheet'!A512</f>
        <v>EA39B</v>
      </c>
      <c r="C512" s="20" t="str">
        <f>VLOOKUP($B512,'[10]Linked sheet'!$A$3:$O$1925,2,FALSE)</f>
        <v>Pacemaker Procedure without Generator Implant, including Re-Siting and Removal of Cardiac Pacemaker System, with CC Score 2-4</v>
      </c>
      <c r="D512" s="68" t="str">
        <f>IF(AND($Q512=$D$2,$O512="HRG"),"See 07.BPT",IFERROR(ROUND('[10]Linked sheet'!C512,'Rounded options'!$B$3),"-"))</f>
        <v>-</v>
      </c>
      <c r="E512" s="66">
        <f>IF(AND($O512="HRG",OR($D$2,$Q512=$E$2)), "See 07.BPTs",IFERROR(ROUND('[10]Linked sheet'!D512,'Rounded options'!$B$3),"-"))</f>
        <v>2390</v>
      </c>
      <c r="F512" s="15" t="str">
        <f>IFERROR(ROUND(IF('[10]Linked sheet'!E512="","-",'[10]Linked sheet'!E512),'Rounded options'!$B$3),"-")</f>
        <v>-</v>
      </c>
      <c r="G512" s="15" t="str">
        <f>IFERROR(ROUND(IF('[10]Linked sheet'!F512="","-",'[10]Linked sheet'!F512),'Rounded options'!$B$3),"-")</f>
        <v>-</v>
      </c>
      <c r="H512" s="15">
        <f>IFERROR(ROUND(IF('[10]Linked sheet'!G512="","-",'[10]Linked sheet'!G512),'Rounded options'!$B$3),"-")</f>
        <v>5</v>
      </c>
      <c r="I512" s="66">
        <f>IF(AND(Q512=$I$2,$O512="HRG"),"See 07.BPTs",IFERROR(ROUND('[10]Linked sheet'!H512,'Rounded options'!$B$3),"-"))</f>
        <v>3416</v>
      </c>
      <c r="J512" s="15">
        <f>IFERROR(ROUND(IF('[10]Linked sheet'!I512="","-",'[10]Linked sheet'!I512),'Rounded options'!$B$3),"-")</f>
        <v>15</v>
      </c>
      <c r="K512" s="15">
        <f>IFERROR(ROUND(IF('[10]Linked sheet'!J512="","-",'[10]Linked sheet'!J512),'Rounded options'!$B$3),"-")</f>
        <v>199</v>
      </c>
      <c r="L512" s="15" t="str">
        <f>IF('[10]Linked sheet'!K512="","-",'[10]Linked sheet'!K512)</f>
        <v>No</v>
      </c>
      <c r="M512" s="39" t="str">
        <f>IF('[10]Linked sheet'!L512="","-",'[10]Linked sheet'!L512)</f>
        <v>-</v>
      </c>
      <c r="N512" s="35">
        <f>IFERROR(ROUND('[10]Linked sheet'!M512,'Rounded options'!$B$3),"-")</f>
        <v>0</v>
      </c>
      <c r="O512" s="7" t="str">
        <f>IFERROR(VLOOKUP($B512,[11]BPT_System_Structure!$B:$F,2,FALSE),"-")</f>
        <v>-</v>
      </c>
      <c r="P512" s="23" t="str">
        <f>IFERROR(VLOOKUP($B512,[11]BPT_System_Structure!$B:$F,3,FALSE),"-")</f>
        <v>-</v>
      </c>
      <c r="Q512" s="8" t="str">
        <f>IFERROR(VLOOKUP($B512,[11]BPT_System_Structure!$B:$F,5,FALSE),"-")</f>
        <v>-</v>
      </c>
      <c r="R512" s="59">
        <v>0</v>
      </c>
    </row>
    <row r="513" spans="2:18" hidden="1" x14ac:dyDescent="0.2">
      <c r="B513" s="21" t="str">
        <f>'[10]Linked sheet'!A513</f>
        <v>EA39C</v>
      </c>
      <c r="C513" s="20" t="str">
        <f>VLOOKUP($B513,'[10]Linked sheet'!$A$3:$O$1925,2,FALSE)</f>
        <v>Pacemaker Procedure without Generator Implant, including Re-Siting and Removal of Cardiac Pacemaker System, with CC Score 0-1</v>
      </c>
      <c r="D513" s="68" t="str">
        <f>IF(AND($Q513=$D$2,$O513="HRG"),"See 07.BPT",IFERROR(ROUND('[10]Linked sheet'!C513,'Rounded options'!$B$3),"-"))</f>
        <v>-</v>
      </c>
      <c r="E513" s="66">
        <f>IF(AND($O513="HRG",OR($D$2,$Q513=$E$2)), "See 07.BPTs",IFERROR(ROUND('[10]Linked sheet'!D513,'Rounded options'!$B$3),"-"))</f>
        <v>878</v>
      </c>
      <c r="F513" s="15" t="str">
        <f>IFERROR(ROUND(IF('[10]Linked sheet'!E513="","-",'[10]Linked sheet'!E513),'Rounded options'!$B$3),"-")</f>
        <v>-</v>
      </c>
      <c r="G513" s="15" t="str">
        <f>IFERROR(ROUND(IF('[10]Linked sheet'!F513="","-",'[10]Linked sheet'!F513),'Rounded options'!$B$3),"-")</f>
        <v>-</v>
      </c>
      <c r="H513" s="15">
        <f>IFERROR(ROUND(IF('[10]Linked sheet'!G513="","-",'[10]Linked sheet'!G513),'Rounded options'!$B$3),"-")</f>
        <v>5</v>
      </c>
      <c r="I513" s="66">
        <f>IF(AND(Q513=$I$2,$O513="HRG"),"See 07.BPTs",IFERROR(ROUND('[10]Linked sheet'!H513,'Rounded options'!$B$3),"-"))</f>
        <v>2187</v>
      </c>
      <c r="J513" s="15">
        <f>IFERROR(ROUND(IF('[10]Linked sheet'!I513="","-",'[10]Linked sheet'!I513),'Rounded options'!$B$3),"-")</f>
        <v>9</v>
      </c>
      <c r="K513" s="15">
        <f>IFERROR(ROUND(IF('[10]Linked sheet'!J513="","-",'[10]Linked sheet'!J513),'Rounded options'!$B$3),"-")</f>
        <v>199</v>
      </c>
      <c r="L513" s="15" t="str">
        <f>IF('[10]Linked sheet'!K513="","-",'[10]Linked sheet'!K513)</f>
        <v>No</v>
      </c>
      <c r="M513" s="39" t="str">
        <f>IF('[10]Linked sheet'!L513="","-",'[10]Linked sheet'!L513)</f>
        <v>-</v>
      </c>
      <c r="N513" s="35">
        <f>IFERROR(ROUND('[10]Linked sheet'!M513,'Rounded options'!$B$3),"-")</f>
        <v>0</v>
      </c>
      <c r="O513" s="7" t="str">
        <f>IFERROR(VLOOKUP($B513,[11]BPT_System_Structure!$B:$F,2,FALSE),"-")</f>
        <v>-</v>
      </c>
      <c r="P513" s="23" t="str">
        <f>IFERROR(VLOOKUP($B513,[11]BPT_System_Structure!$B:$F,3,FALSE),"-")</f>
        <v>-</v>
      </c>
      <c r="Q513" s="8" t="str">
        <f>IFERROR(VLOOKUP($B513,[11]BPT_System_Structure!$B:$F,5,FALSE),"-")</f>
        <v>-</v>
      </c>
      <c r="R513" s="59">
        <v>0</v>
      </c>
    </row>
    <row r="514" spans="2:18" hidden="1" x14ac:dyDescent="0.2">
      <c r="B514" s="21" t="str">
        <f>'[10]Linked sheet'!A514</f>
        <v>EA40Z</v>
      </c>
      <c r="C514" s="20" t="str">
        <f>VLOOKUP($B514,'[10]Linked sheet'!$A$3:$O$1925,2,FALSE)</f>
        <v>Other Non-Complex Cardiac Surgery</v>
      </c>
      <c r="D514" s="68" t="str">
        <f>IF(AND($Q514=$D$2,$O514="HRG"),"See 07.BPT",IFERROR(ROUND('[10]Linked sheet'!C514,'Rounded options'!$B$3),"-"))</f>
        <v>-</v>
      </c>
      <c r="E514" s="66">
        <f>IF(AND($O514="HRG",OR($D$2,$Q514=$E$2)), "See 07.BPTs",IFERROR(ROUND('[10]Linked sheet'!D514,'Rounded options'!$B$3),"-"))</f>
        <v>4119</v>
      </c>
      <c r="F514" s="15" t="str">
        <f>IFERROR(ROUND(IF('[10]Linked sheet'!E514="","-",'[10]Linked sheet'!E514),'Rounded options'!$B$3),"-")</f>
        <v>-</v>
      </c>
      <c r="G514" s="15" t="str">
        <f>IFERROR(ROUND(IF('[10]Linked sheet'!F514="","-",'[10]Linked sheet'!F514),'Rounded options'!$B$3),"-")</f>
        <v>-</v>
      </c>
      <c r="H514" s="15">
        <f>IFERROR(ROUND(IF('[10]Linked sheet'!G514="","-",'[10]Linked sheet'!G514),'Rounded options'!$B$3),"-")</f>
        <v>15</v>
      </c>
      <c r="I514" s="66">
        <f>IF(AND(Q514=$I$2,$O514="HRG"),"See 07.BPTs",IFERROR(ROUND('[10]Linked sheet'!H514,'Rounded options'!$B$3),"-"))</f>
        <v>7762</v>
      </c>
      <c r="J514" s="15">
        <f>IFERROR(ROUND(IF('[10]Linked sheet'!I514="","-",'[10]Linked sheet'!I514),'Rounded options'!$B$3),"-")</f>
        <v>36</v>
      </c>
      <c r="K514" s="15">
        <f>IFERROR(ROUND(IF('[10]Linked sheet'!J514="","-",'[10]Linked sheet'!J514),'Rounded options'!$B$3),"-")</f>
        <v>199</v>
      </c>
      <c r="L514" s="15" t="str">
        <f>IF('[10]Linked sheet'!K514="","-",'[10]Linked sheet'!K514)</f>
        <v>No</v>
      </c>
      <c r="M514" s="39" t="str">
        <f>IF('[10]Linked sheet'!L514="","-",'[10]Linked sheet'!L514)</f>
        <v>-</v>
      </c>
      <c r="N514" s="35">
        <f>IFERROR(ROUND('[10]Linked sheet'!M514,'Rounded options'!$B$3),"-")</f>
        <v>0</v>
      </c>
      <c r="O514" s="7" t="str">
        <f>IFERROR(VLOOKUP($B514,[11]BPT_System_Structure!$B:$F,2,FALSE),"-")</f>
        <v>-</v>
      </c>
      <c r="P514" s="23" t="str">
        <f>IFERROR(VLOOKUP($B514,[11]BPT_System_Structure!$B:$F,3,FALSE),"-")</f>
        <v>-</v>
      </c>
      <c r="Q514" s="8" t="str">
        <f>IFERROR(VLOOKUP($B514,[11]BPT_System_Structure!$B:$F,5,FALSE),"-")</f>
        <v>-</v>
      </c>
      <c r="R514" s="59">
        <v>0</v>
      </c>
    </row>
    <row r="515" spans="2:18" hidden="1" x14ac:dyDescent="0.2">
      <c r="B515" s="21" t="str">
        <f>'[10]Linked sheet'!A515</f>
        <v>EA44A</v>
      </c>
      <c r="C515" s="20" t="str">
        <f>VLOOKUP($B515,'[10]Linked sheet'!$A$3:$O$1925,2,FALSE)</f>
        <v>Minor Cardiac Procedures with CC Score 2+</v>
      </c>
      <c r="D515" s="68" t="s">
        <v>13</v>
      </c>
      <c r="E515" s="66">
        <f>IF(AND($O515="HRG",OR($D$2,$Q515=$E$2)), "See 07.BPTs",IFERROR(ROUND('[10]Linked sheet'!D515,'Rounded options'!$B$3),"-"))</f>
        <v>735</v>
      </c>
      <c r="F515" s="15" t="str">
        <f>IFERROR(ROUND(IF('[10]Linked sheet'!E515="","-",'[10]Linked sheet'!E515),'Rounded options'!$B$3),"-")</f>
        <v>-</v>
      </c>
      <c r="G515" s="15" t="str">
        <f>IFERROR(ROUND(IF('[10]Linked sheet'!F515="","-",'[10]Linked sheet'!F515),'Rounded options'!$B$3),"-")</f>
        <v>-</v>
      </c>
      <c r="H515" s="15">
        <f>IFERROR(ROUND(IF('[10]Linked sheet'!G515="","-",'[10]Linked sheet'!G515),'Rounded options'!$B$3),"-")</f>
        <v>5</v>
      </c>
      <c r="I515" s="66">
        <f>IF(AND(Q515=$I$2,$O515="HRG"),"See 07.BPTs",IFERROR(ROUND('[10]Linked sheet'!H515,'Rounded options'!$B$3),"-"))</f>
        <v>2593</v>
      </c>
      <c r="J515" s="15">
        <f>IFERROR(ROUND(IF('[10]Linked sheet'!I515="","-",'[10]Linked sheet'!I515),'Rounded options'!$B$3),"-")</f>
        <v>20</v>
      </c>
      <c r="K515" s="15">
        <f>IFERROR(ROUND(IF('[10]Linked sheet'!J515="","-",'[10]Linked sheet'!J515),'Rounded options'!$B$3),"-")</f>
        <v>199</v>
      </c>
      <c r="L515" s="15" t="str">
        <f>IF('[10]Linked sheet'!K515="","-",'[10]Linked sheet'!K515)</f>
        <v>No</v>
      </c>
      <c r="M515" s="39" t="str">
        <f>IF('[10]Linked sheet'!L515="","-",'[10]Linked sheet'!L515)</f>
        <v>-</v>
      </c>
      <c r="N515" s="35">
        <f>IFERROR(ROUND('[10]Linked sheet'!M515,'Rounded options'!$B$3),"-")</f>
        <v>0</v>
      </c>
      <c r="O515" s="7" t="str">
        <f>IFERROR(VLOOKUP($B515,[11]BPT_System_Structure!$B:$F,2,FALSE),"-")</f>
        <v>-</v>
      </c>
      <c r="P515" s="23" t="str">
        <f>IFERROR(VLOOKUP($B515,[11]BPT_System_Structure!$B:$F,3,FALSE),"-")</f>
        <v>-</v>
      </c>
      <c r="Q515" s="8" t="str">
        <f>IFERROR(VLOOKUP($B515,[11]BPT_System_Structure!$B:$F,5,FALSE),"-")</f>
        <v>-</v>
      </c>
      <c r="R515" s="59">
        <v>0</v>
      </c>
    </row>
    <row r="516" spans="2:18" hidden="1" x14ac:dyDescent="0.2">
      <c r="B516" s="21" t="str">
        <f>'[10]Linked sheet'!A516</f>
        <v>EA44B</v>
      </c>
      <c r="C516" s="20" t="str">
        <f>VLOOKUP($B516,'[10]Linked sheet'!$A$3:$O$1925,2,FALSE)</f>
        <v>Minor Cardiac Procedures with CC Score 0-1</v>
      </c>
      <c r="D516" s="68">
        <f>IF(AND($Q516=$D$2,$O516="HRG"),"See 07.BPT",IFERROR(ROUND('[10]Linked sheet'!C516,'Rounded options'!$B$3),"-"))</f>
        <v>121</v>
      </c>
      <c r="E516" s="66">
        <f>IF(AND($O516="HRG",OR($D$2,$Q516=$E$2)), "See 07.BPTs",IFERROR(ROUND('[10]Linked sheet'!D516,'Rounded options'!$B$3),"-"))</f>
        <v>667</v>
      </c>
      <c r="F516" s="15" t="str">
        <f>IFERROR(ROUND(IF('[10]Linked sheet'!E516="","-",'[10]Linked sheet'!E516),'Rounded options'!$B$3),"-")</f>
        <v>-</v>
      </c>
      <c r="G516" s="15" t="str">
        <f>IFERROR(ROUND(IF('[10]Linked sheet'!F516="","-",'[10]Linked sheet'!F516),'Rounded options'!$B$3),"-")</f>
        <v>-</v>
      </c>
      <c r="H516" s="15">
        <f>IFERROR(ROUND(IF('[10]Linked sheet'!G516="","-",'[10]Linked sheet'!G516),'Rounded options'!$B$3),"-")</f>
        <v>5</v>
      </c>
      <c r="I516" s="66">
        <f>IF(AND(Q516=$I$2,$O516="HRG"),"See 07.BPTs",IFERROR(ROUND('[10]Linked sheet'!H516,'Rounded options'!$B$3),"-"))</f>
        <v>1078</v>
      </c>
      <c r="J516" s="15">
        <f>IFERROR(ROUND(IF('[10]Linked sheet'!I516="","-",'[10]Linked sheet'!I516),'Rounded options'!$B$3),"-")</f>
        <v>5</v>
      </c>
      <c r="K516" s="15">
        <f>IFERROR(ROUND(IF('[10]Linked sheet'!J516="","-",'[10]Linked sheet'!J516),'Rounded options'!$B$3),"-")</f>
        <v>199</v>
      </c>
      <c r="L516" s="15" t="str">
        <f>IF('[10]Linked sheet'!K516="","-",'[10]Linked sheet'!K516)</f>
        <v>No</v>
      </c>
      <c r="M516" s="39" t="str">
        <f>IF('[10]Linked sheet'!L516="","-",'[10]Linked sheet'!L516)</f>
        <v>-</v>
      </c>
      <c r="N516" s="35">
        <f>IFERROR(ROUND('[10]Linked sheet'!M516,'Rounded options'!$B$3),"-")</f>
        <v>0</v>
      </c>
      <c r="O516" s="7" t="str">
        <f>IFERROR(VLOOKUP($B516,[11]BPT_System_Structure!$B:$F,2,FALSE),"-")</f>
        <v>-</v>
      </c>
      <c r="P516" s="23" t="str">
        <f>IFERROR(VLOOKUP($B516,[11]BPT_System_Structure!$B:$F,3,FALSE),"-")</f>
        <v>-</v>
      </c>
      <c r="Q516" s="8" t="str">
        <f>IFERROR(VLOOKUP($B516,[11]BPT_System_Structure!$B:$F,5,FALSE),"-")</f>
        <v>-</v>
      </c>
      <c r="R516" s="59">
        <v>0</v>
      </c>
    </row>
    <row r="517" spans="2:18" hidden="1" x14ac:dyDescent="0.2">
      <c r="B517" s="21" t="str">
        <f>'[10]Linked sheet'!A517</f>
        <v>EA45Z</v>
      </c>
      <c r="C517" s="20" t="str">
        <f>VLOOKUP($B517,'[10]Linked sheet'!$A$3:$O$1925,2,FALSE)</f>
        <v>Complex Echocardiogram, including Transoesophageal and Fetal Echocardiography</v>
      </c>
      <c r="D517" s="68">
        <f>IF(AND($Q517=$D$2,$O517="HRG"),"See 07.BPT",IFERROR(ROUND('[10]Linked sheet'!C517,'Rounded options'!$B$3),"-"))</f>
        <v>120</v>
      </c>
      <c r="E517" s="66">
        <f>IF(AND($O517="HRG",OR($D$2,$Q517=$E$2)), "See 07.BPTs",IFERROR(ROUND('[10]Linked sheet'!D517,'Rounded options'!$B$3),"-"))</f>
        <v>510</v>
      </c>
      <c r="F517" s="15" t="str">
        <f>IFERROR(ROUND(IF('[10]Linked sheet'!E517="","-",'[10]Linked sheet'!E517),'Rounded options'!$B$3),"-")</f>
        <v>-</v>
      </c>
      <c r="G517" s="15" t="str">
        <f>IFERROR(ROUND(IF('[10]Linked sheet'!F517="","-",'[10]Linked sheet'!F517),'Rounded options'!$B$3),"-")</f>
        <v>-</v>
      </c>
      <c r="H517" s="15">
        <f>IFERROR(ROUND(IF('[10]Linked sheet'!G517="","-",'[10]Linked sheet'!G517),'Rounded options'!$B$3),"-")</f>
        <v>5</v>
      </c>
      <c r="I517" s="66">
        <f>IF(AND(Q517=$I$2,$O517="HRG"),"See 07.BPTs",IFERROR(ROUND('[10]Linked sheet'!H517,'Rounded options'!$B$3),"-"))</f>
        <v>630</v>
      </c>
      <c r="J517" s="15">
        <f>IFERROR(ROUND(IF('[10]Linked sheet'!I517="","-",'[10]Linked sheet'!I517),'Rounded options'!$B$3),"-")</f>
        <v>5</v>
      </c>
      <c r="K517" s="15">
        <f>IFERROR(ROUND(IF('[10]Linked sheet'!J517="","-",'[10]Linked sheet'!J517),'Rounded options'!$B$3),"-")</f>
        <v>199</v>
      </c>
      <c r="L517" s="15" t="str">
        <f>IF('[10]Linked sheet'!K517="","-",'[10]Linked sheet'!K517)</f>
        <v>No</v>
      </c>
      <c r="M517" s="39" t="str">
        <f>IF('[10]Linked sheet'!L517="","-",'[10]Linked sheet'!L517)</f>
        <v>-</v>
      </c>
      <c r="N517" s="35">
        <f>IFERROR(ROUND('[10]Linked sheet'!M517,'Rounded options'!$B$3),"-")</f>
        <v>0</v>
      </c>
      <c r="O517" s="7" t="str">
        <f>IFERROR(VLOOKUP($B517,[11]BPT_System_Structure!$B:$F,2,FALSE),"-")</f>
        <v>-</v>
      </c>
      <c r="P517" s="23" t="str">
        <f>IFERROR(VLOOKUP($B517,[11]BPT_System_Structure!$B:$F,3,FALSE),"-")</f>
        <v>-</v>
      </c>
      <c r="Q517" s="8" t="str">
        <f>IFERROR(VLOOKUP($B517,[11]BPT_System_Structure!$B:$F,5,FALSE),"-")</f>
        <v>-</v>
      </c>
      <c r="R517" s="59">
        <v>0</v>
      </c>
    </row>
    <row r="518" spans="2:18" hidden="1" x14ac:dyDescent="0.2">
      <c r="B518" s="21" t="str">
        <f>'[10]Linked sheet'!A518</f>
        <v>EA47Z</v>
      </c>
      <c r="C518" s="20" t="str">
        <f>VLOOKUP($B518,'[10]Linked sheet'!$A$3:$O$1925,2,FALSE)</f>
        <v>Electrocardiogram Monitoring and Stress Testing</v>
      </c>
      <c r="D518" s="68">
        <f>IF(AND($Q518=$D$2,$O518="HRG"),"See 07.BPT",IFERROR(ROUND('[10]Linked sheet'!C518,'Rounded options'!$B$3),"-"))</f>
        <v>120</v>
      </c>
      <c r="E518" s="66">
        <f>IF(AND($O518="HRG",OR($D$2,$Q518=$E$2)), "See 07.BPTs",IFERROR(ROUND('[10]Linked sheet'!D518,'Rounded options'!$B$3),"-"))</f>
        <v>120</v>
      </c>
      <c r="F518" s="15" t="str">
        <f>IFERROR(ROUND(IF('[10]Linked sheet'!E518="","-",'[10]Linked sheet'!E518),'Rounded options'!$B$3),"-")</f>
        <v>-</v>
      </c>
      <c r="G518" s="15" t="str">
        <f>IFERROR(ROUND(IF('[10]Linked sheet'!F518="","-",'[10]Linked sheet'!F518),'Rounded options'!$B$3),"-")</f>
        <v>-</v>
      </c>
      <c r="H518" s="15">
        <f>IFERROR(ROUND(IF('[10]Linked sheet'!G518="","-",'[10]Linked sheet'!G518),'Rounded options'!$B$3),"-")</f>
        <v>5</v>
      </c>
      <c r="I518" s="66">
        <f>IF(AND(Q518=$I$2,$O518="HRG"),"See 07.BPTs",IFERROR(ROUND('[10]Linked sheet'!H518,'Rounded options'!$B$3),"-"))</f>
        <v>442</v>
      </c>
      <c r="J518" s="15">
        <f>IFERROR(ROUND(IF('[10]Linked sheet'!I518="","-",'[10]Linked sheet'!I518),'Rounded options'!$B$3),"-")</f>
        <v>5</v>
      </c>
      <c r="K518" s="15">
        <f>IFERROR(ROUND(IF('[10]Linked sheet'!J518="","-",'[10]Linked sheet'!J518),'Rounded options'!$B$3),"-")</f>
        <v>199</v>
      </c>
      <c r="L518" s="15" t="str">
        <f>IF('[10]Linked sheet'!K518="","-",'[10]Linked sheet'!K518)</f>
        <v>No</v>
      </c>
      <c r="M518" s="39" t="str">
        <f>IF('[10]Linked sheet'!L518="","-",'[10]Linked sheet'!L518)</f>
        <v>-</v>
      </c>
      <c r="N518" s="35">
        <f>IFERROR(ROUND('[10]Linked sheet'!M518,'Rounded options'!$B$3),"-")</f>
        <v>0</v>
      </c>
      <c r="O518" s="7" t="str">
        <f>IFERROR(VLOOKUP($B518,[11]BPT_System_Structure!$B:$F,2,FALSE),"-")</f>
        <v>-</v>
      </c>
      <c r="P518" s="23" t="str">
        <f>IFERROR(VLOOKUP($B518,[11]BPT_System_Structure!$B:$F,3,FALSE),"-")</f>
        <v>-</v>
      </c>
      <c r="Q518" s="8" t="str">
        <f>IFERROR(VLOOKUP($B518,[11]BPT_System_Structure!$B:$F,5,FALSE),"-")</f>
        <v>-</v>
      </c>
      <c r="R518" s="59">
        <v>0</v>
      </c>
    </row>
    <row r="519" spans="2:18" hidden="1" x14ac:dyDescent="0.2">
      <c r="B519" s="21" t="str">
        <f>'[10]Linked sheet'!A519</f>
        <v>EA48Z</v>
      </c>
      <c r="C519" s="20" t="str">
        <f>VLOOKUP($B519,'[10]Linked sheet'!$A$3:$O$1925,2,FALSE)</f>
        <v>Single or Dual Chamber, Pacemaker or Implantable Diagnostic Device, with Percutaneous Coronary Intervention, EP or RFA</v>
      </c>
      <c r="D519" s="68" t="str">
        <f>IF(AND($Q519=$D$2,$O519="HRG"),"See 07.BPT",IFERROR(ROUND('[10]Linked sheet'!C519,'Rounded options'!$B$3),"-"))</f>
        <v>-</v>
      </c>
      <c r="E519" s="66">
        <f>IF(AND($O519="HRG",OR($D$2,$Q519=$E$2)), "See 07.BPTs",IFERROR(ROUND('[10]Linked sheet'!D519,'Rounded options'!$B$3),"-"))</f>
        <v>2458</v>
      </c>
      <c r="F519" s="15" t="str">
        <f>IFERROR(ROUND(IF('[10]Linked sheet'!E519="","-",'[10]Linked sheet'!E519),'Rounded options'!$B$3),"-")</f>
        <v>-</v>
      </c>
      <c r="G519" s="15" t="str">
        <f>IFERROR(ROUND(IF('[10]Linked sheet'!F519="","-",'[10]Linked sheet'!F519),'Rounded options'!$B$3),"-")</f>
        <v>-</v>
      </c>
      <c r="H519" s="15">
        <f>IFERROR(ROUND(IF('[10]Linked sheet'!G519="","-",'[10]Linked sheet'!G519),'Rounded options'!$B$3),"-")</f>
        <v>5</v>
      </c>
      <c r="I519" s="66">
        <f>IF(AND(Q519=$I$2,$O519="HRG"),"See 07.BPTs",IFERROR(ROUND('[10]Linked sheet'!H519,'Rounded options'!$B$3),"-"))</f>
        <v>2458</v>
      </c>
      <c r="J519" s="15">
        <f>IFERROR(ROUND(IF('[10]Linked sheet'!I519="","-",'[10]Linked sheet'!I519),'Rounded options'!$B$3),"-")</f>
        <v>5</v>
      </c>
      <c r="K519" s="15">
        <f>IFERROR(ROUND(IF('[10]Linked sheet'!J519="","-",'[10]Linked sheet'!J519),'Rounded options'!$B$3),"-")</f>
        <v>199</v>
      </c>
      <c r="L519" s="15" t="str">
        <f>IF('[10]Linked sheet'!K519="","-",'[10]Linked sheet'!K519)</f>
        <v>No</v>
      </c>
      <c r="M519" s="39" t="str">
        <f>IF('[10]Linked sheet'!L519="","-",'[10]Linked sheet'!L519)</f>
        <v>-</v>
      </c>
      <c r="N519" s="35">
        <f>IFERROR(ROUND('[10]Linked sheet'!M519,'Rounded options'!$B$3),"-")</f>
        <v>0</v>
      </c>
      <c r="O519" s="7" t="str">
        <f>IFERROR(VLOOKUP($B519,[11]BPT_System_Structure!$B:$F,2,FALSE),"-")</f>
        <v>-</v>
      </c>
      <c r="P519" s="23" t="str">
        <f>IFERROR(VLOOKUP($B519,[11]BPT_System_Structure!$B:$F,3,FALSE),"-")</f>
        <v>-</v>
      </c>
      <c r="Q519" s="8" t="str">
        <f>IFERROR(VLOOKUP($B519,[11]BPT_System_Structure!$B:$F,5,FALSE),"-")</f>
        <v>-</v>
      </c>
      <c r="R519" s="59">
        <v>0</v>
      </c>
    </row>
    <row r="520" spans="2:18" hidden="1" x14ac:dyDescent="0.2">
      <c r="B520" s="21" t="str">
        <f>'[10]Linked sheet'!A520</f>
        <v>EA49A</v>
      </c>
      <c r="C520" s="20" t="str">
        <f>VLOOKUP($B520,'[10]Linked sheet'!$A$3:$O$1925,2,FALSE)</f>
        <v>Percutaneous Coronary Interventions with 3 or more Stents, Rotablation, IVUS or Pressure Wire, with CC Score 9+</v>
      </c>
      <c r="D520" s="68" t="str">
        <f>IF(AND($Q520=$D$2,$O520="HRG"),"See 07.BPT",IFERROR(ROUND('[10]Linked sheet'!C520,'Rounded options'!$B$3),"-"))</f>
        <v>-</v>
      </c>
      <c r="E520" s="66">
        <f>IF(AND($O520="HRG",OR($D$2,$Q520=$E$2)), "See 07.BPTs",IFERROR(ROUND('[10]Linked sheet'!D520,'Rounded options'!$B$3),"-"))</f>
        <v>7857</v>
      </c>
      <c r="F520" s="15" t="str">
        <f>IFERROR(ROUND(IF('[10]Linked sheet'!E520="","-",'[10]Linked sheet'!E520),'Rounded options'!$B$3),"-")</f>
        <v>-</v>
      </c>
      <c r="G520" s="15" t="str">
        <f>IFERROR(ROUND(IF('[10]Linked sheet'!F520="","-",'[10]Linked sheet'!F520),'Rounded options'!$B$3),"-")</f>
        <v>-</v>
      </c>
      <c r="H520" s="15">
        <f>IFERROR(ROUND(IF('[10]Linked sheet'!G520="","-",'[10]Linked sheet'!G520),'Rounded options'!$B$3),"-")</f>
        <v>34</v>
      </c>
      <c r="I520" s="66">
        <f>IF(AND(Q520=$I$2,$O520="HRG"),"See 07.BPTs",IFERROR(ROUND('[10]Linked sheet'!H520,'Rounded options'!$B$3),"-"))</f>
        <v>9810</v>
      </c>
      <c r="J520" s="15">
        <f>IFERROR(ROUND(IF('[10]Linked sheet'!I520="","-",'[10]Linked sheet'!I520),'Rounded options'!$B$3),"-")</f>
        <v>44</v>
      </c>
      <c r="K520" s="15">
        <f>IFERROR(ROUND(IF('[10]Linked sheet'!J520="","-",'[10]Linked sheet'!J520),'Rounded options'!$B$3),"-")</f>
        <v>199</v>
      </c>
      <c r="L520" s="15" t="str">
        <f>IF('[10]Linked sheet'!K520="","-",'[10]Linked sheet'!K520)</f>
        <v>No</v>
      </c>
      <c r="M520" s="39" t="str">
        <f>IF('[10]Linked sheet'!L520="","-",'[10]Linked sheet'!L520)</f>
        <v>-</v>
      </c>
      <c r="N520" s="35">
        <f>IFERROR(ROUND('[10]Linked sheet'!M520,'Rounded options'!$B$3),"-")</f>
        <v>0</v>
      </c>
      <c r="O520" s="7" t="str">
        <f>IFERROR(VLOOKUP($B520,[11]BPT_System_Structure!$B:$F,2,FALSE),"-")</f>
        <v>-</v>
      </c>
      <c r="P520" s="23" t="str">
        <f>IFERROR(VLOOKUP($B520,[11]BPT_System_Structure!$B:$F,3,FALSE),"-")</f>
        <v>-</v>
      </c>
      <c r="Q520" s="8" t="str">
        <f>IFERROR(VLOOKUP($B520,[11]BPT_System_Structure!$B:$F,5,FALSE),"-")</f>
        <v>-</v>
      </c>
      <c r="R520" s="59">
        <v>0</v>
      </c>
    </row>
    <row r="521" spans="2:18" hidden="1" x14ac:dyDescent="0.2">
      <c r="B521" s="21" t="str">
        <f>'[10]Linked sheet'!A521</f>
        <v>EA49B</v>
      </c>
      <c r="C521" s="20" t="str">
        <f>VLOOKUP($B521,'[10]Linked sheet'!$A$3:$O$1925,2,FALSE)</f>
        <v>Percutaneous Coronary Interventions with 3 or more Stents, Rotablation, IVUS or Pressure Wire, with CC Score 6-8</v>
      </c>
      <c r="D521" s="68" t="str">
        <f>IF(AND($Q521=$D$2,$O521="HRG"),"See 07.BPT",IFERROR(ROUND('[10]Linked sheet'!C521,'Rounded options'!$B$3),"-"))</f>
        <v>-</v>
      </c>
      <c r="E521" s="66">
        <f>IF(AND($O521="HRG",OR($D$2,$Q521=$E$2)), "See 07.BPTs",IFERROR(ROUND('[10]Linked sheet'!D521,'Rounded options'!$B$3),"-"))</f>
        <v>4560</v>
      </c>
      <c r="F521" s="15" t="str">
        <f>IFERROR(ROUND(IF('[10]Linked sheet'!E521="","-",'[10]Linked sheet'!E521),'Rounded options'!$B$3),"-")</f>
        <v>-</v>
      </c>
      <c r="G521" s="15" t="str">
        <f>IFERROR(ROUND(IF('[10]Linked sheet'!F521="","-",'[10]Linked sheet'!F521),'Rounded options'!$B$3),"-")</f>
        <v>-</v>
      </c>
      <c r="H521" s="15">
        <f>IFERROR(ROUND(IF('[10]Linked sheet'!G521="","-",'[10]Linked sheet'!G521),'Rounded options'!$B$3),"-")</f>
        <v>5</v>
      </c>
      <c r="I521" s="66">
        <f>IF(AND(Q521=$I$2,$O521="HRG"),"See 07.BPTs",IFERROR(ROUND('[10]Linked sheet'!H521,'Rounded options'!$B$3),"-"))</f>
        <v>6124</v>
      </c>
      <c r="J521" s="15">
        <f>IFERROR(ROUND(IF('[10]Linked sheet'!I521="","-",'[10]Linked sheet'!I521),'Rounded options'!$B$3),"-")</f>
        <v>18</v>
      </c>
      <c r="K521" s="15">
        <f>IFERROR(ROUND(IF('[10]Linked sheet'!J521="","-",'[10]Linked sheet'!J521),'Rounded options'!$B$3),"-")</f>
        <v>199</v>
      </c>
      <c r="L521" s="15" t="str">
        <f>IF('[10]Linked sheet'!K521="","-",'[10]Linked sheet'!K521)</f>
        <v>No</v>
      </c>
      <c r="M521" s="39" t="str">
        <f>IF('[10]Linked sheet'!L521="","-",'[10]Linked sheet'!L521)</f>
        <v>-</v>
      </c>
      <c r="N521" s="35">
        <f>IFERROR(ROUND('[10]Linked sheet'!M521,'Rounded options'!$B$3),"-")</f>
        <v>0</v>
      </c>
      <c r="O521" s="7" t="str">
        <f>IFERROR(VLOOKUP($B521,[11]BPT_System_Structure!$B:$F,2,FALSE),"-")</f>
        <v>-</v>
      </c>
      <c r="P521" s="23" t="str">
        <f>IFERROR(VLOOKUP($B521,[11]BPT_System_Structure!$B:$F,3,FALSE),"-")</f>
        <v>-</v>
      </c>
      <c r="Q521" s="8" t="str">
        <f>IFERROR(VLOOKUP($B521,[11]BPT_System_Structure!$B:$F,5,FALSE),"-")</f>
        <v>-</v>
      </c>
      <c r="R521" s="59">
        <v>0</v>
      </c>
    </row>
    <row r="522" spans="2:18" hidden="1" x14ac:dyDescent="0.2">
      <c r="B522" s="21" t="str">
        <f>'[10]Linked sheet'!A522</f>
        <v>EA49C</v>
      </c>
      <c r="C522" s="20" t="str">
        <f>VLOOKUP($B522,'[10]Linked sheet'!$A$3:$O$1925,2,FALSE)</f>
        <v>Percutaneous Coronary Interventions with 3 or more Stents, Rotablation, IVUS or Pressure Wire, with CC Score 3-5</v>
      </c>
      <c r="D522" s="68" t="str">
        <f>IF(AND($Q522=$D$2,$O522="HRG"),"See 07.BPT",IFERROR(ROUND('[10]Linked sheet'!C522,'Rounded options'!$B$3),"-"))</f>
        <v>-</v>
      </c>
      <c r="E522" s="66">
        <f>IF(AND($O522="HRG",OR($D$2,$Q522=$E$2)), "See 07.BPTs",IFERROR(ROUND('[10]Linked sheet'!D522,'Rounded options'!$B$3),"-"))</f>
        <v>3575</v>
      </c>
      <c r="F522" s="15" t="str">
        <f>IFERROR(ROUND(IF('[10]Linked sheet'!E522="","-",'[10]Linked sheet'!E522),'Rounded options'!$B$3),"-")</f>
        <v>-</v>
      </c>
      <c r="G522" s="15" t="str">
        <f>IFERROR(ROUND(IF('[10]Linked sheet'!F522="","-",'[10]Linked sheet'!F522),'Rounded options'!$B$3),"-")</f>
        <v>-</v>
      </c>
      <c r="H522" s="15">
        <f>IFERROR(ROUND(IF('[10]Linked sheet'!G522="","-",'[10]Linked sheet'!G522),'Rounded options'!$B$3),"-")</f>
        <v>5</v>
      </c>
      <c r="I522" s="66">
        <f>IF(AND(Q522=$I$2,$O522="HRG"),"See 07.BPTs",IFERROR(ROUND('[10]Linked sheet'!H522,'Rounded options'!$B$3),"-"))</f>
        <v>4591</v>
      </c>
      <c r="J522" s="15">
        <f>IFERROR(ROUND(IF('[10]Linked sheet'!I522="","-",'[10]Linked sheet'!I522),'Rounded options'!$B$3),"-")</f>
        <v>10</v>
      </c>
      <c r="K522" s="15">
        <f>IFERROR(ROUND(IF('[10]Linked sheet'!J522="","-",'[10]Linked sheet'!J522),'Rounded options'!$B$3),"-")</f>
        <v>199</v>
      </c>
      <c r="L522" s="15" t="str">
        <f>IF('[10]Linked sheet'!K522="","-",'[10]Linked sheet'!K522)</f>
        <v>No</v>
      </c>
      <c r="M522" s="39" t="str">
        <f>IF('[10]Linked sheet'!L522="","-",'[10]Linked sheet'!L522)</f>
        <v>-</v>
      </c>
      <c r="N522" s="35">
        <f>IFERROR(ROUND('[10]Linked sheet'!M522,'Rounded options'!$B$3),"-")</f>
        <v>0</v>
      </c>
      <c r="O522" s="7" t="str">
        <f>IFERROR(VLOOKUP($B522,[11]BPT_System_Structure!$B:$F,2,FALSE),"-")</f>
        <v>-</v>
      </c>
      <c r="P522" s="23" t="str">
        <f>IFERROR(VLOOKUP($B522,[11]BPT_System_Structure!$B:$F,3,FALSE),"-")</f>
        <v>-</v>
      </c>
      <c r="Q522" s="8" t="str">
        <f>IFERROR(VLOOKUP($B522,[11]BPT_System_Structure!$B:$F,5,FALSE),"-")</f>
        <v>-</v>
      </c>
      <c r="R522" s="59">
        <v>0</v>
      </c>
    </row>
    <row r="523" spans="2:18" hidden="1" x14ac:dyDescent="0.2">
      <c r="B523" s="21" t="str">
        <f>'[10]Linked sheet'!A523</f>
        <v>EA49D</v>
      </c>
      <c r="C523" s="20" t="str">
        <f>VLOOKUP($B523,'[10]Linked sheet'!$A$3:$O$1925,2,FALSE)</f>
        <v>Percutaneous Coronary Interventions with 3 or more Stents, Rotablation, IVUS or Pressure Wire, with CC Score 0-2</v>
      </c>
      <c r="D523" s="68" t="str">
        <f>IF(AND($Q523=$D$2,$O523="HRG"),"See 07.BPT",IFERROR(ROUND('[10]Linked sheet'!C523,'Rounded options'!$B$3),"-"))</f>
        <v>-</v>
      </c>
      <c r="E523" s="66">
        <f>IF(AND($O523="HRG",OR($D$2,$Q523=$E$2)), "See 07.BPTs",IFERROR(ROUND('[10]Linked sheet'!D523,'Rounded options'!$B$3),"-"))</f>
        <v>3220</v>
      </c>
      <c r="F523" s="15" t="str">
        <f>IFERROR(ROUND(IF('[10]Linked sheet'!E523="","-",'[10]Linked sheet'!E523),'Rounded options'!$B$3),"-")</f>
        <v>-</v>
      </c>
      <c r="G523" s="15" t="str">
        <f>IFERROR(ROUND(IF('[10]Linked sheet'!F523="","-",'[10]Linked sheet'!F523),'Rounded options'!$B$3),"-")</f>
        <v>-</v>
      </c>
      <c r="H523" s="15">
        <f>IFERROR(ROUND(IF('[10]Linked sheet'!G523="","-",'[10]Linked sheet'!G523),'Rounded options'!$B$3),"-")</f>
        <v>5</v>
      </c>
      <c r="I523" s="66">
        <f>IF(AND(Q523=$I$2,$O523="HRG"),"See 07.BPTs",IFERROR(ROUND('[10]Linked sheet'!H523,'Rounded options'!$B$3),"-"))</f>
        <v>3850</v>
      </c>
      <c r="J523" s="15">
        <f>IFERROR(ROUND(IF('[10]Linked sheet'!I523="","-",'[10]Linked sheet'!I523),'Rounded options'!$B$3),"-")</f>
        <v>9</v>
      </c>
      <c r="K523" s="15">
        <f>IFERROR(ROUND(IF('[10]Linked sheet'!J523="","-",'[10]Linked sheet'!J523),'Rounded options'!$B$3),"-")</f>
        <v>199</v>
      </c>
      <c r="L523" s="15" t="str">
        <f>IF('[10]Linked sheet'!K523="","-",'[10]Linked sheet'!K523)</f>
        <v>No</v>
      </c>
      <c r="M523" s="39" t="str">
        <f>IF('[10]Linked sheet'!L523="","-",'[10]Linked sheet'!L523)</f>
        <v>-</v>
      </c>
      <c r="N523" s="35">
        <f>IFERROR(ROUND('[10]Linked sheet'!M523,'Rounded options'!$B$3),"-")</f>
        <v>0</v>
      </c>
      <c r="O523" s="7" t="str">
        <f>IFERROR(VLOOKUP($B523,[11]BPT_System_Structure!$B:$F,2,FALSE),"-")</f>
        <v>-</v>
      </c>
      <c r="P523" s="23" t="str">
        <f>IFERROR(VLOOKUP($B523,[11]BPT_System_Structure!$B:$F,3,FALSE),"-")</f>
        <v>-</v>
      </c>
      <c r="Q523" s="8" t="str">
        <f>IFERROR(VLOOKUP($B523,[11]BPT_System_Structure!$B:$F,5,FALSE),"-")</f>
        <v>-</v>
      </c>
      <c r="R523" s="59">
        <v>0</v>
      </c>
    </row>
    <row r="524" spans="2:18" hidden="1" x14ac:dyDescent="0.2">
      <c r="B524" s="21" t="str">
        <f>'[10]Linked sheet'!A524</f>
        <v>EA51A</v>
      </c>
      <c r="C524" s="20" t="str">
        <f>VLOOKUP($B524,'[10]Linked sheet'!$A$3:$O$1925,2,FALSE)</f>
        <v>Coronary Artery Bypass Graft, with Valve Replacement or Repair, with CC Score 9+</v>
      </c>
      <c r="D524" s="68" t="str">
        <f>IF(AND($Q524=$D$2,$O524="HRG"),"See 07.BPT",IFERROR(ROUND('[10]Linked sheet'!C524,'Rounded options'!$B$3),"-"))</f>
        <v>-</v>
      </c>
      <c r="E524" s="66">
        <f>IF(AND($O524="HRG",OR($D$2,$Q524=$E$2)), "See 07.BPTs",IFERROR(ROUND('[10]Linked sheet'!D524,'Rounded options'!$B$3),"-"))</f>
        <v>14488</v>
      </c>
      <c r="F524" s="15" t="str">
        <f>IFERROR(ROUND(IF('[10]Linked sheet'!E524="","-",'[10]Linked sheet'!E524),'Rounded options'!$B$3),"-")</f>
        <v>-</v>
      </c>
      <c r="G524" s="15" t="str">
        <f>IFERROR(ROUND(IF('[10]Linked sheet'!F524="","-",'[10]Linked sheet'!F524),'Rounded options'!$B$3),"-")</f>
        <v>-</v>
      </c>
      <c r="H524" s="15">
        <f>IFERROR(ROUND(IF('[10]Linked sheet'!G524="","-",'[10]Linked sheet'!G524),'Rounded options'!$B$3),"-")</f>
        <v>48</v>
      </c>
      <c r="I524" s="66">
        <f>IF(AND(Q524=$I$2,$O524="HRG"),"See 07.BPTs",IFERROR(ROUND('[10]Linked sheet'!H524,'Rounded options'!$B$3),"-"))</f>
        <v>16049</v>
      </c>
      <c r="J524" s="15">
        <f>IFERROR(ROUND(IF('[10]Linked sheet'!I524="","-",'[10]Linked sheet'!I524),'Rounded options'!$B$3),"-")</f>
        <v>77</v>
      </c>
      <c r="K524" s="15">
        <f>IFERROR(ROUND(IF('[10]Linked sheet'!J524="","-",'[10]Linked sheet'!J524),'Rounded options'!$B$3),"-")</f>
        <v>199</v>
      </c>
      <c r="L524" s="15" t="str">
        <f>IF('[10]Linked sheet'!K524="","-",'[10]Linked sheet'!K524)</f>
        <v>No</v>
      </c>
      <c r="M524" s="39" t="str">
        <f>IF('[10]Linked sheet'!L524="","-",'[10]Linked sheet'!L524)</f>
        <v>-</v>
      </c>
      <c r="N524" s="35">
        <f>IFERROR(ROUND('[10]Linked sheet'!M524,'Rounded options'!$B$3),"-")</f>
        <v>0</v>
      </c>
      <c r="O524" s="7" t="str">
        <f>IFERROR(VLOOKUP($B524,[11]BPT_System_Structure!$B:$F,2,FALSE),"-")</f>
        <v>-</v>
      </c>
      <c r="P524" s="23" t="str">
        <f>IFERROR(VLOOKUP($B524,[11]BPT_System_Structure!$B:$F,3,FALSE),"-")</f>
        <v>-</v>
      </c>
      <c r="Q524" s="8" t="str">
        <f>IFERROR(VLOOKUP($B524,[11]BPT_System_Structure!$B:$F,5,FALSE),"-")</f>
        <v>-</v>
      </c>
      <c r="R524" s="59">
        <v>0</v>
      </c>
    </row>
    <row r="525" spans="2:18" hidden="1" x14ac:dyDescent="0.2">
      <c r="B525" s="21" t="str">
        <f>'[10]Linked sheet'!A525</f>
        <v>EA51B</v>
      </c>
      <c r="C525" s="20" t="str">
        <f>VLOOKUP($B525,'[10]Linked sheet'!$A$3:$O$1925,2,FALSE)</f>
        <v>Coronary Artery Bypass Graft, with Valve Replacement or Repair, with CC Score 6-8</v>
      </c>
      <c r="D525" s="68" t="str">
        <f>IF(AND($Q525=$D$2,$O525="HRG"),"See 07.BPT",IFERROR(ROUND('[10]Linked sheet'!C525,'Rounded options'!$B$3),"-"))</f>
        <v>-</v>
      </c>
      <c r="E525" s="66">
        <f>IF(AND($O525="HRG",OR($D$2,$Q525=$E$2)), "See 07.BPTs",IFERROR(ROUND('[10]Linked sheet'!D525,'Rounded options'!$B$3),"-"))</f>
        <v>10752</v>
      </c>
      <c r="F525" s="15" t="str">
        <f>IFERROR(ROUND(IF('[10]Linked sheet'!E525="","-",'[10]Linked sheet'!E525),'Rounded options'!$B$3),"-")</f>
        <v>-</v>
      </c>
      <c r="G525" s="15" t="str">
        <f>IFERROR(ROUND(IF('[10]Linked sheet'!F525="","-",'[10]Linked sheet'!F525),'Rounded options'!$B$3),"-")</f>
        <v>-</v>
      </c>
      <c r="H525" s="15">
        <f>IFERROR(ROUND(IF('[10]Linked sheet'!G525="","-",'[10]Linked sheet'!G525),'Rounded options'!$B$3),"-")</f>
        <v>26</v>
      </c>
      <c r="I525" s="66">
        <f>IF(AND(Q525=$I$2,$O525="HRG"),"See 07.BPTs",IFERROR(ROUND('[10]Linked sheet'!H525,'Rounded options'!$B$3),"-"))</f>
        <v>12488</v>
      </c>
      <c r="J525" s="15">
        <f>IFERROR(ROUND(IF('[10]Linked sheet'!I525="","-",'[10]Linked sheet'!I525),'Rounded options'!$B$3),"-")</f>
        <v>45</v>
      </c>
      <c r="K525" s="15">
        <f>IFERROR(ROUND(IF('[10]Linked sheet'!J525="","-",'[10]Linked sheet'!J525),'Rounded options'!$B$3),"-")</f>
        <v>199</v>
      </c>
      <c r="L525" s="15" t="str">
        <f>IF('[10]Linked sheet'!K525="","-",'[10]Linked sheet'!K525)</f>
        <v>No</v>
      </c>
      <c r="M525" s="39" t="str">
        <f>IF('[10]Linked sheet'!L525="","-",'[10]Linked sheet'!L525)</f>
        <v>-</v>
      </c>
      <c r="N525" s="35">
        <f>IFERROR(ROUND('[10]Linked sheet'!M525,'Rounded options'!$B$3),"-")</f>
        <v>0</v>
      </c>
      <c r="O525" s="7" t="str">
        <f>IFERROR(VLOOKUP($B525,[11]BPT_System_Structure!$B:$F,2,FALSE),"-")</f>
        <v>-</v>
      </c>
      <c r="P525" s="23" t="str">
        <f>IFERROR(VLOOKUP($B525,[11]BPT_System_Structure!$B:$F,3,FALSE),"-")</f>
        <v>-</v>
      </c>
      <c r="Q525" s="8" t="str">
        <f>IFERROR(VLOOKUP($B525,[11]BPT_System_Structure!$B:$F,5,FALSE),"-")</f>
        <v>-</v>
      </c>
      <c r="R525" s="59">
        <v>0</v>
      </c>
    </row>
    <row r="526" spans="2:18" hidden="1" x14ac:dyDescent="0.2">
      <c r="B526" s="21" t="str">
        <f>'[10]Linked sheet'!A526</f>
        <v>EA51C</v>
      </c>
      <c r="C526" s="20" t="str">
        <f>VLOOKUP($B526,'[10]Linked sheet'!$A$3:$O$1925,2,FALSE)</f>
        <v>Coronary Artery Bypass Graft, with Valve Replacement or Repair, with CC Score 3-5</v>
      </c>
      <c r="D526" s="68" t="str">
        <f>IF(AND($Q526=$D$2,$O526="HRG"),"See 07.BPT",IFERROR(ROUND('[10]Linked sheet'!C526,'Rounded options'!$B$3),"-"))</f>
        <v>-</v>
      </c>
      <c r="E526" s="66">
        <f>IF(AND($O526="HRG",OR($D$2,$Q526=$E$2)), "See 07.BPTs",IFERROR(ROUND('[10]Linked sheet'!D526,'Rounded options'!$B$3),"-"))</f>
        <v>9905</v>
      </c>
      <c r="F526" s="15" t="str">
        <f>IFERROR(ROUND(IF('[10]Linked sheet'!E526="","-",'[10]Linked sheet'!E526),'Rounded options'!$B$3),"-")</f>
        <v>-</v>
      </c>
      <c r="G526" s="15" t="str">
        <f>IFERROR(ROUND(IF('[10]Linked sheet'!F526="","-",'[10]Linked sheet'!F526),'Rounded options'!$B$3),"-")</f>
        <v>-</v>
      </c>
      <c r="H526" s="15">
        <f>IFERROR(ROUND(IF('[10]Linked sheet'!G526="","-",'[10]Linked sheet'!G526),'Rounded options'!$B$3),"-")</f>
        <v>20</v>
      </c>
      <c r="I526" s="66">
        <f>IF(AND(Q526=$I$2,$O526="HRG"),"See 07.BPTs",IFERROR(ROUND('[10]Linked sheet'!H526,'Rounded options'!$B$3),"-"))</f>
        <v>10519</v>
      </c>
      <c r="J526" s="15">
        <f>IFERROR(ROUND(IF('[10]Linked sheet'!I526="","-",'[10]Linked sheet'!I526),'Rounded options'!$B$3),"-")</f>
        <v>39</v>
      </c>
      <c r="K526" s="15">
        <f>IFERROR(ROUND(IF('[10]Linked sheet'!J526="","-",'[10]Linked sheet'!J526),'Rounded options'!$B$3),"-")</f>
        <v>199</v>
      </c>
      <c r="L526" s="15" t="str">
        <f>IF('[10]Linked sheet'!K526="","-",'[10]Linked sheet'!K526)</f>
        <v>No</v>
      </c>
      <c r="M526" s="39" t="str">
        <f>IF('[10]Linked sheet'!L526="","-",'[10]Linked sheet'!L526)</f>
        <v>-</v>
      </c>
      <c r="N526" s="35">
        <f>IFERROR(ROUND('[10]Linked sheet'!M526,'Rounded options'!$B$3),"-")</f>
        <v>0</v>
      </c>
      <c r="O526" s="7" t="str">
        <f>IFERROR(VLOOKUP($B526,[11]BPT_System_Structure!$B:$F,2,FALSE),"-")</f>
        <v>-</v>
      </c>
      <c r="P526" s="23" t="str">
        <f>IFERROR(VLOOKUP($B526,[11]BPT_System_Structure!$B:$F,3,FALSE),"-")</f>
        <v>-</v>
      </c>
      <c r="Q526" s="8" t="str">
        <f>IFERROR(VLOOKUP($B526,[11]BPT_System_Structure!$B:$F,5,FALSE),"-")</f>
        <v>-</v>
      </c>
      <c r="R526" s="59">
        <v>0</v>
      </c>
    </row>
    <row r="527" spans="2:18" hidden="1" x14ac:dyDescent="0.2">
      <c r="B527" s="21" t="str">
        <f>'[10]Linked sheet'!A527</f>
        <v>EA51D</v>
      </c>
      <c r="C527" s="20" t="str">
        <f>VLOOKUP($B527,'[10]Linked sheet'!$A$3:$O$1925,2,FALSE)</f>
        <v>Coronary Artery Bypass Graft, with Valve Replacement or Repair, with CC Score 0-2</v>
      </c>
      <c r="D527" s="68" t="str">
        <f>IF(AND($Q527=$D$2,$O527="HRG"),"See 07.BPT",IFERROR(ROUND('[10]Linked sheet'!C527,'Rounded options'!$B$3),"-"))</f>
        <v>-</v>
      </c>
      <c r="E527" s="66">
        <f>IF(AND($O527="HRG",OR($D$2,$Q527=$E$2)), "See 07.BPTs",IFERROR(ROUND('[10]Linked sheet'!D527,'Rounded options'!$B$3),"-"))</f>
        <v>8441</v>
      </c>
      <c r="F527" s="15" t="str">
        <f>IFERROR(ROUND(IF('[10]Linked sheet'!E527="","-",'[10]Linked sheet'!E527),'Rounded options'!$B$3),"-")</f>
        <v>-</v>
      </c>
      <c r="G527" s="15" t="str">
        <f>IFERROR(ROUND(IF('[10]Linked sheet'!F527="","-",'[10]Linked sheet'!F527),'Rounded options'!$B$3),"-")</f>
        <v>-</v>
      </c>
      <c r="H527" s="15">
        <f>IFERROR(ROUND(IF('[10]Linked sheet'!G527="","-",'[10]Linked sheet'!G527),'Rounded options'!$B$3),"-")</f>
        <v>14</v>
      </c>
      <c r="I527" s="66">
        <f>IF(AND(Q527=$I$2,$O527="HRG"),"See 07.BPTs",IFERROR(ROUND('[10]Linked sheet'!H527,'Rounded options'!$B$3),"-"))</f>
        <v>9483</v>
      </c>
      <c r="J527" s="15">
        <f>IFERROR(ROUND(IF('[10]Linked sheet'!I527="","-",'[10]Linked sheet'!I527),'Rounded options'!$B$3),"-")</f>
        <v>33</v>
      </c>
      <c r="K527" s="15">
        <f>IFERROR(ROUND(IF('[10]Linked sheet'!J527="","-",'[10]Linked sheet'!J527),'Rounded options'!$B$3),"-")</f>
        <v>199</v>
      </c>
      <c r="L527" s="15" t="str">
        <f>IF('[10]Linked sheet'!K527="","-",'[10]Linked sheet'!K527)</f>
        <v>No</v>
      </c>
      <c r="M527" s="39" t="str">
        <f>IF('[10]Linked sheet'!L527="","-",'[10]Linked sheet'!L527)</f>
        <v>-</v>
      </c>
      <c r="N527" s="35">
        <f>IFERROR(ROUND('[10]Linked sheet'!M527,'Rounded options'!$B$3),"-")</f>
        <v>0</v>
      </c>
      <c r="O527" s="7" t="str">
        <f>IFERROR(VLOOKUP($B527,[11]BPT_System_Structure!$B:$F,2,FALSE),"-")</f>
        <v>-</v>
      </c>
      <c r="P527" s="23" t="str">
        <f>IFERROR(VLOOKUP($B527,[11]BPT_System_Structure!$B:$F,3,FALSE),"-")</f>
        <v>-</v>
      </c>
      <c r="Q527" s="8" t="str">
        <f>IFERROR(VLOOKUP($B527,[11]BPT_System_Structure!$B:$F,5,FALSE),"-")</f>
        <v>-</v>
      </c>
      <c r="R527" s="59">
        <v>0</v>
      </c>
    </row>
    <row r="528" spans="2:18" hidden="1" x14ac:dyDescent="0.2">
      <c r="B528" s="21" t="str">
        <f>'[10]Linked sheet'!A528</f>
        <v>EA52A</v>
      </c>
      <c r="C528" s="20" t="str">
        <f>VLOOKUP($B528,'[10]Linked sheet'!$A$3:$O$1925,2,FALSE)</f>
        <v>Repair or Replacement of more than one Heart Valve, with CC Score 9+</v>
      </c>
      <c r="D528" s="68" t="str">
        <f>IF(AND($Q528=$D$2,$O528="HRG"),"See 07.BPT",IFERROR(ROUND('[10]Linked sheet'!C528,'Rounded options'!$B$3),"-"))</f>
        <v>-</v>
      </c>
      <c r="E528" s="66">
        <f>IF(AND($O528="HRG",OR($D$2,$Q528=$E$2)), "See 07.BPTs",IFERROR(ROUND('[10]Linked sheet'!D528,'Rounded options'!$B$3),"-"))</f>
        <v>16437</v>
      </c>
      <c r="F528" s="15" t="str">
        <f>IFERROR(ROUND(IF('[10]Linked sheet'!E528="","-",'[10]Linked sheet'!E528),'Rounded options'!$B$3),"-")</f>
        <v>-</v>
      </c>
      <c r="G528" s="15" t="str">
        <f>IFERROR(ROUND(IF('[10]Linked sheet'!F528="","-",'[10]Linked sheet'!F528),'Rounded options'!$B$3),"-")</f>
        <v>-</v>
      </c>
      <c r="H528" s="15">
        <f>IFERROR(ROUND(IF('[10]Linked sheet'!G528="","-",'[10]Linked sheet'!G528),'Rounded options'!$B$3),"-")</f>
        <v>53</v>
      </c>
      <c r="I528" s="66">
        <f>IF(AND(Q528=$I$2,$O528="HRG"),"See 07.BPTs",IFERROR(ROUND('[10]Linked sheet'!H528,'Rounded options'!$B$3),"-"))</f>
        <v>22597</v>
      </c>
      <c r="J528" s="15">
        <f>IFERROR(ROUND(IF('[10]Linked sheet'!I528="","-",'[10]Linked sheet'!I528),'Rounded options'!$B$3),"-")</f>
        <v>76</v>
      </c>
      <c r="K528" s="15">
        <f>IFERROR(ROUND(IF('[10]Linked sheet'!J528="","-",'[10]Linked sheet'!J528),'Rounded options'!$B$3),"-")</f>
        <v>199</v>
      </c>
      <c r="L528" s="15" t="str">
        <f>IF('[10]Linked sheet'!K528="","-",'[10]Linked sheet'!K528)</f>
        <v>No</v>
      </c>
      <c r="M528" s="39" t="str">
        <f>IF('[10]Linked sheet'!L528="","-",'[10]Linked sheet'!L528)</f>
        <v>-</v>
      </c>
      <c r="N528" s="35">
        <f>IFERROR(ROUND('[10]Linked sheet'!M528,'Rounded options'!$B$3),"-")</f>
        <v>0</v>
      </c>
      <c r="O528" s="7" t="str">
        <f>IFERROR(VLOOKUP($B528,[11]BPT_System_Structure!$B:$F,2,FALSE),"-")</f>
        <v>-</v>
      </c>
      <c r="P528" s="23" t="str">
        <f>IFERROR(VLOOKUP($B528,[11]BPT_System_Structure!$B:$F,3,FALSE),"-")</f>
        <v>-</v>
      </c>
      <c r="Q528" s="8" t="str">
        <f>IFERROR(VLOOKUP($B528,[11]BPT_System_Structure!$B:$F,5,FALSE),"-")</f>
        <v>-</v>
      </c>
      <c r="R528" s="59">
        <v>0</v>
      </c>
    </row>
    <row r="529" spans="2:18" hidden="1" x14ac:dyDescent="0.2">
      <c r="B529" s="21" t="str">
        <f>'[10]Linked sheet'!A529</f>
        <v>EA52B</v>
      </c>
      <c r="C529" s="20" t="str">
        <f>VLOOKUP($B529,'[10]Linked sheet'!$A$3:$O$1925,2,FALSE)</f>
        <v>Repair or Replacement of more than one Heart Valve, with CC Score 4-8</v>
      </c>
      <c r="D529" s="68" t="str">
        <f>IF(AND($Q529=$D$2,$O529="HRG"),"See 07.BPT",IFERROR(ROUND('[10]Linked sheet'!C529,'Rounded options'!$B$3),"-"))</f>
        <v>-</v>
      </c>
      <c r="E529" s="66">
        <f>IF(AND($O529="HRG",OR($D$2,$Q529=$E$2)), "See 07.BPTs",IFERROR(ROUND('[10]Linked sheet'!D529,'Rounded options'!$B$3),"-"))</f>
        <v>11518</v>
      </c>
      <c r="F529" s="15" t="str">
        <f>IFERROR(ROUND(IF('[10]Linked sheet'!E529="","-",'[10]Linked sheet'!E529),'Rounded options'!$B$3),"-")</f>
        <v>-</v>
      </c>
      <c r="G529" s="15" t="str">
        <f>IFERROR(ROUND(IF('[10]Linked sheet'!F529="","-",'[10]Linked sheet'!F529),'Rounded options'!$B$3),"-")</f>
        <v>-</v>
      </c>
      <c r="H529" s="15">
        <f>IFERROR(ROUND(IF('[10]Linked sheet'!G529="","-",'[10]Linked sheet'!G529),'Rounded options'!$B$3),"-")</f>
        <v>27</v>
      </c>
      <c r="I529" s="66">
        <f>IF(AND(Q529=$I$2,$O529="HRG"),"See 07.BPTs",IFERROR(ROUND('[10]Linked sheet'!H529,'Rounded options'!$B$3),"-"))</f>
        <v>17372</v>
      </c>
      <c r="J529" s="15">
        <f>IFERROR(ROUND(IF('[10]Linked sheet'!I529="","-",'[10]Linked sheet'!I529),'Rounded options'!$B$3),"-")</f>
        <v>52</v>
      </c>
      <c r="K529" s="15">
        <f>IFERROR(ROUND(IF('[10]Linked sheet'!J529="","-",'[10]Linked sheet'!J529),'Rounded options'!$B$3),"-")</f>
        <v>199</v>
      </c>
      <c r="L529" s="15" t="str">
        <f>IF('[10]Linked sheet'!K529="","-",'[10]Linked sheet'!K529)</f>
        <v>No</v>
      </c>
      <c r="M529" s="39" t="str">
        <f>IF('[10]Linked sheet'!L529="","-",'[10]Linked sheet'!L529)</f>
        <v>-</v>
      </c>
      <c r="N529" s="35">
        <f>IFERROR(ROUND('[10]Linked sheet'!M529,'Rounded options'!$B$3),"-")</f>
        <v>0</v>
      </c>
      <c r="O529" s="7" t="str">
        <f>IFERROR(VLOOKUP($B529,[11]BPT_System_Structure!$B:$F,2,FALSE),"-")</f>
        <v>-</v>
      </c>
      <c r="P529" s="23" t="str">
        <f>IFERROR(VLOOKUP($B529,[11]BPT_System_Structure!$B:$F,3,FALSE),"-")</f>
        <v>-</v>
      </c>
      <c r="Q529" s="8" t="str">
        <f>IFERROR(VLOOKUP($B529,[11]BPT_System_Structure!$B:$F,5,FALSE),"-")</f>
        <v>-</v>
      </c>
      <c r="R529" s="59">
        <v>0</v>
      </c>
    </row>
    <row r="530" spans="2:18" hidden="1" x14ac:dyDescent="0.2">
      <c r="B530" s="21" t="str">
        <f>'[10]Linked sheet'!A530</f>
        <v>EA52C</v>
      </c>
      <c r="C530" s="20" t="str">
        <f>VLOOKUP($B530,'[10]Linked sheet'!$A$3:$O$1925,2,FALSE)</f>
        <v>Repair or Replacement of more than one Heart Valve, with CC Score 0-3</v>
      </c>
      <c r="D530" s="68" t="str">
        <f>IF(AND($Q530=$D$2,$O530="HRG"),"See 07.BPT",IFERROR(ROUND('[10]Linked sheet'!C530,'Rounded options'!$B$3),"-"))</f>
        <v>-</v>
      </c>
      <c r="E530" s="66">
        <f>IF(AND($O530="HRG",OR($D$2,$Q530=$E$2)), "See 07.BPTs",IFERROR(ROUND('[10]Linked sheet'!D530,'Rounded options'!$B$3),"-"))</f>
        <v>10333</v>
      </c>
      <c r="F530" s="15" t="str">
        <f>IFERROR(ROUND(IF('[10]Linked sheet'!E530="","-",'[10]Linked sheet'!E530),'Rounded options'!$B$3),"-")</f>
        <v>-</v>
      </c>
      <c r="G530" s="15" t="str">
        <f>IFERROR(ROUND(IF('[10]Linked sheet'!F530="","-",'[10]Linked sheet'!F530),'Rounded options'!$B$3),"-")</f>
        <v>-</v>
      </c>
      <c r="H530" s="15">
        <f>IFERROR(ROUND(IF('[10]Linked sheet'!G530="","-",'[10]Linked sheet'!G530),'Rounded options'!$B$3),"-")</f>
        <v>20</v>
      </c>
      <c r="I530" s="66">
        <f>IF(AND(Q530=$I$2,$O530="HRG"),"See 07.BPTs",IFERROR(ROUND('[10]Linked sheet'!H530,'Rounded options'!$B$3),"-"))</f>
        <v>11943</v>
      </c>
      <c r="J530" s="15">
        <f>IFERROR(ROUND(IF('[10]Linked sheet'!I530="","-",'[10]Linked sheet'!I530),'Rounded options'!$B$3),"-")</f>
        <v>49</v>
      </c>
      <c r="K530" s="15">
        <f>IFERROR(ROUND(IF('[10]Linked sheet'!J530="","-",'[10]Linked sheet'!J530),'Rounded options'!$B$3),"-")</f>
        <v>199</v>
      </c>
      <c r="L530" s="15" t="str">
        <f>IF('[10]Linked sheet'!K530="","-",'[10]Linked sheet'!K530)</f>
        <v>No</v>
      </c>
      <c r="M530" s="39" t="str">
        <f>IF('[10]Linked sheet'!L530="","-",'[10]Linked sheet'!L530)</f>
        <v>-</v>
      </c>
      <c r="N530" s="35">
        <f>IFERROR(ROUND('[10]Linked sheet'!M530,'Rounded options'!$B$3),"-")</f>
        <v>0</v>
      </c>
      <c r="O530" s="7" t="str">
        <f>IFERROR(VLOOKUP($B530,[11]BPT_System_Structure!$B:$F,2,FALSE),"-")</f>
        <v>-</v>
      </c>
      <c r="P530" s="23" t="str">
        <f>IFERROR(VLOOKUP($B530,[11]BPT_System_Structure!$B:$F,3,FALSE),"-")</f>
        <v>-</v>
      </c>
      <c r="Q530" s="8" t="str">
        <f>IFERROR(VLOOKUP($B530,[11]BPT_System_Structure!$B:$F,5,FALSE),"-")</f>
        <v>-</v>
      </c>
      <c r="R530" s="59">
        <v>0</v>
      </c>
    </row>
    <row r="531" spans="2:18" hidden="1" x14ac:dyDescent="0.2">
      <c r="B531" s="21" t="str">
        <f>'[10]Linked sheet'!A531</f>
        <v>EA54A</v>
      </c>
      <c r="C531" s="20" t="str">
        <f>VLOOKUP($B531,'[10]Linked sheet'!$A$3:$O$1925,2,FALSE)</f>
        <v>Percutaneous Standard Ablation with CC Score 3+</v>
      </c>
      <c r="D531" s="68" t="str">
        <f>IF(AND($Q531=$D$2,$O531="HRG"),"See 07.BPT",IFERROR(ROUND('[10]Linked sheet'!C531,'Rounded options'!$B$3),"-"))</f>
        <v>-</v>
      </c>
      <c r="E531" s="66">
        <f>IF(AND($O531="HRG",OR($D$2,$Q531=$E$2)), "See 07.BPTs",IFERROR(ROUND('[10]Linked sheet'!D531,'Rounded options'!$B$3),"-"))</f>
        <v>1443</v>
      </c>
      <c r="F531" s="15" t="str">
        <f>IFERROR(ROUND(IF('[10]Linked sheet'!E531="","-",'[10]Linked sheet'!E531),'Rounded options'!$B$3),"-")</f>
        <v>-</v>
      </c>
      <c r="G531" s="15" t="str">
        <f>IFERROR(ROUND(IF('[10]Linked sheet'!F531="","-",'[10]Linked sheet'!F531),'Rounded options'!$B$3),"-")</f>
        <v>-</v>
      </c>
      <c r="H531" s="15">
        <f>IFERROR(ROUND(IF('[10]Linked sheet'!G531="","-",'[10]Linked sheet'!G531),'Rounded options'!$B$3),"-")</f>
        <v>5</v>
      </c>
      <c r="I531" s="66">
        <f>IF(AND(Q531=$I$2,$O531="HRG"),"See 07.BPTs",IFERROR(ROUND('[10]Linked sheet'!H531,'Rounded options'!$B$3),"-"))</f>
        <v>4338</v>
      </c>
      <c r="J531" s="15">
        <f>IFERROR(ROUND(IF('[10]Linked sheet'!I531="","-",'[10]Linked sheet'!I531),'Rounded options'!$B$3),"-")</f>
        <v>26</v>
      </c>
      <c r="K531" s="15">
        <f>IFERROR(ROUND(IF('[10]Linked sheet'!J531="","-",'[10]Linked sheet'!J531),'Rounded options'!$B$3),"-")</f>
        <v>199</v>
      </c>
      <c r="L531" s="15" t="str">
        <f>IF('[10]Linked sheet'!K531="","-",'[10]Linked sheet'!K531)</f>
        <v>No</v>
      </c>
      <c r="M531" s="39" t="str">
        <f>IF('[10]Linked sheet'!L531="","-",'[10]Linked sheet'!L531)</f>
        <v>-</v>
      </c>
      <c r="N531" s="35">
        <f>IFERROR(ROUND('[10]Linked sheet'!M531,'Rounded options'!$B$3),"-")</f>
        <v>0</v>
      </c>
      <c r="O531" s="7" t="str">
        <f>IFERROR(VLOOKUP($B531,[11]BPT_System_Structure!$B:$F,2,FALSE),"-")</f>
        <v>-</v>
      </c>
      <c r="P531" s="23" t="str">
        <f>IFERROR(VLOOKUP($B531,[11]BPT_System_Structure!$B:$F,3,FALSE),"-")</f>
        <v>-</v>
      </c>
      <c r="Q531" s="8" t="str">
        <f>IFERROR(VLOOKUP($B531,[11]BPT_System_Structure!$B:$F,5,FALSE),"-")</f>
        <v>-</v>
      </c>
      <c r="R531" s="59">
        <v>0</v>
      </c>
    </row>
    <row r="532" spans="2:18" hidden="1" x14ac:dyDescent="0.2">
      <c r="B532" s="21" t="str">
        <f>'[10]Linked sheet'!A532</f>
        <v>EA54B</v>
      </c>
      <c r="C532" s="20" t="str">
        <f>VLOOKUP($B532,'[10]Linked sheet'!$A$3:$O$1925,2,FALSE)</f>
        <v>Percutaneous Standard Ablation with CC Score 0-2</v>
      </c>
      <c r="D532" s="68" t="str">
        <f>IF(AND($Q532=$D$2,$O532="HRG"),"See 07.BPT",IFERROR(ROUND('[10]Linked sheet'!C532,'Rounded options'!$B$3),"-"))</f>
        <v>-</v>
      </c>
      <c r="E532" s="66">
        <f>IF(AND($O532="HRG",OR($D$2,$Q532=$E$2)), "See 07.BPTs",IFERROR(ROUND('[10]Linked sheet'!D532,'Rounded options'!$B$3),"-"))</f>
        <v>1830</v>
      </c>
      <c r="F532" s="15" t="str">
        <f>IFERROR(ROUND(IF('[10]Linked sheet'!E532="","-",'[10]Linked sheet'!E532),'Rounded options'!$B$3),"-")</f>
        <v>-</v>
      </c>
      <c r="G532" s="15" t="str">
        <f>IFERROR(ROUND(IF('[10]Linked sheet'!F532="","-",'[10]Linked sheet'!F532),'Rounded options'!$B$3),"-")</f>
        <v>-</v>
      </c>
      <c r="H532" s="15">
        <f>IFERROR(ROUND(IF('[10]Linked sheet'!G532="","-",'[10]Linked sheet'!G532),'Rounded options'!$B$3),"-")</f>
        <v>5</v>
      </c>
      <c r="I532" s="66">
        <f>IF(AND(Q532=$I$2,$O532="HRG"),"See 07.BPTs",IFERROR(ROUND('[10]Linked sheet'!H532,'Rounded options'!$B$3),"-"))</f>
        <v>2497</v>
      </c>
      <c r="J532" s="15">
        <f>IFERROR(ROUND(IF('[10]Linked sheet'!I532="","-",'[10]Linked sheet'!I532),'Rounded options'!$B$3),"-")</f>
        <v>11</v>
      </c>
      <c r="K532" s="15">
        <f>IFERROR(ROUND(IF('[10]Linked sheet'!J532="","-",'[10]Linked sheet'!J532),'Rounded options'!$B$3),"-")</f>
        <v>199</v>
      </c>
      <c r="L532" s="15" t="str">
        <f>IF('[10]Linked sheet'!K532="","-",'[10]Linked sheet'!K532)</f>
        <v>No</v>
      </c>
      <c r="M532" s="39" t="str">
        <f>IF('[10]Linked sheet'!L532="","-",'[10]Linked sheet'!L532)</f>
        <v>-</v>
      </c>
      <c r="N532" s="35">
        <f>IFERROR(ROUND('[10]Linked sheet'!M532,'Rounded options'!$B$3),"-")</f>
        <v>0</v>
      </c>
      <c r="O532" s="7" t="str">
        <f>IFERROR(VLOOKUP($B532,[11]BPT_System_Structure!$B:$F,2,FALSE),"-")</f>
        <v>-</v>
      </c>
      <c r="P532" s="23" t="str">
        <f>IFERROR(VLOOKUP($B532,[11]BPT_System_Structure!$B:$F,3,FALSE),"-")</f>
        <v>-</v>
      </c>
      <c r="Q532" s="8" t="str">
        <f>IFERROR(VLOOKUP($B532,[11]BPT_System_Structure!$B:$F,5,FALSE),"-")</f>
        <v>-</v>
      </c>
      <c r="R532" s="59">
        <v>0</v>
      </c>
    </row>
    <row r="533" spans="2:18" hidden="1" x14ac:dyDescent="0.2">
      <c r="B533" s="21" t="str">
        <f>'[10]Linked sheet'!A533</f>
        <v>EA55A</v>
      </c>
      <c r="C533" s="20" t="str">
        <f>VLOOKUP($B533,'[10]Linked sheet'!$A$3:$O$1925,2,FALSE)</f>
        <v>Percutaneous Diagnostic Electrophysiology Studies with CC Score 3+</v>
      </c>
      <c r="D533" s="68" t="str">
        <f>IF(AND($Q533=$D$2,$O533="HRG"),"See 07.BPT",IFERROR(ROUND('[10]Linked sheet'!C533,'Rounded options'!$B$3),"-"))</f>
        <v>-</v>
      </c>
      <c r="E533" s="66">
        <f>IF(AND($O533="HRG",OR($D$2,$Q533=$E$2)), "See 07.BPTs",IFERROR(ROUND('[10]Linked sheet'!D533,'Rounded options'!$B$3),"-"))</f>
        <v>1139</v>
      </c>
      <c r="F533" s="15" t="str">
        <f>IFERROR(ROUND(IF('[10]Linked sheet'!E533="","-",'[10]Linked sheet'!E533),'Rounded options'!$B$3),"-")</f>
        <v>-</v>
      </c>
      <c r="G533" s="15" t="str">
        <f>IFERROR(ROUND(IF('[10]Linked sheet'!F533="","-",'[10]Linked sheet'!F533),'Rounded options'!$B$3),"-")</f>
        <v>-</v>
      </c>
      <c r="H533" s="15">
        <f>IFERROR(ROUND(IF('[10]Linked sheet'!G533="","-",'[10]Linked sheet'!G533),'Rounded options'!$B$3),"-")</f>
        <v>5</v>
      </c>
      <c r="I533" s="66">
        <f>IF(AND(Q533=$I$2,$O533="HRG"),"See 07.BPTs",IFERROR(ROUND('[10]Linked sheet'!H533,'Rounded options'!$B$3),"-"))</f>
        <v>3591</v>
      </c>
      <c r="J533" s="15">
        <f>IFERROR(ROUND(IF('[10]Linked sheet'!I533="","-",'[10]Linked sheet'!I533),'Rounded options'!$B$3),"-")</f>
        <v>22</v>
      </c>
      <c r="K533" s="15">
        <f>IFERROR(ROUND(IF('[10]Linked sheet'!J533="","-",'[10]Linked sheet'!J533),'Rounded options'!$B$3),"-")</f>
        <v>199</v>
      </c>
      <c r="L533" s="15" t="str">
        <f>IF('[10]Linked sheet'!K533="","-",'[10]Linked sheet'!K533)</f>
        <v>No</v>
      </c>
      <c r="M533" s="39" t="str">
        <f>IF('[10]Linked sheet'!L533="","-",'[10]Linked sheet'!L533)</f>
        <v>-</v>
      </c>
      <c r="N533" s="35">
        <f>IFERROR(ROUND('[10]Linked sheet'!M533,'Rounded options'!$B$3),"-")</f>
        <v>0</v>
      </c>
      <c r="O533" s="7" t="str">
        <f>IFERROR(VLOOKUP($B533,[11]BPT_System_Structure!$B:$F,2,FALSE),"-")</f>
        <v>-</v>
      </c>
      <c r="P533" s="23" t="str">
        <f>IFERROR(VLOOKUP($B533,[11]BPT_System_Structure!$B:$F,3,FALSE),"-")</f>
        <v>-</v>
      </c>
      <c r="Q533" s="8" t="str">
        <f>IFERROR(VLOOKUP($B533,[11]BPT_System_Structure!$B:$F,5,FALSE),"-")</f>
        <v>-</v>
      </c>
      <c r="R533" s="59">
        <v>0</v>
      </c>
    </row>
    <row r="534" spans="2:18" hidden="1" x14ac:dyDescent="0.2">
      <c r="B534" s="21" t="str">
        <f>'[10]Linked sheet'!A534</f>
        <v>EA55B</v>
      </c>
      <c r="C534" s="20" t="str">
        <f>VLOOKUP($B534,'[10]Linked sheet'!$A$3:$O$1925,2,FALSE)</f>
        <v>Percutaneous Diagnostic Electrophysiology Studies with CC Score 0-2</v>
      </c>
      <c r="D534" s="68" t="str">
        <f>IF(AND($Q534=$D$2,$O534="HRG"),"See 07.BPT",IFERROR(ROUND('[10]Linked sheet'!C534,'Rounded options'!$B$3),"-"))</f>
        <v>-</v>
      </c>
      <c r="E534" s="66">
        <f>IF(AND($O534="HRG",OR($D$2,$Q534=$E$2)), "See 07.BPTs",IFERROR(ROUND('[10]Linked sheet'!D534,'Rounded options'!$B$3),"-"))</f>
        <v>1017</v>
      </c>
      <c r="F534" s="15" t="str">
        <f>IFERROR(ROUND(IF('[10]Linked sheet'!E534="","-",'[10]Linked sheet'!E534),'Rounded options'!$B$3),"-")</f>
        <v>-</v>
      </c>
      <c r="G534" s="15" t="str">
        <f>IFERROR(ROUND(IF('[10]Linked sheet'!F534="","-",'[10]Linked sheet'!F534),'Rounded options'!$B$3),"-")</f>
        <v>-</v>
      </c>
      <c r="H534" s="15">
        <f>IFERROR(ROUND(IF('[10]Linked sheet'!G534="","-",'[10]Linked sheet'!G534),'Rounded options'!$B$3),"-")</f>
        <v>5</v>
      </c>
      <c r="I534" s="66">
        <f>IF(AND(Q534=$I$2,$O534="HRG"),"See 07.BPTs",IFERROR(ROUND('[10]Linked sheet'!H534,'Rounded options'!$B$3),"-"))</f>
        <v>2189</v>
      </c>
      <c r="J534" s="15">
        <f>IFERROR(ROUND(IF('[10]Linked sheet'!I534="","-",'[10]Linked sheet'!I534),'Rounded options'!$B$3),"-")</f>
        <v>12</v>
      </c>
      <c r="K534" s="15">
        <f>IFERROR(ROUND(IF('[10]Linked sheet'!J534="","-",'[10]Linked sheet'!J534),'Rounded options'!$B$3),"-")</f>
        <v>199</v>
      </c>
      <c r="L534" s="15" t="str">
        <f>IF('[10]Linked sheet'!K534="","-",'[10]Linked sheet'!K534)</f>
        <v>No</v>
      </c>
      <c r="M534" s="39" t="str">
        <f>IF('[10]Linked sheet'!L534="","-",'[10]Linked sheet'!L534)</f>
        <v>-</v>
      </c>
      <c r="N534" s="35">
        <f>IFERROR(ROUND('[10]Linked sheet'!M534,'Rounded options'!$B$3),"-")</f>
        <v>0</v>
      </c>
      <c r="O534" s="7" t="str">
        <f>IFERROR(VLOOKUP($B534,[11]BPT_System_Structure!$B:$F,2,FALSE),"-")</f>
        <v>-</v>
      </c>
      <c r="P534" s="23" t="str">
        <f>IFERROR(VLOOKUP($B534,[11]BPT_System_Structure!$B:$F,3,FALSE),"-")</f>
        <v>-</v>
      </c>
      <c r="Q534" s="8" t="str">
        <f>IFERROR(VLOOKUP($B534,[11]BPT_System_Structure!$B:$F,5,FALSE),"-")</f>
        <v>-</v>
      </c>
      <c r="R534" s="59">
        <v>0</v>
      </c>
    </row>
    <row r="535" spans="2:18" hidden="1" x14ac:dyDescent="0.2">
      <c r="B535" s="21" t="str">
        <f>'[10]Linked sheet'!A535</f>
        <v>EA56A</v>
      </c>
      <c r="C535" s="20" t="str">
        <f>VLOOKUP($B535,'[10]Linked sheet'!$A$3:$O$1925,2,FALSE)</f>
        <v>Implantation of Cardiac Resynchronization Therapy Defibrillator (CRT-D), with CC Score 6+</v>
      </c>
      <c r="D535" s="68" t="str">
        <f>IF(AND($Q535=$D$2,$O535="HRG"),"See 07.BPT",IFERROR(ROUND('[10]Linked sheet'!C535,'Rounded options'!$B$3),"-"))</f>
        <v>-</v>
      </c>
      <c r="E535" s="66">
        <f>IF(AND($O535="HRG",OR($D$2,$Q535=$E$2)), "See 07.BPTs",IFERROR(ROUND('[10]Linked sheet'!D535,'Rounded options'!$B$3),"-"))</f>
        <v>12777</v>
      </c>
      <c r="F535" s="15" t="str">
        <f>IFERROR(ROUND(IF('[10]Linked sheet'!E535="","-",'[10]Linked sheet'!E535),'Rounded options'!$B$3),"-")</f>
        <v>-</v>
      </c>
      <c r="G535" s="15" t="str">
        <f>IFERROR(ROUND(IF('[10]Linked sheet'!F535="","-",'[10]Linked sheet'!F535),'Rounded options'!$B$3),"-")</f>
        <v>-</v>
      </c>
      <c r="H535" s="15">
        <f>IFERROR(ROUND(IF('[10]Linked sheet'!G535="","-",'[10]Linked sheet'!G535),'Rounded options'!$B$3),"-")</f>
        <v>5</v>
      </c>
      <c r="I535" s="66">
        <f>IF(AND(Q535=$I$2,$O535="HRG"),"See 07.BPTs",IFERROR(ROUND('[10]Linked sheet'!H535,'Rounded options'!$B$3),"-"))</f>
        <v>15647</v>
      </c>
      <c r="J535" s="15">
        <f>IFERROR(ROUND(IF('[10]Linked sheet'!I535="","-",'[10]Linked sheet'!I535),'Rounded options'!$B$3),"-")</f>
        <v>41</v>
      </c>
      <c r="K535" s="15">
        <f>IFERROR(ROUND(IF('[10]Linked sheet'!J535="","-",'[10]Linked sheet'!J535),'Rounded options'!$B$3),"-")</f>
        <v>199</v>
      </c>
      <c r="L535" s="15" t="str">
        <f>IF('[10]Linked sheet'!K535="","-",'[10]Linked sheet'!K535)</f>
        <v>No</v>
      </c>
      <c r="M535" s="39" t="str">
        <f>IF('[10]Linked sheet'!L535="","-",'[10]Linked sheet'!L535)</f>
        <v>-</v>
      </c>
      <c r="N535" s="35">
        <f>IFERROR(ROUND('[10]Linked sheet'!M535,'Rounded options'!$B$3),"-")</f>
        <v>0</v>
      </c>
      <c r="O535" s="7" t="str">
        <f>IFERROR(VLOOKUP($B535,[11]BPT_System_Structure!$B:$F,2,FALSE),"-")</f>
        <v>-</v>
      </c>
      <c r="P535" s="23" t="str">
        <f>IFERROR(VLOOKUP($B535,[11]BPT_System_Structure!$B:$F,3,FALSE),"-")</f>
        <v>-</v>
      </c>
      <c r="Q535" s="8" t="str">
        <f>IFERROR(VLOOKUP($B535,[11]BPT_System_Structure!$B:$F,5,FALSE),"-")</f>
        <v>-</v>
      </c>
      <c r="R535" s="59">
        <v>0</v>
      </c>
    </row>
    <row r="536" spans="2:18" hidden="1" x14ac:dyDescent="0.2">
      <c r="B536" s="21" t="str">
        <f>'[10]Linked sheet'!A536</f>
        <v>EA56B</v>
      </c>
      <c r="C536" s="20" t="str">
        <f>VLOOKUP($B536,'[10]Linked sheet'!$A$3:$O$1925,2,FALSE)</f>
        <v>Implantation of Cardiac Resynchronization Therapy Defibrillator (CRT-D), with CC Score 3-5</v>
      </c>
      <c r="D536" s="68" t="str">
        <f>IF(AND($Q536=$D$2,$O536="HRG"),"See 07.BPT",IFERROR(ROUND('[10]Linked sheet'!C536,'Rounded options'!$B$3),"-"))</f>
        <v>-</v>
      </c>
      <c r="E536" s="66">
        <f>IF(AND($O536="HRG",OR($D$2,$Q536=$E$2)), "See 07.BPTs",IFERROR(ROUND('[10]Linked sheet'!D536,'Rounded options'!$B$3),"-"))</f>
        <v>12115</v>
      </c>
      <c r="F536" s="15" t="str">
        <f>IFERROR(ROUND(IF('[10]Linked sheet'!E536="","-",'[10]Linked sheet'!E536),'Rounded options'!$B$3),"-")</f>
        <v>-</v>
      </c>
      <c r="G536" s="15" t="str">
        <f>IFERROR(ROUND(IF('[10]Linked sheet'!F536="","-",'[10]Linked sheet'!F536),'Rounded options'!$B$3),"-")</f>
        <v>-</v>
      </c>
      <c r="H536" s="15">
        <f>IFERROR(ROUND(IF('[10]Linked sheet'!G536="","-",'[10]Linked sheet'!G536),'Rounded options'!$B$3),"-")</f>
        <v>5</v>
      </c>
      <c r="I536" s="66">
        <f>IF(AND(Q536=$I$2,$O536="HRG"),"See 07.BPTs",IFERROR(ROUND('[10]Linked sheet'!H536,'Rounded options'!$B$3),"-"))</f>
        <v>13072</v>
      </c>
      <c r="J536" s="15">
        <f>IFERROR(ROUND(IF('[10]Linked sheet'!I536="","-",'[10]Linked sheet'!I536),'Rounded options'!$B$3),"-")</f>
        <v>27</v>
      </c>
      <c r="K536" s="15">
        <f>IFERROR(ROUND(IF('[10]Linked sheet'!J536="","-",'[10]Linked sheet'!J536),'Rounded options'!$B$3),"-")</f>
        <v>199</v>
      </c>
      <c r="L536" s="15" t="str">
        <f>IF('[10]Linked sheet'!K536="","-",'[10]Linked sheet'!K536)</f>
        <v>No</v>
      </c>
      <c r="M536" s="39" t="str">
        <f>IF('[10]Linked sheet'!L536="","-",'[10]Linked sheet'!L536)</f>
        <v>-</v>
      </c>
      <c r="N536" s="35">
        <f>IFERROR(ROUND('[10]Linked sheet'!M536,'Rounded options'!$B$3),"-")</f>
        <v>0</v>
      </c>
      <c r="O536" s="7" t="str">
        <f>IFERROR(VLOOKUP($B536,[11]BPT_System_Structure!$B:$F,2,FALSE),"-")</f>
        <v>-</v>
      </c>
      <c r="P536" s="23" t="str">
        <f>IFERROR(VLOOKUP($B536,[11]BPT_System_Structure!$B:$F,3,FALSE),"-")</f>
        <v>-</v>
      </c>
      <c r="Q536" s="8" t="str">
        <f>IFERROR(VLOOKUP($B536,[11]BPT_System_Structure!$B:$F,5,FALSE),"-")</f>
        <v>-</v>
      </c>
      <c r="R536" s="59">
        <v>0</v>
      </c>
    </row>
    <row r="537" spans="2:18" hidden="1" x14ac:dyDescent="0.2">
      <c r="B537" s="21" t="str">
        <f>'[10]Linked sheet'!A537</f>
        <v>EA56C</v>
      </c>
      <c r="C537" s="20" t="str">
        <f>VLOOKUP($B537,'[10]Linked sheet'!$A$3:$O$1925,2,FALSE)</f>
        <v>Implantation of Cardiac Resynchronization Therapy Defibrillator (CRT-D), with CC Score 0-2</v>
      </c>
      <c r="D537" s="68" t="str">
        <f>IF(AND($Q537=$D$2,$O537="HRG"),"See 07.BPT",IFERROR(ROUND('[10]Linked sheet'!C537,'Rounded options'!$B$3),"-"))</f>
        <v>-</v>
      </c>
      <c r="E537" s="66">
        <f>IF(AND($O537="HRG",OR($D$2,$Q537=$E$2)), "See 07.BPTs",IFERROR(ROUND('[10]Linked sheet'!D537,'Rounded options'!$B$3),"-"))</f>
        <v>11653</v>
      </c>
      <c r="F537" s="15" t="str">
        <f>IFERROR(ROUND(IF('[10]Linked sheet'!E537="","-",'[10]Linked sheet'!E537),'Rounded options'!$B$3),"-")</f>
        <v>-</v>
      </c>
      <c r="G537" s="15" t="str">
        <f>IFERROR(ROUND(IF('[10]Linked sheet'!F537="","-",'[10]Linked sheet'!F537),'Rounded options'!$B$3),"-")</f>
        <v>-</v>
      </c>
      <c r="H537" s="15">
        <f>IFERROR(ROUND(IF('[10]Linked sheet'!G537="","-",'[10]Linked sheet'!G537),'Rounded options'!$B$3),"-")</f>
        <v>5</v>
      </c>
      <c r="I537" s="66">
        <f>IF(AND(Q537=$I$2,$O537="HRG"),"See 07.BPTs",IFERROR(ROUND('[10]Linked sheet'!H537,'Rounded options'!$B$3),"-"))</f>
        <v>12409</v>
      </c>
      <c r="J537" s="15">
        <f>IFERROR(ROUND(IF('[10]Linked sheet'!I537="","-",'[10]Linked sheet'!I537),'Rounded options'!$B$3),"-")</f>
        <v>21</v>
      </c>
      <c r="K537" s="15">
        <f>IFERROR(ROUND(IF('[10]Linked sheet'!J537="","-",'[10]Linked sheet'!J537),'Rounded options'!$B$3),"-")</f>
        <v>199</v>
      </c>
      <c r="L537" s="15" t="str">
        <f>IF('[10]Linked sheet'!K537="","-",'[10]Linked sheet'!K537)</f>
        <v>No</v>
      </c>
      <c r="M537" s="39" t="str">
        <f>IF('[10]Linked sheet'!L537="","-",'[10]Linked sheet'!L537)</f>
        <v>-</v>
      </c>
      <c r="N537" s="35">
        <f>IFERROR(ROUND('[10]Linked sheet'!M537,'Rounded options'!$B$3),"-")</f>
        <v>0</v>
      </c>
      <c r="O537" s="7" t="str">
        <f>IFERROR(VLOOKUP($B537,[11]BPT_System_Structure!$B:$F,2,FALSE),"-")</f>
        <v>-</v>
      </c>
      <c r="P537" s="23" t="str">
        <f>IFERROR(VLOOKUP($B537,[11]BPT_System_Structure!$B:$F,3,FALSE),"-")</f>
        <v>-</v>
      </c>
      <c r="Q537" s="8" t="str">
        <f>IFERROR(VLOOKUP($B537,[11]BPT_System_Structure!$B:$F,5,FALSE),"-")</f>
        <v>-</v>
      </c>
      <c r="R537" s="59">
        <v>0</v>
      </c>
    </row>
    <row r="538" spans="2:18" hidden="1" x14ac:dyDescent="0.2">
      <c r="B538" s="21" t="str">
        <f>'[10]Linked sheet'!A538</f>
        <v>EA57A</v>
      </c>
      <c r="C538" s="20" t="str">
        <f>VLOOKUP($B538,'[10]Linked sheet'!$A$3:$O$1925,2,FALSE)</f>
        <v>Percutaneous Interventions: Percutaneous Transluminal ASD, VSD or PFO Closure and Valve Insertion, or Balloon Valve Intermediate Interventions and Arterial Duct Closure, with CC Score 5+</v>
      </c>
      <c r="D538" s="68" t="str">
        <f>IF(AND($Q538=$D$2,$O538="HRG"),"See 07.BPT",IFERROR(ROUND('[10]Linked sheet'!C538,'Rounded options'!$B$3),"-"))</f>
        <v>-</v>
      </c>
      <c r="E538" s="66">
        <f>IF(AND($O538="HRG",OR($D$2,$Q538=$E$2)), "See 07.BPTs",IFERROR(ROUND('[10]Linked sheet'!D538,'Rounded options'!$B$3),"-"))</f>
        <v>4519</v>
      </c>
      <c r="F538" s="15" t="str">
        <f>IFERROR(ROUND(IF('[10]Linked sheet'!E538="","-",'[10]Linked sheet'!E538),'Rounded options'!$B$3),"-")</f>
        <v>-</v>
      </c>
      <c r="G538" s="15" t="str">
        <f>IFERROR(ROUND(IF('[10]Linked sheet'!F538="","-",'[10]Linked sheet'!F538),'Rounded options'!$B$3),"-")</f>
        <v>-</v>
      </c>
      <c r="H538" s="15">
        <f>IFERROR(ROUND(IF('[10]Linked sheet'!G538="","-",'[10]Linked sheet'!G538),'Rounded options'!$B$3),"-")</f>
        <v>28</v>
      </c>
      <c r="I538" s="66">
        <f>IF(AND(Q538=$I$2,$O538="HRG"),"See 07.BPTs",IFERROR(ROUND('[10]Linked sheet'!H538,'Rounded options'!$B$3),"-"))</f>
        <v>8597</v>
      </c>
      <c r="J538" s="15">
        <f>IFERROR(ROUND(IF('[10]Linked sheet'!I538="","-",'[10]Linked sheet'!I538),'Rounded options'!$B$3),"-")</f>
        <v>40</v>
      </c>
      <c r="K538" s="15">
        <f>IFERROR(ROUND(IF('[10]Linked sheet'!J538="","-",'[10]Linked sheet'!J538),'Rounded options'!$B$3),"-")</f>
        <v>199</v>
      </c>
      <c r="L538" s="15" t="str">
        <f>IF('[10]Linked sheet'!K538="","-",'[10]Linked sheet'!K538)</f>
        <v>No</v>
      </c>
      <c r="M538" s="39" t="str">
        <f>IF('[10]Linked sheet'!L538="","-",'[10]Linked sheet'!L538)</f>
        <v>-</v>
      </c>
      <c r="N538" s="35">
        <f>IFERROR(ROUND('[10]Linked sheet'!M538,'Rounded options'!$B$3),"-")</f>
        <v>0</v>
      </c>
      <c r="O538" s="7" t="str">
        <f>IFERROR(VLOOKUP($B538,[11]BPT_System_Structure!$B:$F,2,FALSE),"-")</f>
        <v>-</v>
      </c>
      <c r="P538" s="23" t="str">
        <f>IFERROR(VLOOKUP($B538,[11]BPT_System_Structure!$B:$F,3,FALSE),"-")</f>
        <v>-</v>
      </c>
      <c r="Q538" s="8" t="str">
        <f>IFERROR(VLOOKUP($B538,[11]BPT_System_Structure!$B:$F,5,FALSE),"-")</f>
        <v>-</v>
      </c>
      <c r="R538" s="59">
        <v>0</v>
      </c>
    </row>
    <row r="539" spans="2:18" hidden="1" x14ac:dyDescent="0.2">
      <c r="B539" s="21" t="str">
        <f>'[10]Linked sheet'!A539</f>
        <v>EA57B</v>
      </c>
      <c r="C539" s="20" t="str">
        <f>VLOOKUP($B539,'[10]Linked sheet'!$A$3:$O$1925,2,FALSE)</f>
        <v>Percutaneous Interventions: Percutaneous Transluminal ASD, VSD or PFO Closure and Valve Insertion, or Balloon Valve Intermediate Interventions and Arterial Duct Closure, with CC Score 0-4</v>
      </c>
      <c r="D539" s="68" t="str">
        <f>IF(AND($Q539=$D$2,$O539="HRG"),"See 07.BPT",IFERROR(ROUND('[10]Linked sheet'!C539,'Rounded options'!$B$3),"-"))</f>
        <v>-</v>
      </c>
      <c r="E539" s="66">
        <f>IF(AND($O539="HRG",OR($D$2,$Q539=$E$2)), "See 07.BPTs",IFERROR(ROUND('[10]Linked sheet'!D539,'Rounded options'!$B$3),"-"))</f>
        <v>2976</v>
      </c>
      <c r="F539" s="15" t="str">
        <f>IFERROR(ROUND(IF('[10]Linked sheet'!E539="","-",'[10]Linked sheet'!E539),'Rounded options'!$B$3),"-")</f>
        <v>-</v>
      </c>
      <c r="G539" s="15" t="str">
        <f>IFERROR(ROUND(IF('[10]Linked sheet'!F539="","-",'[10]Linked sheet'!F539),'Rounded options'!$B$3),"-")</f>
        <v>-</v>
      </c>
      <c r="H539" s="15">
        <f>IFERROR(ROUND(IF('[10]Linked sheet'!G539="","-",'[10]Linked sheet'!G539),'Rounded options'!$B$3),"-")</f>
        <v>6</v>
      </c>
      <c r="I539" s="66">
        <f>IF(AND(Q539=$I$2,$O539="HRG"),"See 07.BPTs",IFERROR(ROUND('[10]Linked sheet'!H539,'Rounded options'!$B$3),"-"))</f>
        <v>3875</v>
      </c>
      <c r="J539" s="15">
        <f>IFERROR(ROUND(IF('[10]Linked sheet'!I539="","-",'[10]Linked sheet'!I539),'Rounded options'!$B$3),"-")</f>
        <v>27</v>
      </c>
      <c r="K539" s="15">
        <f>IFERROR(ROUND(IF('[10]Linked sheet'!J539="","-",'[10]Linked sheet'!J539),'Rounded options'!$B$3),"-")</f>
        <v>199</v>
      </c>
      <c r="L539" s="15" t="str">
        <f>IF('[10]Linked sheet'!K539="","-",'[10]Linked sheet'!K539)</f>
        <v>No</v>
      </c>
      <c r="M539" s="39" t="str">
        <f>IF('[10]Linked sheet'!L539="","-",'[10]Linked sheet'!L539)</f>
        <v>-</v>
      </c>
      <c r="N539" s="35">
        <f>IFERROR(ROUND('[10]Linked sheet'!M539,'Rounded options'!$B$3),"-")</f>
        <v>0</v>
      </c>
      <c r="O539" s="7" t="str">
        <f>IFERROR(VLOOKUP($B539,[11]BPT_System_Structure!$B:$F,2,FALSE),"-")</f>
        <v>-</v>
      </c>
      <c r="P539" s="23" t="str">
        <f>IFERROR(VLOOKUP($B539,[11]BPT_System_Structure!$B:$F,3,FALSE),"-")</f>
        <v>-</v>
      </c>
      <c r="Q539" s="8" t="str">
        <f>IFERROR(VLOOKUP($B539,[11]BPT_System_Structure!$B:$F,5,FALSE),"-")</f>
        <v>-</v>
      </c>
      <c r="R539" s="59">
        <v>0</v>
      </c>
    </row>
    <row r="540" spans="2:18" hidden="1" x14ac:dyDescent="0.2">
      <c r="B540" s="21" t="str">
        <f>'[10]Linked sheet'!A540</f>
        <v>EA58Z</v>
      </c>
      <c r="C540" s="20" t="str">
        <f>VLOOKUP($B540,'[10]Linked sheet'!$A$3:$O$1925,2,FALSE)</f>
        <v>Transcatheter Aortic Valve Implantation (TAVI) using Transfemoral Approach</v>
      </c>
      <c r="D540" s="68" t="str">
        <f>IF(AND($Q540=$D$2,$O540="HRG"),"See 07.BPT",IFERROR(ROUND('[10]Linked sheet'!C540,'Rounded options'!$B$3),"-"))</f>
        <v>-</v>
      </c>
      <c r="E540" s="66">
        <f>IF(AND($O540="HRG",OR($D$2,$Q540=$E$2)), "See 07.BPTs",IFERROR(ROUND('[10]Linked sheet'!D540,'Rounded options'!$B$3),"-"))</f>
        <v>8541</v>
      </c>
      <c r="F540" s="15" t="str">
        <f>IFERROR(ROUND(IF('[10]Linked sheet'!E540="","-",'[10]Linked sheet'!E540),'Rounded options'!$B$3),"-")</f>
        <v>-</v>
      </c>
      <c r="G540" s="15" t="str">
        <f>IFERROR(ROUND(IF('[10]Linked sheet'!F540="","-",'[10]Linked sheet'!F540),'Rounded options'!$B$3),"-")</f>
        <v>-</v>
      </c>
      <c r="H540" s="15">
        <f>IFERROR(ROUND(IF('[10]Linked sheet'!G540="","-",'[10]Linked sheet'!G540),'Rounded options'!$B$3),"-")</f>
        <v>17</v>
      </c>
      <c r="I540" s="66">
        <f>IF(AND(Q540=$I$2,$O540="HRG"),"See 07.BPTs",IFERROR(ROUND('[10]Linked sheet'!H540,'Rounded options'!$B$3),"-"))</f>
        <v>13324</v>
      </c>
      <c r="J540" s="15">
        <f>IFERROR(ROUND(IF('[10]Linked sheet'!I540="","-",'[10]Linked sheet'!I540),'Rounded options'!$B$3),"-")</f>
        <v>51</v>
      </c>
      <c r="K540" s="15">
        <f>IFERROR(ROUND(IF('[10]Linked sheet'!J540="","-",'[10]Linked sheet'!J540),'Rounded options'!$B$3),"-")</f>
        <v>199</v>
      </c>
      <c r="L540" s="15" t="str">
        <f>IF('[10]Linked sheet'!K540="","-",'[10]Linked sheet'!K540)</f>
        <v>No</v>
      </c>
      <c r="M540" s="39" t="str">
        <f>IF('[10]Linked sheet'!L540="","-",'[10]Linked sheet'!L540)</f>
        <v>-</v>
      </c>
      <c r="N540" s="35">
        <f>IFERROR(ROUND('[10]Linked sheet'!M540,'Rounded options'!$B$3),"-")</f>
        <v>0</v>
      </c>
      <c r="O540" s="7" t="str">
        <f>IFERROR(VLOOKUP($B540,[11]BPT_System_Structure!$B:$F,2,FALSE),"-")</f>
        <v>-</v>
      </c>
      <c r="P540" s="23" t="str">
        <f>IFERROR(VLOOKUP($B540,[11]BPT_System_Structure!$B:$F,3,FALSE),"-")</f>
        <v>-</v>
      </c>
      <c r="Q540" s="8" t="str">
        <f>IFERROR(VLOOKUP($B540,[11]BPT_System_Structure!$B:$F,5,FALSE),"-")</f>
        <v>-</v>
      </c>
      <c r="R540" s="59">
        <v>0</v>
      </c>
    </row>
    <row r="541" spans="2:18" hidden="1" x14ac:dyDescent="0.2">
      <c r="B541" s="21" t="str">
        <f>'[10]Linked sheet'!A541</f>
        <v>EA59Z</v>
      </c>
      <c r="C541" s="20" t="str">
        <f>VLOOKUP($B541,'[10]Linked sheet'!$A$3:$O$1925,2,FALSE)</f>
        <v>Transcatheter Aortic Valve Implantation (TAVI) not using Transfemoral Approach</v>
      </c>
      <c r="D541" s="68" t="str">
        <f>IF(AND($Q541=$D$2,$O541="HRG"),"See 07.BPT",IFERROR(ROUND('[10]Linked sheet'!C541,'Rounded options'!$B$3),"-"))</f>
        <v>-</v>
      </c>
      <c r="E541" s="66">
        <f>IF(AND($O541="HRG",OR($D$2,$Q541=$E$2)), "See 07.BPTs",IFERROR(ROUND('[10]Linked sheet'!D541,'Rounded options'!$B$3),"-"))</f>
        <v>11962</v>
      </c>
      <c r="F541" s="15" t="str">
        <f>IFERROR(ROUND(IF('[10]Linked sheet'!E541="","-",'[10]Linked sheet'!E541),'Rounded options'!$B$3),"-")</f>
        <v>-</v>
      </c>
      <c r="G541" s="15" t="str">
        <f>IFERROR(ROUND(IF('[10]Linked sheet'!F541="","-",'[10]Linked sheet'!F541),'Rounded options'!$B$3),"-")</f>
        <v>-</v>
      </c>
      <c r="H541" s="15">
        <f>IFERROR(ROUND(IF('[10]Linked sheet'!G541="","-",'[10]Linked sheet'!G541),'Rounded options'!$B$3),"-")</f>
        <v>24</v>
      </c>
      <c r="I541" s="66">
        <f>IF(AND(Q541=$I$2,$O541="HRG"),"See 07.BPTs",IFERROR(ROUND('[10]Linked sheet'!H541,'Rounded options'!$B$3),"-"))</f>
        <v>16746</v>
      </c>
      <c r="J541" s="15">
        <f>IFERROR(ROUND(IF('[10]Linked sheet'!I541="","-",'[10]Linked sheet'!I541),'Rounded options'!$B$3),"-")</f>
        <v>107</v>
      </c>
      <c r="K541" s="15">
        <f>IFERROR(ROUND(IF('[10]Linked sheet'!J541="","-",'[10]Linked sheet'!J541),'Rounded options'!$B$3),"-")</f>
        <v>199</v>
      </c>
      <c r="L541" s="15" t="str">
        <f>IF('[10]Linked sheet'!K541="","-",'[10]Linked sheet'!K541)</f>
        <v>No</v>
      </c>
      <c r="M541" s="39" t="str">
        <f>IF('[10]Linked sheet'!L541="","-",'[10]Linked sheet'!L541)</f>
        <v>-</v>
      </c>
      <c r="N541" s="35">
        <f>IFERROR(ROUND('[10]Linked sheet'!M541,'Rounded options'!$B$3),"-")</f>
        <v>0</v>
      </c>
      <c r="O541" s="7" t="str">
        <f>IFERROR(VLOOKUP($B541,[11]BPT_System_Structure!$B:$F,2,FALSE),"-")</f>
        <v>-</v>
      </c>
      <c r="P541" s="23" t="str">
        <f>IFERROR(VLOOKUP($B541,[11]BPT_System_Structure!$B:$F,3,FALSE),"-")</f>
        <v>-</v>
      </c>
      <c r="Q541" s="8" t="str">
        <f>IFERROR(VLOOKUP($B541,[11]BPT_System_Structure!$B:$F,5,FALSE),"-")</f>
        <v>-</v>
      </c>
      <c r="R541" s="59">
        <v>0</v>
      </c>
    </row>
    <row r="542" spans="2:18" hidden="1" x14ac:dyDescent="0.2">
      <c r="B542" s="21" t="str">
        <f>'[10]Linked sheet'!A542</f>
        <v>EB02A</v>
      </c>
      <c r="C542" s="20" t="str">
        <f>VLOOKUP($B542,'[10]Linked sheet'!$A$3:$O$1925,2,FALSE)</f>
        <v>Endocarditis with CC Score 10+</v>
      </c>
      <c r="D542" s="68" t="str">
        <f>IF(AND($Q542=$D$2,$O542="HRG"),"See 07.BPT",IFERROR(ROUND('[10]Linked sheet'!C542,'Rounded options'!$B$3),"-"))</f>
        <v>-</v>
      </c>
      <c r="E542" s="66">
        <f>IF(AND($O542="HRG",OR($D$2,$Q542=$E$2)), "See 07.BPTs",IFERROR(ROUND('[10]Linked sheet'!D542,'Rounded options'!$B$3),"-"))</f>
        <v>6596</v>
      </c>
      <c r="F542" s="15" t="str">
        <f>IFERROR(ROUND(IF('[10]Linked sheet'!E542="","-",'[10]Linked sheet'!E542),'Rounded options'!$B$3),"-")</f>
        <v>-</v>
      </c>
      <c r="G542" s="15" t="str">
        <f>IFERROR(ROUND(IF('[10]Linked sheet'!F542="","-",'[10]Linked sheet'!F542),'Rounded options'!$B$3),"-")</f>
        <v>-</v>
      </c>
      <c r="H542" s="15">
        <f>IFERROR(ROUND(IF('[10]Linked sheet'!G542="","-",'[10]Linked sheet'!G542),'Rounded options'!$B$3),"-")</f>
        <v>5</v>
      </c>
      <c r="I542" s="66">
        <f>IF(AND(Q542=$I$2,$O542="HRG"),"See 07.BPTs",IFERROR(ROUND('[10]Linked sheet'!H542,'Rounded options'!$B$3),"-"))</f>
        <v>9739</v>
      </c>
      <c r="J542" s="15">
        <f>IFERROR(ROUND(IF('[10]Linked sheet'!I542="","-",'[10]Linked sheet'!I542),'Rounded options'!$B$3),"-")</f>
        <v>94</v>
      </c>
      <c r="K542" s="15">
        <f>IFERROR(ROUND(IF('[10]Linked sheet'!J542="","-",'[10]Linked sheet'!J542),'Rounded options'!$B$3),"-")</f>
        <v>199</v>
      </c>
      <c r="L542" s="15" t="str">
        <f>IF('[10]Linked sheet'!K542="","-",'[10]Linked sheet'!K542)</f>
        <v>Yes</v>
      </c>
      <c r="M542" s="39">
        <f>IF('[10]Linked sheet'!L542="","-",'[10]Linked sheet'!L542)</f>
        <v>0.30000000000000004</v>
      </c>
      <c r="N542" s="35">
        <f>IFERROR(ROUND('[10]Linked sheet'!M542,'Rounded options'!$B$3),"-")</f>
        <v>2922</v>
      </c>
      <c r="O542" s="7" t="str">
        <f>IFERROR(VLOOKUP($B542,[11]BPT_System_Structure!$B:$F,2,FALSE),"-")</f>
        <v>-</v>
      </c>
      <c r="P542" s="23" t="str">
        <f>IFERROR(VLOOKUP($B542,[11]BPT_System_Structure!$B:$F,3,FALSE),"-")</f>
        <v>-</v>
      </c>
      <c r="Q542" s="8" t="str">
        <f>IFERROR(VLOOKUP($B542,[11]BPT_System_Structure!$B:$F,5,FALSE),"-")</f>
        <v>-</v>
      </c>
      <c r="R542" s="59">
        <v>0</v>
      </c>
    </row>
    <row r="543" spans="2:18" hidden="1" x14ac:dyDescent="0.2">
      <c r="B543" s="21" t="str">
        <f>'[10]Linked sheet'!A543</f>
        <v>EB02B</v>
      </c>
      <c r="C543" s="20" t="str">
        <f>VLOOKUP($B543,'[10]Linked sheet'!$A$3:$O$1925,2,FALSE)</f>
        <v>Endocarditis with CC Score 5-9</v>
      </c>
      <c r="D543" s="68" t="str">
        <f>IF(AND($Q543=$D$2,$O543="HRG"),"See 07.BPT",IFERROR(ROUND('[10]Linked sheet'!C543,'Rounded options'!$B$3),"-"))</f>
        <v>-</v>
      </c>
      <c r="E543" s="66">
        <f>IF(AND($O543="HRG",OR($D$2,$Q543=$E$2)), "See 07.BPTs",IFERROR(ROUND('[10]Linked sheet'!D543,'Rounded options'!$B$3),"-"))</f>
        <v>6596</v>
      </c>
      <c r="F543" s="15" t="str">
        <f>IFERROR(ROUND(IF('[10]Linked sheet'!E543="","-",'[10]Linked sheet'!E543),'Rounded options'!$B$3),"-")</f>
        <v>-</v>
      </c>
      <c r="G543" s="15" t="str">
        <f>IFERROR(ROUND(IF('[10]Linked sheet'!F543="","-",'[10]Linked sheet'!F543),'Rounded options'!$B$3),"-")</f>
        <v>-</v>
      </c>
      <c r="H543" s="15">
        <f>IFERROR(ROUND(IF('[10]Linked sheet'!G543="","-",'[10]Linked sheet'!G543),'Rounded options'!$B$3),"-")</f>
        <v>5</v>
      </c>
      <c r="I543" s="66">
        <f>IF(AND(Q543=$I$2,$O543="HRG"),"See 07.BPTs",IFERROR(ROUND('[10]Linked sheet'!H543,'Rounded options'!$B$3),"-"))</f>
        <v>6821</v>
      </c>
      <c r="J543" s="15">
        <f>IFERROR(ROUND(IF('[10]Linked sheet'!I543="","-",'[10]Linked sheet'!I543),'Rounded options'!$B$3),"-")</f>
        <v>67</v>
      </c>
      <c r="K543" s="15">
        <f>IFERROR(ROUND(IF('[10]Linked sheet'!J543="","-",'[10]Linked sheet'!J543),'Rounded options'!$B$3),"-")</f>
        <v>199</v>
      </c>
      <c r="L543" s="15" t="str">
        <f>IF('[10]Linked sheet'!K543="","-",'[10]Linked sheet'!K543)</f>
        <v>Yes</v>
      </c>
      <c r="M543" s="39">
        <f>IF('[10]Linked sheet'!L543="","-",'[10]Linked sheet'!L543)</f>
        <v>0.30000000000000004</v>
      </c>
      <c r="N543" s="35">
        <f>IFERROR(ROUND('[10]Linked sheet'!M543,'Rounded options'!$B$3),"-")</f>
        <v>2046</v>
      </c>
      <c r="O543" s="7" t="str">
        <f>IFERROR(VLOOKUP($B543,[11]BPT_System_Structure!$B:$F,2,FALSE),"-")</f>
        <v>-</v>
      </c>
      <c r="P543" s="23" t="str">
        <f>IFERROR(VLOOKUP($B543,[11]BPT_System_Structure!$B:$F,3,FALSE),"-")</f>
        <v>-</v>
      </c>
      <c r="Q543" s="8" t="str">
        <f>IFERROR(VLOOKUP($B543,[11]BPT_System_Structure!$B:$F,5,FALSE),"-")</f>
        <v>-</v>
      </c>
      <c r="R543" s="59">
        <v>0</v>
      </c>
    </row>
    <row r="544" spans="2:18" hidden="1" x14ac:dyDescent="0.2">
      <c r="B544" s="21" t="str">
        <f>'[10]Linked sheet'!A544</f>
        <v>EB02C</v>
      </c>
      <c r="C544" s="20" t="str">
        <f>VLOOKUP($B544,'[10]Linked sheet'!$A$3:$O$1925,2,FALSE)</f>
        <v>Endocarditis with CC Score 0-4</v>
      </c>
      <c r="D544" s="68" t="str">
        <f>IF(AND($Q544=$D$2,$O544="HRG"),"See 07.BPT",IFERROR(ROUND('[10]Linked sheet'!C544,'Rounded options'!$B$3),"-"))</f>
        <v>-</v>
      </c>
      <c r="E544" s="66">
        <f>IF(AND($O544="HRG",OR($D$2,$Q544=$E$2)), "See 07.BPTs",IFERROR(ROUND('[10]Linked sheet'!D544,'Rounded options'!$B$3),"-"))</f>
        <v>6596</v>
      </c>
      <c r="F544" s="15" t="str">
        <f>IFERROR(ROUND(IF('[10]Linked sheet'!E544="","-",'[10]Linked sheet'!E544),'Rounded options'!$B$3),"-")</f>
        <v>-</v>
      </c>
      <c r="G544" s="15" t="str">
        <f>IFERROR(ROUND(IF('[10]Linked sheet'!F544="","-",'[10]Linked sheet'!F544),'Rounded options'!$B$3),"-")</f>
        <v>-</v>
      </c>
      <c r="H544" s="15">
        <f>IFERROR(ROUND(IF('[10]Linked sheet'!G544="","-",'[10]Linked sheet'!G544),'Rounded options'!$B$3),"-")</f>
        <v>5</v>
      </c>
      <c r="I544" s="66">
        <f>IF(AND(Q544=$I$2,$O544="HRG"),"See 07.BPTs",IFERROR(ROUND('[10]Linked sheet'!H544,'Rounded options'!$B$3),"-"))</f>
        <v>5316</v>
      </c>
      <c r="J544" s="15">
        <f>IFERROR(ROUND(IF('[10]Linked sheet'!I544="","-",'[10]Linked sheet'!I544),'Rounded options'!$B$3),"-")</f>
        <v>48</v>
      </c>
      <c r="K544" s="15">
        <f>IFERROR(ROUND(IF('[10]Linked sheet'!J544="","-",'[10]Linked sheet'!J544),'Rounded options'!$B$3),"-")</f>
        <v>199</v>
      </c>
      <c r="L544" s="15" t="str">
        <f>IF('[10]Linked sheet'!K544="","-",'[10]Linked sheet'!K544)</f>
        <v>Yes</v>
      </c>
      <c r="M544" s="39">
        <f>IF('[10]Linked sheet'!L544="","-",'[10]Linked sheet'!L544)</f>
        <v>0.30000000000000004</v>
      </c>
      <c r="N544" s="35">
        <f>IFERROR(ROUND('[10]Linked sheet'!M544,'Rounded options'!$B$3),"-")</f>
        <v>1595</v>
      </c>
      <c r="O544" s="7" t="str">
        <f>IFERROR(VLOOKUP($B544,[11]BPT_System_Structure!$B:$F,2,FALSE),"-")</f>
        <v>-</v>
      </c>
      <c r="P544" s="23" t="str">
        <f>IFERROR(VLOOKUP($B544,[11]BPT_System_Structure!$B:$F,3,FALSE),"-")</f>
        <v>-</v>
      </c>
      <c r="Q544" s="8" t="str">
        <f>IFERROR(VLOOKUP($B544,[11]BPT_System_Structure!$B:$F,5,FALSE),"-")</f>
        <v>-</v>
      </c>
      <c r="R544" s="59">
        <v>0</v>
      </c>
    </row>
    <row r="545" spans="2:18" x14ac:dyDescent="0.2">
      <c r="B545" s="21" t="str">
        <f>'[10]Linked sheet'!A545</f>
        <v>EB03A</v>
      </c>
      <c r="C545" s="20" t="str">
        <f>VLOOKUP($B545,'[10]Linked sheet'!$A$3:$O$1925,2,FALSE)</f>
        <v>Heart Failure or Shock, with CC Score 14+</v>
      </c>
      <c r="D545" s="68" t="str">
        <f>IF(AND($Q545=$D$2,$O545="HRG"),"See 07.BPT",IFERROR(ROUND('[10]Linked sheet'!C545,'Rounded options'!$B$3),"-"))</f>
        <v>-</v>
      </c>
      <c r="E545" s="66">
        <f>IF(AND($O545="HRG",OR($D$2,$Q545=$E$2)), "See 07.BPTs",IFERROR(ROUND('[10]Linked sheet'!D545,'Rounded options'!$B$3),"-"))</f>
        <v>4871</v>
      </c>
      <c r="F545" s="15" t="str">
        <f>IFERROR(ROUND(IF('[10]Linked sheet'!E545="","-",'[10]Linked sheet'!E545),'Rounded options'!$B$3),"-")</f>
        <v>-</v>
      </c>
      <c r="G545" s="15" t="str">
        <f>IFERROR(ROUND(IF('[10]Linked sheet'!F545="","-",'[10]Linked sheet'!F545),'Rounded options'!$B$3),"-")</f>
        <v>-</v>
      </c>
      <c r="H545" s="15">
        <f>IFERROR(ROUND(IF('[10]Linked sheet'!G545="","-",'[10]Linked sheet'!G545),'Rounded options'!$B$3),"-")</f>
        <v>62</v>
      </c>
      <c r="I545" s="66" t="str">
        <f>IF(AND(Q545=$I$2,$O545="HRG"),"See 07.BPTs",IFERROR(ROUND('[10]Linked sheet'!H545,'Rounded options'!$B$3),"-"))</f>
        <v>See 07.BPTs</v>
      </c>
      <c r="J545" s="15">
        <f>IFERROR(ROUND(IF('[10]Linked sheet'!I545="","-",'[10]Linked sheet'!I545),'Rounded options'!$B$3),"-")</f>
        <v>60</v>
      </c>
      <c r="K545" s="15">
        <f>IFERROR(ROUND(IF('[10]Linked sheet'!J545="","-",'[10]Linked sheet'!J545),'Rounded options'!$B$3),"-")</f>
        <v>199</v>
      </c>
      <c r="L545" s="15" t="str">
        <f>IF('[10]Linked sheet'!K545="","-",'[10]Linked sheet'!K545)</f>
        <v>Yes</v>
      </c>
      <c r="M545" s="39">
        <f>IF('[10]Linked sheet'!L545="","-",'[10]Linked sheet'!L545)</f>
        <v>0.30000000000000004</v>
      </c>
      <c r="N545" s="35">
        <f>IFERROR(ROUND('[10]Linked sheet'!M545,'Rounded options'!$B$3),"-")</f>
        <v>1826</v>
      </c>
      <c r="O545" s="7" t="str">
        <f>IFERROR(VLOOKUP($B545,[11]BPT_System_Structure!$B:$F,2,FALSE),"-")</f>
        <v>HRG</v>
      </c>
      <c r="P545" s="23" t="str">
        <f>IFERROR(VLOOKUP($B545,[11]BPT_System_Structure!$B:$F,3,FALSE),"-")</f>
        <v>Heart Failure</v>
      </c>
      <c r="Q545" s="8" t="str">
        <f>IFERROR(VLOOKUP($B545,[11]BPT_System_Structure!$B:$F,5,FALSE),"-")</f>
        <v>NE</v>
      </c>
      <c r="R545" s="59" t="s">
        <v>12</v>
      </c>
    </row>
    <row r="546" spans="2:18" x14ac:dyDescent="0.2">
      <c r="B546" s="21" t="str">
        <f>'[10]Linked sheet'!A546</f>
        <v>EB03B</v>
      </c>
      <c r="C546" s="20" t="str">
        <f>VLOOKUP($B546,'[10]Linked sheet'!$A$3:$O$1925,2,FALSE)</f>
        <v>Heart Failure or Shock, with CC Score 11-13</v>
      </c>
      <c r="D546" s="68" t="str">
        <f>IF(AND($Q546=$D$2,$O546="HRG"),"See 07.BPT",IFERROR(ROUND('[10]Linked sheet'!C546,'Rounded options'!$B$3),"-"))</f>
        <v>-</v>
      </c>
      <c r="E546" s="66">
        <f>IF(AND($O546="HRG",OR($D$2,$Q546=$E$2)), "See 07.BPTs",IFERROR(ROUND('[10]Linked sheet'!D546,'Rounded options'!$B$3),"-"))</f>
        <v>3039</v>
      </c>
      <c r="F546" s="15" t="str">
        <f>IFERROR(ROUND(IF('[10]Linked sheet'!E546="","-",'[10]Linked sheet'!E546),'Rounded options'!$B$3),"-")</f>
        <v>-</v>
      </c>
      <c r="G546" s="15" t="str">
        <f>IFERROR(ROUND(IF('[10]Linked sheet'!F546="","-",'[10]Linked sheet'!F546),'Rounded options'!$B$3),"-")</f>
        <v>-</v>
      </c>
      <c r="H546" s="15">
        <f>IFERROR(ROUND(IF('[10]Linked sheet'!G546="","-",'[10]Linked sheet'!G546),'Rounded options'!$B$3),"-")</f>
        <v>39</v>
      </c>
      <c r="I546" s="66" t="str">
        <f>IF(AND(Q546=$I$2,$O546="HRG"),"See 07.BPTs",IFERROR(ROUND('[10]Linked sheet'!H546,'Rounded options'!$B$3),"-"))</f>
        <v>See 07.BPTs</v>
      </c>
      <c r="J546" s="15">
        <f>IFERROR(ROUND(IF('[10]Linked sheet'!I546="","-",'[10]Linked sheet'!I546),'Rounded options'!$B$3),"-")</f>
        <v>41</v>
      </c>
      <c r="K546" s="15">
        <f>IFERROR(ROUND(IF('[10]Linked sheet'!J546="","-",'[10]Linked sheet'!J546),'Rounded options'!$B$3),"-")</f>
        <v>199</v>
      </c>
      <c r="L546" s="15" t="str">
        <f>IF('[10]Linked sheet'!K546="","-",'[10]Linked sheet'!K546)</f>
        <v>Yes</v>
      </c>
      <c r="M546" s="39">
        <f>IF('[10]Linked sheet'!L546="","-",'[10]Linked sheet'!L546)</f>
        <v>0.30000000000000004</v>
      </c>
      <c r="N546" s="35">
        <f>IFERROR(ROUND('[10]Linked sheet'!M546,'Rounded options'!$B$3),"-")</f>
        <v>1302</v>
      </c>
      <c r="O546" s="7" t="str">
        <f>IFERROR(VLOOKUP($B546,[11]BPT_System_Structure!$B:$F,2,FALSE),"-")</f>
        <v>HRG</v>
      </c>
      <c r="P546" s="23" t="str">
        <f>IFERROR(VLOOKUP($B546,[11]BPT_System_Structure!$B:$F,3,FALSE),"-")</f>
        <v>Heart Failure</v>
      </c>
      <c r="Q546" s="8" t="str">
        <f>IFERROR(VLOOKUP($B546,[11]BPT_System_Structure!$B:$F,5,FALSE),"-")</f>
        <v>NE</v>
      </c>
      <c r="R546" s="59" t="s">
        <v>12</v>
      </c>
    </row>
    <row r="547" spans="2:18" x14ac:dyDescent="0.2">
      <c r="B547" s="21" t="str">
        <f>'[10]Linked sheet'!A547</f>
        <v>EB03C</v>
      </c>
      <c r="C547" s="20" t="str">
        <f>VLOOKUP($B547,'[10]Linked sheet'!$A$3:$O$1925,2,FALSE)</f>
        <v>Heart Failure or Shock, with CC Score 8-10</v>
      </c>
      <c r="D547" s="68" t="str">
        <f>IF(AND($Q547=$D$2,$O547="HRG"),"See 07.BPT",IFERROR(ROUND('[10]Linked sheet'!C547,'Rounded options'!$B$3),"-"))</f>
        <v>-</v>
      </c>
      <c r="E547" s="66">
        <f>IF(AND($O547="HRG",OR($D$2,$Q547=$E$2)), "See 07.BPTs",IFERROR(ROUND('[10]Linked sheet'!D547,'Rounded options'!$B$3),"-"))</f>
        <v>2109</v>
      </c>
      <c r="F547" s="15" t="str">
        <f>IFERROR(ROUND(IF('[10]Linked sheet'!E547="","-",'[10]Linked sheet'!E547),'Rounded options'!$B$3),"-")</f>
        <v>-</v>
      </c>
      <c r="G547" s="15" t="str">
        <f>IFERROR(ROUND(IF('[10]Linked sheet'!F547="","-",'[10]Linked sheet'!F547),'Rounded options'!$B$3),"-")</f>
        <v>-</v>
      </c>
      <c r="H547" s="15">
        <f>IFERROR(ROUND(IF('[10]Linked sheet'!G547="","-",'[10]Linked sheet'!G547),'Rounded options'!$B$3),"-")</f>
        <v>34</v>
      </c>
      <c r="I547" s="66" t="str">
        <f>IF(AND(Q547=$I$2,$O547="HRG"),"See 07.BPTs",IFERROR(ROUND('[10]Linked sheet'!H547,'Rounded options'!$B$3),"-"))</f>
        <v>See 07.BPTs</v>
      </c>
      <c r="J547" s="15">
        <f>IFERROR(ROUND(IF('[10]Linked sheet'!I547="","-",'[10]Linked sheet'!I547),'Rounded options'!$B$3),"-")</f>
        <v>29</v>
      </c>
      <c r="K547" s="15">
        <f>IFERROR(ROUND(IF('[10]Linked sheet'!J547="","-",'[10]Linked sheet'!J547),'Rounded options'!$B$3),"-")</f>
        <v>199</v>
      </c>
      <c r="L547" s="15" t="str">
        <f>IF('[10]Linked sheet'!K547="","-",'[10]Linked sheet'!K547)</f>
        <v>Yes</v>
      </c>
      <c r="M547" s="39">
        <f>IF('[10]Linked sheet'!L547="","-",'[10]Linked sheet'!L547)</f>
        <v>0.30000000000000004</v>
      </c>
      <c r="N547" s="35">
        <f>IFERROR(ROUND('[10]Linked sheet'!M547,'Rounded options'!$B$3),"-")</f>
        <v>974</v>
      </c>
      <c r="O547" s="7" t="str">
        <f>IFERROR(VLOOKUP($B547,[11]BPT_System_Structure!$B:$F,2,FALSE),"-")</f>
        <v>HRG</v>
      </c>
      <c r="P547" s="23" t="str">
        <f>IFERROR(VLOOKUP($B547,[11]BPT_System_Structure!$B:$F,3,FALSE),"-")</f>
        <v>Heart Failure</v>
      </c>
      <c r="Q547" s="8" t="str">
        <f>IFERROR(VLOOKUP($B547,[11]BPT_System_Structure!$B:$F,5,FALSE),"-")</f>
        <v>NE</v>
      </c>
      <c r="R547" s="59" t="s">
        <v>12</v>
      </c>
    </row>
    <row r="548" spans="2:18" x14ac:dyDescent="0.2">
      <c r="B548" s="21" t="str">
        <f>'[10]Linked sheet'!A548</f>
        <v>EB03D</v>
      </c>
      <c r="C548" s="20" t="str">
        <f>VLOOKUP($B548,'[10]Linked sheet'!$A$3:$O$1925,2,FALSE)</f>
        <v>Heart Failure or Shock, with CC Score 4-7</v>
      </c>
      <c r="D548" s="68" t="str">
        <f>IF(AND($Q548=$D$2,$O548="HRG"),"See 07.BPT",IFERROR(ROUND('[10]Linked sheet'!C548,'Rounded options'!$B$3),"-"))</f>
        <v>-</v>
      </c>
      <c r="E548" s="66">
        <f>IF(AND($O548="HRG",OR($D$2,$Q548=$E$2)), "See 07.BPTs",IFERROR(ROUND('[10]Linked sheet'!D548,'Rounded options'!$B$3),"-"))</f>
        <v>1940</v>
      </c>
      <c r="F548" s="15" t="str">
        <f>IFERROR(ROUND(IF('[10]Linked sheet'!E548="","-",'[10]Linked sheet'!E548),'Rounded options'!$B$3),"-")</f>
        <v>-</v>
      </c>
      <c r="G548" s="15" t="str">
        <f>IFERROR(ROUND(IF('[10]Linked sheet'!F548="","-",'[10]Linked sheet'!F548),'Rounded options'!$B$3),"-")</f>
        <v>-</v>
      </c>
      <c r="H548" s="15">
        <f>IFERROR(ROUND(IF('[10]Linked sheet'!G548="","-",'[10]Linked sheet'!G548),'Rounded options'!$B$3),"-")</f>
        <v>25</v>
      </c>
      <c r="I548" s="66" t="str">
        <f>IF(AND(Q548=$I$2,$O548="HRG"),"See 07.BPTs",IFERROR(ROUND('[10]Linked sheet'!H548,'Rounded options'!$B$3),"-"))</f>
        <v>See 07.BPTs</v>
      </c>
      <c r="J548" s="15">
        <f>IFERROR(ROUND(IF('[10]Linked sheet'!I548="","-",'[10]Linked sheet'!I548),'Rounded options'!$B$3),"-")</f>
        <v>22</v>
      </c>
      <c r="K548" s="15">
        <f>IFERROR(ROUND(IF('[10]Linked sheet'!J548="","-",'[10]Linked sheet'!J548),'Rounded options'!$B$3),"-")</f>
        <v>199</v>
      </c>
      <c r="L548" s="15" t="str">
        <f>IF('[10]Linked sheet'!K548="","-",'[10]Linked sheet'!K548)</f>
        <v>Yes</v>
      </c>
      <c r="M548" s="39">
        <f>IF('[10]Linked sheet'!L548="","-",'[10]Linked sheet'!L548)</f>
        <v>0.30000000000000004</v>
      </c>
      <c r="N548" s="35">
        <f>IFERROR(ROUND('[10]Linked sheet'!M548,'Rounded options'!$B$3),"-")</f>
        <v>727</v>
      </c>
      <c r="O548" s="7" t="str">
        <f>IFERROR(VLOOKUP($B548,[11]BPT_System_Structure!$B:$F,2,FALSE),"-")</f>
        <v>HRG</v>
      </c>
      <c r="P548" s="23" t="str">
        <f>IFERROR(VLOOKUP($B548,[11]BPT_System_Structure!$B:$F,3,FALSE),"-")</f>
        <v>Heart Failure</v>
      </c>
      <c r="Q548" s="8" t="str">
        <f>IFERROR(VLOOKUP($B548,[11]BPT_System_Structure!$B:$F,5,FALSE),"-")</f>
        <v>NE</v>
      </c>
      <c r="R548" s="59" t="s">
        <v>12</v>
      </c>
    </row>
    <row r="549" spans="2:18" x14ac:dyDescent="0.2">
      <c r="B549" s="21" t="str">
        <f>'[10]Linked sheet'!A549</f>
        <v>EB03E</v>
      </c>
      <c r="C549" s="20" t="str">
        <f>VLOOKUP($B549,'[10]Linked sheet'!$A$3:$O$1925,2,FALSE)</f>
        <v>Heart Failure or Shock, with CC Score 0-3</v>
      </c>
      <c r="D549" s="68" t="str">
        <f>IF(AND($Q549=$D$2,$O549="HRG"),"See 07.BPT",IFERROR(ROUND('[10]Linked sheet'!C549,'Rounded options'!$B$3),"-"))</f>
        <v>-</v>
      </c>
      <c r="E549" s="66">
        <f>IF(AND($O549="HRG",OR($D$2,$Q549=$E$2)), "See 07.BPTs",IFERROR(ROUND('[10]Linked sheet'!D549,'Rounded options'!$B$3),"-"))</f>
        <v>1442</v>
      </c>
      <c r="F549" s="15" t="str">
        <f>IFERROR(ROUND(IF('[10]Linked sheet'!E549="","-",'[10]Linked sheet'!E549),'Rounded options'!$B$3),"-")</f>
        <v>-</v>
      </c>
      <c r="G549" s="15" t="str">
        <f>IFERROR(ROUND(IF('[10]Linked sheet'!F549="","-",'[10]Linked sheet'!F549),'Rounded options'!$B$3),"-")</f>
        <v>-</v>
      </c>
      <c r="H549" s="15">
        <f>IFERROR(ROUND(IF('[10]Linked sheet'!G549="","-",'[10]Linked sheet'!G549),'Rounded options'!$B$3),"-")</f>
        <v>15</v>
      </c>
      <c r="I549" s="66" t="str">
        <f>IF(AND(Q549=$I$2,$O549="HRG"),"See 07.BPTs",IFERROR(ROUND('[10]Linked sheet'!H549,'Rounded options'!$B$3),"-"))</f>
        <v>See 07.BPTs</v>
      </c>
      <c r="J549" s="15">
        <f>IFERROR(ROUND(IF('[10]Linked sheet'!I549="","-",'[10]Linked sheet'!I549),'Rounded options'!$B$3),"-")</f>
        <v>14</v>
      </c>
      <c r="K549" s="15">
        <f>IFERROR(ROUND(IF('[10]Linked sheet'!J549="","-",'[10]Linked sheet'!J549),'Rounded options'!$B$3),"-")</f>
        <v>199</v>
      </c>
      <c r="L549" s="15" t="str">
        <f>IF('[10]Linked sheet'!K549="","-",'[10]Linked sheet'!K549)</f>
        <v>Yes</v>
      </c>
      <c r="M549" s="39">
        <f>IF('[10]Linked sheet'!L549="","-",'[10]Linked sheet'!L549)</f>
        <v>0.30000000000000004</v>
      </c>
      <c r="N549" s="35">
        <f>IFERROR(ROUND('[10]Linked sheet'!M549,'Rounded options'!$B$3),"-")</f>
        <v>541</v>
      </c>
      <c r="O549" s="7" t="str">
        <f>IFERROR(VLOOKUP($B549,[11]BPT_System_Structure!$B:$F,2,FALSE),"-")</f>
        <v>HRG</v>
      </c>
      <c r="P549" s="23" t="str">
        <f>IFERROR(VLOOKUP($B549,[11]BPT_System_Structure!$B:$F,3,FALSE),"-")</f>
        <v>Heart Failure</v>
      </c>
      <c r="Q549" s="8" t="str">
        <f>IFERROR(VLOOKUP($B549,[11]BPT_System_Structure!$B:$F,5,FALSE),"-")</f>
        <v>NE</v>
      </c>
      <c r="R549" s="59" t="s">
        <v>12</v>
      </c>
    </row>
    <row r="550" spans="2:18" hidden="1" x14ac:dyDescent="0.2">
      <c r="B550" s="21" t="str">
        <f>'[10]Linked sheet'!A550</f>
        <v>EB04Z</v>
      </c>
      <c r="C550" s="20" t="str">
        <f>VLOOKUP($B550,'[10]Linked sheet'!$A$3:$O$1925,2,FALSE)</f>
        <v>Hypertension</v>
      </c>
      <c r="D550" s="68" t="str">
        <f>IF(AND($Q550=$D$2,$O550="HRG"),"See 07.BPT",IFERROR(ROUND('[10]Linked sheet'!C550,'Rounded options'!$B$3),"-"))</f>
        <v>-</v>
      </c>
      <c r="E550" s="66">
        <f>IF(AND($O550="HRG",OR($D$2,$Q550=$E$2)), "See 07.BPTs",IFERROR(ROUND('[10]Linked sheet'!D550,'Rounded options'!$B$3),"-"))</f>
        <v>526</v>
      </c>
      <c r="F550" s="15" t="str">
        <f>IFERROR(ROUND(IF('[10]Linked sheet'!E550="","-",'[10]Linked sheet'!E550),'Rounded options'!$B$3),"-")</f>
        <v>-</v>
      </c>
      <c r="G550" s="15" t="str">
        <f>IFERROR(ROUND(IF('[10]Linked sheet'!F550="","-",'[10]Linked sheet'!F550),'Rounded options'!$B$3),"-")</f>
        <v>-</v>
      </c>
      <c r="H550" s="15">
        <f>IFERROR(ROUND(IF('[10]Linked sheet'!G550="","-",'[10]Linked sheet'!G550),'Rounded options'!$B$3),"-")</f>
        <v>5</v>
      </c>
      <c r="I550" s="66">
        <f>IF(AND(Q550=$I$2,$O550="HRG"),"See 07.BPTs",IFERROR(ROUND('[10]Linked sheet'!H550,'Rounded options'!$B$3),"-"))</f>
        <v>829</v>
      </c>
      <c r="J550" s="15">
        <f>IFERROR(ROUND(IF('[10]Linked sheet'!I550="","-",'[10]Linked sheet'!I550),'Rounded options'!$B$3),"-")</f>
        <v>5</v>
      </c>
      <c r="K550" s="15">
        <f>IFERROR(ROUND(IF('[10]Linked sheet'!J550="","-",'[10]Linked sheet'!J550),'Rounded options'!$B$3),"-")</f>
        <v>199</v>
      </c>
      <c r="L550" s="15" t="str">
        <f>IF('[10]Linked sheet'!K550="","-",'[10]Linked sheet'!K550)</f>
        <v>Yes</v>
      </c>
      <c r="M550" s="39">
        <f>IF('[10]Linked sheet'!L550="","-",'[10]Linked sheet'!L550)</f>
        <v>0.65</v>
      </c>
      <c r="N550" s="35">
        <f>IFERROR(ROUND('[10]Linked sheet'!M550,'Rounded options'!$B$3),"-")</f>
        <v>539</v>
      </c>
      <c r="O550" s="7" t="str">
        <f>IFERROR(VLOOKUP($B550,[11]BPT_System_Structure!$B:$F,2,FALSE),"-")</f>
        <v>-</v>
      </c>
      <c r="P550" s="23" t="str">
        <f>IFERROR(VLOOKUP($B550,[11]BPT_System_Structure!$B:$F,3,FALSE),"-")</f>
        <v>-</v>
      </c>
      <c r="Q550" s="8" t="str">
        <f>IFERROR(VLOOKUP($B550,[11]BPT_System_Structure!$B:$F,5,FALSE),"-")</f>
        <v>-</v>
      </c>
      <c r="R550" s="59">
        <v>0</v>
      </c>
    </row>
    <row r="551" spans="2:18" hidden="1" x14ac:dyDescent="0.2">
      <c r="B551" s="21" t="str">
        <f>'[10]Linked sheet'!A551</f>
        <v>EB05A</v>
      </c>
      <c r="C551" s="20" t="str">
        <f>VLOOKUP($B551,'[10]Linked sheet'!$A$3:$O$1925,2,FALSE)</f>
        <v>Cardiac Arrest with CC Score 9+</v>
      </c>
      <c r="D551" s="68" t="str">
        <f>IF(AND($Q551=$D$2,$O551="HRG"),"See 07.BPT",IFERROR(ROUND('[10]Linked sheet'!C551,'Rounded options'!$B$3),"-"))</f>
        <v>-</v>
      </c>
      <c r="E551" s="66">
        <f>IF(AND($O551="HRG",OR($D$2,$Q551=$E$2)), "See 07.BPTs",IFERROR(ROUND('[10]Linked sheet'!D551,'Rounded options'!$B$3),"-"))</f>
        <v>3518</v>
      </c>
      <c r="F551" s="15" t="str">
        <f>IFERROR(ROUND(IF('[10]Linked sheet'!E551="","-",'[10]Linked sheet'!E551),'Rounded options'!$B$3),"-")</f>
        <v>-</v>
      </c>
      <c r="G551" s="15" t="str">
        <f>IFERROR(ROUND(IF('[10]Linked sheet'!F551="","-",'[10]Linked sheet'!F551),'Rounded options'!$B$3),"-")</f>
        <v>-</v>
      </c>
      <c r="H551" s="15">
        <f>IFERROR(ROUND(IF('[10]Linked sheet'!G551="","-",'[10]Linked sheet'!G551),'Rounded options'!$B$3),"-")</f>
        <v>39</v>
      </c>
      <c r="I551" s="66">
        <f>IF(AND(Q551=$I$2,$O551="HRG"),"See 07.BPTs",IFERROR(ROUND('[10]Linked sheet'!H551,'Rounded options'!$B$3),"-"))</f>
        <v>3518</v>
      </c>
      <c r="J551" s="15">
        <f>IFERROR(ROUND(IF('[10]Linked sheet'!I551="","-",'[10]Linked sheet'!I551),'Rounded options'!$B$3),"-")</f>
        <v>39</v>
      </c>
      <c r="K551" s="15">
        <f>IFERROR(ROUND(IF('[10]Linked sheet'!J551="","-",'[10]Linked sheet'!J551),'Rounded options'!$B$3),"-")</f>
        <v>199</v>
      </c>
      <c r="L551" s="15" t="str">
        <f>IF('[10]Linked sheet'!K551="","-",'[10]Linked sheet'!K551)</f>
        <v>Yes</v>
      </c>
      <c r="M551" s="39">
        <f>IF('[10]Linked sheet'!L551="","-",'[10]Linked sheet'!L551)</f>
        <v>0.30000000000000004</v>
      </c>
      <c r="N551" s="35">
        <f>IFERROR(ROUND('[10]Linked sheet'!M551,'Rounded options'!$B$3),"-")</f>
        <v>1055</v>
      </c>
      <c r="O551" s="7" t="str">
        <f>IFERROR(VLOOKUP($B551,[11]BPT_System_Structure!$B:$F,2,FALSE),"-")</f>
        <v>-</v>
      </c>
      <c r="P551" s="23" t="str">
        <f>IFERROR(VLOOKUP($B551,[11]BPT_System_Structure!$B:$F,3,FALSE),"-")</f>
        <v>-</v>
      </c>
      <c r="Q551" s="8" t="str">
        <f>IFERROR(VLOOKUP($B551,[11]BPT_System_Structure!$B:$F,5,FALSE),"-")</f>
        <v>-</v>
      </c>
      <c r="R551" s="59">
        <v>0</v>
      </c>
    </row>
    <row r="552" spans="2:18" hidden="1" x14ac:dyDescent="0.2">
      <c r="B552" s="21" t="str">
        <f>'[10]Linked sheet'!A552</f>
        <v>EB05B</v>
      </c>
      <c r="C552" s="20" t="str">
        <f>VLOOKUP($B552,'[10]Linked sheet'!$A$3:$O$1925,2,FALSE)</f>
        <v>Cardiac Arrest with CC Score 5-8</v>
      </c>
      <c r="D552" s="68" t="str">
        <f>IF(AND($Q552=$D$2,$O552="HRG"),"See 07.BPT",IFERROR(ROUND('[10]Linked sheet'!C552,'Rounded options'!$B$3),"-"))</f>
        <v>-</v>
      </c>
      <c r="E552" s="66">
        <f>IF(AND($O552="HRG",OR($D$2,$Q552=$E$2)), "See 07.BPTs",IFERROR(ROUND('[10]Linked sheet'!D552,'Rounded options'!$B$3),"-"))</f>
        <v>2098</v>
      </c>
      <c r="F552" s="15" t="str">
        <f>IFERROR(ROUND(IF('[10]Linked sheet'!E552="","-",'[10]Linked sheet'!E552),'Rounded options'!$B$3),"-")</f>
        <v>-</v>
      </c>
      <c r="G552" s="15" t="str">
        <f>IFERROR(ROUND(IF('[10]Linked sheet'!F552="","-",'[10]Linked sheet'!F552),'Rounded options'!$B$3),"-")</f>
        <v>-</v>
      </c>
      <c r="H552" s="15">
        <f>IFERROR(ROUND(IF('[10]Linked sheet'!G552="","-",'[10]Linked sheet'!G552),'Rounded options'!$B$3),"-")</f>
        <v>13</v>
      </c>
      <c r="I552" s="66">
        <f>IF(AND(Q552=$I$2,$O552="HRG"),"See 07.BPTs",IFERROR(ROUND('[10]Linked sheet'!H552,'Rounded options'!$B$3),"-"))</f>
        <v>2098</v>
      </c>
      <c r="J552" s="15">
        <f>IFERROR(ROUND(IF('[10]Linked sheet'!I552="","-",'[10]Linked sheet'!I552),'Rounded options'!$B$3),"-")</f>
        <v>13</v>
      </c>
      <c r="K552" s="15">
        <f>IFERROR(ROUND(IF('[10]Linked sheet'!J552="","-",'[10]Linked sheet'!J552),'Rounded options'!$B$3),"-")</f>
        <v>199</v>
      </c>
      <c r="L552" s="15" t="str">
        <f>IF('[10]Linked sheet'!K552="","-",'[10]Linked sheet'!K552)</f>
        <v>Yes</v>
      </c>
      <c r="M552" s="39">
        <f>IF('[10]Linked sheet'!L552="","-",'[10]Linked sheet'!L552)</f>
        <v>0.30000000000000004</v>
      </c>
      <c r="N552" s="35">
        <f>IFERROR(ROUND('[10]Linked sheet'!M552,'Rounded options'!$B$3),"-")</f>
        <v>629</v>
      </c>
      <c r="O552" s="7" t="str">
        <f>IFERROR(VLOOKUP($B552,[11]BPT_System_Structure!$B:$F,2,FALSE),"-")</f>
        <v>-</v>
      </c>
      <c r="P552" s="23" t="str">
        <f>IFERROR(VLOOKUP($B552,[11]BPT_System_Structure!$B:$F,3,FALSE),"-")</f>
        <v>-</v>
      </c>
      <c r="Q552" s="8" t="str">
        <f>IFERROR(VLOOKUP($B552,[11]BPT_System_Structure!$B:$F,5,FALSE),"-")</f>
        <v>-</v>
      </c>
      <c r="R552" s="59">
        <v>0</v>
      </c>
    </row>
    <row r="553" spans="2:18" hidden="1" x14ac:dyDescent="0.2">
      <c r="B553" s="21" t="str">
        <f>'[10]Linked sheet'!A553</f>
        <v>EB05C</v>
      </c>
      <c r="C553" s="20" t="str">
        <f>VLOOKUP($B553,'[10]Linked sheet'!$A$3:$O$1925,2,FALSE)</f>
        <v>Cardiac Arrest with CC Score 0-4</v>
      </c>
      <c r="D553" s="68" t="str">
        <f>IF(AND($Q553=$D$2,$O553="HRG"),"See 07.BPT",IFERROR(ROUND('[10]Linked sheet'!C553,'Rounded options'!$B$3),"-"))</f>
        <v>-</v>
      </c>
      <c r="E553" s="66">
        <f>IF(AND($O553="HRG",OR($D$2,$Q553=$E$2)), "See 07.BPTs",IFERROR(ROUND('[10]Linked sheet'!D553,'Rounded options'!$B$3),"-"))</f>
        <v>1239</v>
      </c>
      <c r="F553" s="15" t="str">
        <f>IFERROR(ROUND(IF('[10]Linked sheet'!E553="","-",'[10]Linked sheet'!E553),'Rounded options'!$B$3),"-")</f>
        <v>-</v>
      </c>
      <c r="G553" s="15" t="str">
        <f>IFERROR(ROUND(IF('[10]Linked sheet'!F553="","-",'[10]Linked sheet'!F553),'Rounded options'!$B$3),"-")</f>
        <v>-</v>
      </c>
      <c r="H553" s="15">
        <f>IFERROR(ROUND(IF('[10]Linked sheet'!G553="","-",'[10]Linked sheet'!G553),'Rounded options'!$B$3),"-")</f>
        <v>8</v>
      </c>
      <c r="I553" s="66">
        <f>IF(AND(Q553=$I$2,$O553="HRG"),"See 07.BPTs",IFERROR(ROUND('[10]Linked sheet'!H553,'Rounded options'!$B$3),"-"))</f>
        <v>1239</v>
      </c>
      <c r="J553" s="15">
        <f>IFERROR(ROUND(IF('[10]Linked sheet'!I553="","-",'[10]Linked sheet'!I553),'Rounded options'!$B$3),"-")</f>
        <v>8</v>
      </c>
      <c r="K553" s="15">
        <f>IFERROR(ROUND(IF('[10]Linked sheet'!J553="","-",'[10]Linked sheet'!J553),'Rounded options'!$B$3),"-")</f>
        <v>199</v>
      </c>
      <c r="L553" s="15" t="str">
        <f>IF('[10]Linked sheet'!K553="","-",'[10]Linked sheet'!K553)</f>
        <v>Yes</v>
      </c>
      <c r="M553" s="39">
        <f>IF('[10]Linked sheet'!L553="","-",'[10]Linked sheet'!L553)</f>
        <v>0.4</v>
      </c>
      <c r="N553" s="35">
        <f>IFERROR(ROUND('[10]Linked sheet'!M553,'Rounded options'!$B$3),"-")</f>
        <v>495</v>
      </c>
      <c r="O553" s="7" t="str">
        <f>IFERROR(VLOOKUP($B553,[11]BPT_System_Structure!$B:$F,2,FALSE),"-")</f>
        <v>-</v>
      </c>
      <c r="P553" s="23" t="str">
        <f>IFERROR(VLOOKUP($B553,[11]BPT_System_Structure!$B:$F,3,FALSE),"-")</f>
        <v>-</v>
      </c>
      <c r="Q553" s="8" t="str">
        <f>IFERROR(VLOOKUP($B553,[11]BPT_System_Structure!$B:$F,5,FALSE),"-")</f>
        <v>-</v>
      </c>
      <c r="R553" s="59">
        <v>0</v>
      </c>
    </row>
    <row r="554" spans="2:18" hidden="1" x14ac:dyDescent="0.2">
      <c r="B554" s="21" t="str">
        <f>'[10]Linked sheet'!A554</f>
        <v>EB06A</v>
      </c>
      <c r="C554" s="20" t="str">
        <f>VLOOKUP($B554,'[10]Linked sheet'!$A$3:$O$1925,2,FALSE)</f>
        <v>Cardiac Valve Disorders with CC Score 13+</v>
      </c>
      <c r="D554" s="68" t="str">
        <f>IF(AND($Q554=$D$2,$O554="HRG"),"See 07.BPT",IFERROR(ROUND('[10]Linked sheet'!C554,'Rounded options'!$B$3),"-"))</f>
        <v>-</v>
      </c>
      <c r="E554" s="66">
        <f>IF(AND($O554="HRG",OR($D$2,$Q554=$E$2)), "See 07.BPTs",IFERROR(ROUND('[10]Linked sheet'!D554,'Rounded options'!$B$3),"-"))</f>
        <v>4798</v>
      </c>
      <c r="F554" s="15" t="str">
        <f>IFERROR(ROUND(IF('[10]Linked sheet'!E554="","-",'[10]Linked sheet'!E554),'Rounded options'!$B$3),"-")</f>
        <v>-</v>
      </c>
      <c r="G554" s="15" t="str">
        <f>IFERROR(ROUND(IF('[10]Linked sheet'!F554="","-",'[10]Linked sheet'!F554),'Rounded options'!$B$3),"-")</f>
        <v>-</v>
      </c>
      <c r="H554" s="15">
        <f>IFERROR(ROUND(IF('[10]Linked sheet'!G554="","-",'[10]Linked sheet'!G554),'Rounded options'!$B$3),"-")</f>
        <v>40</v>
      </c>
      <c r="I554" s="66">
        <f>IF(AND(Q554=$I$2,$O554="HRG"),"See 07.BPTs",IFERROR(ROUND('[10]Linked sheet'!H554,'Rounded options'!$B$3),"-"))</f>
        <v>6172</v>
      </c>
      <c r="J554" s="15">
        <f>IFERROR(ROUND(IF('[10]Linked sheet'!I554="","-",'[10]Linked sheet'!I554),'Rounded options'!$B$3),"-")</f>
        <v>59</v>
      </c>
      <c r="K554" s="15">
        <f>IFERROR(ROUND(IF('[10]Linked sheet'!J554="","-",'[10]Linked sheet'!J554),'Rounded options'!$B$3),"-")</f>
        <v>199</v>
      </c>
      <c r="L554" s="15" t="str">
        <f>IF('[10]Linked sheet'!K554="","-",'[10]Linked sheet'!K554)</f>
        <v>Yes</v>
      </c>
      <c r="M554" s="39">
        <f>IF('[10]Linked sheet'!L554="","-",'[10]Linked sheet'!L554)</f>
        <v>0.30000000000000004</v>
      </c>
      <c r="N554" s="35">
        <f>IFERROR(ROUND('[10]Linked sheet'!M554,'Rounded options'!$B$3),"-")</f>
        <v>1852</v>
      </c>
      <c r="O554" s="7" t="str">
        <f>IFERROR(VLOOKUP($B554,[11]BPT_System_Structure!$B:$F,2,FALSE),"-")</f>
        <v>-</v>
      </c>
      <c r="P554" s="23" t="str">
        <f>IFERROR(VLOOKUP($B554,[11]BPT_System_Structure!$B:$F,3,FALSE),"-")</f>
        <v>-</v>
      </c>
      <c r="Q554" s="8" t="str">
        <f>IFERROR(VLOOKUP($B554,[11]BPT_System_Structure!$B:$F,5,FALSE),"-")</f>
        <v>-</v>
      </c>
      <c r="R554" s="59">
        <v>0</v>
      </c>
    </row>
    <row r="555" spans="2:18" hidden="1" x14ac:dyDescent="0.2">
      <c r="B555" s="21" t="str">
        <f>'[10]Linked sheet'!A555</f>
        <v>EB06B</v>
      </c>
      <c r="C555" s="20" t="str">
        <f>VLOOKUP($B555,'[10]Linked sheet'!$A$3:$O$1925,2,FALSE)</f>
        <v>Cardiac Valve Disorders with CC Score 9-12</v>
      </c>
      <c r="D555" s="68" t="str">
        <f>IF(AND($Q555=$D$2,$O555="HRG"),"See 07.BPT",IFERROR(ROUND('[10]Linked sheet'!C555,'Rounded options'!$B$3),"-"))</f>
        <v>-</v>
      </c>
      <c r="E555" s="66">
        <f>IF(AND($O555="HRG",OR($D$2,$Q555=$E$2)), "See 07.BPTs",IFERROR(ROUND('[10]Linked sheet'!D555,'Rounded options'!$B$3),"-"))</f>
        <v>3160</v>
      </c>
      <c r="F555" s="15" t="str">
        <f>IFERROR(ROUND(IF('[10]Linked sheet'!E555="","-",'[10]Linked sheet'!E555),'Rounded options'!$B$3),"-")</f>
        <v>-</v>
      </c>
      <c r="G555" s="15" t="str">
        <f>IFERROR(ROUND(IF('[10]Linked sheet'!F555="","-",'[10]Linked sheet'!F555),'Rounded options'!$B$3),"-")</f>
        <v>-</v>
      </c>
      <c r="H555" s="15">
        <f>IFERROR(ROUND(IF('[10]Linked sheet'!G555="","-",'[10]Linked sheet'!G555),'Rounded options'!$B$3),"-")</f>
        <v>26</v>
      </c>
      <c r="I555" s="66">
        <f>IF(AND(Q555=$I$2,$O555="HRG"),"See 07.BPTs",IFERROR(ROUND('[10]Linked sheet'!H555,'Rounded options'!$B$3),"-"))</f>
        <v>4740</v>
      </c>
      <c r="J555" s="15">
        <f>IFERROR(ROUND(IF('[10]Linked sheet'!I555="","-",'[10]Linked sheet'!I555),'Rounded options'!$B$3),"-")</f>
        <v>35</v>
      </c>
      <c r="K555" s="15">
        <f>IFERROR(ROUND(IF('[10]Linked sheet'!J555="","-",'[10]Linked sheet'!J555),'Rounded options'!$B$3),"-")</f>
        <v>199</v>
      </c>
      <c r="L555" s="15" t="str">
        <f>IF('[10]Linked sheet'!K555="","-",'[10]Linked sheet'!K555)</f>
        <v>Yes</v>
      </c>
      <c r="M555" s="39">
        <f>IF('[10]Linked sheet'!L555="","-",'[10]Linked sheet'!L555)</f>
        <v>0.30000000000000004</v>
      </c>
      <c r="N555" s="35">
        <f>IFERROR(ROUND('[10]Linked sheet'!M555,'Rounded options'!$B$3),"-")</f>
        <v>1422</v>
      </c>
      <c r="O555" s="7" t="str">
        <f>IFERROR(VLOOKUP($B555,[11]BPT_System_Structure!$B:$F,2,FALSE),"-")</f>
        <v>-</v>
      </c>
      <c r="P555" s="23" t="str">
        <f>IFERROR(VLOOKUP($B555,[11]BPT_System_Structure!$B:$F,3,FALSE),"-")</f>
        <v>-</v>
      </c>
      <c r="Q555" s="8" t="str">
        <f>IFERROR(VLOOKUP($B555,[11]BPT_System_Structure!$B:$F,5,FALSE),"-")</f>
        <v>-</v>
      </c>
      <c r="R555" s="59">
        <v>0</v>
      </c>
    </row>
    <row r="556" spans="2:18" hidden="1" x14ac:dyDescent="0.2">
      <c r="B556" s="21" t="str">
        <f>'[10]Linked sheet'!A556</f>
        <v>EB06C</v>
      </c>
      <c r="C556" s="20" t="str">
        <f>VLOOKUP($B556,'[10]Linked sheet'!$A$3:$O$1925,2,FALSE)</f>
        <v>Cardiac Valve Disorders with CC Score 5-8</v>
      </c>
      <c r="D556" s="68" t="str">
        <f>IF(AND($Q556=$D$2,$O556="HRG"),"See 07.BPT",IFERROR(ROUND('[10]Linked sheet'!C556,'Rounded options'!$B$3),"-"))</f>
        <v>-</v>
      </c>
      <c r="E556" s="66">
        <f>IF(AND($O556="HRG",OR($D$2,$Q556=$E$2)), "See 07.BPTs",IFERROR(ROUND('[10]Linked sheet'!D556,'Rounded options'!$B$3),"-"))</f>
        <v>1579</v>
      </c>
      <c r="F556" s="15" t="str">
        <f>IFERROR(ROUND(IF('[10]Linked sheet'!E556="","-",'[10]Linked sheet'!E556),'Rounded options'!$B$3),"-")</f>
        <v>-</v>
      </c>
      <c r="G556" s="15" t="str">
        <f>IFERROR(ROUND(IF('[10]Linked sheet'!F556="","-",'[10]Linked sheet'!F556),'Rounded options'!$B$3),"-")</f>
        <v>-</v>
      </c>
      <c r="H556" s="15">
        <f>IFERROR(ROUND(IF('[10]Linked sheet'!G556="","-",'[10]Linked sheet'!G556),'Rounded options'!$B$3),"-")</f>
        <v>10</v>
      </c>
      <c r="I556" s="66">
        <f>IF(AND(Q556=$I$2,$O556="HRG"),"See 07.BPTs",IFERROR(ROUND('[10]Linked sheet'!H556,'Rounded options'!$B$3),"-"))</f>
        <v>3048</v>
      </c>
      <c r="J556" s="15">
        <f>IFERROR(ROUND(IF('[10]Linked sheet'!I556="","-",'[10]Linked sheet'!I556),'Rounded options'!$B$3),"-")</f>
        <v>26</v>
      </c>
      <c r="K556" s="15">
        <f>IFERROR(ROUND(IF('[10]Linked sheet'!J556="","-",'[10]Linked sheet'!J556),'Rounded options'!$B$3),"-")</f>
        <v>199</v>
      </c>
      <c r="L556" s="15" t="str">
        <f>IF('[10]Linked sheet'!K556="","-",'[10]Linked sheet'!K556)</f>
        <v>Yes</v>
      </c>
      <c r="M556" s="39">
        <f>IF('[10]Linked sheet'!L556="","-",'[10]Linked sheet'!L556)</f>
        <v>0.30000000000000004</v>
      </c>
      <c r="N556" s="35">
        <f>IFERROR(ROUND('[10]Linked sheet'!M556,'Rounded options'!$B$3),"-")</f>
        <v>914</v>
      </c>
      <c r="O556" s="7" t="str">
        <f>IFERROR(VLOOKUP($B556,[11]BPT_System_Structure!$B:$F,2,FALSE),"-")</f>
        <v>-</v>
      </c>
      <c r="P556" s="23" t="str">
        <f>IFERROR(VLOOKUP($B556,[11]BPT_System_Structure!$B:$F,3,FALSE),"-")</f>
        <v>-</v>
      </c>
      <c r="Q556" s="8" t="str">
        <f>IFERROR(VLOOKUP($B556,[11]BPT_System_Structure!$B:$F,5,FALSE),"-")</f>
        <v>-</v>
      </c>
      <c r="R556" s="59">
        <v>0</v>
      </c>
    </row>
    <row r="557" spans="2:18" hidden="1" x14ac:dyDescent="0.2">
      <c r="B557" s="21" t="str">
        <f>'[10]Linked sheet'!A557</f>
        <v>EB06D</v>
      </c>
      <c r="C557" s="20" t="str">
        <f>VLOOKUP($B557,'[10]Linked sheet'!$A$3:$O$1925,2,FALSE)</f>
        <v>Cardiac Valve Disorders with CC Score 0-4</v>
      </c>
      <c r="D557" s="68" t="str">
        <f>IF(AND($Q557=$D$2,$O557="HRG"),"See 07.BPT",IFERROR(ROUND('[10]Linked sheet'!C557,'Rounded options'!$B$3),"-"))</f>
        <v>-</v>
      </c>
      <c r="E557" s="66">
        <f>IF(AND($O557="HRG",OR($D$2,$Q557=$E$2)), "See 07.BPTs",IFERROR(ROUND('[10]Linked sheet'!D557,'Rounded options'!$B$3),"-"))</f>
        <v>674</v>
      </c>
      <c r="F557" s="15" t="str">
        <f>IFERROR(ROUND(IF('[10]Linked sheet'!E557="","-",'[10]Linked sheet'!E557),'Rounded options'!$B$3),"-")</f>
        <v>-</v>
      </c>
      <c r="G557" s="15" t="str">
        <f>IFERROR(ROUND(IF('[10]Linked sheet'!F557="","-",'[10]Linked sheet'!F557),'Rounded options'!$B$3),"-")</f>
        <v>-</v>
      </c>
      <c r="H557" s="15">
        <f>IFERROR(ROUND(IF('[10]Linked sheet'!G557="","-",'[10]Linked sheet'!G557),'Rounded options'!$B$3),"-")</f>
        <v>5</v>
      </c>
      <c r="I557" s="66">
        <f>IF(AND(Q557=$I$2,$O557="HRG"),"See 07.BPTs",IFERROR(ROUND('[10]Linked sheet'!H557,'Rounded options'!$B$3),"-"))</f>
        <v>2341</v>
      </c>
      <c r="J557" s="15">
        <f>IFERROR(ROUND(IF('[10]Linked sheet'!I557="","-",'[10]Linked sheet'!I557),'Rounded options'!$B$3),"-")</f>
        <v>16</v>
      </c>
      <c r="K557" s="15">
        <f>IFERROR(ROUND(IF('[10]Linked sheet'!J557="","-",'[10]Linked sheet'!J557),'Rounded options'!$B$3),"-")</f>
        <v>199</v>
      </c>
      <c r="L557" s="15" t="str">
        <f>IF('[10]Linked sheet'!K557="","-",'[10]Linked sheet'!K557)</f>
        <v>Yes</v>
      </c>
      <c r="M557" s="39">
        <f>IF('[10]Linked sheet'!L557="","-",'[10]Linked sheet'!L557)</f>
        <v>0.30000000000000004</v>
      </c>
      <c r="N557" s="35">
        <f>IFERROR(ROUND('[10]Linked sheet'!M557,'Rounded options'!$B$3),"-")</f>
        <v>702</v>
      </c>
      <c r="O557" s="7" t="str">
        <f>IFERROR(VLOOKUP($B557,[11]BPT_System_Structure!$B:$F,2,FALSE),"-")</f>
        <v>-</v>
      </c>
      <c r="P557" s="23" t="str">
        <f>IFERROR(VLOOKUP($B557,[11]BPT_System_Structure!$B:$F,3,FALSE),"-")</f>
        <v>-</v>
      </c>
      <c r="Q557" s="8" t="str">
        <f>IFERROR(VLOOKUP($B557,[11]BPT_System_Structure!$B:$F,5,FALSE),"-")</f>
        <v>-</v>
      </c>
      <c r="R557" s="59">
        <v>0</v>
      </c>
    </row>
    <row r="558" spans="2:18" hidden="1" x14ac:dyDescent="0.2">
      <c r="B558" s="21" t="str">
        <f>'[10]Linked sheet'!A558</f>
        <v>EB07A</v>
      </c>
      <c r="C558" s="20" t="str">
        <f>VLOOKUP($B558,'[10]Linked sheet'!$A$3:$O$1925,2,FALSE)</f>
        <v>Arrhythmia or Conduction Disorders, with CC Score 13+</v>
      </c>
      <c r="D558" s="68" t="str">
        <f>IF(AND($Q558=$D$2,$O558="HRG"),"See 07.BPT",IFERROR(ROUND('[10]Linked sheet'!C558,'Rounded options'!$B$3),"-"))</f>
        <v>-</v>
      </c>
      <c r="E558" s="66">
        <f>IF(AND($O558="HRG",OR($D$2,$Q558=$E$2)), "See 07.BPTs",IFERROR(ROUND('[10]Linked sheet'!D558,'Rounded options'!$B$3),"-"))</f>
        <v>3267</v>
      </c>
      <c r="F558" s="15" t="str">
        <f>IFERROR(ROUND(IF('[10]Linked sheet'!E558="","-",'[10]Linked sheet'!E558),'Rounded options'!$B$3),"-")</f>
        <v>-</v>
      </c>
      <c r="G558" s="15" t="str">
        <f>IFERROR(ROUND(IF('[10]Linked sheet'!F558="","-",'[10]Linked sheet'!F558),'Rounded options'!$B$3),"-")</f>
        <v>-</v>
      </c>
      <c r="H558" s="15">
        <f>IFERROR(ROUND(IF('[10]Linked sheet'!G558="","-",'[10]Linked sheet'!G558),'Rounded options'!$B$3),"-")</f>
        <v>23</v>
      </c>
      <c r="I558" s="66">
        <f>IF(AND(Q558=$I$2,$O558="HRG"),"See 07.BPTs",IFERROR(ROUND('[10]Linked sheet'!H558,'Rounded options'!$B$3),"-"))</f>
        <v>4192</v>
      </c>
      <c r="J558" s="15">
        <f>IFERROR(ROUND(IF('[10]Linked sheet'!I558="","-",'[10]Linked sheet'!I558),'Rounded options'!$B$3),"-")</f>
        <v>45</v>
      </c>
      <c r="K558" s="15">
        <f>IFERROR(ROUND(IF('[10]Linked sheet'!J558="","-",'[10]Linked sheet'!J558),'Rounded options'!$B$3),"-")</f>
        <v>199</v>
      </c>
      <c r="L558" s="15" t="str">
        <f>IF('[10]Linked sheet'!K558="","-",'[10]Linked sheet'!K558)</f>
        <v>No</v>
      </c>
      <c r="M558" s="39" t="str">
        <f>IF('[10]Linked sheet'!L558="","-",'[10]Linked sheet'!L558)</f>
        <v>-</v>
      </c>
      <c r="N558" s="35">
        <f>IFERROR(ROUND('[10]Linked sheet'!M558,'Rounded options'!$B$3),"-")</f>
        <v>0</v>
      </c>
      <c r="O558" s="7" t="str">
        <f>IFERROR(VLOOKUP($B558,[11]BPT_System_Structure!$B:$F,2,FALSE),"-")</f>
        <v>-</v>
      </c>
      <c r="P558" s="23" t="str">
        <f>IFERROR(VLOOKUP($B558,[11]BPT_System_Structure!$B:$F,3,FALSE),"-")</f>
        <v>-</v>
      </c>
      <c r="Q558" s="8" t="str">
        <f>IFERROR(VLOOKUP($B558,[11]BPT_System_Structure!$B:$F,5,FALSE),"-")</f>
        <v>-</v>
      </c>
      <c r="R558" s="59">
        <v>0</v>
      </c>
    </row>
    <row r="559" spans="2:18" hidden="1" x14ac:dyDescent="0.2">
      <c r="B559" s="21" t="str">
        <f>'[10]Linked sheet'!A559</f>
        <v>EB07B</v>
      </c>
      <c r="C559" s="20" t="str">
        <f>VLOOKUP($B559,'[10]Linked sheet'!$A$3:$O$1925,2,FALSE)</f>
        <v>Arrhythmia or Conduction Disorders, with CC Score 10-12</v>
      </c>
      <c r="D559" s="68" t="str">
        <f>IF(AND($Q559=$D$2,$O559="HRG"),"See 07.BPT",IFERROR(ROUND('[10]Linked sheet'!C559,'Rounded options'!$B$3),"-"))</f>
        <v>-</v>
      </c>
      <c r="E559" s="66">
        <f>IF(AND($O559="HRG",OR($D$2,$Q559=$E$2)), "See 07.BPTs",IFERROR(ROUND('[10]Linked sheet'!D559,'Rounded options'!$B$3),"-"))</f>
        <v>1095</v>
      </c>
      <c r="F559" s="15" t="str">
        <f>IFERROR(ROUND(IF('[10]Linked sheet'!E559="","-",'[10]Linked sheet'!E559),'Rounded options'!$B$3),"-")</f>
        <v>-</v>
      </c>
      <c r="G559" s="15" t="str">
        <f>IFERROR(ROUND(IF('[10]Linked sheet'!F559="","-",'[10]Linked sheet'!F559),'Rounded options'!$B$3),"-")</f>
        <v>-</v>
      </c>
      <c r="H559" s="15">
        <f>IFERROR(ROUND(IF('[10]Linked sheet'!G559="","-",'[10]Linked sheet'!G559),'Rounded options'!$B$3),"-")</f>
        <v>5</v>
      </c>
      <c r="I559" s="66">
        <f>IF(AND(Q559=$I$2,$O559="HRG"),"See 07.BPTs",IFERROR(ROUND('[10]Linked sheet'!H559,'Rounded options'!$B$3),"-"))</f>
        <v>2533</v>
      </c>
      <c r="J559" s="15">
        <f>IFERROR(ROUND(IF('[10]Linked sheet'!I559="","-",'[10]Linked sheet'!I559),'Rounded options'!$B$3),"-")</f>
        <v>25</v>
      </c>
      <c r="K559" s="15">
        <f>IFERROR(ROUND(IF('[10]Linked sheet'!J559="","-",'[10]Linked sheet'!J559),'Rounded options'!$B$3),"-")</f>
        <v>199</v>
      </c>
      <c r="L559" s="15" t="str">
        <f>IF('[10]Linked sheet'!K559="","-",'[10]Linked sheet'!K559)</f>
        <v>No</v>
      </c>
      <c r="M559" s="39" t="str">
        <f>IF('[10]Linked sheet'!L559="","-",'[10]Linked sheet'!L559)</f>
        <v>-</v>
      </c>
      <c r="N559" s="35">
        <f>IFERROR(ROUND('[10]Linked sheet'!M559,'Rounded options'!$B$3),"-")</f>
        <v>0</v>
      </c>
      <c r="O559" s="7" t="str">
        <f>IFERROR(VLOOKUP($B559,[11]BPT_System_Structure!$B:$F,2,FALSE),"-")</f>
        <v>-</v>
      </c>
      <c r="P559" s="23" t="str">
        <f>IFERROR(VLOOKUP($B559,[11]BPT_System_Structure!$B:$F,3,FALSE),"-")</f>
        <v>-</v>
      </c>
      <c r="Q559" s="8" t="str">
        <f>IFERROR(VLOOKUP($B559,[11]BPT_System_Structure!$B:$F,5,FALSE),"-")</f>
        <v>-</v>
      </c>
      <c r="R559" s="59">
        <v>0</v>
      </c>
    </row>
    <row r="560" spans="2:18" x14ac:dyDescent="0.2">
      <c r="B560" s="21" t="str">
        <f>'[10]Linked sheet'!A560</f>
        <v>EB07C</v>
      </c>
      <c r="C560" s="20" t="str">
        <f>VLOOKUP($B560,'[10]Linked sheet'!$A$3:$O$1925,2,FALSE)</f>
        <v>Arrhythmia or Conduction Disorders, with CC Score 7-9</v>
      </c>
      <c r="D560" s="68" t="str">
        <f>IF(AND($Q560=$D$2,$O560="HRG"),"See 07.BPT",IFERROR(ROUND('[10]Linked sheet'!C560,'Rounded options'!$B$3),"-"))</f>
        <v>-</v>
      </c>
      <c r="E560" s="66">
        <f>IF(AND($O560="HRG",OR($D$2,$Q560=$E$2)), "See 07.BPTs",IFERROR(ROUND('[10]Linked sheet'!D560,'Rounded options'!$B$3),"-"))</f>
        <v>781</v>
      </c>
      <c r="F560" s="15" t="str">
        <f>IFERROR(ROUND(IF('[10]Linked sheet'!E560="","-",'[10]Linked sheet'!E560),'Rounded options'!$B$3),"-")</f>
        <v>-</v>
      </c>
      <c r="G560" s="15" t="str">
        <f>IFERROR(ROUND(IF('[10]Linked sheet'!F560="","-",'[10]Linked sheet'!F560),'Rounded options'!$B$3),"-")</f>
        <v>-</v>
      </c>
      <c r="H560" s="15">
        <f>IFERROR(ROUND(IF('[10]Linked sheet'!G560="","-",'[10]Linked sheet'!G560),'Rounded options'!$B$3),"-")</f>
        <v>5</v>
      </c>
      <c r="I560" s="66">
        <f>IF(AND(Q560=$I$2,$O560="HRG"),"See 07.BPTs",IFERROR(ROUND('[10]Linked sheet'!H560,'Rounded options'!$B$3),"-"))</f>
        <v>1639</v>
      </c>
      <c r="J560" s="15">
        <f>IFERROR(ROUND(IF('[10]Linked sheet'!I560="","-",'[10]Linked sheet'!I560),'Rounded options'!$B$3),"-")</f>
        <v>16</v>
      </c>
      <c r="K560" s="15">
        <f>IFERROR(ROUND(IF('[10]Linked sheet'!J560="","-",'[10]Linked sheet'!J560),'Rounded options'!$B$3),"-")</f>
        <v>199</v>
      </c>
      <c r="L560" s="15" t="str">
        <f>IF('[10]Linked sheet'!K560="","-",'[10]Linked sheet'!K560)</f>
        <v>No</v>
      </c>
      <c r="M560" s="39" t="str">
        <f>IF('[10]Linked sheet'!L560="","-",'[10]Linked sheet'!L560)</f>
        <v>-</v>
      </c>
      <c r="N560" s="35">
        <f>IFERROR(ROUND('[10]Linked sheet'!M560,'Rounded options'!$B$3),"-")</f>
        <v>0</v>
      </c>
      <c r="O560" s="7" t="str">
        <f>IFERROR(VLOOKUP($B560,[11]BPT_System_Structure!$B:$F,2,FALSE),"-")</f>
        <v xml:space="preserve">HRG </v>
      </c>
      <c r="P560" s="23" t="str">
        <f>IFERROR(VLOOKUP($B560,[11]BPT_System_Structure!$B:$F,3,FALSE),"-")</f>
        <v>SDEC</v>
      </c>
      <c r="Q560" s="8" t="str">
        <f>IFERROR(VLOOKUP($B560,[11]BPT_System_Structure!$B:$F,5,FALSE),"-")</f>
        <v>NE</v>
      </c>
      <c r="R560" s="59" t="s">
        <v>11</v>
      </c>
    </row>
    <row r="561" spans="2:18" x14ac:dyDescent="0.2">
      <c r="B561" s="21" t="str">
        <f>'[10]Linked sheet'!A561</f>
        <v>EB07D</v>
      </c>
      <c r="C561" s="20" t="str">
        <f>VLOOKUP($B561,'[10]Linked sheet'!$A$3:$O$1925,2,FALSE)</f>
        <v>Arrhythmia or Conduction Disorders, with CC Score 4-6</v>
      </c>
      <c r="D561" s="68" t="str">
        <f>IF(AND($Q561=$D$2,$O561="HRG"),"See 07.BPT",IFERROR(ROUND('[10]Linked sheet'!C561,'Rounded options'!$B$3),"-"))</f>
        <v>-</v>
      </c>
      <c r="E561" s="66">
        <f>IF(AND($O561="HRG",OR($D$2,$Q561=$E$2)), "See 07.BPTs",IFERROR(ROUND('[10]Linked sheet'!D561,'Rounded options'!$B$3),"-"))</f>
        <v>672</v>
      </c>
      <c r="F561" s="15" t="str">
        <f>IFERROR(ROUND(IF('[10]Linked sheet'!E561="","-",'[10]Linked sheet'!E561),'Rounded options'!$B$3),"-")</f>
        <v>-</v>
      </c>
      <c r="G561" s="15" t="str">
        <f>IFERROR(ROUND(IF('[10]Linked sheet'!F561="","-",'[10]Linked sheet'!F561),'Rounded options'!$B$3),"-")</f>
        <v>-</v>
      </c>
      <c r="H561" s="15">
        <f>IFERROR(ROUND(IF('[10]Linked sheet'!G561="","-",'[10]Linked sheet'!G561),'Rounded options'!$B$3),"-")</f>
        <v>5</v>
      </c>
      <c r="I561" s="66">
        <f>IF(AND(Q561=$I$2,$O561="HRG"),"See 07.BPTs",IFERROR(ROUND('[10]Linked sheet'!H561,'Rounded options'!$B$3),"-"))</f>
        <v>1042</v>
      </c>
      <c r="J561" s="15">
        <f>IFERROR(ROUND(IF('[10]Linked sheet'!I561="","-",'[10]Linked sheet'!I561),'Rounded options'!$B$3),"-")</f>
        <v>9</v>
      </c>
      <c r="K561" s="15">
        <f>IFERROR(ROUND(IF('[10]Linked sheet'!J561="","-",'[10]Linked sheet'!J561),'Rounded options'!$B$3),"-")</f>
        <v>199</v>
      </c>
      <c r="L561" s="15" t="str">
        <f>IF('[10]Linked sheet'!K561="","-",'[10]Linked sheet'!K561)</f>
        <v>No</v>
      </c>
      <c r="M561" s="39" t="str">
        <f>IF('[10]Linked sheet'!L561="","-",'[10]Linked sheet'!L561)</f>
        <v>-</v>
      </c>
      <c r="N561" s="35">
        <f>IFERROR(ROUND('[10]Linked sheet'!M561,'Rounded options'!$B$3),"-")</f>
        <v>0</v>
      </c>
      <c r="O561" s="7" t="str">
        <f>IFERROR(VLOOKUP($B561,[11]BPT_System_Structure!$B:$F,2,FALSE),"-")</f>
        <v xml:space="preserve">HRG </v>
      </c>
      <c r="P561" s="23" t="str">
        <f>IFERROR(VLOOKUP($B561,[11]BPT_System_Structure!$B:$F,3,FALSE),"-")</f>
        <v>SDEC</v>
      </c>
      <c r="Q561" s="8" t="str">
        <f>IFERROR(VLOOKUP($B561,[11]BPT_System_Structure!$B:$F,5,FALSE),"-")</f>
        <v>NE</v>
      </c>
      <c r="R561" s="59" t="s">
        <v>11</v>
      </c>
    </row>
    <row r="562" spans="2:18" x14ac:dyDescent="0.2">
      <c r="B562" s="21" t="str">
        <f>'[10]Linked sheet'!A562</f>
        <v>EB07E</v>
      </c>
      <c r="C562" s="20" t="str">
        <f>VLOOKUP($B562,'[10]Linked sheet'!$A$3:$O$1925,2,FALSE)</f>
        <v>Arrhythmia or Conduction Disorders, with CC Score 0-3</v>
      </c>
      <c r="D562" s="68" t="str">
        <f>IF(AND($Q562=$D$2,$O562="HRG"),"See 07.BPT",IFERROR(ROUND('[10]Linked sheet'!C562,'Rounded options'!$B$3),"-"))</f>
        <v>-</v>
      </c>
      <c r="E562" s="66">
        <f>IF(AND($O562="HRG",OR($D$2,$Q562=$E$2)), "See 07.BPTs",IFERROR(ROUND('[10]Linked sheet'!D562,'Rounded options'!$B$3),"-"))</f>
        <v>575</v>
      </c>
      <c r="F562" s="15" t="str">
        <f>IFERROR(ROUND(IF('[10]Linked sheet'!E562="","-",'[10]Linked sheet'!E562),'Rounded options'!$B$3),"-")</f>
        <v>-</v>
      </c>
      <c r="G562" s="15" t="str">
        <f>IFERROR(ROUND(IF('[10]Linked sheet'!F562="","-",'[10]Linked sheet'!F562),'Rounded options'!$B$3),"-")</f>
        <v>-</v>
      </c>
      <c r="H562" s="15">
        <f>IFERROR(ROUND(IF('[10]Linked sheet'!G562="","-",'[10]Linked sheet'!G562),'Rounded options'!$B$3),"-")</f>
        <v>5</v>
      </c>
      <c r="I562" s="66">
        <f>IF(AND(Q562=$I$2,$O562="HRG"),"See 07.BPTs",IFERROR(ROUND('[10]Linked sheet'!H562,'Rounded options'!$B$3),"-"))</f>
        <v>575</v>
      </c>
      <c r="J562" s="15">
        <f>IFERROR(ROUND(IF('[10]Linked sheet'!I562="","-",'[10]Linked sheet'!I562),'Rounded options'!$B$3),"-")</f>
        <v>5</v>
      </c>
      <c r="K562" s="15">
        <f>IFERROR(ROUND(IF('[10]Linked sheet'!J562="","-",'[10]Linked sheet'!J562),'Rounded options'!$B$3),"-")</f>
        <v>199</v>
      </c>
      <c r="L562" s="15" t="str">
        <f>IF('[10]Linked sheet'!K562="","-",'[10]Linked sheet'!K562)</f>
        <v>No</v>
      </c>
      <c r="M562" s="39" t="str">
        <f>IF('[10]Linked sheet'!L562="","-",'[10]Linked sheet'!L562)</f>
        <v>-</v>
      </c>
      <c r="N562" s="35">
        <f>IFERROR(ROUND('[10]Linked sheet'!M562,'Rounded options'!$B$3),"-")</f>
        <v>0</v>
      </c>
      <c r="O562" s="7" t="str">
        <f>IFERROR(VLOOKUP($B562,[11]BPT_System_Structure!$B:$F,2,FALSE),"-")</f>
        <v xml:space="preserve">HRG </v>
      </c>
      <c r="P562" s="23" t="str">
        <f>IFERROR(VLOOKUP($B562,[11]BPT_System_Structure!$B:$F,3,FALSE),"-")</f>
        <v>SDEC</v>
      </c>
      <c r="Q562" s="8" t="str">
        <f>IFERROR(VLOOKUP($B562,[11]BPT_System_Structure!$B:$F,5,FALSE),"-")</f>
        <v>NE</v>
      </c>
      <c r="R562" s="59" t="s">
        <v>11</v>
      </c>
    </row>
    <row r="563" spans="2:18" hidden="1" x14ac:dyDescent="0.2">
      <c r="B563" s="21" t="str">
        <f>'[10]Linked sheet'!A563</f>
        <v>EB08A</v>
      </c>
      <c r="C563" s="20" t="str">
        <f>VLOOKUP($B563,'[10]Linked sheet'!$A$3:$O$1925,2,FALSE)</f>
        <v>Syncope or Collapse, with CC Score 13+</v>
      </c>
      <c r="D563" s="68" t="str">
        <f>IF(AND($Q563=$D$2,$O563="HRG"),"See 07.BPT",IFERROR(ROUND('[10]Linked sheet'!C563,'Rounded options'!$B$3),"-"))</f>
        <v>-</v>
      </c>
      <c r="E563" s="66">
        <f>IF(AND($O563="HRG",OR($D$2,$Q563=$E$2)), "See 07.BPTs",IFERROR(ROUND('[10]Linked sheet'!D563,'Rounded options'!$B$3),"-"))</f>
        <v>2652</v>
      </c>
      <c r="F563" s="15" t="str">
        <f>IFERROR(ROUND(IF('[10]Linked sheet'!E563="","-",'[10]Linked sheet'!E563),'Rounded options'!$B$3),"-")</f>
        <v>-</v>
      </c>
      <c r="G563" s="15" t="str">
        <f>IFERROR(ROUND(IF('[10]Linked sheet'!F563="","-",'[10]Linked sheet'!F563),'Rounded options'!$B$3),"-")</f>
        <v>-</v>
      </c>
      <c r="H563" s="15">
        <f>IFERROR(ROUND(IF('[10]Linked sheet'!G563="","-",'[10]Linked sheet'!G563),'Rounded options'!$B$3),"-")</f>
        <v>59</v>
      </c>
      <c r="I563" s="66">
        <f>IF(AND(Q563=$I$2,$O563="HRG"),"See 07.BPTs",IFERROR(ROUND('[10]Linked sheet'!H563,'Rounded options'!$B$3),"-"))</f>
        <v>3742</v>
      </c>
      <c r="J563" s="15">
        <f>IFERROR(ROUND(IF('[10]Linked sheet'!I563="","-",'[10]Linked sheet'!I563),'Rounded options'!$B$3),"-")</f>
        <v>48</v>
      </c>
      <c r="K563" s="15">
        <f>IFERROR(ROUND(IF('[10]Linked sheet'!J563="","-",'[10]Linked sheet'!J563),'Rounded options'!$B$3),"-")</f>
        <v>199</v>
      </c>
      <c r="L563" s="15" t="str">
        <f>IF('[10]Linked sheet'!K563="","-",'[10]Linked sheet'!K563)</f>
        <v>Yes</v>
      </c>
      <c r="M563" s="39">
        <f>IF('[10]Linked sheet'!L563="","-",'[10]Linked sheet'!L563)</f>
        <v>0.30000000000000004</v>
      </c>
      <c r="N563" s="35">
        <f>IFERROR(ROUND('[10]Linked sheet'!M563,'Rounded options'!$B$3),"-")</f>
        <v>1123</v>
      </c>
      <c r="O563" s="7" t="str">
        <f>IFERROR(VLOOKUP($B563,[11]BPT_System_Structure!$B:$F,2,FALSE),"-")</f>
        <v>-</v>
      </c>
      <c r="P563" s="23" t="str">
        <f>IFERROR(VLOOKUP($B563,[11]BPT_System_Structure!$B:$F,3,FALSE),"-")</f>
        <v>-</v>
      </c>
      <c r="Q563" s="8" t="str">
        <f>IFERROR(VLOOKUP($B563,[11]BPT_System_Structure!$B:$F,5,FALSE),"-")</f>
        <v>-</v>
      </c>
      <c r="R563" s="59">
        <v>0</v>
      </c>
    </row>
    <row r="564" spans="2:18" hidden="1" x14ac:dyDescent="0.2">
      <c r="B564" s="21" t="str">
        <f>'[10]Linked sheet'!A564</f>
        <v>EB08B</v>
      </c>
      <c r="C564" s="20" t="str">
        <f>VLOOKUP($B564,'[10]Linked sheet'!$A$3:$O$1925,2,FALSE)</f>
        <v>Syncope or Collapse, with CC Score 10-12</v>
      </c>
      <c r="D564" s="68" t="str">
        <f>IF(AND($Q564=$D$2,$O564="HRG"),"See 07.BPT",IFERROR(ROUND('[10]Linked sheet'!C564,'Rounded options'!$B$3),"-"))</f>
        <v>-</v>
      </c>
      <c r="E564" s="66">
        <f>IF(AND($O564="HRG",OR($D$2,$Q564=$E$2)), "See 07.BPTs",IFERROR(ROUND('[10]Linked sheet'!D564,'Rounded options'!$B$3),"-"))</f>
        <v>1776</v>
      </c>
      <c r="F564" s="15" t="str">
        <f>IFERROR(ROUND(IF('[10]Linked sheet'!E564="","-",'[10]Linked sheet'!E564),'Rounded options'!$B$3),"-")</f>
        <v>-</v>
      </c>
      <c r="G564" s="15" t="str">
        <f>IFERROR(ROUND(IF('[10]Linked sheet'!F564="","-",'[10]Linked sheet'!F564),'Rounded options'!$B$3),"-")</f>
        <v>-</v>
      </c>
      <c r="H564" s="15">
        <f>IFERROR(ROUND(IF('[10]Linked sheet'!G564="","-",'[10]Linked sheet'!G564),'Rounded options'!$B$3),"-")</f>
        <v>27</v>
      </c>
      <c r="I564" s="66">
        <f>IF(AND(Q564=$I$2,$O564="HRG"),"See 07.BPTs",IFERROR(ROUND('[10]Linked sheet'!H564,'Rounded options'!$B$3),"-"))</f>
        <v>2472</v>
      </c>
      <c r="J564" s="15">
        <f>IFERROR(ROUND(IF('[10]Linked sheet'!I564="","-",'[10]Linked sheet'!I564),'Rounded options'!$B$3),"-")</f>
        <v>26</v>
      </c>
      <c r="K564" s="15">
        <f>IFERROR(ROUND(IF('[10]Linked sheet'!J564="","-",'[10]Linked sheet'!J564),'Rounded options'!$B$3),"-")</f>
        <v>199</v>
      </c>
      <c r="L564" s="15" t="str">
        <f>IF('[10]Linked sheet'!K564="","-",'[10]Linked sheet'!K564)</f>
        <v>Yes</v>
      </c>
      <c r="M564" s="39">
        <f>IF('[10]Linked sheet'!L564="","-",'[10]Linked sheet'!L564)</f>
        <v>0.30000000000000004</v>
      </c>
      <c r="N564" s="35">
        <f>IFERROR(ROUND('[10]Linked sheet'!M564,'Rounded options'!$B$3),"-")</f>
        <v>742</v>
      </c>
      <c r="O564" s="7" t="str">
        <f>IFERROR(VLOOKUP($B564,[11]BPT_System_Structure!$B:$F,2,FALSE),"-")</f>
        <v>-</v>
      </c>
      <c r="P564" s="23" t="str">
        <f>IFERROR(VLOOKUP($B564,[11]BPT_System_Structure!$B:$F,3,FALSE),"-")</f>
        <v>-</v>
      </c>
      <c r="Q564" s="8" t="str">
        <f>IFERROR(VLOOKUP($B564,[11]BPT_System_Structure!$B:$F,5,FALSE),"-")</f>
        <v>-</v>
      </c>
      <c r="R564" s="59">
        <v>0</v>
      </c>
    </row>
    <row r="565" spans="2:18" hidden="1" x14ac:dyDescent="0.2">
      <c r="B565" s="21" t="str">
        <f>'[10]Linked sheet'!A565</f>
        <v>EB08C</v>
      </c>
      <c r="C565" s="20" t="str">
        <f>VLOOKUP($B565,'[10]Linked sheet'!$A$3:$O$1925,2,FALSE)</f>
        <v>Syncope or Collapse, with CC Score 7-9</v>
      </c>
      <c r="D565" s="68" t="str">
        <f>IF(AND($Q565=$D$2,$O565="HRG"),"See 07.BPT",IFERROR(ROUND('[10]Linked sheet'!C565,'Rounded options'!$B$3),"-"))</f>
        <v>-</v>
      </c>
      <c r="E565" s="66">
        <f>IF(AND($O565="HRG",OR($D$2,$Q565=$E$2)), "See 07.BPTs",IFERROR(ROUND('[10]Linked sheet'!D565,'Rounded options'!$B$3),"-"))</f>
        <v>1216</v>
      </c>
      <c r="F565" s="15" t="str">
        <f>IFERROR(ROUND(IF('[10]Linked sheet'!E565="","-",'[10]Linked sheet'!E565),'Rounded options'!$B$3),"-")</f>
        <v>-</v>
      </c>
      <c r="G565" s="15" t="str">
        <f>IFERROR(ROUND(IF('[10]Linked sheet'!F565="","-",'[10]Linked sheet'!F565),'Rounded options'!$B$3),"-")</f>
        <v>-</v>
      </c>
      <c r="H565" s="15">
        <f>IFERROR(ROUND(IF('[10]Linked sheet'!G565="","-",'[10]Linked sheet'!G565),'Rounded options'!$B$3),"-")</f>
        <v>8</v>
      </c>
      <c r="I565" s="66">
        <f>IF(AND(Q565=$I$2,$O565="HRG"),"See 07.BPTs",IFERROR(ROUND('[10]Linked sheet'!H565,'Rounded options'!$B$3),"-"))</f>
        <v>1803</v>
      </c>
      <c r="J565" s="15">
        <f>IFERROR(ROUND(IF('[10]Linked sheet'!I565="","-",'[10]Linked sheet'!I565),'Rounded options'!$B$3),"-")</f>
        <v>14</v>
      </c>
      <c r="K565" s="15">
        <f>IFERROR(ROUND(IF('[10]Linked sheet'!J565="","-",'[10]Linked sheet'!J565),'Rounded options'!$B$3),"-")</f>
        <v>199</v>
      </c>
      <c r="L565" s="15" t="str">
        <f>IF('[10]Linked sheet'!K565="","-",'[10]Linked sheet'!K565)</f>
        <v>Yes</v>
      </c>
      <c r="M565" s="39">
        <f>IF('[10]Linked sheet'!L565="","-",'[10]Linked sheet'!L565)</f>
        <v>0.30000000000000004</v>
      </c>
      <c r="N565" s="35">
        <f>IFERROR(ROUND('[10]Linked sheet'!M565,'Rounded options'!$B$3),"-")</f>
        <v>541</v>
      </c>
      <c r="O565" s="7" t="str">
        <f>IFERROR(VLOOKUP($B565,[11]BPT_System_Structure!$B:$F,2,FALSE),"-")</f>
        <v>-</v>
      </c>
      <c r="P565" s="23" t="str">
        <f>IFERROR(VLOOKUP($B565,[11]BPT_System_Structure!$B:$F,3,FALSE),"-")</f>
        <v>-</v>
      </c>
      <c r="Q565" s="8" t="str">
        <f>IFERROR(VLOOKUP($B565,[11]BPT_System_Structure!$B:$F,5,FALSE),"-")</f>
        <v>-</v>
      </c>
      <c r="R565" s="59">
        <v>0</v>
      </c>
    </row>
    <row r="566" spans="2:18" hidden="1" x14ac:dyDescent="0.2">
      <c r="B566" s="21" t="str">
        <f>'[10]Linked sheet'!A566</f>
        <v>EB08D</v>
      </c>
      <c r="C566" s="20" t="str">
        <f>VLOOKUP($B566,'[10]Linked sheet'!$A$3:$O$1925,2,FALSE)</f>
        <v>Syncope or Collapse, with CC Score 4-6</v>
      </c>
      <c r="D566" s="68" t="str">
        <f>IF(AND($Q566=$D$2,$O566="HRG"),"See 07.BPT",IFERROR(ROUND('[10]Linked sheet'!C566,'Rounded options'!$B$3),"-"))</f>
        <v>-</v>
      </c>
      <c r="E566" s="66">
        <f>IF(AND($O566="HRG",OR($D$2,$Q566=$E$2)), "See 07.BPTs",IFERROR(ROUND('[10]Linked sheet'!D566,'Rounded options'!$B$3),"-"))</f>
        <v>721</v>
      </c>
      <c r="F566" s="15" t="str">
        <f>IFERROR(ROUND(IF('[10]Linked sheet'!E566="","-",'[10]Linked sheet'!E566),'Rounded options'!$B$3),"-")</f>
        <v>-</v>
      </c>
      <c r="G566" s="15" t="str">
        <f>IFERROR(ROUND(IF('[10]Linked sheet'!F566="","-",'[10]Linked sheet'!F566),'Rounded options'!$B$3),"-")</f>
        <v>-</v>
      </c>
      <c r="H566" s="15">
        <f>IFERROR(ROUND(IF('[10]Linked sheet'!G566="","-",'[10]Linked sheet'!G566),'Rounded options'!$B$3),"-")</f>
        <v>5</v>
      </c>
      <c r="I566" s="66">
        <f>IF(AND(Q566=$I$2,$O566="HRG"),"See 07.BPTs",IFERROR(ROUND('[10]Linked sheet'!H566,'Rounded options'!$B$3),"-"))</f>
        <v>1206</v>
      </c>
      <c r="J566" s="15">
        <f>IFERROR(ROUND(IF('[10]Linked sheet'!I566="","-",'[10]Linked sheet'!I566),'Rounded options'!$B$3),"-")</f>
        <v>8</v>
      </c>
      <c r="K566" s="15">
        <f>IFERROR(ROUND(IF('[10]Linked sheet'!J566="","-",'[10]Linked sheet'!J566),'Rounded options'!$B$3),"-")</f>
        <v>199</v>
      </c>
      <c r="L566" s="15" t="str">
        <f>IF('[10]Linked sheet'!K566="","-",'[10]Linked sheet'!K566)</f>
        <v>Yes</v>
      </c>
      <c r="M566" s="39">
        <f>IF('[10]Linked sheet'!L566="","-",'[10]Linked sheet'!L566)</f>
        <v>0.4</v>
      </c>
      <c r="N566" s="35">
        <f>IFERROR(ROUND('[10]Linked sheet'!M566,'Rounded options'!$B$3),"-")</f>
        <v>483</v>
      </c>
      <c r="O566" s="7" t="str">
        <f>IFERROR(VLOOKUP($B566,[11]BPT_System_Structure!$B:$F,2,FALSE),"-")</f>
        <v>-</v>
      </c>
      <c r="P566" s="23" t="str">
        <f>IFERROR(VLOOKUP($B566,[11]BPT_System_Structure!$B:$F,3,FALSE),"-")</f>
        <v>-</v>
      </c>
      <c r="Q566" s="8" t="str">
        <f>IFERROR(VLOOKUP($B566,[11]BPT_System_Structure!$B:$F,5,FALSE),"-")</f>
        <v>-</v>
      </c>
      <c r="R566" s="59">
        <v>0</v>
      </c>
    </row>
    <row r="567" spans="2:18" x14ac:dyDescent="0.2">
      <c r="B567" s="21" t="str">
        <f>'[10]Linked sheet'!A567</f>
        <v>EB08E</v>
      </c>
      <c r="C567" s="20" t="str">
        <f>VLOOKUP($B567,'[10]Linked sheet'!$A$3:$O$1925,2,FALSE)</f>
        <v>Syncope or Collapse, with CC Score 0-3</v>
      </c>
      <c r="D567" s="68" t="str">
        <f>IF(AND($Q567=$D$2,$O567="HRG"),"See 07.BPT",IFERROR(ROUND('[10]Linked sheet'!C567,'Rounded options'!$B$3),"-"))</f>
        <v>-</v>
      </c>
      <c r="E567" s="66">
        <f>IF(AND($O567="HRG",OR($D$2,$Q567=$E$2)), "See 07.BPTs",IFERROR(ROUND('[10]Linked sheet'!D567,'Rounded options'!$B$3),"-"))</f>
        <v>406</v>
      </c>
      <c r="F567" s="15" t="str">
        <f>IFERROR(ROUND(IF('[10]Linked sheet'!E567="","-",'[10]Linked sheet'!E567),'Rounded options'!$B$3),"-")</f>
        <v>-</v>
      </c>
      <c r="G567" s="15" t="str">
        <f>IFERROR(ROUND(IF('[10]Linked sheet'!F567="","-",'[10]Linked sheet'!F567),'Rounded options'!$B$3),"-")</f>
        <v>-</v>
      </c>
      <c r="H567" s="15">
        <f>IFERROR(ROUND(IF('[10]Linked sheet'!G567="","-",'[10]Linked sheet'!G567),'Rounded options'!$B$3),"-")</f>
        <v>5</v>
      </c>
      <c r="I567" s="66">
        <f>IF(AND(Q567=$I$2,$O567="HRG"),"See 07.BPTs",IFERROR(ROUND('[10]Linked sheet'!H567,'Rounded options'!$B$3),"-"))</f>
        <v>467</v>
      </c>
      <c r="J567" s="15">
        <f>IFERROR(ROUND(IF('[10]Linked sheet'!I567="","-",'[10]Linked sheet'!I567),'Rounded options'!$B$3),"-")</f>
        <v>5</v>
      </c>
      <c r="K567" s="15">
        <f>IFERROR(ROUND(IF('[10]Linked sheet'!J567="","-",'[10]Linked sheet'!J567),'Rounded options'!$B$3),"-")</f>
        <v>199</v>
      </c>
      <c r="L567" s="15" t="str">
        <f>IF('[10]Linked sheet'!K567="","-",'[10]Linked sheet'!K567)</f>
        <v>Yes</v>
      </c>
      <c r="M567" s="39">
        <f>IF('[10]Linked sheet'!L567="","-",'[10]Linked sheet'!L567)</f>
        <v>1</v>
      </c>
      <c r="N567" s="35">
        <f>IFERROR(ROUND('[10]Linked sheet'!M567,'Rounded options'!$B$3),"-")</f>
        <v>467</v>
      </c>
      <c r="O567" s="7" t="str">
        <f>IFERROR(VLOOKUP($B567,[11]BPT_System_Structure!$B:$F,2,FALSE),"-")</f>
        <v xml:space="preserve">HRG </v>
      </c>
      <c r="P567" s="23" t="str">
        <f>IFERROR(VLOOKUP($B567,[11]BPT_System_Structure!$B:$F,3,FALSE),"-")</f>
        <v>SDEC</v>
      </c>
      <c r="Q567" s="8" t="str">
        <f>IFERROR(VLOOKUP($B567,[11]BPT_System_Structure!$B:$F,5,FALSE),"-")</f>
        <v>NE</v>
      </c>
      <c r="R567" s="59" t="s">
        <v>11</v>
      </c>
    </row>
    <row r="568" spans="2:18" hidden="1" x14ac:dyDescent="0.2">
      <c r="B568" s="21" t="str">
        <f>'[10]Linked sheet'!A568</f>
        <v>EB09A</v>
      </c>
      <c r="C568" s="20" t="str">
        <f>VLOOKUP($B568,'[10]Linked sheet'!$A$3:$O$1925,2,FALSE)</f>
        <v>Non-Interventional Congenital Cardiac Conditions with CC Score 3+</v>
      </c>
      <c r="D568" s="68" t="str">
        <f>IF(AND($Q568=$D$2,$O568="HRG"),"See 07.BPT",IFERROR(ROUND('[10]Linked sheet'!C568,'Rounded options'!$B$3),"-"))</f>
        <v>-</v>
      </c>
      <c r="E568" s="66">
        <f>IF(AND($O568="HRG",OR($D$2,$Q568=$E$2)), "See 07.BPTs",IFERROR(ROUND('[10]Linked sheet'!D568,'Rounded options'!$B$3),"-"))</f>
        <v>1085</v>
      </c>
      <c r="F568" s="15" t="str">
        <f>IFERROR(ROUND(IF('[10]Linked sheet'!E568="","-",'[10]Linked sheet'!E568),'Rounded options'!$B$3),"-")</f>
        <v>-</v>
      </c>
      <c r="G568" s="15" t="str">
        <f>IFERROR(ROUND(IF('[10]Linked sheet'!F568="","-",'[10]Linked sheet'!F568),'Rounded options'!$B$3),"-")</f>
        <v>-</v>
      </c>
      <c r="H568" s="15">
        <f>IFERROR(ROUND(IF('[10]Linked sheet'!G568="","-",'[10]Linked sheet'!G568),'Rounded options'!$B$3),"-")</f>
        <v>5</v>
      </c>
      <c r="I568" s="66">
        <f>IF(AND(Q568=$I$2,$O568="HRG"),"See 07.BPTs",IFERROR(ROUND('[10]Linked sheet'!H568,'Rounded options'!$B$3),"-"))</f>
        <v>3582</v>
      </c>
      <c r="J568" s="15">
        <f>IFERROR(ROUND(IF('[10]Linked sheet'!I568="","-",'[10]Linked sheet'!I568),'Rounded options'!$B$3),"-")</f>
        <v>22</v>
      </c>
      <c r="K568" s="15">
        <f>IFERROR(ROUND(IF('[10]Linked sheet'!J568="","-",'[10]Linked sheet'!J568),'Rounded options'!$B$3),"-")</f>
        <v>223</v>
      </c>
      <c r="L568" s="15" t="str">
        <f>IF('[10]Linked sheet'!K568="","-",'[10]Linked sheet'!K568)</f>
        <v>Yes</v>
      </c>
      <c r="M568" s="39">
        <f>IF('[10]Linked sheet'!L568="","-",'[10]Linked sheet'!L568)</f>
        <v>0.30000000000000004</v>
      </c>
      <c r="N568" s="35">
        <f>IFERROR(ROUND('[10]Linked sheet'!M568,'Rounded options'!$B$3),"-")</f>
        <v>1075</v>
      </c>
      <c r="O568" s="7" t="str">
        <f>IFERROR(VLOOKUP($B568,[11]BPT_System_Structure!$B:$F,2,FALSE),"-")</f>
        <v>-</v>
      </c>
      <c r="P568" s="23" t="str">
        <f>IFERROR(VLOOKUP($B568,[11]BPT_System_Structure!$B:$F,3,FALSE),"-")</f>
        <v>-</v>
      </c>
      <c r="Q568" s="8" t="str">
        <f>IFERROR(VLOOKUP($B568,[11]BPT_System_Structure!$B:$F,5,FALSE),"-")</f>
        <v>-</v>
      </c>
      <c r="R568" s="59">
        <v>0</v>
      </c>
    </row>
    <row r="569" spans="2:18" hidden="1" x14ac:dyDescent="0.2">
      <c r="B569" s="21" t="str">
        <f>'[10]Linked sheet'!A569</f>
        <v>EB09B</v>
      </c>
      <c r="C569" s="20" t="str">
        <f>VLOOKUP($B569,'[10]Linked sheet'!$A$3:$O$1925,2,FALSE)</f>
        <v>Non-Interventional Congenital Cardiac Conditions with CC Score 0-2</v>
      </c>
      <c r="D569" s="68" t="str">
        <f>IF(AND($Q569=$D$2,$O569="HRG"),"See 07.BPT",IFERROR(ROUND('[10]Linked sheet'!C569,'Rounded options'!$B$3),"-"))</f>
        <v>-</v>
      </c>
      <c r="E569" s="66">
        <f>IF(AND($O569="HRG",OR($D$2,$Q569=$E$2)), "See 07.BPTs",IFERROR(ROUND('[10]Linked sheet'!D569,'Rounded options'!$B$3),"-"))</f>
        <v>920</v>
      </c>
      <c r="F569" s="15" t="str">
        <f>IFERROR(ROUND(IF('[10]Linked sheet'!E569="","-",'[10]Linked sheet'!E569),'Rounded options'!$B$3),"-")</f>
        <v>-</v>
      </c>
      <c r="G569" s="15" t="str">
        <f>IFERROR(ROUND(IF('[10]Linked sheet'!F569="","-",'[10]Linked sheet'!F569),'Rounded options'!$B$3),"-")</f>
        <v>-</v>
      </c>
      <c r="H569" s="15">
        <f>IFERROR(ROUND(IF('[10]Linked sheet'!G569="","-",'[10]Linked sheet'!G569),'Rounded options'!$B$3),"-")</f>
        <v>5</v>
      </c>
      <c r="I569" s="66">
        <f>IF(AND(Q569=$I$2,$O569="HRG"),"See 07.BPTs",IFERROR(ROUND('[10]Linked sheet'!H569,'Rounded options'!$B$3),"-"))</f>
        <v>1295</v>
      </c>
      <c r="J569" s="15">
        <f>IFERROR(ROUND(IF('[10]Linked sheet'!I569="","-",'[10]Linked sheet'!I569),'Rounded options'!$B$3),"-")</f>
        <v>5</v>
      </c>
      <c r="K569" s="15">
        <f>IFERROR(ROUND(IF('[10]Linked sheet'!J569="","-",'[10]Linked sheet'!J569),'Rounded options'!$B$3),"-")</f>
        <v>223</v>
      </c>
      <c r="L569" s="15" t="str">
        <f>IF('[10]Linked sheet'!K569="","-",'[10]Linked sheet'!K569)</f>
        <v>Yes</v>
      </c>
      <c r="M569" s="39">
        <f>IF('[10]Linked sheet'!L569="","-",'[10]Linked sheet'!L569)</f>
        <v>0.65</v>
      </c>
      <c r="N569" s="35">
        <f>IFERROR(ROUND('[10]Linked sheet'!M569,'Rounded options'!$B$3),"-")</f>
        <v>842</v>
      </c>
      <c r="O569" s="7" t="str">
        <f>IFERROR(VLOOKUP($B569,[11]BPT_System_Structure!$B:$F,2,FALSE),"-")</f>
        <v>-</v>
      </c>
      <c r="P569" s="23" t="str">
        <f>IFERROR(VLOOKUP($B569,[11]BPT_System_Structure!$B:$F,3,FALSE),"-")</f>
        <v>-</v>
      </c>
      <c r="Q569" s="8" t="str">
        <f>IFERROR(VLOOKUP($B569,[11]BPT_System_Structure!$B:$F,5,FALSE),"-")</f>
        <v>-</v>
      </c>
      <c r="R569" s="59">
        <v>0</v>
      </c>
    </row>
    <row r="570" spans="2:18" hidden="1" x14ac:dyDescent="0.2">
      <c r="B570" s="21" t="str">
        <f>'[10]Linked sheet'!A570</f>
        <v>EB10A</v>
      </c>
      <c r="C570" s="20" t="str">
        <f>VLOOKUP($B570,'[10]Linked sheet'!$A$3:$O$1925,2,FALSE)</f>
        <v>Actual or Suspected Myocardial Infarction, with CC Score 13+</v>
      </c>
      <c r="D570" s="68" t="str">
        <f>IF(AND($Q570=$D$2,$O570="HRG"),"See 07.BPT",IFERROR(ROUND('[10]Linked sheet'!C570,'Rounded options'!$B$3),"-"))</f>
        <v>-</v>
      </c>
      <c r="E570" s="66">
        <f>IF(AND($O570="HRG",OR($D$2,$Q570=$E$2)), "See 07.BPTs",IFERROR(ROUND('[10]Linked sheet'!D570,'Rounded options'!$B$3),"-"))</f>
        <v>4952</v>
      </c>
      <c r="F570" s="15" t="str">
        <f>IFERROR(ROUND(IF('[10]Linked sheet'!E570="","-",'[10]Linked sheet'!E570),'Rounded options'!$B$3),"-")</f>
        <v>-</v>
      </c>
      <c r="G570" s="15" t="str">
        <f>IFERROR(ROUND(IF('[10]Linked sheet'!F570="","-",'[10]Linked sheet'!F570),'Rounded options'!$B$3),"-")</f>
        <v>-</v>
      </c>
      <c r="H570" s="15">
        <f>IFERROR(ROUND(IF('[10]Linked sheet'!G570="","-",'[10]Linked sheet'!G570),'Rounded options'!$B$3),"-")</f>
        <v>50</v>
      </c>
      <c r="I570" s="66">
        <f>IF(AND(Q570=$I$2,$O570="HRG"),"See 07.BPTs",IFERROR(ROUND('[10]Linked sheet'!H570,'Rounded options'!$B$3),"-"))</f>
        <v>4952</v>
      </c>
      <c r="J570" s="15">
        <f>IFERROR(ROUND(IF('[10]Linked sheet'!I570="","-",'[10]Linked sheet'!I570),'Rounded options'!$B$3),"-")</f>
        <v>50</v>
      </c>
      <c r="K570" s="15">
        <f>IFERROR(ROUND(IF('[10]Linked sheet'!J570="","-",'[10]Linked sheet'!J570),'Rounded options'!$B$3),"-")</f>
        <v>199</v>
      </c>
      <c r="L570" s="15" t="str">
        <f>IF('[10]Linked sheet'!K570="","-",'[10]Linked sheet'!K570)</f>
        <v>Yes</v>
      </c>
      <c r="M570" s="39">
        <f>IF('[10]Linked sheet'!L570="","-",'[10]Linked sheet'!L570)</f>
        <v>0.30000000000000004</v>
      </c>
      <c r="N570" s="35">
        <f>IFERROR(ROUND('[10]Linked sheet'!M570,'Rounded options'!$B$3),"-")</f>
        <v>1486</v>
      </c>
      <c r="O570" s="7" t="str">
        <f>IFERROR(VLOOKUP($B570,[11]BPT_System_Structure!$B:$F,2,FALSE),"-")</f>
        <v>-</v>
      </c>
      <c r="P570" s="23" t="str">
        <f>IFERROR(VLOOKUP($B570,[11]BPT_System_Structure!$B:$F,3,FALSE),"-")</f>
        <v>-</v>
      </c>
      <c r="Q570" s="8" t="str">
        <f>IFERROR(VLOOKUP($B570,[11]BPT_System_Structure!$B:$F,5,FALSE),"-")</f>
        <v>-</v>
      </c>
      <c r="R570" s="59">
        <v>0</v>
      </c>
    </row>
    <row r="571" spans="2:18" hidden="1" x14ac:dyDescent="0.2">
      <c r="B571" s="21" t="str">
        <f>'[10]Linked sheet'!A571</f>
        <v>EB10B</v>
      </c>
      <c r="C571" s="20" t="str">
        <f>VLOOKUP($B571,'[10]Linked sheet'!$A$3:$O$1925,2,FALSE)</f>
        <v>Actual or Suspected Myocardial Infarction, with CC Score 10-12</v>
      </c>
      <c r="D571" s="68" t="str">
        <f>IF(AND($Q571=$D$2,$O571="HRG"),"See 07.BPT",IFERROR(ROUND('[10]Linked sheet'!C571,'Rounded options'!$B$3),"-"))</f>
        <v>-</v>
      </c>
      <c r="E571" s="66">
        <f>IF(AND($O571="HRG",OR($D$2,$Q571=$E$2)), "See 07.BPTs",IFERROR(ROUND('[10]Linked sheet'!D571,'Rounded options'!$B$3),"-"))</f>
        <v>2748</v>
      </c>
      <c r="F571" s="15" t="str">
        <f>IFERROR(ROUND(IF('[10]Linked sheet'!E571="","-",'[10]Linked sheet'!E571),'Rounded options'!$B$3),"-")</f>
        <v>-</v>
      </c>
      <c r="G571" s="15" t="str">
        <f>IFERROR(ROUND(IF('[10]Linked sheet'!F571="","-",'[10]Linked sheet'!F571),'Rounded options'!$B$3),"-")</f>
        <v>-</v>
      </c>
      <c r="H571" s="15">
        <f>IFERROR(ROUND(IF('[10]Linked sheet'!G571="","-",'[10]Linked sheet'!G571),'Rounded options'!$B$3),"-")</f>
        <v>42</v>
      </c>
      <c r="I571" s="66">
        <f>IF(AND(Q571=$I$2,$O571="HRG"),"See 07.BPTs",IFERROR(ROUND('[10]Linked sheet'!H571,'Rounded options'!$B$3),"-"))</f>
        <v>3260</v>
      </c>
      <c r="J571" s="15">
        <f>IFERROR(ROUND(IF('[10]Linked sheet'!I571="","-",'[10]Linked sheet'!I571),'Rounded options'!$B$3),"-")</f>
        <v>29</v>
      </c>
      <c r="K571" s="15">
        <f>IFERROR(ROUND(IF('[10]Linked sheet'!J571="","-",'[10]Linked sheet'!J571),'Rounded options'!$B$3),"-")</f>
        <v>199</v>
      </c>
      <c r="L571" s="15" t="str">
        <f>IF('[10]Linked sheet'!K571="","-",'[10]Linked sheet'!K571)</f>
        <v>Yes</v>
      </c>
      <c r="M571" s="39">
        <f>IF('[10]Linked sheet'!L571="","-",'[10]Linked sheet'!L571)</f>
        <v>0.30000000000000004</v>
      </c>
      <c r="N571" s="35">
        <f>IFERROR(ROUND('[10]Linked sheet'!M571,'Rounded options'!$B$3),"-")</f>
        <v>978</v>
      </c>
      <c r="O571" s="7" t="str">
        <f>IFERROR(VLOOKUP($B571,[11]BPT_System_Structure!$B:$F,2,FALSE),"-")</f>
        <v>-</v>
      </c>
      <c r="P571" s="23" t="str">
        <f>IFERROR(VLOOKUP($B571,[11]BPT_System_Structure!$B:$F,3,FALSE),"-")</f>
        <v>-</v>
      </c>
      <c r="Q571" s="8" t="str">
        <f>IFERROR(VLOOKUP($B571,[11]BPT_System_Structure!$B:$F,5,FALSE),"-")</f>
        <v>-</v>
      </c>
      <c r="R571" s="59">
        <v>0</v>
      </c>
    </row>
    <row r="572" spans="2:18" hidden="1" x14ac:dyDescent="0.2">
      <c r="B572" s="21" t="str">
        <f>'[10]Linked sheet'!A572</f>
        <v>EB10C</v>
      </c>
      <c r="C572" s="20" t="str">
        <f>VLOOKUP($B572,'[10]Linked sheet'!$A$3:$O$1925,2,FALSE)</f>
        <v>Actual or Suspected Myocardial Infarction, with CC Score 7-9</v>
      </c>
      <c r="D572" s="68" t="str">
        <f>IF(AND($Q572=$D$2,$O572="HRG"),"See 07.BPT",IFERROR(ROUND('[10]Linked sheet'!C572,'Rounded options'!$B$3),"-"))</f>
        <v>-</v>
      </c>
      <c r="E572" s="66">
        <f>IF(AND($O572="HRG",OR($D$2,$Q572=$E$2)), "See 07.BPTs",IFERROR(ROUND('[10]Linked sheet'!D572,'Rounded options'!$B$3),"-"))</f>
        <v>2120</v>
      </c>
      <c r="F572" s="15" t="str">
        <f>IFERROR(ROUND(IF('[10]Linked sheet'!E572="","-",'[10]Linked sheet'!E572),'Rounded options'!$B$3),"-")</f>
        <v>-</v>
      </c>
      <c r="G572" s="15" t="str">
        <f>IFERROR(ROUND(IF('[10]Linked sheet'!F572="","-",'[10]Linked sheet'!F572),'Rounded options'!$B$3),"-")</f>
        <v>-</v>
      </c>
      <c r="H572" s="15">
        <f>IFERROR(ROUND(IF('[10]Linked sheet'!G572="","-",'[10]Linked sheet'!G572),'Rounded options'!$B$3),"-")</f>
        <v>15</v>
      </c>
      <c r="I572" s="66">
        <f>IF(AND(Q572=$I$2,$O572="HRG"),"See 07.BPTs",IFERROR(ROUND('[10]Linked sheet'!H572,'Rounded options'!$B$3),"-"))</f>
        <v>2362</v>
      </c>
      <c r="J572" s="15">
        <f>IFERROR(ROUND(IF('[10]Linked sheet'!I572="","-",'[10]Linked sheet'!I572),'Rounded options'!$B$3),"-")</f>
        <v>18</v>
      </c>
      <c r="K572" s="15">
        <f>IFERROR(ROUND(IF('[10]Linked sheet'!J572="","-",'[10]Linked sheet'!J572),'Rounded options'!$B$3),"-")</f>
        <v>199</v>
      </c>
      <c r="L572" s="15" t="str">
        <f>IF('[10]Linked sheet'!K572="","-",'[10]Linked sheet'!K572)</f>
        <v>Yes</v>
      </c>
      <c r="M572" s="39">
        <f>IF('[10]Linked sheet'!L572="","-",'[10]Linked sheet'!L572)</f>
        <v>0.30000000000000004</v>
      </c>
      <c r="N572" s="35">
        <f>IFERROR(ROUND('[10]Linked sheet'!M572,'Rounded options'!$B$3),"-")</f>
        <v>709</v>
      </c>
      <c r="O572" s="7" t="str">
        <f>IFERROR(VLOOKUP($B572,[11]BPT_System_Structure!$B:$F,2,FALSE),"-")</f>
        <v>-</v>
      </c>
      <c r="P572" s="23" t="str">
        <f>IFERROR(VLOOKUP($B572,[11]BPT_System_Structure!$B:$F,3,FALSE),"-")</f>
        <v>-</v>
      </c>
      <c r="Q572" s="8" t="str">
        <f>IFERROR(VLOOKUP($B572,[11]BPT_System_Structure!$B:$F,5,FALSE),"-")</f>
        <v>-</v>
      </c>
      <c r="R572" s="59">
        <v>0</v>
      </c>
    </row>
    <row r="573" spans="2:18" hidden="1" x14ac:dyDescent="0.2">
      <c r="B573" s="21" t="str">
        <f>'[10]Linked sheet'!A573</f>
        <v>EB10D</v>
      </c>
      <c r="C573" s="20" t="str">
        <f>VLOOKUP($B573,'[10]Linked sheet'!$A$3:$O$1925,2,FALSE)</f>
        <v>Actual or Suspected Myocardial Infarction, with CC Score 4-6</v>
      </c>
      <c r="D573" s="68" t="str">
        <f>IF(AND($Q573=$D$2,$O573="HRG"),"See 07.BPT",IFERROR(ROUND('[10]Linked sheet'!C573,'Rounded options'!$B$3),"-"))</f>
        <v>-</v>
      </c>
      <c r="E573" s="66">
        <f>IF(AND($O573="HRG",OR($D$2,$Q573=$E$2)), "See 07.BPTs",IFERROR(ROUND('[10]Linked sheet'!D573,'Rounded options'!$B$3),"-"))</f>
        <v>1896</v>
      </c>
      <c r="F573" s="15" t="str">
        <f>IFERROR(ROUND(IF('[10]Linked sheet'!E573="","-",'[10]Linked sheet'!E573),'Rounded options'!$B$3),"-")</f>
        <v>-</v>
      </c>
      <c r="G573" s="15" t="str">
        <f>IFERROR(ROUND(IF('[10]Linked sheet'!F573="","-",'[10]Linked sheet'!F573),'Rounded options'!$B$3),"-")</f>
        <v>-</v>
      </c>
      <c r="H573" s="15">
        <f>IFERROR(ROUND(IF('[10]Linked sheet'!G573="","-",'[10]Linked sheet'!G573),'Rounded options'!$B$3),"-")</f>
        <v>15</v>
      </c>
      <c r="I573" s="66">
        <f>IF(AND(Q573=$I$2,$O573="HRG"),"See 07.BPTs",IFERROR(ROUND('[10]Linked sheet'!H573,'Rounded options'!$B$3),"-"))</f>
        <v>1896</v>
      </c>
      <c r="J573" s="15">
        <f>IFERROR(ROUND(IF('[10]Linked sheet'!I573="","-",'[10]Linked sheet'!I573),'Rounded options'!$B$3),"-")</f>
        <v>15</v>
      </c>
      <c r="K573" s="15">
        <f>IFERROR(ROUND(IF('[10]Linked sheet'!J573="","-",'[10]Linked sheet'!J573),'Rounded options'!$B$3),"-")</f>
        <v>199</v>
      </c>
      <c r="L573" s="15" t="str">
        <f>IF('[10]Linked sheet'!K573="","-",'[10]Linked sheet'!K573)</f>
        <v>Yes</v>
      </c>
      <c r="M573" s="39">
        <f>IF('[10]Linked sheet'!L573="","-",'[10]Linked sheet'!L573)</f>
        <v>0.30000000000000004</v>
      </c>
      <c r="N573" s="35">
        <f>IFERROR(ROUND('[10]Linked sheet'!M573,'Rounded options'!$B$3),"-")</f>
        <v>569</v>
      </c>
      <c r="O573" s="7" t="str">
        <f>IFERROR(VLOOKUP($B573,[11]BPT_System_Structure!$B:$F,2,FALSE),"-")</f>
        <v>-</v>
      </c>
      <c r="P573" s="23" t="str">
        <f>IFERROR(VLOOKUP($B573,[11]BPT_System_Structure!$B:$F,3,FALSE),"-")</f>
        <v>-</v>
      </c>
      <c r="Q573" s="8" t="str">
        <f>IFERROR(VLOOKUP($B573,[11]BPT_System_Structure!$B:$F,5,FALSE),"-")</f>
        <v>-</v>
      </c>
      <c r="R573" s="59">
        <v>0</v>
      </c>
    </row>
    <row r="574" spans="2:18" hidden="1" x14ac:dyDescent="0.2">
      <c r="B574" s="21" t="str">
        <f>'[10]Linked sheet'!A574</f>
        <v>EB10E</v>
      </c>
      <c r="C574" s="20" t="str">
        <f>VLOOKUP($B574,'[10]Linked sheet'!$A$3:$O$1925,2,FALSE)</f>
        <v>Actual or Suspected Myocardial Infarction, with CC Score 0-3</v>
      </c>
      <c r="D574" s="68" t="str">
        <f>IF(AND($Q574=$D$2,$O574="HRG"),"See 07.BPT",IFERROR(ROUND('[10]Linked sheet'!C574,'Rounded options'!$B$3),"-"))</f>
        <v>-</v>
      </c>
      <c r="E574" s="66">
        <f>IF(AND($O574="HRG",OR($D$2,$Q574=$E$2)), "See 07.BPTs",IFERROR(ROUND('[10]Linked sheet'!D574,'Rounded options'!$B$3),"-"))</f>
        <v>1367</v>
      </c>
      <c r="F574" s="15" t="str">
        <f>IFERROR(ROUND(IF('[10]Linked sheet'!E574="","-",'[10]Linked sheet'!E574),'Rounded options'!$B$3),"-")</f>
        <v>-</v>
      </c>
      <c r="G574" s="15" t="str">
        <f>IFERROR(ROUND(IF('[10]Linked sheet'!F574="","-",'[10]Linked sheet'!F574),'Rounded options'!$B$3),"-")</f>
        <v>-</v>
      </c>
      <c r="H574" s="15">
        <f>IFERROR(ROUND(IF('[10]Linked sheet'!G574="","-",'[10]Linked sheet'!G574),'Rounded options'!$B$3),"-")</f>
        <v>10</v>
      </c>
      <c r="I574" s="66">
        <f>IF(AND(Q574=$I$2,$O574="HRG"),"See 07.BPTs",IFERROR(ROUND('[10]Linked sheet'!H574,'Rounded options'!$B$3),"-"))</f>
        <v>1475</v>
      </c>
      <c r="J574" s="15">
        <f>IFERROR(ROUND(IF('[10]Linked sheet'!I574="","-",'[10]Linked sheet'!I574),'Rounded options'!$B$3),"-")</f>
        <v>11</v>
      </c>
      <c r="K574" s="15">
        <f>IFERROR(ROUND(IF('[10]Linked sheet'!J574="","-",'[10]Linked sheet'!J574),'Rounded options'!$B$3),"-")</f>
        <v>199</v>
      </c>
      <c r="L574" s="15" t="str">
        <f>IF('[10]Linked sheet'!K574="","-",'[10]Linked sheet'!K574)</f>
        <v>Yes</v>
      </c>
      <c r="M574" s="39">
        <f>IF('[10]Linked sheet'!L574="","-",'[10]Linked sheet'!L574)</f>
        <v>0.4</v>
      </c>
      <c r="N574" s="35">
        <f>IFERROR(ROUND('[10]Linked sheet'!M574,'Rounded options'!$B$3),"-")</f>
        <v>590</v>
      </c>
      <c r="O574" s="7" t="str">
        <f>IFERROR(VLOOKUP($B574,[11]BPT_System_Structure!$B:$F,2,FALSE),"-")</f>
        <v>-</v>
      </c>
      <c r="P574" s="23" t="str">
        <f>IFERROR(VLOOKUP($B574,[11]BPT_System_Structure!$B:$F,3,FALSE),"-")</f>
        <v>-</v>
      </c>
      <c r="Q574" s="8" t="str">
        <f>IFERROR(VLOOKUP($B574,[11]BPT_System_Structure!$B:$F,5,FALSE),"-")</f>
        <v>-</v>
      </c>
      <c r="R574" s="59">
        <v>0</v>
      </c>
    </row>
    <row r="575" spans="2:18" hidden="1" x14ac:dyDescent="0.2">
      <c r="B575" s="21" t="str">
        <f>'[10]Linked sheet'!A575</f>
        <v>EB12A</v>
      </c>
      <c r="C575" s="20" t="str">
        <f>VLOOKUP($B575,'[10]Linked sheet'!$A$3:$O$1925,2,FALSE)</f>
        <v>Unspecified Chest Pain with CC Score 11+</v>
      </c>
      <c r="D575" s="68" t="str">
        <f>IF(AND($Q575=$D$2,$O575="HRG"),"See 07.BPT",IFERROR(ROUND('[10]Linked sheet'!C575,'Rounded options'!$B$3),"-"))</f>
        <v>-</v>
      </c>
      <c r="E575" s="66">
        <f>IF(AND($O575="HRG",OR($D$2,$Q575=$E$2)), "See 07.BPTs",IFERROR(ROUND('[10]Linked sheet'!D575,'Rounded options'!$B$3),"-"))</f>
        <v>1155</v>
      </c>
      <c r="F575" s="15" t="str">
        <f>IFERROR(ROUND(IF('[10]Linked sheet'!E575="","-",'[10]Linked sheet'!E575),'Rounded options'!$B$3),"-")</f>
        <v>-</v>
      </c>
      <c r="G575" s="15" t="str">
        <f>IFERROR(ROUND(IF('[10]Linked sheet'!F575="","-",'[10]Linked sheet'!F575),'Rounded options'!$B$3),"-")</f>
        <v>-</v>
      </c>
      <c r="H575" s="15">
        <f>IFERROR(ROUND(IF('[10]Linked sheet'!G575="","-",'[10]Linked sheet'!G575),'Rounded options'!$B$3),"-")</f>
        <v>11</v>
      </c>
      <c r="I575" s="66">
        <f>IF(AND(Q575=$I$2,$O575="HRG"),"See 07.BPTs",IFERROR(ROUND('[10]Linked sheet'!H575,'Rounded options'!$B$3),"-"))</f>
        <v>1271</v>
      </c>
      <c r="J575" s="15">
        <f>IFERROR(ROUND(IF('[10]Linked sheet'!I575="","-",'[10]Linked sheet'!I575),'Rounded options'!$B$3),"-")</f>
        <v>11</v>
      </c>
      <c r="K575" s="15">
        <f>IFERROR(ROUND(IF('[10]Linked sheet'!J575="","-",'[10]Linked sheet'!J575),'Rounded options'!$B$3),"-")</f>
        <v>199</v>
      </c>
      <c r="L575" s="15" t="str">
        <f>IF('[10]Linked sheet'!K575="","-",'[10]Linked sheet'!K575)</f>
        <v>No</v>
      </c>
      <c r="M575" s="39" t="str">
        <f>IF('[10]Linked sheet'!L575="","-",'[10]Linked sheet'!L575)</f>
        <v>-</v>
      </c>
      <c r="N575" s="35">
        <f>IFERROR(ROUND('[10]Linked sheet'!M575,'Rounded options'!$B$3),"-")</f>
        <v>0</v>
      </c>
      <c r="O575" s="7" t="str">
        <f>IFERROR(VLOOKUP($B575,[11]BPT_System_Structure!$B:$F,2,FALSE),"-")</f>
        <v>-</v>
      </c>
      <c r="P575" s="23" t="str">
        <f>IFERROR(VLOOKUP($B575,[11]BPT_System_Structure!$B:$F,3,FALSE),"-")</f>
        <v>-</v>
      </c>
      <c r="Q575" s="8" t="str">
        <f>IFERROR(VLOOKUP($B575,[11]BPT_System_Structure!$B:$F,5,FALSE),"-")</f>
        <v>-</v>
      </c>
      <c r="R575" s="59">
        <v>0</v>
      </c>
    </row>
    <row r="576" spans="2:18" x14ac:dyDescent="0.2">
      <c r="B576" s="21" t="str">
        <f>'[10]Linked sheet'!A576</f>
        <v>EB12B</v>
      </c>
      <c r="C576" s="20" t="str">
        <f>VLOOKUP($B576,'[10]Linked sheet'!$A$3:$O$1925,2,FALSE)</f>
        <v>Unspecified Chest Pain with CC Score 5-10</v>
      </c>
      <c r="D576" s="68" t="str">
        <f>IF(AND($Q576=$D$2,$O576="HRG"),"See 07.BPT",IFERROR(ROUND('[10]Linked sheet'!C576,'Rounded options'!$B$3),"-"))</f>
        <v>-</v>
      </c>
      <c r="E576" s="66">
        <f>IF(AND($O576="HRG",OR($D$2,$Q576=$E$2)), "See 07.BPTs",IFERROR(ROUND('[10]Linked sheet'!D576,'Rounded options'!$B$3),"-"))</f>
        <v>363</v>
      </c>
      <c r="F576" s="15" t="str">
        <f>IFERROR(ROUND(IF('[10]Linked sheet'!E576="","-",'[10]Linked sheet'!E576),'Rounded options'!$B$3),"-")</f>
        <v>-</v>
      </c>
      <c r="G576" s="15" t="str">
        <f>IFERROR(ROUND(IF('[10]Linked sheet'!F576="","-",'[10]Linked sheet'!F576),'Rounded options'!$B$3),"-")</f>
        <v>-</v>
      </c>
      <c r="H576" s="15">
        <f>IFERROR(ROUND(IF('[10]Linked sheet'!G576="","-",'[10]Linked sheet'!G576),'Rounded options'!$B$3),"-")</f>
        <v>5</v>
      </c>
      <c r="I576" s="66">
        <f>IF(AND(Q576=$I$2,$O576="HRG"),"See 07.BPTs",IFERROR(ROUND('[10]Linked sheet'!H576,'Rounded options'!$B$3),"-"))</f>
        <v>558</v>
      </c>
      <c r="J576" s="15">
        <f>IFERROR(ROUND(IF('[10]Linked sheet'!I576="","-",'[10]Linked sheet'!I576),'Rounded options'!$B$3),"-")</f>
        <v>5</v>
      </c>
      <c r="K576" s="15">
        <f>IFERROR(ROUND(IF('[10]Linked sheet'!J576="","-",'[10]Linked sheet'!J576),'Rounded options'!$B$3),"-")</f>
        <v>199</v>
      </c>
      <c r="L576" s="15" t="str">
        <f>IF('[10]Linked sheet'!K576="","-",'[10]Linked sheet'!K576)</f>
        <v>No</v>
      </c>
      <c r="M576" s="39" t="str">
        <f>IF('[10]Linked sheet'!L576="","-",'[10]Linked sheet'!L576)</f>
        <v>-</v>
      </c>
      <c r="N576" s="35">
        <f>IFERROR(ROUND('[10]Linked sheet'!M576,'Rounded options'!$B$3),"-")</f>
        <v>0</v>
      </c>
      <c r="O576" s="7" t="str">
        <f>IFERROR(VLOOKUP($B576,[11]BPT_System_Structure!$B:$F,2,FALSE),"-")</f>
        <v>sub-HRG</v>
      </c>
      <c r="P576" s="23" t="str">
        <f>IFERROR(VLOOKUP($B576,[11]BPT_System_Structure!$B:$F,3,FALSE),"-")</f>
        <v>SDEC</v>
      </c>
      <c r="Q576" s="8" t="str">
        <f>IFERROR(VLOOKUP($B576,[11]BPT_System_Structure!$B:$F,5,FALSE),"-")</f>
        <v>NE</v>
      </c>
      <c r="R576" s="59" t="s">
        <v>11</v>
      </c>
    </row>
    <row r="577" spans="2:18" x14ac:dyDescent="0.2">
      <c r="B577" s="21" t="str">
        <f>'[10]Linked sheet'!A577</f>
        <v>EB12C</v>
      </c>
      <c r="C577" s="20" t="str">
        <f>VLOOKUP($B577,'[10]Linked sheet'!$A$3:$O$1925,2,FALSE)</f>
        <v>Unspecified Chest Pain with CC Score 0-4</v>
      </c>
      <c r="D577" s="68" t="s">
        <v>13</v>
      </c>
      <c r="E577" s="66">
        <f>IF(AND($O577="HRG",OR($D$2,$Q577=$E$2)), "See 07.BPTs",IFERROR(ROUND('[10]Linked sheet'!D577,'Rounded options'!$B$3),"-"))</f>
        <v>193</v>
      </c>
      <c r="F577" s="15" t="str">
        <f>IFERROR(ROUND(IF('[10]Linked sheet'!E577="","-",'[10]Linked sheet'!E577),'Rounded options'!$B$3),"-")</f>
        <v>-</v>
      </c>
      <c r="G577" s="15" t="str">
        <f>IFERROR(ROUND(IF('[10]Linked sheet'!F577="","-",'[10]Linked sheet'!F577),'Rounded options'!$B$3),"-")</f>
        <v>-</v>
      </c>
      <c r="H577" s="15">
        <f>IFERROR(ROUND(IF('[10]Linked sheet'!G577="","-",'[10]Linked sheet'!G577),'Rounded options'!$B$3),"-")</f>
        <v>5</v>
      </c>
      <c r="I577" s="66">
        <f>IF(AND(Q577=$I$2,$O577="HRG"),"See 07.BPTs",IFERROR(ROUND('[10]Linked sheet'!H577,'Rounded options'!$B$3),"-"))</f>
        <v>386</v>
      </c>
      <c r="J577" s="15">
        <f>IFERROR(ROUND(IF('[10]Linked sheet'!I577="","-",'[10]Linked sheet'!I577),'Rounded options'!$B$3),"-")</f>
        <v>5</v>
      </c>
      <c r="K577" s="15">
        <f>IFERROR(ROUND(IF('[10]Linked sheet'!J577="","-",'[10]Linked sheet'!J577),'Rounded options'!$B$3),"-")</f>
        <v>199</v>
      </c>
      <c r="L577" s="15" t="str">
        <f>IF('[10]Linked sheet'!K577="","-",'[10]Linked sheet'!K577)</f>
        <v>No</v>
      </c>
      <c r="M577" s="39" t="str">
        <f>IF('[10]Linked sheet'!L577="","-",'[10]Linked sheet'!L577)</f>
        <v>-</v>
      </c>
      <c r="N577" s="35">
        <f>IFERROR(ROUND('[10]Linked sheet'!M577,'Rounded options'!$B$3),"-")</f>
        <v>0</v>
      </c>
      <c r="O577" s="7" t="str">
        <f>IFERROR(VLOOKUP($B577,[11]BPT_System_Structure!$B:$F,2,FALSE),"-")</f>
        <v>sub-HRG</v>
      </c>
      <c r="P577" s="23" t="str">
        <f>IFERROR(VLOOKUP($B577,[11]BPT_System_Structure!$B:$F,3,FALSE),"-")</f>
        <v>SDEC</v>
      </c>
      <c r="Q577" s="8" t="str">
        <f>IFERROR(VLOOKUP($B577,[11]BPT_System_Structure!$B:$F,5,FALSE),"-")</f>
        <v>NE</v>
      </c>
      <c r="R577" s="59" t="s">
        <v>11</v>
      </c>
    </row>
    <row r="578" spans="2:18" hidden="1" x14ac:dyDescent="0.2">
      <c r="B578" s="21" t="str">
        <f>'[10]Linked sheet'!A578</f>
        <v>EB13A</v>
      </c>
      <c r="C578" s="20" t="str">
        <f>VLOOKUP($B578,'[10]Linked sheet'!$A$3:$O$1925,2,FALSE)</f>
        <v>Angina with CC Score 12+</v>
      </c>
      <c r="D578" s="68" t="str">
        <f>IF(AND($Q578=$D$2,$O578="HRG"),"See 07.BPT",IFERROR(ROUND('[10]Linked sheet'!C578,'Rounded options'!$B$3),"-"))</f>
        <v>-</v>
      </c>
      <c r="E578" s="66">
        <f>IF(AND($O578="HRG",OR($D$2,$Q578=$E$2)), "See 07.BPTs",IFERROR(ROUND('[10]Linked sheet'!D578,'Rounded options'!$B$3),"-"))</f>
        <v>2240</v>
      </c>
      <c r="F578" s="15" t="str">
        <f>IFERROR(ROUND(IF('[10]Linked sheet'!E578="","-",'[10]Linked sheet'!E578),'Rounded options'!$B$3),"-")</f>
        <v>-</v>
      </c>
      <c r="G578" s="15" t="str">
        <f>IFERROR(ROUND(IF('[10]Linked sheet'!F578="","-",'[10]Linked sheet'!F578),'Rounded options'!$B$3),"-")</f>
        <v>-</v>
      </c>
      <c r="H578" s="15">
        <f>IFERROR(ROUND(IF('[10]Linked sheet'!G578="","-",'[10]Linked sheet'!G578),'Rounded options'!$B$3),"-")</f>
        <v>25</v>
      </c>
      <c r="I578" s="66">
        <f>IF(AND(Q578=$I$2,$O578="HRG"),"See 07.BPTs",IFERROR(ROUND('[10]Linked sheet'!H578,'Rounded options'!$B$3),"-"))</f>
        <v>2240</v>
      </c>
      <c r="J578" s="15">
        <f>IFERROR(ROUND(IF('[10]Linked sheet'!I578="","-",'[10]Linked sheet'!I578),'Rounded options'!$B$3),"-")</f>
        <v>25</v>
      </c>
      <c r="K578" s="15">
        <f>IFERROR(ROUND(IF('[10]Linked sheet'!J578="","-",'[10]Linked sheet'!J578),'Rounded options'!$B$3),"-")</f>
        <v>199</v>
      </c>
      <c r="L578" s="15" t="str">
        <f>IF('[10]Linked sheet'!K578="","-",'[10]Linked sheet'!K578)</f>
        <v>No</v>
      </c>
      <c r="M578" s="39" t="str">
        <f>IF('[10]Linked sheet'!L578="","-",'[10]Linked sheet'!L578)</f>
        <v>-</v>
      </c>
      <c r="N578" s="35">
        <f>IFERROR(ROUND('[10]Linked sheet'!M578,'Rounded options'!$B$3),"-")</f>
        <v>0</v>
      </c>
      <c r="O578" s="7" t="str">
        <f>IFERROR(VLOOKUP($B578,[11]BPT_System_Structure!$B:$F,2,FALSE),"-")</f>
        <v>-</v>
      </c>
      <c r="P578" s="23" t="str">
        <f>IFERROR(VLOOKUP($B578,[11]BPT_System_Structure!$B:$F,3,FALSE),"-")</f>
        <v>-</v>
      </c>
      <c r="Q578" s="8" t="str">
        <f>IFERROR(VLOOKUP($B578,[11]BPT_System_Structure!$B:$F,5,FALSE),"-")</f>
        <v>-</v>
      </c>
      <c r="R578" s="59">
        <v>0</v>
      </c>
    </row>
    <row r="579" spans="2:18" hidden="1" x14ac:dyDescent="0.2">
      <c r="B579" s="21" t="str">
        <f>'[10]Linked sheet'!A579</f>
        <v>EB13B</v>
      </c>
      <c r="C579" s="20" t="str">
        <f>VLOOKUP($B579,'[10]Linked sheet'!$A$3:$O$1925,2,FALSE)</f>
        <v>Angina with CC Score 8-11</v>
      </c>
      <c r="D579" s="68" t="str">
        <f>IF(AND($Q579=$D$2,$O579="HRG"),"See 07.BPT",IFERROR(ROUND('[10]Linked sheet'!C579,'Rounded options'!$B$3),"-"))</f>
        <v>-</v>
      </c>
      <c r="E579" s="66">
        <f>IF(AND($O579="HRG",OR($D$2,$Q579=$E$2)), "See 07.BPTs",IFERROR(ROUND('[10]Linked sheet'!D579,'Rounded options'!$B$3),"-"))</f>
        <v>1144</v>
      </c>
      <c r="F579" s="15" t="str">
        <f>IFERROR(ROUND(IF('[10]Linked sheet'!E579="","-",'[10]Linked sheet'!E579),'Rounded options'!$B$3),"-")</f>
        <v>-</v>
      </c>
      <c r="G579" s="15" t="str">
        <f>IFERROR(ROUND(IF('[10]Linked sheet'!F579="","-",'[10]Linked sheet'!F579),'Rounded options'!$B$3),"-")</f>
        <v>-</v>
      </c>
      <c r="H579" s="15">
        <f>IFERROR(ROUND(IF('[10]Linked sheet'!G579="","-",'[10]Linked sheet'!G579),'Rounded options'!$B$3),"-")</f>
        <v>9</v>
      </c>
      <c r="I579" s="66">
        <f>IF(AND(Q579=$I$2,$O579="HRG"),"See 07.BPTs",IFERROR(ROUND('[10]Linked sheet'!H579,'Rounded options'!$B$3),"-"))</f>
        <v>1144</v>
      </c>
      <c r="J579" s="15">
        <f>IFERROR(ROUND(IF('[10]Linked sheet'!I579="","-",'[10]Linked sheet'!I579),'Rounded options'!$B$3),"-")</f>
        <v>9</v>
      </c>
      <c r="K579" s="15">
        <f>IFERROR(ROUND(IF('[10]Linked sheet'!J579="","-",'[10]Linked sheet'!J579),'Rounded options'!$B$3),"-")</f>
        <v>199</v>
      </c>
      <c r="L579" s="15" t="str">
        <f>IF('[10]Linked sheet'!K579="","-",'[10]Linked sheet'!K579)</f>
        <v>No</v>
      </c>
      <c r="M579" s="39" t="str">
        <f>IF('[10]Linked sheet'!L579="","-",'[10]Linked sheet'!L579)</f>
        <v>-</v>
      </c>
      <c r="N579" s="35">
        <f>IFERROR(ROUND('[10]Linked sheet'!M579,'Rounded options'!$B$3),"-")</f>
        <v>0</v>
      </c>
      <c r="O579" s="7" t="str">
        <f>IFERROR(VLOOKUP($B579,[11]BPT_System_Structure!$B:$F,2,FALSE),"-")</f>
        <v>-</v>
      </c>
      <c r="P579" s="23" t="str">
        <f>IFERROR(VLOOKUP($B579,[11]BPT_System_Structure!$B:$F,3,FALSE),"-")</f>
        <v>-</v>
      </c>
      <c r="Q579" s="8" t="str">
        <f>IFERROR(VLOOKUP($B579,[11]BPT_System_Structure!$B:$F,5,FALSE),"-")</f>
        <v>-</v>
      </c>
      <c r="R579" s="59">
        <v>0</v>
      </c>
    </row>
    <row r="580" spans="2:18" x14ac:dyDescent="0.2">
      <c r="B580" s="21" t="str">
        <f>'[10]Linked sheet'!A580</f>
        <v>EB13C</v>
      </c>
      <c r="C580" s="20" t="str">
        <f>VLOOKUP($B580,'[10]Linked sheet'!$A$3:$O$1925,2,FALSE)</f>
        <v>Angina with CC Score 4-7</v>
      </c>
      <c r="D580" s="68" t="str">
        <f>IF(AND($Q580=$D$2,$O580="HRG"),"See 07.BPT",IFERROR(ROUND('[10]Linked sheet'!C580,'Rounded options'!$B$3),"-"))</f>
        <v>-</v>
      </c>
      <c r="E580" s="66">
        <f>IF(AND($O580="HRG",OR($D$2,$Q580=$E$2)), "See 07.BPTs",IFERROR(ROUND('[10]Linked sheet'!D580,'Rounded options'!$B$3),"-"))</f>
        <v>737</v>
      </c>
      <c r="F580" s="15" t="str">
        <f>IFERROR(ROUND(IF('[10]Linked sheet'!E580="","-",'[10]Linked sheet'!E580),'Rounded options'!$B$3),"-")</f>
        <v>-</v>
      </c>
      <c r="G580" s="15" t="str">
        <f>IFERROR(ROUND(IF('[10]Linked sheet'!F580="","-",'[10]Linked sheet'!F580),'Rounded options'!$B$3),"-")</f>
        <v>-</v>
      </c>
      <c r="H580" s="15">
        <f>IFERROR(ROUND(IF('[10]Linked sheet'!G580="","-",'[10]Linked sheet'!G580),'Rounded options'!$B$3),"-")</f>
        <v>5</v>
      </c>
      <c r="I580" s="66">
        <f>IF(AND(Q580=$I$2,$O580="HRG"),"See 07.BPTs",IFERROR(ROUND('[10]Linked sheet'!H580,'Rounded options'!$B$3),"-"))</f>
        <v>737</v>
      </c>
      <c r="J580" s="15">
        <f>IFERROR(ROUND(IF('[10]Linked sheet'!I580="","-",'[10]Linked sheet'!I580),'Rounded options'!$B$3),"-")</f>
        <v>5</v>
      </c>
      <c r="K580" s="15">
        <f>IFERROR(ROUND(IF('[10]Linked sheet'!J580="","-",'[10]Linked sheet'!J580),'Rounded options'!$B$3),"-")</f>
        <v>199</v>
      </c>
      <c r="L580" s="15" t="str">
        <f>IF('[10]Linked sheet'!K580="","-",'[10]Linked sheet'!K580)</f>
        <v>No</v>
      </c>
      <c r="M580" s="39" t="str">
        <f>IF('[10]Linked sheet'!L580="","-",'[10]Linked sheet'!L580)</f>
        <v>-</v>
      </c>
      <c r="N580" s="35">
        <f>IFERROR(ROUND('[10]Linked sheet'!M580,'Rounded options'!$B$3),"-")</f>
        <v>0</v>
      </c>
      <c r="O580" s="7" t="str">
        <f>IFERROR(VLOOKUP($B580,[11]BPT_System_Structure!$B:$F,2,FALSE),"-")</f>
        <v>sub-HRG</v>
      </c>
      <c r="P580" s="23" t="str">
        <f>IFERROR(VLOOKUP($B580,[11]BPT_System_Structure!$B:$F,3,FALSE),"-")</f>
        <v>SDEC</v>
      </c>
      <c r="Q580" s="8" t="str">
        <f>IFERROR(VLOOKUP($B580,[11]BPT_System_Structure!$B:$F,5,FALSE),"-")</f>
        <v>NE</v>
      </c>
      <c r="R580" s="59" t="s">
        <v>11</v>
      </c>
    </row>
    <row r="581" spans="2:18" x14ac:dyDescent="0.2">
      <c r="B581" s="21" t="str">
        <f>'[10]Linked sheet'!A581</f>
        <v>EB13D</v>
      </c>
      <c r="C581" s="20" t="str">
        <f>VLOOKUP($B581,'[10]Linked sheet'!$A$3:$O$1925,2,FALSE)</f>
        <v>Angina with CC Score 0-3</v>
      </c>
      <c r="D581" s="68" t="str">
        <f>IF(AND($Q581=$D$2,$O581="HRG"),"See 07.BPT",IFERROR(ROUND('[10]Linked sheet'!C581,'Rounded options'!$B$3),"-"))</f>
        <v>-</v>
      </c>
      <c r="E581" s="66">
        <f>IF(AND($O581="HRG",OR($D$2,$Q581=$E$2)), "See 07.BPTs",IFERROR(ROUND('[10]Linked sheet'!D581,'Rounded options'!$B$3),"-"))</f>
        <v>532</v>
      </c>
      <c r="F581" s="15" t="str">
        <f>IFERROR(ROUND(IF('[10]Linked sheet'!E581="","-",'[10]Linked sheet'!E581),'Rounded options'!$B$3),"-")</f>
        <v>-</v>
      </c>
      <c r="G581" s="15" t="str">
        <f>IFERROR(ROUND(IF('[10]Linked sheet'!F581="","-",'[10]Linked sheet'!F581),'Rounded options'!$B$3),"-")</f>
        <v>-</v>
      </c>
      <c r="H581" s="15">
        <f>IFERROR(ROUND(IF('[10]Linked sheet'!G581="","-",'[10]Linked sheet'!G581),'Rounded options'!$B$3),"-")</f>
        <v>5</v>
      </c>
      <c r="I581" s="66">
        <f>IF(AND(Q581=$I$2,$O581="HRG"),"See 07.BPTs",IFERROR(ROUND('[10]Linked sheet'!H581,'Rounded options'!$B$3),"-"))</f>
        <v>532</v>
      </c>
      <c r="J581" s="15">
        <f>IFERROR(ROUND(IF('[10]Linked sheet'!I581="","-",'[10]Linked sheet'!I581),'Rounded options'!$B$3),"-")</f>
        <v>5</v>
      </c>
      <c r="K581" s="15">
        <f>IFERROR(ROUND(IF('[10]Linked sheet'!J581="","-",'[10]Linked sheet'!J581),'Rounded options'!$B$3),"-")</f>
        <v>199</v>
      </c>
      <c r="L581" s="15" t="str">
        <f>IF('[10]Linked sheet'!K581="","-",'[10]Linked sheet'!K581)</f>
        <v>No</v>
      </c>
      <c r="M581" s="39" t="str">
        <f>IF('[10]Linked sheet'!L581="","-",'[10]Linked sheet'!L581)</f>
        <v>-</v>
      </c>
      <c r="N581" s="35">
        <f>IFERROR(ROUND('[10]Linked sheet'!M581,'Rounded options'!$B$3),"-")</f>
        <v>0</v>
      </c>
      <c r="O581" s="7" t="str">
        <f>IFERROR(VLOOKUP($B581,[11]BPT_System_Structure!$B:$F,2,FALSE),"-")</f>
        <v>sub-HRG</v>
      </c>
      <c r="P581" s="23" t="str">
        <f>IFERROR(VLOOKUP($B581,[11]BPT_System_Structure!$B:$F,3,FALSE),"-")</f>
        <v>SDEC</v>
      </c>
      <c r="Q581" s="8" t="str">
        <f>IFERROR(VLOOKUP($B581,[11]BPT_System_Structure!$B:$F,5,FALSE),"-")</f>
        <v>NE</v>
      </c>
      <c r="R581" s="59" t="s">
        <v>11</v>
      </c>
    </row>
    <row r="582" spans="2:18" hidden="1" x14ac:dyDescent="0.2">
      <c r="B582" s="21" t="str">
        <f>'[10]Linked sheet'!A582</f>
        <v>EB14A</v>
      </c>
      <c r="C582" s="20" t="str">
        <f>VLOOKUP($B582,'[10]Linked sheet'!$A$3:$O$1925,2,FALSE)</f>
        <v>Other Acquired Cardiac Conditions with CC Score 13+</v>
      </c>
      <c r="D582" s="68" t="str">
        <f>IF(AND($Q582=$D$2,$O582="HRG"),"See 07.BPT",IFERROR(ROUND('[10]Linked sheet'!C582,'Rounded options'!$B$3),"-"))</f>
        <v>-</v>
      </c>
      <c r="E582" s="66">
        <f>IF(AND($O582="HRG",OR($D$2,$Q582=$E$2)), "See 07.BPTs",IFERROR(ROUND('[10]Linked sheet'!D582,'Rounded options'!$B$3),"-"))</f>
        <v>4889</v>
      </c>
      <c r="F582" s="15" t="str">
        <f>IFERROR(ROUND(IF('[10]Linked sheet'!E582="","-",'[10]Linked sheet'!E582),'Rounded options'!$B$3),"-")</f>
        <v>-</v>
      </c>
      <c r="G582" s="15" t="str">
        <f>IFERROR(ROUND(IF('[10]Linked sheet'!F582="","-",'[10]Linked sheet'!F582),'Rounded options'!$B$3),"-")</f>
        <v>-</v>
      </c>
      <c r="H582" s="15">
        <f>IFERROR(ROUND(IF('[10]Linked sheet'!G582="","-",'[10]Linked sheet'!G582),'Rounded options'!$B$3),"-")</f>
        <v>41</v>
      </c>
      <c r="I582" s="66">
        <f>IF(AND(Q582=$I$2,$O582="HRG"),"See 07.BPTs",IFERROR(ROUND('[10]Linked sheet'!H582,'Rounded options'!$B$3),"-"))</f>
        <v>5003</v>
      </c>
      <c r="J582" s="15">
        <f>IFERROR(ROUND(IF('[10]Linked sheet'!I582="","-",'[10]Linked sheet'!I582),'Rounded options'!$B$3),"-")</f>
        <v>50</v>
      </c>
      <c r="K582" s="15">
        <f>IFERROR(ROUND(IF('[10]Linked sheet'!J582="","-",'[10]Linked sheet'!J582),'Rounded options'!$B$3),"-")</f>
        <v>199</v>
      </c>
      <c r="L582" s="15" t="str">
        <f>IF('[10]Linked sheet'!K582="","-",'[10]Linked sheet'!K582)</f>
        <v>No</v>
      </c>
      <c r="M582" s="39" t="str">
        <f>IF('[10]Linked sheet'!L582="","-",'[10]Linked sheet'!L582)</f>
        <v>-</v>
      </c>
      <c r="N582" s="35">
        <f>IFERROR(ROUND('[10]Linked sheet'!M582,'Rounded options'!$B$3),"-")</f>
        <v>0</v>
      </c>
      <c r="O582" s="7" t="str">
        <f>IFERROR(VLOOKUP($B582,[11]BPT_System_Structure!$B:$F,2,FALSE),"-")</f>
        <v>-</v>
      </c>
      <c r="P582" s="23" t="str">
        <f>IFERROR(VLOOKUP($B582,[11]BPT_System_Structure!$B:$F,3,FALSE),"-")</f>
        <v>-</v>
      </c>
      <c r="Q582" s="8" t="str">
        <f>IFERROR(VLOOKUP($B582,[11]BPT_System_Structure!$B:$F,5,FALSE),"-")</f>
        <v>-</v>
      </c>
      <c r="R582" s="59">
        <v>0</v>
      </c>
    </row>
    <row r="583" spans="2:18" hidden="1" x14ac:dyDescent="0.2">
      <c r="B583" s="21" t="str">
        <f>'[10]Linked sheet'!A583</f>
        <v>EB14B</v>
      </c>
      <c r="C583" s="20" t="str">
        <f>VLOOKUP($B583,'[10]Linked sheet'!$A$3:$O$1925,2,FALSE)</f>
        <v>Other Acquired Cardiac Conditions with CC Score 9-12</v>
      </c>
      <c r="D583" s="68" t="str">
        <f>IF(AND($Q583=$D$2,$O583="HRG"),"See 07.BPT",IFERROR(ROUND('[10]Linked sheet'!C583,'Rounded options'!$B$3),"-"))</f>
        <v>-</v>
      </c>
      <c r="E583" s="66">
        <f>IF(AND($O583="HRG",OR($D$2,$Q583=$E$2)), "See 07.BPTs",IFERROR(ROUND('[10]Linked sheet'!D583,'Rounded options'!$B$3),"-"))</f>
        <v>1964</v>
      </c>
      <c r="F583" s="15" t="str">
        <f>IFERROR(ROUND(IF('[10]Linked sheet'!E583="","-",'[10]Linked sheet'!E583),'Rounded options'!$B$3),"-")</f>
        <v>-</v>
      </c>
      <c r="G583" s="15" t="str">
        <f>IFERROR(ROUND(IF('[10]Linked sheet'!F583="","-",'[10]Linked sheet'!F583),'Rounded options'!$B$3),"-")</f>
        <v>-</v>
      </c>
      <c r="H583" s="15">
        <f>IFERROR(ROUND(IF('[10]Linked sheet'!G583="","-",'[10]Linked sheet'!G583),'Rounded options'!$B$3),"-")</f>
        <v>13</v>
      </c>
      <c r="I583" s="66">
        <f>IF(AND(Q583=$I$2,$O583="HRG"),"See 07.BPTs",IFERROR(ROUND('[10]Linked sheet'!H583,'Rounded options'!$B$3),"-"))</f>
        <v>3043</v>
      </c>
      <c r="J583" s="15">
        <f>IFERROR(ROUND(IF('[10]Linked sheet'!I583="","-",'[10]Linked sheet'!I583),'Rounded options'!$B$3),"-")</f>
        <v>27</v>
      </c>
      <c r="K583" s="15">
        <f>IFERROR(ROUND(IF('[10]Linked sheet'!J583="","-",'[10]Linked sheet'!J583),'Rounded options'!$B$3),"-")</f>
        <v>199</v>
      </c>
      <c r="L583" s="15" t="str">
        <f>IF('[10]Linked sheet'!K583="","-",'[10]Linked sheet'!K583)</f>
        <v>No</v>
      </c>
      <c r="M583" s="39" t="str">
        <f>IF('[10]Linked sheet'!L583="","-",'[10]Linked sheet'!L583)</f>
        <v>-</v>
      </c>
      <c r="N583" s="35">
        <f>IFERROR(ROUND('[10]Linked sheet'!M583,'Rounded options'!$B$3),"-")</f>
        <v>0</v>
      </c>
      <c r="O583" s="7" t="str">
        <f>IFERROR(VLOOKUP($B583,[11]BPT_System_Structure!$B:$F,2,FALSE),"-")</f>
        <v>-</v>
      </c>
      <c r="P583" s="23" t="str">
        <f>IFERROR(VLOOKUP($B583,[11]BPT_System_Structure!$B:$F,3,FALSE),"-")</f>
        <v>-</v>
      </c>
      <c r="Q583" s="8" t="str">
        <f>IFERROR(VLOOKUP($B583,[11]BPT_System_Structure!$B:$F,5,FALSE),"-")</f>
        <v>-</v>
      </c>
      <c r="R583" s="59">
        <v>0</v>
      </c>
    </row>
    <row r="584" spans="2:18" hidden="1" x14ac:dyDescent="0.2">
      <c r="B584" s="21" t="str">
        <f>'[10]Linked sheet'!A584</f>
        <v>EB14C</v>
      </c>
      <c r="C584" s="20" t="str">
        <f>VLOOKUP($B584,'[10]Linked sheet'!$A$3:$O$1925,2,FALSE)</f>
        <v>Other Acquired Cardiac Conditions with CC Score 6-8</v>
      </c>
      <c r="D584" s="68" t="str">
        <f>IF(AND($Q584=$D$2,$O584="HRG"),"See 07.BPT",IFERROR(ROUND('[10]Linked sheet'!C584,'Rounded options'!$B$3),"-"))</f>
        <v>-</v>
      </c>
      <c r="E584" s="66">
        <f>IF(AND($O584="HRG",OR($D$2,$Q584=$E$2)), "See 07.BPTs",IFERROR(ROUND('[10]Linked sheet'!D584,'Rounded options'!$B$3),"-"))</f>
        <v>1038</v>
      </c>
      <c r="F584" s="15" t="str">
        <f>IFERROR(ROUND(IF('[10]Linked sheet'!E584="","-",'[10]Linked sheet'!E584),'Rounded options'!$B$3),"-")</f>
        <v>-</v>
      </c>
      <c r="G584" s="15" t="str">
        <f>IFERROR(ROUND(IF('[10]Linked sheet'!F584="","-",'[10]Linked sheet'!F584),'Rounded options'!$B$3),"-")</f>
        <v>-</v>
      </c>
      <c r="H584" s="15">
        <f>IFERROR(ROUND(IF('[10]Linked sheet'!G584="","-",'[10]Linked sheet'!G584),'Rounded options'!$B$3),"-")</f>
        <v>5</v>
      </c>
      <c r="I584" s="66">
        <f>IF(AND(Q584=$I$2,$O584="HRG"),"See 07.BPTs",IFERROR(ROUND('[10]Linked sheet'!H584,'Rounded options'!$B$3),"-"))</f>
        <v>2055</v>
      </c>
      <c r="J584" s="15">
        <f>IFERROR(ROUND(IF('[10]Linked sheet'!I584="","-",'[10]Linked sheet'!I584),'Rounded options'!$B$3),"-")</f>
        <v>19</v>
      </c>
      <c r="K584" s="15">
        <f>IFERROR(ROUND(IF('[10]Linked sheet'!J584="","-",'[10]Linked sheet'!J584),'Rounded options'!$B$3),"-")</f>
        <v>199</v>
      </c>
      <c r="L584" s="15" t="str">
        <f>IF('[10]Linked sheet'!K584="","-",'[10]Linked sheet'!K584)</f>
        <v>No</v>
      </c>
      <c r="M584" s="39" t="str">
        <f>IF('[10]Linked sheet'!L584="","-",'[10]Linked sheet'!L584)</f>
        <v>-</v>
      </c>
      <c r="N584" s="35">
        <f>IFERROR(ROUND('[10]Linked sheet'!M584,'Rounded options'!$B$3),"-")</f>
        <v>0</v>
      </c>
      <c r="O584" s="7" t="str">
        <f>IFERROR(VLOOKUP($B584,[11]BPT_System_Structure!$B:$F,2,FALSE),"-")</f>
        <v>-</v>
      </c>
      <c r="P584" s="23" t="str">
        <f>IFERROR(VLOOKUP($B584,[11]BPT_System_Structure!$B:$F,3,FALSE),"-")</f>
        <v>-</v>
      </c>
      <c r="Q584" s="8" t="str">
        <f>IFERROR(VLOOKUP($B584,[11]BPT_System_Structure!$B:$F,5,FALSE),"-")</f>
        <v>-</v>
      </c>
      <c r="R584" s="59">
        <v>0</v>
      </c>
    </row>
    <row r="585" spans="2:18" hidden="1" x14ac:dyDescent="0.2">
      <c r="B585" s="21" t="str">
        <f>'[10]Linked sheet'!A585</f>
        <v>EB14D</v>
      </c>
      <c r="C585" s="20" t="str">
        <f>VLOOKUP($B585,'[10]Linked sheet'!$A$3:$O$1925,2,FALSE)</f>
        <v>Other Acquired Cardiac Conditions with CC Score 3-5</v>
      </c>
      <c r="D585" s="68" t="str">
        <f>IF(AND($Q585=$D$2,$O585="HRG"),"See 07.BPT",IFERROR(ROUND('[10]Linked sheet'!C585,'Rounded options'!$B$3),"-"))</f>
        <v>-</v>
      </c>
      <c r="E585" s="66">
        <f>IF(AND($O585="HRG",OR($D$2,$Q585=$E$2)), "See 07.BPTs",IFERROR(ROUND('[10]Linked sheet'!D585,'Rounded options'!$B$3),"-"))</f>
        <v>745</v>
      </c>
      <c r="F585" s="15" t="str">
        <f>IFERROR(ROUND(IF('[10]Linked sheet'!E585="","-",'[10]Linked sheet'!E585),'Rounded options'!$B$3),"-")</f>
        <v>-</v>
      </c>
      <c r="G585" s="15" t="str">
        <f>IFERROR(ROUND(IF('[10]Linked sheet'!F585="","-",'[10]Linked sheet'!F585),'Rounded options'!$B$3),"-")</f>
        <v>-</v>
      </c>
      <c r="H585" s="15">
        <f>IFERROR(ROUND(IF('[10]Linked sheet'!G585="","-",'[10]Linked sheet'!G585),'Rounded options'!$B$3),"-")</f>
        <v>5</v>
      </c>
      <c r="I585" s="66">
        <f>IF(AND(Q585=$I$2,$O585="HRG"),"See 07.BPTs",IFERROR(ROUND('[10]Linked sheet'!H585,'Rounded options'!$B$3),"-"))</f>
        <v>1406</v>
      </c>
      <c r="J585" s="15">
        <f>IFERROR(ROUND(IF('[10]Linked sheet'!I585="","-",'[10]Linked sheet'!I585),'Rounded options'!$B$3),"-")</f>
        <v>11</v>
      </c>
      <c r="K585" s="15">
        <f>IFERROR(ROUND(IF('[10]Linked sheet'!J585="","-",'[10]Linked sheet'!J585),'Rounded options'!$B$3),"-")</f>
        <v>199</v>
      </c>
      <c r="L585" s="15" t="str">
        <f>IF('[10]Linked sheet'!K585="","-",'[10]Linked sheet'!K585)</f>
        <v>No</v>
      </c>
      <c r="M585" s="39" t="str">
        <f>IF('[10]Linked sheet'!L585="","-",'[10]Linked sheet'!L585)</f>
        <v>-</v>
      </c>
      <c r="N585" s="35">
        <f>IFERROR(ROUND('[10]Linked sheet'!M585,'Rounded options'!$B$3),"-")</f>
        <v>0</v>
      </c>
      <c r="O585" s="7" t="str">
        <f>IFERROR(VLOOKUP($B585,[11]BPT_System_Structure!$B:$F,2,FALSE),"-")</f>
        <v>-</v>
      </c>
      <c r="P585" s="23" t="str">
        <f>IFERROR(VLOOKUP($B585,[11]BPT_System_Structure!$B:$F,3,FALSE),"-")</f>
        <v>-</v>
      </c>
      <c r="Q585" s="8" t="str">
        <f>IFERROR(VLOOKUP($B585,[11]BPT_System_Structure!$B:$F,5,FALSE),"-")</f>
        <v>-</v>
      </c>
      <c r="R585" s="59">
        <v>0</v>
      </c>
    </row>
    <row r="586" spans="2:18" hidden="1" x14ac:dyDescent="0.2">
      <c r="B586" s="21" t="str">
        <f>'[10]Linked sheet'!A586</f>
        <v>EB14E</v>
      </c>
      <c r="C586" s="20" t="str">
        <f>VLOOKUP($B586,'[10]Linked sheet'!$A$3:$O$1925,2,FALSE)</f>
        <v>Other Acquired Cardiac Conditions with CC Score 0-2</v>
      </c>
      <c r="D586" s="68" t="str">
        <f>IF(AND($Q586=$D$2,$O586="HRG"),"See 07.BPT",IFERROR(ROUND('[10]Linked sheet'!C586,'Rounded options'!$B$3),"-"))</f>
        <v>-</v>
      </c>
      <c r="E586" s="66">
        <f>IF(AND($O586="HRG",OR($D$2,$Q586=$E$2)), "See 07.BPTs",IFERROR(ROUND('[10]Linked sheet'!D586,'Rounded options'!$B$3),"-"))</f>
        <v>505</v>
      </c>
      <c r="F586" s="15" t="str">
        <f>IFERROR(ROUND(IF('[10]Linked sheet'!E586="","-",'[10]Linked sheet'!E586),'Rounded options'!$B$3),"-")</f>
        <v>-</v>
      </c>
      <c r="G586" s="15" t="str">
        <f>IFERROR(ROUND(IF('[10]Linked sheet'!F586="","-",'[10]Linked sheet'!F586),'Rounded options'!$B$3),"-")</f>
        <v>-</v>
      </c>
      <c r="H586" s="15">
        <f>IFERROR(ROUND(IF('[10]Linked sheet'!G586="","-",'[10]Linked sheet'!G586),'Rounded options'!$B$3),"-")</f>
        <v>5</v>
      </c>
      <c r="I586" s="66">
        <f>IF(AND(Q586=$I$2,$O586="HRG"),"See 07.BPTs",IFERROR(ROUND('[10]Linked sheet'!H586,'Rounded options'!$B$3),"-"))</f>
        <v>847</v>
      </c>
      <c r="J586" s="15">
        <f>IFERROR(ROUND(IF('[10]Linked sheet'!I586="","-",'[10]Linked sheet'!I586),'Rounded options'!$B$3),"-")</f>
        <v>5</v>
      </c>
      <c r="K586" s="15">
        <f>IFERROR(ROUND(IF('[10]Linked sheet'!J586="","-",'[10]Linked sheet'!J586),'Rounded options'!$B$3),"-")</f>
        <v>199</v>
      </c>
      <c r="L586" s="15" t="str">
        <f>IF('[10]Linked sheet'!K586="","-",'[10]Linked sheet'!K586)</f>
        <v>No</v>
      </c>
      <c r="M586" s="39" t="str">
        <f>IF('[10]Linked sheet'!L586="","-",'[10]Linked sheet'!L586)</f>
        <v>-</v>
      </c>
      <c r="N586" s="35">
        <f>IFERROR(ROUND('[10]Linked sheet'!M586,'Rounded options'!$B$3),"-")</f>
        <v>0</v>
      </c>
      <c r="O586" s="7" t="str">
        <f>IFERROR(VLOOKUP($B586,[11]BPT_System_Structure!$B:$F,2,FALSE),"-")</f>
        <v>-</v>
      </c>
      <c r="P586" s="23" t="str">
        <f>IFERROR(VLOOKUP($B586,[11]BPT_System_Structure!$B:$F,3,FALSE),"-")</f>
        <v>-</v>
      </c>
      <c r="Q586" s="8" t="str">
        <f>IFERROR(VLOOKUP($B586,[11]BPT_System_Structure!$B:$F,5,FALSE),"-")</f>
        <v>-</v>
      </c>
      <c r="R586" s="59">
        <v>0</v>
      </c>
    </row>
    <row r="587" spans="2:18" hidden="1" x14ac:dyDescent="0.2">
      <c r="B587" s="21" t="str">
        <f>'[10]Linked sheet'!A587</f>
        <v>EB15A</v>
      </c>
      <c r="C587" s="20" t="str">
        <f>VLOOKUP($B587,'[10]Linked sheet'!$A$3:$O$1925,2,FALSE)</f>
        <v>Primary Pulmonary Hypertension with CC Score 9+</v>
      </c>
      <c r="D587" s="68" t="str">
        <f>IF(AND($Q587=$D$2,$O587="HRG"),"See 07.BPT",IFERROR(ROUND('[10]Linked sheet'!C587,'Rounded options'!$B$3),"-"))</f>
        <v>-</v>
      </c>
      <c r="E587" s="66">
        <f>IF(AND($O587="HRG",OR($D$2,$Q587=$E$2)), "See 07.BPTs",IFERROR(ROUND('[10]Linked sheet'!D587,'Rounded options'!$B$3),"-"))</f>
        <v>4543</v>
      </c>
      <c r="F587" s="15" t="str">
        <f>IFERROR(ROUND(IF('[10]Linked sheet'!E587="","-",'[10]Linked sheet'!E587),'Rounded options'!$B$3),"-")</f>
        <v>-</v>
      </c>
      <c r="G587" s="15" t="str">
        <f>IFERROR(ROUND(IF('[10]Linked sheet'!F587="","-",'[10]Linked sheet'!F587),'Rounded options'!$B$3),"-")</f>
        <v>-</v>
      </c>
      <c r="H587" s="15">
        <f>IFERROR(ROUND(IF('[10]Linked sheet'!G587="","-",'[10]Linked sheet'!G587),'Rounded options'!$B$3),"-")</f>
        <v>32</v>
      </c>
      <c r="I587" s="66">
        <f>IF(AND(Q587=$I$2,$O587="HRG"),"See 07.BPTs",IFERROR(ROUND('[10]Linked sheet'!H587,'Rounded options'!$B$3),"-"))</f>
        <v>4543</v>
      </c>
      <c r="J587" s="15">
        <f>IFERROR(ROUND(IF('[10]Linked sheet'!I587="","-",'[10]Linked sheet'!I587),'Rounded options'!$B$3),"-")</f>
        <v>32</v>
      </c>
      <c r="K587" s="15">
        <f>IFERROR(ROUND(IF('[10]Linked sheet'!J587="","-",'[10]Linked sheet'!J587),'Rounded options'!$B$3),"-")</f>
        <v>199</v>
      </c>
      <c r="L587" s="15" t="str">
        <f>IF('[10]Linked sheet'!K587="","-",'[10]Linked sheet'!K587)</f>
        <v>No</v>
      </c>
      <c r="M587" s="39" t="str">
        <f>IF('[10]Linked sheet'!L587="","-",'[10]Linked sheet'!L587)</f>
        <v>-</v>
      </c>
      <c r="N587" s="35">
        <f>IFERROR(ROUND('[10]Linked sheet'!M587,'Rounded options'!$B$3),"-")</f>
        <v>0</v>
      </c>
      <c r="O587" s="7" t="str">
        <f>IFERROR(VLOOKUP($B587,[11]BPT_System_Structure!$B:$F,2,FALSE),"-")</f>
        <v>-</v>
      </c>
      <c r="P587" s="23" t="str">
        <f>IFERROR(VLOOKUP($B587,[11]BPT_System_Structure!$B:$F,3,FALSE),"-")</f>
        <v>-</v>
      </c>
      <c r="Q587" s="8" t="str">
        <f>IFERROR(VLOOKUP($B587,[11]BPT_System_Structure!$B:$F,5,FALSE),"-")</f>
        <v>-</v>
      </c>
      <c r="R587" s="59">
        <v>0</v>
      </c>
    </row>
    <row r="588" spans="2:18" hidden="1" x14ac:dyDescent="0.2">
      <c r="B588" s="21" t="str">
        <f>'[10]Linked sheet'!A588</f>
        <v>EB15B</v>
      </c>
      <c r="C588" s="20" t="str">
        <f>VLOOKUP($B588,'[10]Linked sheet'!$A$3:$O$1925,2,FALSE)</f>
        <v>Primary Pulmonary Hypertension with CC Score 4-8</v>
      </c>
      <c r="D588" s="68" t="str">
        <f>IF(AND($Q588=$D$2,$O588="HRG"),"See 07.BPT",IFERROR(ROUND('[10]Linked sheet'!C588,'Rounded options'!$B$3),"-"))</f>
        <v>-</v>
      </c>
      <c r="E588" s="66">
        <f>IF(AND($O588="HRG",OR($D$2,$Q588=$E$2)), "See 07.BPTs",IFERROR(ROUND('[10]Linked sheet'!D588,'Rounded options'!$B$3),"-"))</f>
        <v>2508</v>
      </c>
      <c r="F588" s="15" t="str">
        <f>IFERROR(ROUND(IF('[10]Linked sheet'!E588="","-",'[10]Linked sheet'!E588),'Rounded options'!$B$3),"-")</f>
        <v>-</v>
      </c>
      <c r="G588" s="15" t="str">
        <f>IFERROR(ROUND(IF('[10]Linked sheet'!F588="","-",'[10]Linked sheet'!F588),'Rounded options'!$B$3),"-")</f>
        <v>-</v>
      </c>
      <c r="H588" s="15">
        <f>IFERROR(ROUND(IF('[10]Linked sheet'!G588="","-",'[10]Linked sheet'!G588),'Rounded options'!$B$3),"-")</f>
        <v>20</v>
      </c>
      <c r="I588" s="66">
        <f>IF(AND(Q588=$I$2,$O588="HRG"),"See 07.BPTs",IFERROR(ROUND('[10]Linked sheet'!H588,'Rounded options'!$B$3),"-"))</f>
        <v>2508</v>
      </c>
      <c r="J588" s="15">
        <f>IFERROR(ROUND(IF('[10]Linked sheet'!I588="","-",'[10]Linked sheet'!I588),'Rounded options'!$B$3),"-")</f>
        <v>20</v>
      </c>
      <c r="K588" s="15">
        <f>IFERROR(ROUND(IF('[10]Linked sheet'!J588="","-",'[10]Linked sheet'!J588),'Rounded options'!$B$3),"-")</f>
        <v>199</v>
      </c>
      <c r="L588" s="15" t="str">
        <f>IF('[10]Linked sheet'!K588="","-",'[10]Linked sheet'!K588)</f>
        <v>No</v>
      </c>
      <c r="M588" s="39" t="str">
        <f>IF('[10]Linked sheet'!L588="","-",'[10]Linked sheet'!L588)</f>
        <v>-</v>
      </c>
      <c r="N588" s="35">
        <f>IFERROR(ROUND('[10]Linked sheet'!M588,'Rounded options'!$B$3),"-")</f>
        <v>0</v>
      </c>
      <c r="O588" s="7" t="str">
        <f>IFERROR(VLOOKUP($B588,[11]BPT_System_Structure!$B:$F,2,FALSE),"-")</f>
        <v>-</v>
      </c>
      <c r="P588" s="23" t="str">
        <f>IFERROR(VLOOKUP($B588,[11]BPT_System_Structure!$B:$F,3,FALSE),"-")</f>
        <v>-</v>
      </c>
      <c r="Q588" s="8" t="str">
        <f>IFERROR(VLOOKUP($B588,[11]BPT_System_Structure!$B:$F,5,FALSE),"-")</f>
        <v>-</v>
      </c>
      <c r="R588" s="59">
        <v>0</v>
      </c>
    </row>
    <row r="589" spans="2:18" hidden="1" x14ac:dyDescent="0.2">
      <c r="B589" s="21" t="str">
        <f>'[10]Linked sheet'!A589</f>
        <v>EB15C</v>
      </c>
      <c r="C589" s="20" t="str">
        <f>VLOOKUP($B589,'[10]Linked sheet'!$A$3:$O$1925,2,FALSE)</f>
        <v>Primary Pulmonary Hypertension with CC Score 0-3</v>
      </c>
      <c r="D589" s="68" t="str">
        <f>IF(AND($Q589=$D$2,$O589="HRG"),"See 07.BPT",IFERROR(ROUND('[10]Linked sheet'!C589,'Rounded options'!$B$3),"-"))</f>
        <v>-</v>
      </c>
      <c r="E589" s="66">
        <f>IF(AND($O589="HRG",OR($D$2,$Q589=$E$2)), "See 07.BPTs",IFERROR(ROUND('[10]Linked sheet'!D589,'Rounded options'!$B$3),"-"))</f>
        <v>2209</v>
      </c>
      <c r="F589" s="15" t="str">
        <f>IFERROR(ROUND(IF('[10]Linked sheet'!E589="","-",'[10]Linked sheet'!E589),'Rounded options'!$B$3),"-")</f>
        <v>-</v>
      </c>
      <c r="G589" s="15" t="str">
        <f>IFERROR(ROUND(IF('[10]Linked sheet'!F589="","-",'[10]Linked sheet'!F589),'Rounded options'!$B$3),"-")</f>
        <v>-</v>
      </c>
      <c r="H589" s="15">
        <f>IFERROR(ROUND(IF('[10]Linked sheet'!G589="","-",'[10]Linked sheet'!G589),'Rounded options'!$B$3),"-")</f>
        <v>5</v>
      </c>
      <c r="I589" s="66">
        <f>IF(AND(Q589=$I$2,$O589="HRG"),"See 07.BPTs",IFERROR(ROUND('[10]Linked sheet'!H589,'Rounded options'!$B$3),"-"))</f>
        <v>2209</v>
      </c>
      <c r="J589" s="15">
        <f>IFERROR(ROUND(IF('[10]Linked sheet'!I589="","-",'[10]Linked sheet'!I589),'Rounded options'!$B$3),"-")</f>
        <v>5</v>
      </c>
      <c r="K589" s="15">
        <f>IFERROR(ROUND(IF('[10]Linked sheet'!J589="","-",'[10]Linked sheet'!J589),'Rounded options'!$B$3),"-")</f>
        <v>199</v>
      </c>
      <c r="L589" s="15" t="str">
        <f>IF('[10]Linked sheet'!K589="","-",'[10]Linked sheet'!K589)</f>
        <v>No</v>
      </c>
      <c r="M589" s="39" t="str">
        <f>IF('[10]Linked sheet'!L589="","-",'[10]Linked sheet'!L589)</f>
        <v>-</v>
      </c>
      <c r="N589" s="35">
        <f>IFERROR(ROUND('[10]Linked sheet'!M589,'Rounded options'!$B$3),"-")</f>
        <v>0</v>
      </c>
      <c r="O589" s="7" t="str">
        <f>IFERROR(VLOOKUP($B589,[11]BPT_System_Structure!$B:$F,2,FALSE),"-")</f>
        <v>-</v>
      </c>
      <c r="P589" s="23" t="str">
        <f>IFERROR(VLOOKUP($B589,[11]BPT_System_Structure!$B:$F,3,FALSE),"-")</f>
        <v>-</v>
      </c>
      <c r="Q589" s="8" t="str">
        <f>IFERROR(VLOOKUP($B589,[11]BPT_System_Structure!$B:$F,5,FALSE),"-")</f>
        <v>-</v>
      </c>
      <c r="R589" s="59">
        <v>0</v>
      </c>
    </row>
    <row r="590" spans="2:18" hidden="1" x14ac:dyDescent="0.2">
      <c r="B590" s="21" t="str">
        <f>'[10]Linked sheet'!A590</f>
        <v>EC01A</v>
      </c>
      <c r="C590" s="20" t="str">
        <f>VLOOKUP($B590,'[10]Linked sheet'!$A$3:$O$1925,2,FALSE)</f>
        <v>Congenital Cardiac Surgery with Intervention Score 58 or less, with Diagnosis Score 64 or less</v>
      </c>
      <c r="D590" s="68" t="s">
        <v>13</v>
      </c>
      <c r="E590" s="66">
        <f>IF(AND($O590="HRG",OR($D$2,$Q590=$E$2)), "See 07.BPTs",IFERROR(ROUND('[10]Linked sheet'!D590,'Rounded options'!$B$3),"-"))</f>
        <v>2470</v>
      </c>
      <c r="F590" s="15" t="str">
        <f>IFERROR(ROUND(IF('[10]Linked sheet'!E590="","-",'[10]Linked sheet'!E590),'Rounded options'!$B$3),"-")</f>
        <v>-</v>
      </c>
      <c r="G590" s="15" t="str">
        <f>IFERROR(ROUND(IF('[10]Linked sheet'!F590="","-",'[10]Linked sheet'!F590),'Rounded options'!$B$3),"-")</f>
        <v>-</v>
      </c>
      <c r="H590" s="15">
        <f>IFERROR(ROUND(IF('[10]Linked sheet'!G590="","-",'[10]Linked sheet'!G590),'Rounded options'!$B$3),"-")</f>
        <v>5</v>
      </c>
      <c r="I590" s="66">
        <f>IF(AND(Q590=$I$2,$O590="HRG"),"See 07.BPTs",IFERROR(ROUND('[10]Linked sheet'!H590,'Rounded options'!$B$3),"-"))</f>
        <v>4428</v>
      </c>
      <c r="J590" s="15">
        <f>IFERROR(ROUND(IF('[10]Linked sheet'!I590="","-",'[10]Linked sheet'!I590),'Rounded options'!$B$3),"-")</f>
        <v>19</v>
      </c>
      <c r="K590" s="15">
        <f>IFERROR(ROUND(IF('[10]Linked sheet'!J590="","-",'[10]Linked sheet'!J590),'Rounded options'!$B$3),"-")</f>
        <v>223</v>
      </c>
      <c r="L590" s="15" t="str">
        <f>IF('[10]Linked sheet'!K590="","-",'[10]Linked sheet'!K590)</f>
        <v>No</v>
      </c>
      <c r="M590" s="39" t="str">
        <f>IF('[10]Linked sheet'!L590="","-",'[10]Linked sheet'!L590)</f>
        <v>-</v>
      </c>
      <c r="N590" s="35">
        <f>IFERROR(ROUND('[10]Linked sheet'!M590,'Rounded options'!$B$3),"-")</f>
        <v>0</v>
      </c>
      <c r="O590" s="7" t="str">
        <f>IFERROR(VLOOKUP($B590,[11]BPT_System_Structure!$B:$F,2,FALSE),"-")</f>
        <v>-</v>
      </c>
      <c r="P590" s="23" t="str">
        <f>IFERROR(VLOOKUP($B590,[11]BPT_System_Structure!$B:$F,3,FALSE),"-")</f>
        <v>-</v>
      </c>
      <c r="Q590" s="8" t="str">
        <f>IFERROR(VLOOKUP($B590,[11]BPT_System_Structure!$B:$F,5,FALSE),"-")</f>
        <v>-</v>
      </c>
      <c r="R590" s="59">
        <v>0</v>
      </c>
    </row>
    <row r="591" spans="2:18" hidden="1" x14ac:dyDescent="0.2">
      <c r="B591" s="21" t="str">
        <f>'[10]Linked sheet'!A591</f>
        <v>EC01B</v>
      </c>
      <c r="C591" s="20" t="str">
        <f>VLOOKUP($B591,'[10]Linked sheet'!$A$3:$O$1925,2,FALSE)</f>
        <v>Congenital Cardiac Surgery with Intervention Score 58 or less, with Diagnosis Score 65-117</v>
      </c>
      <c r="D591" s="68" t="str">
        <f>IF(AND($Q591=$D$2,$O591="HRG"),"See 07.BPT",IFERROR(ROUND('[10]Linked sheet'!C591,'Rounded options'!$B$3),"-"))</f>
        <v>-</v>
      </c>
      <c r="E591" s="66">
        <f>IF(AND($O591="HRG",OR($D$2,$Q591=$E$2)), "See 07.BPTs",IFERROR(ROUND('[10]Linked sheet'!D591,'Rounded options'!$B$3),"-"))</f>
        <v>4870</v>
      </c>
      <c r="F591" s="15" t="str">
        <f>IFERROR(ROUND(IF('[10]Linked sheet'!E591="","-",'[10]Linked sheet'!E591),'Rounded options'!$B$3),"-")</f>
        <v>-</v>
      </c>
      <c r="G591" s="15" t="str">
        <f>IFERROR(ROUND(IF('[10]Linked sheet'!F591="","-",'[10]Linked sheet'!F591),'Rounded options'!$B$3),"-")</f>
        <v>-</v>
      </c>
      <c r="H591" s="15">
        <f>IFERROR(ROUND(IF('[10]Linked sheet'!G591="","-",'[10]Linked sheet'!G591),'Rounded options'!$B$3),"-")</f>
        <v>14</v>
      </c>
      <c r="I591" s="66">
        <f>IF(AND(Q591=$I$2,$O591="HRG"),"See 07.BPTs",IFERROR(ROUND('[10]Linked sheet'!H591,'Rounded options'!$B$3),"-"))</f>
        <v>7697</v>
      </c>
      <c r="J591" s="15">
        <f>IFERROR(ROUND(IF('[10]Linked sheet'!I591="","-",'[10]Linked sheet'!I591),'Rounded options'!$B$3),"-")</f>
        <v>29</v>
      </c>
      <c r="K591" s="15">
        <f>IFERROR(ROUND(IF('[10]Linked sheet'!J591="","-",'[10]Linked sheet'!J591),'Rounded options'!$B$3),"-")</f>
        <v>223</v>
      </c>
      <c r="L591" s="15" t="str">
        <f>IF('[10]Linked sheet'!K591="","-",'[10]Linked sheet'!K591)</f>
        <v>No</v>
      </c>
      <c r="M591" s="39" t="str">
        <f>IF('[10]Linked sheet'!L591="","-",'[10]Linked sheet'!L591)</f>
        <v>-</v>
      </c>
      <c r="N591" s="35">
        <f>IFERROR(ROUND('[10]Linked sheet'!M591,'Rounded options'!$B$3),"-")</f>
        <v>0</v>
      </c>
      <c r="O591" s="7" t="str">
        <f>IFERROR(VLOOKUP($B591,[11]BPT_System_Structure!$B:$F,2,FALSE),"-")</f>
        <v>-</v>
      </c>
      <c r="P591" s="23" t="str">
        <f>IFERROR(VLOOKUP($B591,[11]BPT_System_Structure!$B:$F,3,FALSE),"-")</f>
        <v>-</v>
      </c>
      <c r="Q591" s="8" t="str">
        <f>IFERROR(VLOOKUP($B591,[11]BPT_System_Structure!$B:$F,5,FALSE),"-")</f>
        <v>-</v>
      </c>
      <c r="R591" s="59">
        <v>0</v>
      </c>
    </row>
    <row r="592" spans="2:18" hidden="1" x14ac:dyDescent="0.2">
      <c r="B592" s="21" t="str">
        <f>'[10]Linked sheet'!A592</f>
        <v>EC01C</v>
      </c>
      <c r="C592" s="20" t="str">
        <f>VLOOKUP($B592,'[10]Linked sheet'!$A$3:$O$1925,2,FALSE)</f>
        <v>Congenital Cardiac Surgery with Intervention Score 58 or less, with Diagnosis Score 118 or more</v>
      </c>
      <c r="D592" s="68" t="str">
        <f>IF(AND($Q592=$D$2,$O592="HRG"),"See 07.BPT",IFERROR(ROUND('[10]Linked sheet'!C592,'Rounded options'!$B$3),"-"))</f>
        <v>-</v>
      </c>
      <c r="E592" s="66">
        <f>IF(AND($O592="HRG",OR($D$2,$Q592=$E$2)), "See 07.BPTs",IFERROR(ROUND('[10]Linked sheet'!D592,'Rounded options'!$B$3),"-"))</f>
        <v>9136</v>
      </c>
      <c r="F592" s="15" t="str">
        <f>IFERROR(ROUND(IF('[10]Linked sheet'!E592="","-",'[10]Linked sheet'!E592),'Rounded options'!$B$3),"-")</f>
        <v>-</v>
      </c>
      <c r="G592" s="15" t="str">
        <f>IFERROR(ROUND(IF('[10]Linked sheet'!F592="","-",'[10]Linked sheet'!F592),'Rounded options'!$B$3),"-")</f>
        <v>-</v>
      </c>
      <c r="H592" s="15">
        <f>IFERROR(ROUND(IF('[10]Linked sheet'!G592="","-",'[10]Linked sheet'!G592),'Rounded options'!$B$3),"-")</f>
        <v>26</v>
      </c>
      <c r="I592" s="66">
        <f>IF(AND(Q592=$I$2,$O592="HRG"),"See 07.BPTs",IFERROR(ROUND('[10]Linked sheet'!H592,'Rounded options'!$B$3),"-"))</f>
        <v>10950</v>
      </c>
      <c r="J592" s="15">
        <f>IFERROR(ROUND(IF('[10]Linked sheet'!I592="","-",'[10]Linked sheet'!I592),'Rounded options'!$B$3),"-")</f>
        <v>58</v>
      </c>
      <c r="K592" s="15">
        <f>IFERROR(ROUND(IF('[10]Linked sheet'!J592="","-",'[10]Linked sheet'!J592),'Rounded options'!$B$3),"-")</f>
        <v>223</v>
      </c>
      <c r="L592" s="15" t="str">
        <f>IF('[10]Linked sheet'!K592="","-",'[10]Linked sheet'!K592)</f>
        <v>No</v>
      </c>
      <c r="M592" s="39" t="str">
        <f>IF('[10]Linked sheet'!L592="","-",'[10]Linked sheet'!L592)</f>
        <v>-</v>
      </c>
      <c r="N592" s="35">
        <f>IFERROR(ROUND('[10]Linked sheet'!M592,'Rounded options'!$B$3),"-")</f>
        <v>0</v>
      </c>
      <c r="O592" s="7" t="str">
        <f>IFERROR(VLOOKUP($B592,[11]BPT_System_Structure!$B:$F,2,FALSE),"-")</f>
        <v>-</v>
      </c>
      <c r="P592" s="23" t="str">
        <f>IFERROR(VLOOKUP($B592,[11]BPT_System_Structure!$B:$F,3,FALSE),"-")</f>
        <v>-</v>
      </c>
      <c r="Q592" s="8" t="str">
        <f>IFERROR(VLOOKUP($B592,[11]BPT_System_Structure!$B:$F,5,FALSE),"-")</f>
        <v>-</v>
      </c>
      <c r="R592" s="59">
        <v>0</v>
      </c>
    </row>
    <row r="593" spans="2:18" hidden="1" x14ac:dyDescent="0.2">
      <c r="B593" s="21" t="str">
        <f>'[10]Linked sheet'!A593</f>
        <v>EC02A</v>
      </c>
      <c r="C593" s="20" t="str">
        <f>VLOOKUP($B593,'[10]Linked sheet'!$A$3:$O$1925,2,FALSE)</f>
        <v>Congenital Cardiac Surgery with Intervention Score 59-121, with Diagnosis Score 64 or less</v>
      </c>
      <c r="D593" s="68" t="str">
        <f>IF(AND($Q593=$D$2,$O593="HRG"),"See 07.BPT",IFERROR(ROUND('[10]Linked sheet'!C593,'Rounded options'!$B$3),"-"))</f>
        <v>-</v>
      </c>
      <c r="E593" s="66">
        <f>IF(AND($O593="HRG",OR($D$2,$Q593=$E$2)), "See 07.BPTs",IFERROR(ROUND('[10]Linked sheet'!D593,'Rounded options'!$B$3),"-"))</f>
        <v>7470</v>
      </c>
      <c r="F593" s="15" t="str">
        <f>IFERROR(ROUND(IF('[10]Linked sheet'!E593="","-",'[10]Linked sheet'!E593),'Rounded options'!$B$3),"-")</f>
        <v>-</v>
      </c>
      <c r="G593" s="15" t="str">
        <f>IFERROR(ROUND(IF('[10]Linked sheet'!F593="","-",'[10]Linked sheet'!F593),'Rounded options'!$B$3),"-")</f>
        <v>-</v>
      </c>
      <c r="H593" s="15">
        <f>IFERROR(ROUND(IF('[10]Linked sheet'!G593="","-",'[10]Linked sheet'!G593),'Rounded options'!$B$3),"-")</f>
        <v>13</v>
      </c>
      <c r="I593" s="66">
        <f>IF(AND(Q593=$I$2,$O593="HRG"),"See 07.BPTs",IFERROR(ROUND('[10]Linked sheet'!H593,'Rounded options'!$B$3),"-"))</f>
        <v>8540</v>
      </c>
      <c r="J593" s="15">
        <f>IFERROR(ROUND(IF('[10]Linked sheet'!I593="","-",'[10]Linked sheet'!I593),'Rounded options'!$B$3),"-")</f>
        <v>29</v>
      </c>
      <c r="K593" s="15">
        <f>IFERROR(ROUND(IF('[10]Linked sheet'!J593="","-",'[10]Linked sheet'!J593),'Rounded options'!$B$3),"-")</f>
        <v>223</v>
      </c>
      <c r="L593" s="15" t="str">
        <f>IF('[10]Linked sheet'!K593="","-",'[10]Linked sheet'!K593)</f>
        <v>No</v>
      </c>
      <c r="M593" s="39" t="str">
        <f>IF('[10]Linked sheet'!L593="","-",'[10]Linked sheet'!L593)</f>
        <v>-</v>
      </c>
      <c r="N593" s="35">
        <f>IFERROR(ROUND('[10]Linked sheet'!M593,'Rounded options'!$B$3),"-")</f>
        <v>0</v>
      </c>
      <c r="O593" s="7" t="str">
        <f>IFERROR(VLOOKUP($B593,[11]BPT_System_Structure!$B:$F,2,FALSE),"-")</f>
        <v>-</v>
      </c>
      <c r="P593" s="23" t="str">
        <f>IFERROR(VLOOKUP($B593,[11]BPT_System_Structure!$B:$F,3,FALSE),"-")</f>
        <v>-</v>
      </c>
      <c r="Q593" s="8" t="str">
        <f>IFERROR(VLOOKUP($B593,[11]BPT_System_Structure!$B:$F,5,FALSE),"-")</f>
        <v>-</v>
      </c>
      <c r="R593" s="59">
        <v>0</v>
      </c>
    </row>
    <row r="594" spans="2:18" hidden="1" x14ac:dyDescent="0.2">
      <c r="B594" s="21" t="str">
        <f>'[10]Linked sheet'!A594</f>
        <v>EC02B</v>
      </c>
      <c r="C594" s="20" t="str">
        <f>VLOOKUP($B594,'[10]Linked sheet'!$A$3:$O$1925,2,FALSE)</f>
        <v>Congenital Cardiac Surgery with Intervention Score 59-121, with Diagnosis Score 65-117</v>
      </c>
      <c r="D594" s="68" t="str">
        <f>IF(AND($Q594=$D$2,$O594="HRG"),"See 07.BPT",IFERROR(ROUND('[10]Linked sheet'!C594,'Rounded options'!$B$3),"-"))</f>
        <v>-</v>
      </c>
      <c r="E594" s="66">
        <f>IF(AND($O594="HRG",OR($D$2,$Q594=$E$2)), "See 07.BPTs",IFERROR(ROUND('[10]Linked sheet'!D594,'Rounded options'!$B$3),"-"))</f>
        <v>9581</v>
      </c>
      <c r="F594" s="15" t="str">
        <f>IFERROR(ROUND(IF('[10]Linked sheet'!E594="","-",'[10]Linked sheet'!E594),'Rounded options'!$B$3),"-")</f>
        <v>-</v>
      </c>
      <c r="G594" s="15" t="str">
        <f>IFERROR(ROUND(IF('[10]Linked sheet'!F594="","-",'[10]Linked sheet'!F594),'Rounded options'!$B$3),"-")</f>
        <v>-</v>
      </c>
      <c r="H594" s="15">
        <f>IFERROR(ROUND(IF('[10]Linked sheet'!G594="","-",'[10]Linked sheet'!G594),'Rounded options'!$B$3),"-")</f>
        <v>21</v>
      </c>
      <c r="I594" s="66">
        <f>IF(AND(Q594=$I$2,$O594="HRG"),"See 07.BPTs",IFERROR(ROUND('[10]Linked sheet'!H594,'Rounded options'!$B$3),"-"))</f>
        <v>11056</v>
      </c>
      <c r="J594" s="15">
        <f>IFERROR(ROUND(IF('[10]Linked sheet'!I594="","-",'[10]Linked sheet'!I594),'Rounded options'!$B$3),"-")</f>
        <v>41</v>
      </c>
      <c r="K594" s="15">
        <f>IFERROR(ROUND(IF('[10]Linked sheet'!J594="","-",'[10]Linked sheet'!J594),'Rounded options'!$B$3),"-")</f>
        <v>223</v>
      </c>
      <c r="L594" s="15" t="str">
        <f>IF('[10]Linked sheet'!K594="","-",'[10]Linked sheet'!K594)</f>
        <v>No</v>
      </c>
      <c r="M594" s="39" t="str">
        <f>IF('[10]Linked sheet'!L594="","-",'[10]Linked sheet'!L594)</f>
        <v>-</v>
      </c>
      <c r="N594" s="35">
        <f>IFERROR(ROUND('[10]Linked sheet'!M594,'Rounded options'!$B$3),"-")</f>
        <v>0</v>
      </c>
      <c r="O594" s="7" t="str">
        <f>IFERROR(VLOOKUP($B594,[11]BPT_System_Structure!$B:$F,2,FALSE),"-")</f>
        <v>-</v>
      </c>
      <c r="P594" s="23" t="str">
        <f>IFERROR(VLOOKUP($B594,[11]BPT_System_Structure!$B:$F,3,FALSE),"-")</f>
        <v>-</v>
      </c>
      <c r="Q594" s="8" t="str">
        <f>IFERROR(VLOOKUP($B594,[11]BPT_System_Structure!$B:$F,5,FALSE),"-")</f>
        <v>-</v>
      </c>
      <c r="R594" s="59">
        <v>0</v>
      </c>
    </row>
    <row r="595" spans="2:18" hidden="1" x14ac:dyDescent="0.2">
      <c r="B595" s="21" t="str">
        <f>'[10]Linked sheet'!A595</f>
        <v>EC02C</v>
      </c>
      <c r="C595" s="20" t="str">
        <f>VLOOKUP($B595,'[10]Linked sheet'!$A$3:$O$1925,2,FALSE)</f>
        <v>Congenital Cardiac Surgery with Intervention Score 59-121, with Diagnosis Score 118 or more</v>
      </c>
      <c r="D595" s="68" t="str">
        <f>IF(AND($Q595=$D$2,$O595="HRG"),"See 07.BPT",IFERROR(ROUND('[10]Linked sheet'!C595,'Rounded options'!$B$3),"-"))</f>
        <v>-</v>
      </c>
      <c r="E595" s="66">
        <f>IF(AND($O595="HRG",OR($D$2,$Q595=$E$2)), "See 07.BPTs",IFERROR(ROUND('[10]Linked sheet'!D595,'Rounded options'!$B$3),"-"))</f>
        <v>13238</v>
      </c>
      <c r="F595" s="15" t="str">
        <f>IFERROR(ROUND(IF('[10]Linked sheet'!E595="","-",'[10]Linked sheet'!E595),'Rounded options'!$B$3),"-")</f>
        <v>-</v>
      </c>
      <c r="G595" s="15" t="str">
        <f>IFERROR(ROUND(IF('[10]Linked sheet'!F595="","-",'[10]Linked sheet'!F595),'Rounded options'!$B$3),"-")</f>
        <v>-</v>
      </c>
      <c r="H595" s="15">
        <f>IFERROR(ROUND(IF('[10]Linked sheet'!G595="","-",'[10]Linked sheet'!G595),'Rounded options'!$B$3),"-")</f>
        <v>41</v>
      </c>
      <c r="I595" s="66">
        <f>IF(AND(Q595=$I$2,$O595="HRG"),"See 07.BPTs",IFERROR(ROUND('[10]Linked sheet'!H595,'Rounded options'!$B$3),"-"))</f>
        <v>18329</v>
      </c>
      <c r="J595" s="15">
        <f>IFERROR(ROUND(IF('[10]Linked sheet'!I595="","-",'[10]Linked sheet'!I595),'Rounded options'!$B$3),"-")</f>
        <v>91</v>
      </c>
      <c r="K595" s="15">
        <f>IFERROR(ROUND(IF('[10]Linked sheet'!J595="","-",'[10]Linked sheet'!J595),'Rounded options'!$B$3),"-")</f>
        <v>223</v>
      </c>
      <c r="L595" s="15" t="str">
        <f>IF('[10]Linked sheet'!K595="","-",'[10]Linked sheet'!K595)</f>
        <v>No</v>
      </c>
      <c r="M595" s="39" t="str">
        <f>IF('[10]Linked sheet'!L595="","-",'[10]Linked sheet'!L595)</f>
        <v>-</v>
      </c>
      <c r="N595" s="35">
        <f>IFERROR(ROUND('[10]Linked sheet'!M595,'Rounded options'!$B$3),"-")</f>
        <v>0</v>
      </c>
      <c r="O595" s="7" t="str">
        <f>IFERROR(VLOOKUP($B595,[11]BPT_System_Structure!$B:$F,2,FALSE),"-")</f>
        <v>-</v>
      </c>
      <c r="P595" s="23" t="str">
        <f>IFERROR(VLOOKUP($B595,[11]BPT_System_Structure!$B:$F,3,FALSE),"-")</f>
        <v>-</v>
      </c>
      <c r="Q595" s="8" t="str">
        <f>IFERROR(VLOOKUP($B595,[11]BPT_System_Structure!$B:$F,5,FALSE),"-")</f>
        <v>-</v>
      </c>
      <c r="R595" s="59">
        <v>0</v>
      </c>
    </row>
    <row r="596" spans="2:18" hidden="1" x14ac:dyDescent="0.2">
      <c r="B596" s="21" t="str">
        <f>'[10]Linked sheet'!A596</f>
        <v>EC03A</v>
      </c>
      <c r="C596" s="20" t="str">
        <f>VLOOKUP($B596,'[10]Linked sheet'!$A$3:$O$1925,2,FALSE)</f>
        <v>Congenital Cardiac Surgery with Intervention Score 122 or more, with Diagnosis Score 64 or less</v>
      </c>
      <c r="D596" s="68" t="str">
        <f>IF(AND($Q596=$D$2,$O596="HRG"),"See 07.BPT",IFERROR(ROUND('[10]Linked sheet'!C596,'Rounded options'!$B$3),"-"))</f>
        <v>-</v>
      </c>
      <c r="E596" s="66">
        <f>IF(AND($O596="HRG",OR($D$2,$Q596=$E$2)), "See 07.BPTs",IFERROR(ROUND('[10]Linked sheet'!D596,'Rounded options'!$B$3),"-"))</f>
        <v>8185</v>
      </c>
      <c r="F596" s="15" t="str">
        <f>IFERROR(ROUND(IF('[10]Linked sheet'!E596="","-",'[10]Linked sheet'!E596),'Rounded options'!$B$3),"-")</f>
        <v>-</v>
      </c>
      <c r="G596" s="15" t="str">
        <f>IFERROR(ROUND(IF('[10]Linked sheet'!F596="","-",'[10]Linked sheet'!F596),'Rounded options'!$B$3),"-")</f>
        <v>-</v>
      </c>
      <c r="H596" s="15">
        <f>IFERROR(ROUND(IF('[10]Linked sheet'!G596="","-",'[10]Linked sheet'!G596),'Rounded options'!$B$3),"-")</f>
        <v>14</v>
      </c>
      <c r="I596" s="66">
        <f>IF(AND(Q596=$I$2,$O596="HRG"),"See 07.BPTs",IFERROR(ROUND('[10]Linked sheet'!H596,'Rounded options'!$B$3),"-"))</f>
        <v>11698</v>
      </c>
      <c r="J596" s="15">
        <f>IFERROR(ROUND(IF('[10]Linked sheet'!I596="","-",'[10]Linked sheet'!I596),'Rounded options'!$B$3),"-")</f>
        <v>31</v>
      </c>
      <c r="K596" s="15">
        <f>IFERROR(ROUND(IF('[10]Linked sheet'!J596="","-",'[10]Linked sheet'!J596),'Rounded options'!$B$3),"-")</f>
        <v>223</v>
      </c>
      <c r="L596" s="15" t="str">
        <f>IF('[10]Linked sheet'!K596="","-",'[10]Linked sheet'!K596)</f>
        <v>No</v>
      </c>
      <c r="M596" s="39" t="str">
        <f>IF('[10]Linked sheet'!L596="","-",'[10]Linked sheet'!L596)</f>
        <v>-</v>
      </c>
      <c r="N596" s="35">
        <f>IFERROR(ROUND('[10]Linked sheet'!M596,'Rounded options'!$B$3),"-")</f>
        <v>0</v>
      </c>
      <c r="O596" s="7" t="str">
        <f>IFERROR(VLOOKUP($B596,[11]BPT_System_Structure!$B:$F,2,FALSE),"-")</f>
        <v>-</v>
      </c>
      <c r="P596" s="23" t="str">
        <f>IFERROR(VLOOKUP($B596,[11]BPT_System_Structure!$B:$F,3,FALSE),"-")</f>
        <v>-</v>
      </c>
      <c r="Q596" s="8" t="str">
        <f>IFERROR(VLOOKUP($B596,[11]BPT_System_Structure!$B:$F,5,FALSE),"-")</f>
        <v>-</v>
      </c>
      <c r="R596" s="59">
        <v>0</v>
      </c>
    </row>
    <row r="597" spans="2:18" hidden="1" x14ac:dyDescent="0.2">
      <c r="B597" s="21" t="str">
        <f>'[10]Linked sheet'!A597</f>
        <v>EC03B</v>
      </c>
      <c r="C597" s="20" t="str">
        <f>VLOOKUP($B597,'[10]Linked sheet'!$A$3:$O$1925,2,FALSE)</f>
        <v>Congenital Cardiac Surgery with Intervention Score 122 or more, with Diagnosis Score 65-117</v>
      </c>
      <c r="D597" s="68" t="str">
        <f>IF(AND($Q597=$D$2,$O597="HRG"),"See 07.BPT",IFERROR(ROUND('[10]Linked sheet'!C597,'Rounded options'!$B$3),"-"))</f>
        <v>-</v>
      </c>
      <c r="E597" s="66">
        <f>IF(AND($O597="HRG",OR($D$2,$Q597=$E$2)), "See 07.BPTs",IFERROR(ROUND('[10]Linked sheet'!D597,'Rounded options'!$B$3),"-"))</f>
        <v>11284</v>
      </c>
      <c r="F597" s="15" t="str">
        <f>IFERROR(ROUND(IF('[10]Linked sheet'!E597="","-",'[10]Linked sheet'!E597),'Rounded options'!$B$3),"-")</f>
        <v>-</v>
      </c>
      <c r="G597" s="15" t="str">
        <f>IFERROR(ROUND(IF('[10]Linked sheet'!F597="","-",'[10]Linked sheet'!F597),'Rounded options'!$B$3),"-")</f>
        <v>-</v>
      </c>
      <c r="H597" s="15">
        <f>IFERROR(ROUND(IF('[10]Linked sheet'!G597="","-",'[10]Linked sheet'!G597),'Rounded options'!$B$3),"-")</f>
        <v>25</v>
      </c>
      <c r="I597" s="66">
        <f>IF(AND(Q597=$I$2,$O597="HRG"),"See 07.BPTs",IFERROR(ROUND('[10]Linked sheet'!H597,'Rounded options'!$B$3),"-"))</f>
        <v>13927</v>
      </c>
      <c r="J597" s="15">
        <f>IFERROR(ROUND(IF('[10]Linked sheet'!I597="","-",'[10]Linked sheet'!I597),'Rounded options'!$B$3),"-")</f>
        <v>44</v>
      </c>
      <c r="K597" s="15">
        <f>IFERROR(ROUND(IF('[10]Linked sheet'!J597="","-",'[10]Linked sheet'!J597),'Rounded options'!$B$3),"-")</f>
        <v>223</v>
      </c>
      <c r="L597" s="15" t="str">
        <f>IF('[10]Linked sheet'!K597="","-",'[10]Linked sheet'!K597)</f>
        <v>No</v>
      </c>
      <c r="M597" s="39" t="str">
        <f>IF('[10]Linked sheet'!L597="","-",'[10]Linked sheet'!L597)</f>
        <v>-</v>
      </c>
      <c r="N597" s="35">
        <f>IFERROR(ROUND('[10]Linked sheet'!M597,'Rounded options'!$B$3),"-")</f>
        <v>0</v>
      </c>
      <c r="O597" s="7" t="str">
        <f>IFERROR(VLOOKUP($B597,[11]BPT_System_Structure!$B:$F,2,FALSE),"-")</f>
        <v>-</v>
      </c>
      <c r="P597" s="23" t="str">
        <f>IFERROR(VLOOKUP($B597,[11]BPT_System_Structure!$B:$F,3,FALSE),"-")</f>
        <v>-</v>
      </c>
      <c r="Q597" s="8" t="str">
        <f>IFERROR(VLOOKUP($B597,[11]BPT_System_Structure!$B:$F,5,FALSE),"-")</f>
        <v>-</v>
      </c>
      <c r="R597" s="59">
        <v>0</v>
      </c>
    </row>
    <row r="598" spans="2:18" hidden="1" x14ac:dyDescent="0.2">
      <c r="B598" s="21" t="str">
        <f>'[10]Linked sheet'!A598</f>
        <v>EC03C</v>
      </c>
      <c r="C598" s="20" t="str">
        <f>VLOOKUP($B598,'[10]Linked sheet'!$A$3:$O$1925,2,FALSE)</f>
        <v>Congenital Cardiac Surgery with Intervention Score 122 or more, with Diagnosis Score 118 or more</v>
      </c>
      <c r="D598" s="68" t="str">
        <f>IF(AND($Q598=$D$2,$O598="HRG"),"See 07.BPT",IFERROR(ROUND('[10]Linked sheet'!C598,'Rounded options'!$B$3),"-"))</f>
        <v>-</v>
      </c>
      <c r="E598" s="66">
        <f>IF(AND($O598="HRG",OR($D$2,$Q598=$E$2)), "See 07.BPTs",IFERROR(ROUND('[10]Linked sheet'!D598,'Rounded options'!$B$3),"-"))</f>
        <v>21054</v>
      </c>
      <c r="F598" s="15" t="str">
        <f>IFERROR(ROUND(IF('[10]Linked sheet'!E598="","-",'[10]Linked sheet'!E598),'Rounded options'!$B$3),"-")</f>
        <v>-</v>
      </c>
      <c r="G598" s="15" t="str">
        <f>IFERROR(ROUND(IF('[10]Linked sheet'!F598="","-",'[10]Linked sheet'!F598),'Rounded options'!$B$3),"-")</f>
        <v>-</v>
      </c>
      <c r="H598" s="15">
        <f>IFERROR(ROUND(IF('[10]Linked sheet'!G598="","-",'[10]Linked sheet'!G598),'Rounded options'!$B$3),"-")</f>
        <v>68</v>
      </c>
      <c r="I598" s="66">
        <f>IF(AND(Q598=$I$2,$O598="HRG"),"See 07.BPTs",IFERROR(ROUND('[10]Linked sheet'!H598,'Rounded options'!$B$3),"-"))</f>
        <v>26887</v>
      </c>
      <c r="J598" s="15">
        <f>IFERROR(ROUND(IF('[10]Linked sheet'!I598="","-",'[10]Linked sheet'!I598),'Rounded options'!$B$3),"-")</f>
        <v>124</v>
      </c>
      <c r="K598" s="15">
        <f>IFERROR(ROUND(IF('[10]Linked sheet'!J598="","-",'[10]Linked sheet'!J598),'Rounded options'!$B$3),"-")</f>
        <v>223</v>
      </c>
      <c r="L598" s="15" t="str">
        <f>IF('[10]Linked sheet'!K598="","-",'[10]Linked sheet'!K598)</f>
        <v>No</v>
      </c>
      <c r="M598" s="39" t="str">
        <f>IF('[10]Linked sheet'!L598="","-",'[10]Linked sheet'!L598)</f>
        <v>-</v>
      </c>
      <c r="N598" s="35">
        <f>IFERROR(ROUND('[10]Linked sheet'!M598,'Rounded options'!$B$3),"-")</f>
        <v>0</v>
      </c>
      <c r="O598" s="7" t="str">
        <f>IFERROR(VLOOKUP($B598,[11]BPT_System_Structure!$B:$F,2,FALSE),"-")</f>
        <v>-</v>
      </c>
      <c r="P598" s="23" t="str">
        <f>IFERROR(VLOOKUP($B598,[11]BPT_System_Structure!$B:$F,3,FALSE),"-")</f>
        <v>-</v>
      </c>
      <c r="Q598" s="8" t="str">
        <f>IFERROR(VLOOKUP($B598,[11]BPT_System_Structure!$B:$F,5,FALSE),"-")</f>
        <v>-</v>
      </c>
      <c r="R598" s="59">
        <v>0</v>
      </c>
    </row>
    <row r="599" spans="2:18" hidden="1" x14ac:dyDescent="0.2">
      <c r="B599" s="21" t="str">
        <f>'[10]Linked sheet'!A599</f>
        <v>FZ12L</v>
      </c>
      <c r="C599" s="20" t="str">
        <f>VLOOKUP($B599,'[10]Linked sheet'!$A$3:$O$1925,2,FALSE)</f>
        <v>Major General Abdominal Procedures, 19 years and over, with CC Score 10+</v>
      </c>
      <c r="D599" s="68" t="str">
        <f>IF(AND($Q599=$D$2,$O599="HRG"),"See 07.BPT",IFERROR(ROUND('[10]Linked sheet'!C599,'Rounded options'!$B$3),"-"))</f>
        <v>-</v>
      </c>
      <c r="E599" s="66">
        <f>IF(AND($O599="HRG",OR($D$2,$Q599=$E$2)), "See 07.BPTs",IFERROR(ROUND('[10]Linked sheet'!D599,'Rounded options'!$B$3),"-"))</f>
        <v>10157</v>
      </c>
      <c r="F599" s="15" t="str">
        <f>IFERROR(ROUND(IF('[10]Linked sheet'!E599="","-",'[10]Linked sheet'!E599),'Rounded options'!$B$3),"-")</f>
        <v>-</v>
      </c>
      <c r="G599" s="15" t="str">
        <f>IFERROR(ROUND(IF('[10]Linked sheet'!F599="","-",'[10]Linked sheet'!F599),'Rounded options'!$B$3),"-")</f>
        <v>-</v>
      </c>
      <c r="H599" s="15">
        <f>IFERROR(ROUND(IF('[10]Linked sheet'!G599="","-",'[10]Linked sheet'!G599),'Rounded options'!$B$3),"-")</f>
        <v>90</v>
      </c>
      <c r="I599" s="66">
        <f>IF(AND(Q599=$I$2,$O599="HRG"),"See 07.BPTs",IFERROR(ROUND('[10]Linked sheet'!H599,'Rounded options'!$B$3),"-"))</f>
        <v>10157</v>
      </c>
      <c r="J599" s="15">
        <f>IFERROR(ROUND(IF('[10]Linked sheet'!I599="","-",'[10]Linked sheet'!I599),'Rounded options'!$B$3),"-")</f>
        <v>90</v>
      </c>
      <c r="K599" s="15">
        <f>IFERROR(ROUND(IF('[10]Linked sheet'!J599="","-",'[10]Linked sheet'!J599),'Rounded options'!$B$3),"-")</f>
        <v>202</v>
      </c>
      <c r="L599" s="15" t="str">
        <f>IF('[10]Linked sheet'!K599="","-",'[10]Linked sheet'!K599)</f>
        <v>No</v>
      </c>
      <c r="M599" s="39" t="str">
        <f>IF('[10]Linked sheet'!L599="","-",'[10]Linked sheet'!L599)</f>
        <v>-</v>
      </c>
      <c r="N599" s="35">
        <f>IFERROR(ROUND('[10]Linked sheet'!M599,'Rounded options'!$B$3),"-")</f>
        <v>0</v>
      </c>
      <c r="O599" s="7" t="str">
        <f>IFERROR(VLOOKUP($B599,[11]BPT_System_Structure!$B:$F,2,FALSE),"-")</f>
        <v>-</v>
      </c>
      <c r="P599" s="23" t="str">
        <f>IFERROR(VLOOKUP($B599,[11]BPT_System_Structure!$B:$F,3,FALSE),"-")</f>
        <v>-</v>
      </c>
      <c r="Q599" s="8" t="str">
        <f>IFERROR(VLOOKUP($B599,[11]BPT_System_Structure!$B:$F,5,FALSE),"-")</f>
        <v>-</v>
      </c>
      <c r="R599" s="59">
        <v>0</v>
      </c>
    </row>
    <row r="600" spans="2:18" hidden="1" x14ac:dyDescent="0.2">
      <c r="B600" s="21" t="str">
        <f>'[10]Linked sheet'!A600</f>
        <v>FZ12M</v>
      </c>
      <c r="C600" s="20" t="str">
        <f>VLOOKUP($B600,'[10]Linked sheet'!$A$3:$O$1925,2,FALSE)</f>
        <v>Major General Abdominal Procedures, 19 years and over, with CC Score 6-9</v>
      </c>
      <c r="D600" s="68" t="str">
        <f>IF(AND($Q600=$D$2,$O600="HRG"),"See 07.BPT",IFERROR(ROUND('[10]Linked sheet'!C600,'Rounded options'!$B$3),"-"))</f>
        <v>-</v>
      </c>
      <c r="E600" s="66">
        <f>IF(AND($O600="HRG",OR($D$2,$Q600=$E$2)), "See 07.BPTs",IFERROR(ROUND('[10]Linked sheet'!D600,'Rounded options'!$B$3),"-"))</f>
        <v>7020</v>
      </c>
      <c r="F600" s="15" t="str">
        <f>IFERROR(ROUND(IF('[10]Linked sheet'!E600="","-",'[10]Linked sheet'!E600),'Rounded options'!$B$3),"-")</f>
        <v>-</v>
      </c>
      <c r="G600" s="15" t="str">
        <f>IFERROR(ROUND(IF('[10]Linked sheet'!F600="","-",'[10]Linked sheet'!F600),'Rounded options'!$B$3),"-")</f>
        <v>-</v>
      </c>
      <c r="H600" s="15">
        <f>IFERROR(ROUND(IF('[10]Linked sheet'!G600="","-",'[10]Linked sheet'!G600),'Rounded options'!$B$3),"-")</f>
        <v>48</v>
      </c>
      <c r="I600" s="66">
        <f>IF(AND(Q600=$I$2,$O600="HRG"),"See 07.BPTs",IFERROR(ROUND('[10]Linked sheet'!H600,'Rounded options'!$B$3),"-"))</f>
        <v>7607</v>
      </c>
      <c r="J600" s="15">
        <f>IFERROR(ROUND(IF('[10]Linked sheet'!I600="","-",'[10]Linked sheet'!I600),'Rounded options'!$B$3),"-")</f>
        <v>62</v>
      </c>
      <c r="K600" s="15">
        <f>IFERROR(ROUND(IF('[10]Linked sheet'!J600="","-",'[10]Linked sheet'!J600),'Rounded options'!$B$3),"-")</f>
        <v>202</v>
      </c>
      <c r="L600" s="15" t="str">
        <f>IF('[10]Linked sheet'!K600="","-",'[10]Linked sheet'!K600)</f>
        <v>No</v>
      </c>
      <c r="M600" s="39" t="str">
        <f>IF('[10]Linked sheet'!L600="","-",'[10]Linked sheet'!L600)</f>
        <v>-</v>
      </c>
      <c r="N600" s="35">
        <f>IFERROR(ROUND('[10]Linked sheet'!M600,'Rounded options'!$B$3),"-")</f>
        <v>0</v>
      </c>
      <c r="O600" s="7" t="str">
        <f>IFERROR(VLOOKUP($B600,[11]BPT_System_Structure!$B:$F,2,FALSE),"-")</f>
        <v>-</v>
      </c>
      <c r="P600" s="23" t="str">
        <f>IFERROR(VLOOKUP($B600,[11]BPT_System_Structure!$B:$F,3,FALSE),"-")</f>
        <v>-</v>
      </c>
      <c r="Q600" s="8" t="str">
        <f>IFERROR(VLOOKUP($B600,[11]BPT_System_Structure!$B:$F,5,FALSE),"-")</f>
        <v>-</v>
      </c>
      <c r="R600" s="59">
        <v>0</v>
      </c>
    </row>
    <row r="601" spans="2:18" hidden="1" x14ac:dyDescent="0.2">
      <c r="B601" s="21" t="str">
        <f>'[10]Linked sheet'!A601</f>
        <v>FZ12N</v>
      </c>
      <c r="C601" s="20" t="str">
        <f>VLOOKUP($B601,'[10]Linked sheet'!$A$3:$O$1925,2,FALSE)</f>
        <v>Major General Abdominal Procedures, 19 years and over, with CC Score 3-5</v>
      </c>
      <c r="D601" s="68" t="str">
        <f>IF(AND($Q601=$D$2,$O601="HRG"),"See 07.BPT",IFERROR(ROUND('[10]Linked sheet'!C601,'Rounded options'!$B$3),"-"))</f>
        <v>-</v>
      </c>
      <c r="E601" s="66">
        <f>IF(AND($O601="HRG",OR($D$2,$Q601=$E$2)), "See 07.BPTs",IFERROR(ROUND('[10]Linked sheet'!D601,'Rounded options'!$B$3),"-"))</f>
        <v>3596</v>
      </c>
      <c r="F601" s="15" t="str">
        <f>IFERROR(ROUND(IF('[10]Linked sheet'!E601="","-",'[10]Linked sheet'!E601),'Rounded options'!$B$3),"-")</f>
        <v>-</v>
      </c>
      <c r="G601" s="15" t="str">
        <f>IFERROR(ROUND(IF('[10]Linked sheet'!F601="","-",'[10]Linked sheet'!F601),'Rounded options'!$B$3),"-")</f>
        <v>-</v>
      </c>
      <c r="H601" s="15">
        <f>IFERROR(ROUND(IF('[10]Linked sheet'!G601="","-",'[10]Linked sheet'!G601),'Rounded options'!$B$3),"-")</f>
        <v>20</v>
      </c>
      <c r="I601" s="66">
        <f>IF(AND(Q601=$I$2,$O601="HRG"),"See 07.BPTs",IFERROR(ROUND('[10]Linked sheet'!H601,'Rounded options'!$B$3),"-"))</f>
        <v>5187</v>
      </c>
      <c r="J601" s="15">
        <f>IFERROR(ROUND(IF('[10]Linked sheet'!I601="","-",'[10]Linked sheet'!I601),'Rounded options'!$B$3),"-")</f>
        <v>35</v>
      </c>
      <c r="K601" s="15">
        <f>IFERROR(ROUND(IF('[10]Linked sheet'!J601="","-",'[10]Linked sheet'!J601),'Rounded options'!$B$3),"-")</f>
        <v>202</v>
      </c>
      <c r="L601" s="15" t="str">
        <f>IF('[10]Linked sheet'!K601="","-",'[10]Linked sheet'!K601)</f>
        <v>No</v>
      </c>
      <c r="M601" s="39" t="str">
        <f>IF('[10]Linked sheet'!L601="","-",'[10]Linked sheet'!L601)</f>
        <v>-</v>
      </c>
      <c r="N601" s="35">
        <f>IFERROR(ROUND('[10]Linked sheet'!M601,'Rounded options'!$B$3),"-")</f>
        <v>0</v>
      </c>
      <c r="O601" s="7" t="str">
        <f>IFERROR(VLOOKUP($B601,[11]BPT_System_Structure!$B:$F,2,FALSE),"-")</f>
        <v>-</v>
      </c>
      <c r="P601" s="23" t="str">
        <f>IFERROR(VLOOKUP($B601,[11]BPT_System_Structure!$B:$F,3,FALSE),"-")</f>
        <v>-</v>
      </c>
      <c r="Q601" s="8" t="str">
        <f>IFERROR(VLOOKUP($B601,[11]BPT_System_Structure!$B:$F,5,FALSE),"-")</f>
        <v>-</v>
      </c>
      <c r="R601" s="59">
        <v>0</v>
      </c>
    </row>
    <row r="602" spans="2:18" hidden="1" x14ac:dyDescent="0.2">
      <c r="B602" s="21" t="str">
        <f>'[10]Linked sheet'!A602</f>
        <v>FZ12P</v>
      </c>
      <c r="C602" s="20" t="str">
        <f>VLOOKUP($B602,'[10]Linked sheet'!$A$3:$O$1925,2,FALSE)</f>
        <v>Major General Abdominal Procedures, 19 years and over, with CC Score 1-2</v>
      </c>
      <c r="D602" s="68" t="str">
        <f>IF(AND($Q602=$D$2,$O602="HRG"),"See 07.BPT",IFERROR(ROUND('[10]Linked sheet'!C602,'Rounded options'!$B$3),"-"))</f>
        <v>-</v>
      </c>
      <c r="E602" s="66">
        <f>IF(AND($O602="HRG",OR($D$2,$Q602=$E$2)), "See 07.BPTs",IFERROR(ROUND('[10]Linked sheet'!D602,'Rounded options'!$B$3),"-"))</f>
        <v>2503</v>
      </c>
      <c r="F602" s="15" t="str">
        <f>IFERROR(ROUND(IF('[10]Linked sheet'!E602="","-",'[10]Linked sheet'!E602),'Rounded options'!$B$3),"-")</f>
        <v>-</v>
      </c>
      <c r="G602" s="15" t="str">
        <f>IFERROR(ROUND(IF('[10]Linked sheet'!F602="","-",'[10]Linked sheet'!F602),'Rounded options'!$B$3),"-")</f>
        <v>-</v>
      </c>
      <c r="H602" s="15">
        <f>IFERROR(ROUND(IF('[10]Linked sheet'!G602="","-",'[10]Linked sheet'!G602),'Rounded options'!$B$3),"-")</f>
        <v>10</v>
      </c>
      <c r="I602" s="66">
        <f>IF(AND(Q602=$I$2,$O602="HRG"),"See 07.BPTs",IFERROR(ROUND('[10]Linked sheet'!H602,'Rounded options'!$B$3),"-"))</f>
        <v>3797</v>
      </c>
      <c r="J602" s="15">
        <f>IFERROR(ROUND(IF('[10]Linked sheet'!I602="","-",'[10]Linked sheet'!I602),'Rounded options'!$B$3),"-")</f>
        <v>24</v>
      </c>
      <c r="K602" s="15">
        <f>IFERROR(ROUND(IF('[10]Linked sheet'!J602="","-",'[10]Linked sheet'!J602),'Rounded options'!$B$3),"-")</f>
        <v>202</v>
      </c>
      <c r="L602" s="15" t="str">
        <f>IF('[10]Linked sheet'!K602="","-",'[10]Linked sheet'!K602)</f>
        <v>No</v>
      </c>
      <c r="M602" s="39" t="str">
        <f>IF('[10]Linked sheet'!L602="","-",'[10]Linked sheet'!L602)</f>
        <v>-</v>
      </c>
      <c r="N602" s="35">
        <f>IFERROR(ROUND('[10]Linked sheet'!M602,'Rounded options'!$B$3),"-")</f>
        <v>0</v>
      </c>
      <c r="O602" s="7" t="str">
        <f>IFERROR(VLOOKUP($B602,[11]BPT_System_Structure!$B:$F,2,FALSE),"-")</f>
        <v>-</v>
      </c>
      <c r="P602" s="23" t="str">
        <f>IFERROR(VLOOKUP($B602,[11]BPT_System_Structure!$B:$F,3,FALSE),"-")</f>
        <v>-</v>
      </c>
      <c r="Q602" s="8" t="str">
        <f>IFERROR(VLOOKUP($B602,[11]BPT_System_Structure!$B:$F,5,FALSE),"-")</f>
        <v>-</v>
      </c>
      <c r="R602" s="59">
        <v>0</v>
      </c>
    </row>
    <row r="603" spans="2:18" x14ac:dyDescent="0.2">
      <c r="B603" s="21" t="str">
        <f>'[10]Linked sheet'!A603</f>
        <v>FZ12Q</v>
      </c>
      <c r="C603" s="20" t="str">
        <f>VLOOKUP($B603,'[10]Linked sheet'!$A$3:$O$1925,2,FALSE)</f>
        <v>Major General Abdominal Procedures, 19 years and over, with CC Score 0</v>
      </c>
      <c r="D603" s="68" t="str">
        <f>IF(AND($Q603=$D$2,$O603="HRG"),"See 07.BPT",IFERROR(ROUND('[10]Linked sheet'!C603,'Rounded options'!$B$3),"-"))</f>
        <v>-</v>
      </c>
      <c r="E603" s="66">
        <f>IF(AND($O603="HRG",OR($D$2,$Q603=$E$2)), "See 07.BPTs",IFERROR(ROUND('[10]Linked sheet'!D603,'Rounded options'!$B$3),"-"))</f>
        <v>1757</v>
      </c>
      <c r="F603" s="15" t="str">
        <f>IFERROR(ROUND(IF('[10]Linked sheet'!E603="","-",'[10]Linked sheet'!E603),'Rounded options'!$B$3),"-")</f>
        <v>-</v>
      </c>
      <c r="G603" s="15" t="str">
        <f>IFERROR(ROUND(IF('[10]Linked sheet'!F603="","-",'[10]Linked sheet'!F603),'Rounded options'!$B$3),"-")</f>
        <v>-</v>
      </c>
      <c r="H603" s="15">
        <f>IFERROR(ROUND(IF('[10]Linked sheet'!G603="","-",'[10]Linked sheet'!G603),'Rounded options'!$B$3),"-")</f>
        <v>5</v>
      </c>
      <c r="I603" s="66">
        <f>IF(AND(Q603=$I$2,$O603="HRG"),"See 07.BPTs",IFERROR(ROUND('[10]Linked sheet'!H603,'Rounded options'!$B$3),"-"))</f>
        <v>2864</v>
      </c>
      <c r="J603" s="15">
        <f>IFERROR(ROUND(IF('[10]Linked sheet'!I603="","-",'[10]Linked sheet'!I603),'Rounded options'!$B$3),"-")</f>
        <v>17</v>
      </c>
      <c r="K603" s="15">
        <f>IFERROR(ROUND(IF('[10]Linked sheet'!J603="","-",'[10]Linked sheet'!J603),'Rounded options'!$B$3),"-")</f>
        <v>202</v>
      </c>
      <c r="L603" s="15" t="str">
        <f>IF('[10]Linked sheet'!K603="","-",'[10]Linked sheet'!K603)</f>
        <v>No</v>
      </c>
      <c r="M603" s="39" t="str">
        <f>IF('[10]Linked sheet'!L603="","-",'[10]Linked sheet'!L603)</f>
        <v>-</v>
      </c>
      <c r="N603" s="35">
        <f>IFERROR(ROUND('[10]Linked sheet'!M603,'Rounded options'!$B$3),"-")</f>
        <v>0</v>
      </c>
      <c r="O603" s="7" t="str">
        <f>IFERROR(VLOOKUP($B603,[11]BPT_System_Structure!$B:$F,2,FALSE),"-")</f>
        <v>sub-HRG</v>
      </c>
      <c r="P603" s="23" t="str">
        <f>IFERROR(VLOOKUP($B603,[11]BPT_System_Structure!$B:$F,3,FALSE),"-")</f>
        <v>DayCase</v>
      </c>
      <c r="Q603" s="8" t="str">
        <f>IFERROR(VLOOKUP($B603,[11]BPT_System_Structure!$B:$F,5,FALSE),"-")</f>
        <v>DC/EL</v>
      </c>
      <c r="R603" s="59" t="s">
        <v>11</v>
      </c>
    </row>
    <row r="604" spans="2:18" hidden="1" x14ac:dyDescent="0.2">
      <c r="B604" s="21" t="str">
        <f>'[10]Linked sheet'!A604</f>
        <v>FZ12R</v>
      </c>
      <c r="C604" s="20" t="str">
        <f>VLOOKUP($B604,'[10]Linked sheet'!$A$3:$O$1925,2,FALSE)</f>
        <v>Major General Abdominal Procedures, between 2 and 18 years, with CC Score 1+</v>
      </c>
      <c r="D604" s="68" t="str">
        <f>IF(AND($Q604=$D$2,$O604="HRG"),"See 07.BPT",IFERROR(ROUND('[10]Linked sheet'!C604,'Rounded options'!$B$3),"-"))</f>
        <v>-</v>
      </c>
      <c r="E604" s="66">
        <f>IF(AND($O604="HRG",OR($D$2,$Q604=$E$2)), "See 07.BPTs",IFERROR(ROUND('[10]Linked sheet'!D604,'Rounded options'!$B$3),"-"))</f>
        <v>4482</v>
      </c>
      <c r="F604" s="15" t="str">
        <f>IFERROR(ROUND(IF('[10]Linked sheet'!E604="","-",'[10]Linked sheet'!E604),'Rounded options'!$B$3),"-")</f>
        <v>-</v>
      </c>
      <c r="G604" s="15" t="str">
        <f>IFERROR(ROUND(IF('[10]Linked sheet'!F604="","-",'[10]Linked sheet'!F604),'Rounded options'!$B$3),"-")</f>
        <v>-</v>
      </c>
      <c r="H604" s="15">
        <f>IFERROR(ROUND(IF('[10]Linked sheet'!G604="","-",'[10]Linked sheet'!G604),'Rounded options'!$B$3),"-")</f>
        <v>14</v>
      </c>
      <c r="I604" s="66">
        <f>IF(AND(Q604=$I$2,$O604="HRG"),"See 07.BPTs",IFERROR(ROUND('[10]Linked sheet'!H604,'Rounded options'!$B$3),"-"))</f>
        <v>6698</v>
      </c>
      <c r="J604" s="15">
        <f>IFERROR(ROUND(IF('[10]Linked sheet'!I604="","-",'[10]Linked sheet'!I604),'Rounded options'!$B$3),"-")</f>
        <v>30</v>
      </c>
      <c r="K604" s="15">
        <f>IFERROR(ROUND(IF('[10]Linked sheet'!J604="","-",'[10]Linked sheet'!J604),'Rounded options'!$B$3),"-")</f>
        <v>252</v>
      </c>
      <c r="L604" s="15" t="str">
        <f>IF('[10]Linked sheet'!K604="","-",'[10]Linked sheet'!K604)</f>
        <v>No</v>
      </c>
      <c r="M604" s="39" t="str">
        <f>IF('[10]Linked sheet'!L604="","-",'[10]Linked sheet'!L604)</f>
        <v>-</v>
      </c>
      <c r="N604" s="35">
        <f>IFERROR(ROUND('[10]Linked sheet'!M604,'Rounded options'!$B$3),"-")</f>
        <v>0</v>
      </c>
      <c r="O604" s="7" t="str">
        <f>IFERROR(VLOOKUP($B604,[11]BPT_System_Structure!$B:$F,2,FALSE),"-")</f>
        <v>-</v>
      </c>
      <c r="P604" s="23" t="str">
        <f>IFERROR(VLOOKUP($B604,[11]BPT_System_Structure!$B:$F,3,FALSE),"-")</f>
        <v>-</v>
      </c>
      <c r="Q604" s="8" t="str">
        <f>IFERROR(VLOOKUP($B604,[11]BPT_System_Structure!$B:$F,5,FALSE),"-")</f>
        <v>-</v>
      </c>
      <c r="R604" s="59">
        <v>0</v>
      </c>
    </row>
    <row r="605" spans="2:18" hidden="1" x14ac:dyDescent="0.2">
      <c r="B605" s="21" t="str">
        <f>'[10]Linked sheet'!A605</f>
        <v>FZ12S</v>
      </c>
      <c r="C605" s="20" t="str">
        <f>VLOOKUP($B605,'[10]Linked sheet'!$A$3:$O$1925,2,FALSE)</f>
        <v>Major General Abdominal Procedures, between 2 and 18 years, with CC Score 0</v>
      </c>
      <c r="D605" s="68" t="str">
        <f>IF(AND($Q605=$D$2,$O605="HRG"),"See 07.BPT",IFERROR(ROUND('[10]Linked sheet'!C605,'Rounded options'!$B$3),"-"))</f>
        <v>-</v>
      </c>
      <c r="E605" s="66">
        <f>IF(AND($O605="HRG",OR($D$2,$Q605=$E$2)), "See 07.BPTs",IFERROR(ROUND('[10]Linked sheet'!D605,'Rounded options'!$B$3),"-"))</f>
        <v>2106</v>
      </c>
      <c r="F605" s="15" t="str">
        <f>IFERROR(ROUND(IF('[10]Linked sheet'!E605="","-",'[10]Linked sheet'!E605),'Rounded options'!$B$3),"-")</f>
        <v>-</v>
      </c>
      <c r="G605" s="15" t="str">
        <f>IFERROR(ROUND(IF('[10]Linked sheet'!F605="","-",'[10]Linked sheet'!F605),'Rounded options'!$B$3),"-")</f>
        <v>-</v>
      </c>
      <c r="H605" s="15">
        <f>IFERROR(ROUND(IF('[10]Linked sheet'!G605="","-",'[10]Linked sheet'!G605),'Rounded options'!$B$3),"-")</f>
        <v>5</v>
      </c>
      <c r="I605" s="66">
        <f>IF(AND(Q605=$I$2,$O605="HRG"),"See 07.BPTs",IFERROR(ROUND('[10]Linked sheet'!H605,'Rounded options'!$B$3),"-"))</f>
        <v>3360</v>
      </c>
      <c r="J605" s="15">
        <f>IFERROR(ROUND(IF('[10]Linked sheet'!I605="","-",'[10]Linked sheet'!I605),'Rounded options'!$B$3),"-")</f>
        <v>17</v>
      </c>
      <c r="K605" s="15">
        <f>IFERROR(ROUND(IF('[10]Linked sheet'!J605="","-",'[10]Linked sheet'!J605),'Rounded options'!$B$3),"-")</f>
        <v>252</v>
      </c>
      <c r="L605" s="15" t="str">
        <f>IF('[10]Linked sheet'!K605="","-",'[10]Linked sheet'!K605)</f>
        <v>No</v>
      </c>
      <c r="M605" s="39" t="str">
        <f>IF('[10]Linked sheet'!L605="","-",'[10]Linked sheet'!L605)</f>
        <v>-</v>
      </c>
      <c r="N605" s="35">
        <f>IFERROR(ROUND('[10]Linked sheet'!M605,'Rounded options'!$B$3),"-")</f>
        <v>0</v>
      </c>
      <c r="O605" s="7" t="str">
        <f>IFERROR(VLOOKUP($B605,[11]BPT_System_Structure!$B:$F,2,FALSE),"-")</f>
        <v>-</v>
      </c>
      <c r="P605" s="23" t="str">
        <f>IFERROR(VLOOKUP($B605,[11]BPT_System_Structure!$B:$F,3,FALSE),"-")</f>
        <v>-</v>
      </c>
      <c r="Q605" s="8" t="str">
        <f>IFERROR(VLOOKUP($B605,[11]BPT_System_Structure!$B:$F,5,FALSE),"-")</f>
        <v>-</v>
      </c>
      <c r="R605" s="59">
        <v>0</v>
      </c>
    </row>
    <row r="606" spans="2:18" hidden="1" x14ac:dyDescent="0.2">
      <c r="B606" s="21" t="str">
        <f>'[10]Linked sheet'!A606</f>
        <v>FZ12T</v>
      </c>
      <c r="C606" s="20" t="str">
        <f>VLOOKUP($B606,'[10]Linked sheet'!$A$3:$O$1925,2,FALSE)</f>
        <v>Major General Abdominal Procedures, 1 year and under, with CC Score 2+</v>
      </c>
      <c r="D606" s="68" t="str">
        <f>IF(AND($Q606=$D$2,$O606="HRG"),"See 07.BPT",IFERROR(ROUND('[10]Linked sheet'!C606,'Rounded options'!$B$3),"-"))</f>
        <v>-</v>
      </c>
      <c r="E606" s="66">
        <f>IF(AND($O606="HRG",OR($D$2,$Q606=$E$2)), "See 07.BPTs",IFERROR(ROUND('[10]Linked sheet'!D606,'Rounded options'!$B$3),"-"))</f>
        <v>8148</v>
      </c>
      <c r="F606" s="15" t="str">
        <f>IFERROR(ROUND(IF('[10]Linked sheet'!E606="","-",'[10]Linked sheet'!E606),'Rounded options'!$B$3),"-")</f>
        <v>-</v>
      </c>
      <c r="G606" s="15" t="str">
        <f>IFERROR(ROUND(IF('[10]Linked sheet'!F606="","-",'[10]Linked sheet'!F606),'Rounded options'!$B$3),"-")</f>
        <v>-</v>
      </c>
      <c r="H606" s="15">
        <f>IFERROR(ROUND(IF('[10]Linked sheet'!G606="","-",'[10]Linked sheet'!G606),'Rounded options'!$B$3),"-")</f>
        <v>89</v>
      </c>
      <c r="I606" s="66">
        <f>IF(AND(Q606=$I$2,$O606="HRG"),"See 07.BPTs",IFERROR(ROUND('[10]Linked sheet'!H606,'Rounded options'!$B$3),"-"))</f>
        <v>8148</v>
      </c>
      <c r="J606" s="15">
        <f>IFERROR(ROUND(IF('[10]Linked sheet'!I606="","-",'[10]Linked sheet'!I606),'Rounded options'!$B$3),"-")</f>
        <v>89</v>
      </c>
      <c r="K606" s="15">
        <f>IFERROR(ROUND(IF('[10]Linked sheet'!J606="","-",'[10]Linked sheet'!J606),'Rounded options'!$B$3),"-")</f>
        <v>252</v>
      </c>
      <c r="L606" s="15" t="str">
        <f>IF('[10]Linked sheet'!K606="","-",'[10]Linked sheet'!K606)</f>
        <v>No</v>
      </c>
      <c r="M606" s="39" t="str">
        <f>IF('[10]Linked sheet'!L606="","-",'[10]Linked sheet'!L606)</f>
        <v>-</v>
      </c>
      <c r="N606" s="35">
        <f>IFERROR(ROUND('[10]Linked sheet'!M606,'Rounded options'!$B$3),"-")</f>
        <v>0</v>
      </c>
      <c r="O606" s="7" t="str">
        <f>IFERROR(VLOOKUP($B606,[11]BPT_System_Structure!$B:$F,2,FALSE),"-")</f>
        <v>-</v>
      </c>
      <c r="P606" s="23" t="str">
        <f>IFERROR(VLOOKUP($B606,[11]BPT_System_Structure!$B:$F,3,FALSE),"-")</f>
        <v>-</v>
      </c>
      <c r="Q606" s="8" t="str">
        <f>IFERROR(VLOOKUP($B606,[11]BPT_System_Structure!$B:$F,5,FALSE),"-")</f>
        <v>-</v>
      </c>
      <c r="R606" s="59">
        <v>0</v>
      </c>
    </row>
    <row r="607" spans="2:18" hidden="1" x14ac:dyDescent="0.2">
      <c r="B607" s="21" t="str">
        <f>'[10]Linked sheet'!A607</f>
        <v>FZ12U</v>
      </c>
      <c r="C607" s="20" t="str">
        <f>VLOOKUP($B607,'[10]Linked sheet'!$A$3:$O$1925,2,FALSE)</f>
        <v>Major General Abdominal Procedures, 1 year and under, with CC Score 0-1</v>
      </c>
      <c r="D607" s="68" t="str">
        <f>IF(AND($Q607=$D$2,$O607="HRG"),"See 07.BPT",IFERROR(ROUND('[10]Linked sheet'!C607,'Rounded options'!$B$3),"-"))</f>
        <v>-</v>
      </c>
      <c r="E607" s="66">
        <f>IF(AND($O607="HRG",OR($D$2,$Q607=$E$2)), "See 07.BPTs",IFERROR(ROUND('[10]Linked sheet'!D607,'Rounded options'!$B$3),"-"))</f>
        <v>3483</v>
      </c>
      <c r="F607" s="15" t="str">
        <f>IFERROR(ROUND(IF('[10]Linked sheet'!E607="","-",'[10]Linked sheet'!E607),'Rounded options'!$B$3),"-")</f>
        <v>-</v>
      </c>
      <c r="G607" s="15" t="str">
        <f>IFERROR(ROUND(IF('[10]Linked sheet'!F607="","-",'[10]Linked sheet'!F607),'Rounded options'!$B$3),"-")</f>
        <v>-</v>
      </c>
      <c r="H607" s="15">
        <f>IFERROR(ROUND(IF('[10]Linked sheet'!G607="","-",'[10]Linked sheet'!G607),'Rounded options'!$B$3),"-")</f>
        <v>13</v>
      </c>
      <c r="I607" s="66">
        <f>IF(AND(Q607=$I$2,$O607="HRG"),"See 07.BPTs",IFERROR(ROUND('[10]Linked sheet'!H607,'Rounded options'!$B$3),"-"))</f>
        <v>5966</v>
      </c>
      <c r="J607" s="15">
        <f>IFERROR(ROUND(IF('[10]Linked sheet'!I607="","-",'[10]Linked sheet'!I607),'Rounded options'!$B$3),"-")</f>
        <v>54</v>
      </c>
      <c r="K607" s="15">
        <f>IFERROR(ROUND(IF('[10]Linked sheet'!J607="","-",'[10]Linked sheet'!J607),'Rounded options'!$B$3),"-")</f>
        <v>252</v>
      </c>
      <c r="L607" s="15" t="str">
        <f>IF('[10]Linked sheet'!K607="","-",'[10]Linked sheet'!K607)</f>
        <v>No</v>
      </c>
      <c r="M607" s="39" t="str">
        <f>IF('[10]Linked sheet'!L607="","-",'[10]Linked sheet'!L607)</f>
        <v>-</v>
      </c>
      <c r="N607" s="35">
        <f>IFERROR(ROUND('[10]Linked sheet'!M607,'Rounded options'!$B$3),"-")</f>
        <v>0</v>
      </c>
      <c r="O607" s="7" t="str">
        <f>IFERROR(VLOOKUP($B607,[11]BPT_System_Structure!$B:$F,2,FALSE),"-")</f>
        <v>-</v>
      </c>
      <c r="P607" s="23" t="str">
        <f>IFERROR(VLOOKUP($B607,[11]BPT_System_Structure!$B:$F,3,FALSE),"-")</f>
        <v>-</v>
      </c>
      <c r="Q607" s="8" t="str">
        <f>IFERROR(VLOOKUP($B607,[11]BPT_System_Structure!$B:$F,5,FALSE),"-")</f>
        <v>-</v>
      </c>
      <c r="R607" s="59">
        <v>0</v>
      </c>
    </row>
    <row r="608" spans="2:18" x14ac:dyDescent="0.2">
      <c r="B608" s="21" t="str">
        <f>'[10]Linked sheet'!A608</f>
        <v>FZ13C</v>
      </c>
      <c r="C608" s="20" t="str">
        <f>VLOOKUP($B608,'[10]Linked sheet'!$A$3:$O$1925,2,FALSE)</f>
        <v>Minor Therapeutic or Diagnostic, General Abdominal Procedures, 19 years and over</v>
      </c>
      <c r="D608" s="68">
        <f>IF(AND($Q608=$D$2,$O608="HRG"),"See 07.BPT",IFERROR(ROUND('[10]Linked sheet'!C608,'Rounded options'!$B$3),"-"))</f>
        <v>276</v>
      </c>
      <c r="E608" s="66" t="str">
        <f>IF(AND($O608="HRG",OR($D$2,$Q608=$E$2)), "See 07.BPTs",IFERROR(ROUND('[10]Linked sheet'!D608,'Rounded options'!$B$3),"-"))</f>
        <v>See 07.BPTs</v>
      </c>
      <c r="F608" s="15" t="str">
        <f>IFERROR(ROUND(IF('[10]Linked sheet'!E608="","-",'[10]Linked sheet'!E608),'Rounded options'!$B$3),"-")</f>
        <v>-</v>
      </c>
      <c r="G608" s="15" t="str">
        <f>IFERROR(ROUND(IF('[10]Linked sheet'!F608="","-",'[10]Linked sheet'!F608),'Rounded options'!$B$3),"-")</f>
        <v>-</v>
      </c>
      <c r="H608" s="15">
        <f>IFERROR(ROUND(IF('[10]Linked sheet'!G608="","-",'[10]Linked sheet'!G608),'Rounded options'!$B$3),"-")</f>
        <v>5</v>
      </c>
      <c r="I608" s="66">
        <f>IF(AND(Q608=$I$2,$O608="HRG"),"See 07.BPTs",IFERROR(ROUND('[10]Linked sheet'!H608,'Rounded options'!$B$3),"-"))</f>
        <v>778</v>
      </c>
      <c r="J608" s="15">
        <f>IFERROR(ROUND(IF('[10]Linked sheet'!I608="","-",'[10]Linked sheet'!I608),'Rounded options'!$B$3),"-")</f>
        <v>5</v>
      </c>
      <c r="K608" s="15">
        <f>IFERROR(ROUND(IF('[10]Linked sheet'!J608="","-",'[10]Linked sheet'!J608),'Rounded options'!$B$3),"-")</f>
        <v>202</v>
      </c>
      <c r="L608" s="15" t="str">
        <f>IF('[10]Linked sheet'!K608="","-",'[10]Linked sheet'!K608)</f>
        <v>No</v>
      </c>
      <c r="M608" s="39" t="str">
        <f>IF('[10]Linked sheet'!L608="","-",'[10]Linked sheet'!L608)</f>
        <v>-</v>
      </c>
      <c r="N608" s="35">
        <f>IFERROR(ROUND('[10]Linked sheet'!M608,'Rounded options'!$B$3),"-")</f>
        <v>0</v>
      </c>
      <c r="O608" s="7" t="str">
        <f>IFERROR(VLOOKUP($B608,[11]BPT_System_Structure!$B:$F,2,FALSE),"-")</f>
        <v>HRG</v>
      </c>
      <c r="P608" s="23" t="str">
        <f>IFERROR(VLOOKUP($B608,[11]BPT_System_Structure!$B:$F,3,FALSE),"-")</f>
        <v>DayCase</v>
      </c>
      <c r="Q608" s="8" t="str">
        <f>IFERROR(VLOOKUP($B608,[11]BPT_System_Structure!$B:$F,5,FALSE),"-")</f>
        <v>DC/EL</v>
      </c>
      <c r="R608" s="59" t="s">
        <v>11</v>
      </c>
    </row>
    <row r="609" spans="2:18" hidden="1" x14ac:dyDescent="0.2">
      <c r="B609" s="21" t="str">
        <f>'[10]Linked sheet'!A609</f>
        <v>FZ13D</v>
      </c>
      <c r="C609" s="20" t="str">
        <f>VLOOKUP($B609,'[10]Linked sheet'!$A$3:$O$1925,2,FALSE)</f>
        <v>Minor Therapeutic or Diagnostic, General Abdominal Procedures, 18 years and under</v>
      </c>
      <c r="D609" s="68" t="str">
        <f>IF(AND($Q609=$D$2,$O609="HRG"),"See 07.BPT",IFERROR(ROUND('[10]Linked sheet'!C609,'Rounded options'!$B$3),"-"))</f>
        <v>-</v>
      </c>
      <c r="E609" s="66">
        <f>IF(AND($O609="HRG",OR($D$2,$Q609=$E$2)), "See 07.BPTs",IFERROR(ROUND('[10]Linked sheet'!D609,'Rounded options'!$B$3),"-"))</f>
        <v>1031</v>
      </c>
      <c r="F609" s="15" t="str">
        <f>IFERROR(ROUND(IF('[10]Linked sheet'!E609="","-",'[10]Linked sheet'!E609),'Rounded options'!$B$3),"-")</f>
        <v>-</v>
      </c>
      <c r="G609" s="15" t="str">
        <f>IFERROR(ROUND(IF('[10]Linked sheet'!F609="","-",'[10]Linked sheet'!F609),'Rounded options'!$B$3),"-")</f>
        <v>-</v>
      </c>
      <c r="H609" s="15">
        <f>IFERROR(ROUND(IF('[10]Linked sheet'!G609="","-",'[10]Linked sheet'!G609),'Rounded options'!$B$3),"-")</f>
        <v>5</v>
      </c>
      <c r="I609" s="66">
        <f>IF(AND(Q609=$I$2,$O609="HRG"),"See 07.BPTs",IFERROR(ROUND('[10]Linked sheet'!H609,'Rounded options'!$B$3),"-"))</f>
        <v>898</v>
      </c>
      <c r="J609" s="15">
        <f>IFERROR(ROUND(IF('[10]Linked sheet'!I609="","-",'[10]Linked sheet'!I609),'Rounded options'!$B$3),"-")</f>
        <v>5</v>
      </c>
      <c r="K609" s="15">
        <f>IFERROR(ROUND(IF('[10]Linked sheet'!J609="","-",'[10]Linked sheet'!J609),'Rounded options'!$B$3),"-")</f>
        <v>252</v>
      </c>
      <c r="L609" s="15" t="str">
        <f>IF('[10]Linked sheet'!K609="","-",'[10]Linked sheet'!K609)</f>
        <v>No</v>
      </c>
      <c r="M609" s="39" t="str">
        <f>IF('[10]Linked sheet'!L609="","-",'[10]Linked sheet'!L609)</f>
        <v>-</v>
      </c>
      <c r="N609" s="35">
        <f>IFERROR(ROUND('[10]Linked sheet'!M609,'Rounded options'!$B$3),"-")</f>
        <v>0</v>
      </c>
      <c r="O609" s="7" t="str">
        <f>IFERROR(VLOOKUP($B609,[11]BPT_System_Structure!$B:$F,2,FALSE),"-")</f>
        <v>-</v>
      </c>
      <c r="P609" s="23" t="str">
        <f>IFERROR(VLOOKUP($B609,[11]BPT_System_Structure!$B:$F,3,FALSE),"-")</f>
        <v>-</v>
      </c>
      <c r="Q609" s="8" t="str">
        <f>IFERROR(VLOOKUP($B609,[11]BPT_System_Structure!$B:$F,5,FALSE),"-")</f>
        <v>-</v>
      </c>
      <c r="R609" s="59">
        <v>0</v>
      </c>
    </row>
    <row r="610" spans="2:18" hidden="1" x14ac:dyDescent="0.2">
      <c r="B610" s="21" t="str">
        <f>'[10]Linked sheet'!A610</f>
        <v>FZ17D</v>
      </c>
      <c r="C610" s="20" t="str">
        <f>VLOOKUP($B610,'[10]Linked sheet'!$A$3:$O$1925,2,FALSE)</f>
        <v>Abdominal Hernia Procedures, 18 years and under</v>
      </c>
      <c r="D610" s="68" t="str">
        <f>IF(AND($Q610=$D$2,$O610="HRG"),"See 07.BPT",IFERROR(ROUND('[10]Linked sheet'!C610,'Rounded options'!$B$3),"-"))</f>
        <v>-</v>
      </c>
      <c r="E610" s="66">
        <f>IF(AND($O610="HRG",OR($D$2,$Q610=$E$2)), "See 07.BPTs",IFERROR(ROUND('[10]Linked sheet'!D610,'Rounded options'!$B$3),"-"))</f>
        <v>1176</v>
      </c>
      <c r="F610" s="15" t="str">
        <f>IFERROR(ROUND(IF('[10]Linked sheet'!E610="","-",'[10]Linked sheet'!E610),'Rounded options'!$B$3),"-")</f>
        <v>-</v>
      </c>
      <c r="G610" s="15" t="str">
        <f>IFERROR(ROUND(IF('[10]Linked sheet'!F610="","-",'[10]Linked sheet'!F610),'Rounded options'!$B$3),"-")</f>
        <v>-</v>
      </c>
      <c r="H610" s="15">
        <f>IFERROR(ROUND(IF('[10]Linked sheet'!G610="","-",'[10]Linked sheet'!G610),'Rounded options'!$B$3),"-")</f>
        <v>5</v>
      </c>
      <c r="I610" s="66">
        <f>IF(AND(Q610=$I$2,$O610="HRG"),"See 07.BPTs",IFERROR(ROUND('[10]Linked sheet'!H610,'Rounded options'!$B$3),"-"))</f>
        <v>1911</v>
      </c>
      <c r="J610" s="15">
        <f>IFERROR(ROUND(IF('[10]Linked sheet'!I610="","-",'[10]Linked sheet'!I610),'Rounded options'!$B$3),"-")</f>
        <v>6</v>
      </c>
      <c r="K610" s="15">
        <f>IFERROR(ROUND(IF('[10]Linked sheet'!J610="","-",'[10]Linked sheet'!J610),'Rounded options'!$B$3),"-")</f>
        <v>252</v>
      </c>
      <c r="L610" s="15" t="str">
        <f>IF('[10]Linked sheet'!K610="","-",'[10]Linked sheet'!K610)</f>
        <v>No</v>
      </c>
      <c r="M610" s="39" t="str">
        <f>IF('[10]Linked sheet'!L610="","-",'[10]Linked sheet'!L610)</f>
        <v>-</v>
      </c>
      <c r="N610" s="35">
        <f>IFERROR(ROUND('[10]Linked sheet'!M610,'Rounded options'!$B$3),"-")</f>
        <v>0</v>
      </c>
      <c r="O610" s="7" t="str">
        <f>IFERROR(VLOOKUP($B610,[11]BPT_System_Structure!$B:$F,2,FALSE),"-")</f>
        <v>-</v>
      </c>
      <c r="P610" s="23" t="str">
        <f>IFERROR(VLOOKUP($B610,[11]BPT_System_Structure!$B:$F,3,FALSE),"-")</f>
        <v>-</v>
      </c>
      <c r="Q610" s="8" t="str">
        <f>IFERROR(VLOOKUP($B610,[11]BPT_System_Structure!$B:$F,5,FALSE),"-")</f>
        <v>-</v>
      </c>
      <c r="R610" s="59">
        <v>0</v>
      </c>
    </row>
    <row r="611" spans="2:18" hidden="1" x14ac:dyDescent="0.2">
      <c r="B611" s="21" t="str">
        <f>'[10]Linked sheet'!A611</f>
        <v>FZ17E</v>
      </c>
      <c r="C611" s="20" t="str">
        <f>VLOOKUP($B611,'[10]Linked sheet'!$A$3:$O$1925,2,FALSE)</f>
        <v>Abdominal Hernia Procedures, 19 years and over, with CC Score 4+</v>
      </c>
      <c r="D611" s="68" t="str">
        <f>IF(AND($Q611=$D$2,$O611="HRG"),"See 07.BPT",IFERROR(ROUND('[10]Linked sheet'!C611,'Rounded options'!$B$3),"-"))</f>
        <v>-</v>
      </c>
      <c r="E611" s="66">
        <f>IF(AND($O611="HRG",OR($D$2,$Q611=$E$2)), "See 07.BPTs",IFERROR(ROUND('[10]Linked sheet'!D611,'Rounded options'!$B$3),"-"))</f>
        <v>4340</v>
      </c>
      <c r="F611" s="15" t="str">
        <f>IFERROR(ROUND(IF('[10]Linked sheet'!E611="","-",'[10]Linked sheet'!E611),'Rounded options'!$B$3),"-")</f>
        <v>-</v>
      </c>
      <c r="G611" s="15" t="str">
        <f>IFERROR(ROUND(IF('[10]Linked sheet'!F611="","-",'[10]Linked sheet'!F611),'Rounded options'!$B$3),"-")</f>
        <v>-</v>
      </c>
      <c r="H611" s="15">
        <f>IFERROR(ROUND(IF('[10]Linked sheet'!G611="","-",'[10]Linked sheet'!G611),'Rounded options'!$B$3),"-")</f>
        <v>22</v>
      </c>
      <c r="I611" s="66">
        <f>IF(AND(Q611=$I$2,$O611="HRG"),"See 07.BPTs",IFERROR(ROUND('[10]Linked sheet'!H611,'Rounded options'!$B$3),"-"))</f>
        <v>5013</v>
      </c>
      <c r="J611" s="15">
        <f>IFERROR(ROUND(IF('[10]Linked sheet'!I611="","-",'[10]Linked sheet'!I611),'Rounded options'!$B$3),"-")</f>
        <v>31</v>
      </c>
      <c r="K611" s="15">
        <f>IFERROR(ROUND(IF('[10]Linked sheet'!J611="","-",'[10]Linked sheet'!J611),'Rounded options'!$B$3),"-")</f>
        <v>202</v>
      </c>
      <c r="L611" s="15" t="str">
        <f>IF('[10]Linked sheet'!K611="","-",'[10]Linked sheet'!K611)</f>
        <v>No</v>
      </c>
      <c r="M611" s="39" t="str">
        <f>IF('[10]Linked sheet'!L611="","-",'[10]Linked sheet'!L611)</f>
        <v>-</v>
      </c>
      <c r="N611" s="35">
        <f>IFERROR(ROUND('[10]Linked sheet'!M611,'Rounded options'!$B$3),"-")</f>
        <v>0</v>
      </c>
      <c r="O611" s="7" t="str">
        <f>IFERROR(VLOOKUP($B611,[11]BPT_System_Structure!$B:$F,2,FALSE),"-")</f>
        <v>-</v>
      </c>
      <c r="P611" s="23" t="str">
        <f>IFERROR(VLOOKUP($B611,[11]BPT_System_Structure!$B:$F,3,FALSE),"-")</f>
        <v>-</v>
      </c>
      <c r="Q611" s="8" t="str">
        <f>IFERROR(VLOOKUP($B611,[11]BPT_System_Structure!$B:$F,5,FALSE),"-")</f>
        <v>-</v>
      </c>
      <c r="R611" s="59">
        <v>0</v>
      </c>
    </row>
    <row r="612" spans="2:18" hidden="1" x14ac:dyDescent="0.2">
      <c r="B612" s="21" t="str">
        <f>'[10]Linked sheet'!A612</f>
        <v>FZ17F</v>
      </c>
      <c r="C612" s="20" t="str">
        <f>VLOOKUP($B612,'[10]Linked sheet'!$A$3:$O$1925,2,FALSE)</f>
        <v>Abdominal Hernia Procedures, 19 years and over, with CC Score 1-3</v>
      </c>
      <c r="D612" s="68" t="str">
        <f>IF(AND($Q612=$D$2,$O612="HRG"),"See 07.BPT",IFERROR(ROUND('[10]Linked sheet'!C612,'Rounded options'!$B$3),"-"))</f>
        <v>-</v>
      </c>
      <c r="E612" s="66">
        <f>IF(AND($O612="HRG",OR($D$2,$Q612=$E$2)), "See 07.BPTs",IFERROR(ROUND('[10]Linked sheet'!D612,'Rounded options'!$B$3),"-"))</f>
        <v>2698</v>
      </c>
      <c r="F612" s="15" t="str">
        <f>IFERROR(ROUND(IF('[10]Linked sheet'!E612="","-",'[10]Linked sheet'!E612),'Rounded options'!$B$3),"-")</f>
        <v>-</v>
      </c>
      <c r="G612" s="15" t="str">
        <f>IFERROR(ROUND(IF('[10]Linked sheet'!F612="","-",'[10]Linked sheet'!F612),'Rounded options'!$B$3),"-")</f>
        <v>-</v>
      </c>
      <c r="H612" s="15">
        <f>IFERROR(ROUND(IF('[10]Linked sheet'!G612="","-",'[10]Linked sheet'!G612),'Rounded options'!$B$3),"-")</f>
        <v>9</v>
      </c>
      <c r="I612" s="66">
        <f>IF(AND(Q612=$I$2,$O612="HRG"),"See 07.BPTs",IFERROR(ROUND('[10]Linked sheet'!H612,'Rounded options'!$B$3),"-"))</f>
        <v>2940</v>
      </c>
      <c r="J612" s="15">
        <f>IFERROR(ROUND(IF('[10]Linked sheet'!I612="","-",'[10]Linked sheet'!I612),'Rounded options'!$B$3),"-")</f>
        <v>12</v>
      </c>
      <c r="K612" s="15">
        <f>IFERROR(ROUND(IF('[10]Linked sheet'!J612="","-",'[10]Linked sheet'!J612),'Rounded options'!$B$3),"-")</f>
        <v>202</v>
      </c>
      <c r="L612" s="15" t="str">
        <f>IF('[10]Linked sheet'!K612="","-",'[10]Linked sheet'!K612)</f>
        <v>No</v>
      </c>
      <c r="M612" s="39" t="str">
        <f>IF('[10]Linked sheet'!L612="","-",'[10]Linked sheet'!L612)</f>
        <v>-</v>
      </c>
      <c r="N612" s="35">
        <f>IFERROR(ROUND('[10]Linked sheet'!M612,'Rounded options'!$B$3),"-")</f>
        <v>0</v>
      </c>
      <c r="O612" s="7" t="str">
        <f>IFERROR(VLOOKUP($B612,[11]BPT_System_Structure!$B:$F,2,FALSE),"-")</f>
        <v>-</v>
      </c>
      <c r="P612" s="23" t="str">
        <f>IFERROR(VLOOKUP($B612,[11]BPT_System_Structure!$B:$F,3,FALSE),"-")</f>
        <v>-</v>
      </c>
      <c r="Q612" s="8" t="str">
        <f>IFERROR(VLOOKUP($B612,[11]BPT_System_Structure!$B:$F,5,FALSE),"-")</f>
        <v>-</v>
      </c>
      <c r="R612" s="59">
        <v>0</v>
      </c>
    </row>
    <row r="613" spans="2:18" x14ac:dyDescent="0.2">
      <c r="B613" s="21" t="str">
        <f>'[10]Linked sheet'!A613</f>
        <v>FZ17G</v>
      </c>
      <c r="C613" s="20" t="str">
        <f>VLOOKUP($B613,'[10]Linked sheet'!$A$3:$O$1925,2,FALSE)</f>
        <v>Abdominal Hernia Procedures, 19 years and over, with CC Score 0</v>
      </c>
      <c r="D613" s="68" t="str">
        <f>IF(AND($Q613=$D$2,$O613="HRG"),"See 07.BPT",IFERROR(ROUND('[10]Linked sheet'!C613,'Rounded options'!$B$3),"-"))</f>
        <v>-</v>
      </c>
      <c r="E613" s="66">
        <f>IF(AND($O613="HRG",OR($D$2,$Q613=$E$2)), "See 07.BPTs",IFERROR(ROUND('[10]Linked sheet'!D613,'Rounded options'!$B$3),"-"))</f>
        <v>1832</v>
      </c>
      <c r="F613" s="15" t="str">
        <f>IFERROR(ROUND(IF('[10]Linked sheet'!E613="","-",'[10]Linked sheet'!E613),'Rounded options'!$B$3),"-")</f>
        <v>-</v>
      </c>
      <c r="G613" s="15" t="str">
        <f>IFERROR(ROUND(IF('[10]Linked sheet'!F613="","-",'[10]Linked sheet'!F613),'Rounded options'!$B$3),"-")</f>
        <v>-</v>
      </c>
      <c r="H613" s="15">
        <f>IFERROR(ROUND(IF('[10]Linked sheet'!G613="","-",'[10]Linked sheet'!G613),'Rounded options'!$B$3),"-")</f>
        <v>5</v>
      </c>
      <c r="I613" s="66">
        <f>IF(AND(Q613=$I$2,$O613="HRG"),"See 07.BPTs",IFERROR(ROUND('[10]Linked sheet'!H613,'Rounded options'!$B$3),"-"))</f>
        <v>2460</v>
      </c>
      <c r="J613" s="15">
        <f>IFERROR(ROUND(IF('[10]Linked sheet'!I613="","-",'[10]Linked sheet'!I613),'Rounded options'!$B$3),"-")</f>
        <v>9</v>
      </c>
      <c r="K613" s="15">
        <f>IFERROR(ROUND(IF('[10]Linked sheet'!J613="","-",'[10]Linked sheet'!J613),'Rounded options'!$B$3),"-")</f>
        <v>202</v>
      </c>
      <c r="L613" s="15" t="str">
        <f>IF('[10]Linked sheet'!K613="","-",'[10]Linked sheet'!K613)</f>
        <v>No</v>
      </c>
      <c r="M613" s="39" t="str">
        <f>IF('[10]Linked sheet'!L613="","-",'[10]Linked sheet'!L613)</f>
        <v>-</v>
      </c>
      <c r="N613" s="35">
        <f>IFERROR(ROUND('[10]Linked sheet'!M613,'Rounded options'!$B$3),"-")</f>
        <v>0</v>
      </c>
      <c r="O613" s="7" t="str">
        <f>IFERROR(VLOOKUP($B613,[11]BPT_System_Structure!$B:$F,2,FALSE),"-")</f>
        <v>sub-HRG</v>
      </c>
      <c r="P613" s="23" t="str">
        <f>IFERROR(VLOOKUP($B613,[11]BPT_System_Structure!$B:$F,3,FALSE),"-")</f>
        <v>DayCase</v>
      </c>
      <c r="Q613" s="8" t="str">
        <f>IFERROR(VLOOKUP($B613,[11]BPT_System_Structure!$B:$F,5,FALSE),"-")</f>
        <v>DC/EL</v>
      </c>
      <c r="R613" s="59" t="s">
        <v>11</v>
      </c>
    </row>
    <row r="614" spans="2:18" hidden="1" x14ac:dyDescent="0.2">
      <c r="B614" s="21" t="str">
        <f>'[10]Linked sheet'!A614</f>
        <v>FZ18E</v>
      </c>
      <c r="C614" s="20" t="str">
        <f>VLOOKUP($B614,'[10]Linked sheet'!$A$3:$O$1925,2,FALSE)</f>
        <v>Inguinal, Umbilical or Femoral Hernia Procedures, between 2 and 18 years</v>
      </c>
      <c r="D614" s="68" t="str">
        <f>IF(AND($Q614=$D$2,$O614="HRG"),"See 07.BPT",IFERROR(ROUND('[10]Linked sheet'!C614,'Rounded options'!$B$3),"-"))</f>
        <v>-</v>
      </c>
      <c r="E614" s="66">
        <f>IF(AND($O614="HRG",OR($D$2,$Q614=$E$2)), "See 07.BPTs",IFERROR(ROUND('[10]Linked sheet'!D614,'Rounded options'!$B$3),"-"))</f>
        <v>1122</v>
      </c>
      <c r="F614" s="15" t="str">
        <f>IFERROR(ROUND(IF('[10]Linked sheet'!E614="","-",'[10]Linked sheet'!E614),'Rounded options'!$B$3),"-")</f>
        <v>-</v>
      </c>
      <c r="G614" s="15" t="str">
        <f>IFERROR(ROUND(IF('[10]Linked sheet'!F614="","-",'[10]Linked sheet'!F614),'Rounded options'!$B$3),"-")</f>
        <v>-</v>
      </c>
      <c r="H614" s="15">
        <f>IFERROR(ROUND(IF('[10]Linked sheet'!G614="","-",'[10]Linked sheet'!G614),'Rounded options'!$B$3),"-")</f>
        <v>5</v>
      </c>
      <c r="I614" s="66">
        <f>IF(AND(Q614=$I$2,$O614="HRG"),"See 07.BPTs",IFERROR(ROUND('[10]Linked sheet'!H614,'Rounded options'!$B$3),"-"))</f>
        <v>1931</v>
      </c>
      <c r="J614" s="15">
        <f>IFERROR(ROUND(IF('[10]Linked sheet'!I614="","-",'[10]Linked sheet'!I614),'Rounded options'!$B$3),"-")</f>
        <v>5</v>
      </c>
      <c r="K614" s="15">
        <f>IFERROR(ROUND(IF('[10]Linked sheet'!J614="","-",'[10]Linked sheet'!J614),'Rounded options'!$B$3),"-")</f>
        <v>252</v>
      </c>
      <c r="L614" s="15" t="str">
        <f>IF('[10]Linked sheet'!K614="","-",'[10]Linked sheet'!K614)</f>
        <v>No</v>
      </c>
      <c r="M614" s="39" t="str">
        <f>IF('[10]Linked sheet'!L614="","-",'[10]Linked sheet'!L614)</f>
        <v>-</v>
      </c>
      <c r="N614" s="35">
        <f>IFERROR(ROUND('[10]Linked sheet'!M614,'Rounded options'!$B$3),"-")</f>
        <v>0</v>
      </c>
      <c r="O614" s="7" t="str">
        <f>IFERROR(VLOOKUP($B614,[11]BPT_System_Structure!$B:$F,2,FALSE),"-")</f>
        <v>-</v>
      </c>
      <c r="P614" s="23" t="str">
        <f>IFERROR(VLOOKUP($B614,[11]BPT_System_Structure!$B:$F,3,FALSE),"-")</f>
        <v>-</v>
      </c>
      <c r="Q614" s="8" t="str">
        <f>IFERROR(VLOOKUP($B614,[11]BPT_System_Structure!$B:$F,5,FALSE),"-")</f>
        <v>-</v>
      </c>
      <c r="R614" s="59">
        <v>0</v>
      </c>
    </row>
    <row r="615" spans="2:18" hidden="1" x14ac:dyDescent="0.2">
      <c r="B615" s="21" t="str">
        <f>'[10]Linked sheet'!A615</f>
        <v>FZ18F</v>
      </c>
      <c r="C615" s="20" t="str">
        <f>VLOOKUP($B615,'[10]Linked sheet'!$A$3:$O$1925,2,FALSE)</f>
        <v>Inguinal, Umbilical or Femoral Hernia Procedures, 1 year and under</v>
      </c>
      <c r="D615" s="68" t="str">
        <f>IF(AND($Q615=$D$2,$O615="HRG"),"See 07.BPT",IFERROR(ROUND('[10]Linked sheet'!C615,'Rounded options'!$B$3),"-"))</f>
        <v>-</v>
      </c>
      <c r="E615" s="66">
        <f>IF(AND($O615="HRG",OR($D$2,$Q615=$E$2)), "See 07.BPTs",IFERROR(ROUND('[10]Linked sheet'!D615,'Rounded options'!$B$3),"-"))</f>
        <v>1411</v>
      </c>
      <c r="F615" s="15" t="str">
        <f>IFERROR(ROUND(IF('[10]Linked sheet'!E615="","-",'[10]Linked sheet'!E615),'Rounded options'!$B$3),"-")</f>
        <v>-</v>
      </c>
      <c r="G615" s="15" t="str">
        <f>IFERROR(ROUND(IF('[10]Linked sheet'!F615="","-",'[10]Linked sheet'!F615),'Rounded options'!$B$3),"-")</f>
        <v>-</v>
      </c>
      <c r="H615" s="15">
        <f>IFERROR(ROUND(IF('[10]Linked sheet'!G615="","-",'[10]Linked sheet'!G615),'Rounded options'!$B$3),"-")</f>
        <v>5</v>
      </c>
      <c r="I615" s="66">
        <f>IF(AND(Q615=$I$2,$O615="HRG"),"See 07.BPTs",IFERROR(ROUND('[10]Linked sheet'!H615,'Rounded options'!$B$3),"-"))</f>
        <v>2483</v>
      </c>
      <c r="J615" s="15">
        <f>IFERROR(ROUND(IF('[10]Linked sheet'!I615="","-",'[10]Linked sheet'!I615),'Rounded options'!$B$3),"-")</f>
        <v>6</v>
      </c>
      <c r="K615" s="15">
        <f>IFERROR(ROUND(IF('[10]Linked sheet'!J615="","-",'[10]Linked sheet'!J615),'Rounded options'!$B$3),"-")</f>
        <v>252</v>
      </c>
      <c r="L615" s="15" t="str">
        <f>IF('[10]Linked sheet'!K615="","-",'[10]Linked sheet'!K615)</f>
        <v>No</v>
      </c>
      <c r="M615" s="39" t="str">
        <f>IF('[10]Linked sheet'!L615="","-",'[10]Linked sheet'!L615)</f>
        <v>-</v>
      </c>
      <c r="N615" s="35">
        <f>IFERROR(ROUND('[10]Linked sheet'!M615,'Rounded options'!$B$3),"-")</f>
        <v>0</v>
      </c>
      <c r="O615" s="7" t="str">
        <f>IFERROR(VLOOKUP($B615,[11]BPT_System_Structure!$B:$F,2,FALSE),"-")</f>
        <v>-</v>
      </c>
      <c r="P615" s="23" t="str">
        <f>IFERROR(VLOOKUP($B615,[11]BPT_System_Structure!$B:$F,3,FALSE),"-")</f>
        <v>-</v>
      </c>
      <c r="Q615" s="8" t="str">
        <f>IFERROR(VLOOKUP($B615,[11]BPT_System_Structure!$B:$F,5,FALSE),"-")</f>
        <v>-</v>
      </c>
      <c r="R615" s="59">
        <v>0</v>
      </c>
    </row>
    <row r="616" spans="2:18" hidden="1" x14ac:dyDescent="0.2">
      <c r="B616" s="21" t="str">
        <f>'[10]Linked sheet'!A616</f>
        <v>FZ18G</v>
      </c>
      <c r="C616" s="20" t="str">
        <f>VLOOKUP($B616,'[10]Linked sheet'!$A$3:$O$1925,2,FALSE)</f>
        <v>Inguinal, Umbilical or Femoral Hernia Procedures, 19 years and over, with CC Score 6+</v>
      </c>
      <c r="D616" s="68" t="str">
        <f>IF(AND($Q616=$D$2,$O616="HRG"),"See 07.BPT",IFERROR(ROUND('[10]Linked sheet'!C616,'Rounded options'!$B$3),"-"))</f>
        <v>-</v>
      </c>
      <c r="E616" s="66">
        <f>IF(AND($O616="HRG",OR($D$2,$Q616=$E$2)), "See 07.BPTs",IFERROR(ROUND('[10]Linked sheet'!D616,'Rounded options'!$B$3),"-"))</f>
        <v>2669</v>
      </c>
      <c r="F616" s="15" t="str">
        <f>IFERROR(ROUND(IF('[10]Linked sheet'!E616="","-",'[10]Linked sheet'!E616),'Rounded options'!$B$3),"-")</f>
        <v>-</v>
      </c>
      <c r="G616" s="15" t="str">
        <f>IFERROR(ROUND(IF('[10]Linked sheet'!F616="","-",'[10]Linked sheet'!F616),'Rounded options'!$B$3),"-")</f>
        <v>-</v>
      </c>
      <c r="H616" s="15">
        <f>IFERROR(ROUND(IF('[10]Linked sheet'!G616="","-",'[10]Linked sheet'!G616),'Rounded options'!$B$3),"-")</f>
        <v>14</v>
      </c>
      <c r="I616" s="66">
        <f>IF(AND(Q616=$I$2,$O616="HRG"),"See 07.BPTs",IFERROR(ROUND('[10]Linked sheet'!H616,'Rounded options'!$B$3),"-"))</f>
        <v>5044</v>
      </c>
      <c r="J616" s="15">
        <f>IFERROR(ROUND(IF('[10]Linked sheet'!I616="","-",'[10]Linked sheet'!I616),'Rounded options'!$B$3),"-")</f>
        <v>38</v>
      </c>
      <c r="K616" s="15">
        <f>IFERROR(ROUND(IF('[10]Linked sheet'!J616="","-",'[10]Linked sheet'!J616),'Rounded options'!$B$3),"-")</f>
        <v>202</v>
      </c>
      <c r="L616" s="15" t="str">
        <f>IF('[10]Linked sheet'!K616="","-",'[10]Linked sheet'!K616)</f>
        <v>No</v>
      </c>
      <c r="M616" s="39" t="str">
        <f>IF('[10]Linked sheet'!L616="","-",'[10]Linked sheet'!L616)</f>
        <v>-</v>
      </c>
      <c r="N616" s="35">
        <f>IFERROR(ROUND('[10]Linked sheet'!M616,'Rounded options'!$B$3),"-")</f>
        <v>0</v>
      </c>
      <c r="O616" s="7" t="str">
        <f>IFERROR(VLOOKUP($B616,[11]BPT_System_Structure!$B:$F,2,FALSE),"-")</f>
        <v>-</v>
      </c>
      <c r="P616" s="23" t="str">
        <f>IFERROR(VLOOKUP($B616,[11]BPT_System_Structure!$B:$F,3,FALSE),"-")</f>
        <v>-</v>
      </c>
      <c r="Q616" s="8" t="str">
        <f>IFERROR(VLOOKUP($B616,[11]BPT_System_Structure!$B:$F,5,FALSE),"-")</f>
        <v>-</v>
      </c>
      <c r="R616" s="59">
        <v>0</v>
      </c>
    </row>
    <row r="617" spans="2:18" hidden="1" x14ac:dyDescent="0.2">
      <c r="B617" s="21" t="str">
        <f>'[10]Linked sheet'!A617</f>
        <v>FZ18H</v>
      </c>
      <c r="C617" s="20" t="str">
        <f>VLOOKUP($B617,'[10]Linked sheet'!$A$3:$O$1925,2,FALSE)</f>
        <v>Inguinal, Umbilical or Femoral Hernia Procedures, 19 years and over, with CC Score 3-5</v>
      </c>
      <c r="D617" s="68" t="str">
        <f>IF(AND($Q617=$D$2,$O617="HRG"),"See 07.BPT",IFERROR(ROUND('[10]Linked sheet'!C617,'Rounded options'!$B$3),"-"))</f>
        <v>-</v>
      </c>
      <c r="E617" s="66">
        <f>IF(AND($O617="HRG",OR($D$2,$Q617=$E$2)), "See 07.BPTs",IFERROR(ROUND('[10]Linked sheet'!D617,'Rounded options'!$B$3),"-"))</f>
        <v>1745</v>
      </c>
      <c r="F617" s="15" t="str">
        <f>IFERROR(ROUND(IF('[10]Linked sheet'!E617="","-",'[10]Linked sheet'!E617),'Rounded options'!$B$3),"-")</f>
        <v>-</v>
      </c>
      <c r="G617" s="15" t="str">
        <f>IFERROR(ROUND(IF('[10]Linked sheet'!F617="","-",'[10]Linked sheet'!F617),'Rounded options'!$B$3),"-")</f>
        <v>-</v>
      </c>
      <c r="H617" s="15">
        <f>IFERROR(ROUND(IF('[10]Linked sheet'!G617="","-",'[10]Linked sheet'!G617),'Rounded options'!$B$3),"-")</f>
        <v>5</v>
      </c>
      <c r="I617" s="66">
        <f>IF(AND(Q617=$I$2,$O617="HRG"),"See 07.BPTs",IFERROR(ROUND('[10]Linked sheet'!H617,'Rounded options'!$B$3),"-"))</f>
        <v>2890</v>
      </c>
      <c r="J617" s="15">
        <f>IFERROR(ROUND(IF('[10]Linked sheet'!I617="","-",'[10]Linked sheet'!I617),'Rounded options'!$B$3),"-")</f>
        <v>12</v>
      </c>
      <c r="K617" s="15">
        <f>IFERROR(ROUND(IF('[10]Linked sheet'!J617="","-",'[10]Linked sheet'!J617),'Rounded options'!$B$3),"-")</f>
        <v>202</v>
      </c>
      <c r="L617" s="15" t="str">
        <f>IF('[10]Linked sheet'!K617="","-",'[10]Linked sheet'!K617)</f>
        <v>No</v>
      </c>
      <c r="M617" s="39" t="str">
        <f>IF('[10]Linked sheet'!L617="","-",'[10]Linked sheet'!L617)</f>
        <v>-</v>
      </c>
      <c r="N617" s="35">
        <f>IFERROR(ROUND('[10]Linked sheet'!M617,'Rounded options'!$B$3),"-")</f>
        <v>0</v>
      </c>
      <c r="O617" s="7" t="str">
        <f>IFERROR(VLOOKUP($B617,[11]BPT_System_Structure!$B:$F,2,FALSE),"-")</f>
        <v>-</v>
      </c>
      <c r="P617" s="23" t="str">
        <f>IFERROR(VLOOKUP($B617,[11]BPT_System_Structure!$B:$F,3,FALSE),"-")</f>
        <v>-</v>
      </c>
      <c r="Q617" s="8" t="str">
        <f>IFERROR(VLOOKUP($B617,[11]BPT_System_Structure!$B:$F,5,FALSE),"-")</f>
        <v>-</v>
      </c>
      <c r="R617" s="59">
        <v>0</v>
      </c>
    </row>
    <row r="618" spans="2:18" x14ac:dyDescent="0.2">
      <c r="B618" s="21" t="str">
        <f>'[10]Linked sheet'!A618</f>
        <v>FZ18J</v>
      </c>
      <c r="C618" s="20" t="str">
        <f>VLOOKUP($B618,'[10]Linked sheet'!$A$3:$O$1925,2,FALSE)</f>
        <v>Inguinal, Umbilical or Femoral Hernia Procedures, 19 years and over, with CC Score 1-2</v>
      </c>
      <c r="D618" s="68" t="str">
        <f>IF(AND($Q618=$D$2,$O618="HRG"),"See 07.BPT",IFERROR(ROUND('[10]Linked sheet'!C618,'Rounded options'!$B$3),"-"))</f>
        <v>-</v>
      </c>
      <c r="E618" s="66" t="str">
        <f>IF(AND($O618="HRG",OR($D$2,$Q618=$E$2)), "See 07.BPTs",IFERROR(ROUND('[10]Linked sheet'!D618,'Rounded options'!$B$3),"-"))</f>
        <v>See 07.BPTs</v>
      </c>
      <c r="F618" s="15" t="str">
        <f>IFERROR(ROUND(IF('[10]Linked sheet'!E618="","-",'[10]Linked sheet'!E618),'Rounded options'!$B$3),"-")</f>
        <v>-</v>
      </c>
      <c r="G618" s="15" t="str">
        <f>IFERROR(ROUND(IF('[10]Linked sheet'!F618="","-",'[10]Linked sheet'!F618),'Rounded options'!$B$3),"-")</f>
        <v>-</v>
      </c>
      <c r="H618" s="15">
        <f>IFERROR(ROUND(IF('[10]Linked sheet'!G618="","-",'[10]Linked sheet'!G618),'Rounded options'!$B$3),"-")</f>
        <v>5</v>
      </c>
      <c r="I618" s="66">
        <f>IF(AND(Q618=$I$2,$O618="HRG"),"See 07.BPTs",IFERROR(ROUND('[10]Linked sheet'!H618,'Rounded options'!$B$3),"-"))</f>
        <v>2173</v>
      </c>
      <c r="J618" s="15">
        <f>IFERROR(ROUND(IF('[10]Linked sheet'!I618="","-",'[10]Linked sheet'!I618),'Rounded options'!$B$3),"-")</f>
        <v>6</v>
      </c>
      <c r="K618" s="15">
        <f>IFERROR(ROUND(IF('[10]Linked sheet'!J618="","-",'[10]Linked sheet'!J618),'Rounded options'!$B$3),"-")</f>
        <v>202</v>
      </c>
      <c r="L618" s="15" t="str">
        <f>IF('[10]Linked sheet'!K618="","-",'[10]Linked sheet'!K618)</f>
        <v>No</v>
      </c>
      <c r="M618" s="39" t="str">
        <f>IF('[10]Linked sheet'!L618="","-",'[10]Linked sheet'!L618)</f>
        <v>-</v>
      </c>
      <c r="N618" s="35">
        <f>IFERROR(ROUND('[10]Linked sheet'!M618,'Rounded options'!$B$3),"-")</f>
        <v>0</v>
      </c>
      <c r="O618" s="7" t="str">
        <f>IFERROR(VLOOKUP($B618,[11]BPT_System_Structure!$B:$F,2,FALSE),"-")</f>
        <v>HRG</v>
      </c>
      <c r="P618" s="23" t="str">
        <f>IFERROR(VLOOKUP($B618,[11]BPT_System_Structure!$B:$F,3,FALSE),"-")</f>
        <v>DayCase</v>
      </c>
      <c r="Q618" s="8" t="str">
        <f>IFERROR(VLOOKUP($B618,[11]BPT_System_Structure!$B:$F,5,FALSE),"-")</f>
        <v>DC/EL</v>
      </c>
      <c r="R618" s="59" t="s">
        <v>11</v>
      </c>
    </row>
    <row r="619" spans="2:18" x14ac:dyDescent="0.2">
      <c r="B619" s="21" t="str">
        <f>'[10]Linked sheet'!A619</f>
        <v>FZ18K</v>
      </c>
      <c r="C619" s="20" t="str">
        <f>VLOOKUP($B619,'[10]Linked sheet'!$A$3:$O$1925,2,FALSE)</f>
        <v>Inguinal, Umbilical or Femoral Hernia Procedures, 19 years and over, with CC Score 0</v>
      </c>
      <c r="D619" s="68" t="str">
        <f>IF(AND($Q619=$D$2,$O619="HRG"),"See 07.BPT",IFERROR(ROUND('[10]Linked sheet'!C619,'Rounded options'!$B$3),"-"))</f>
        <v>-</v>
      </c>
      <c r="E619" s="66" t="str">
        <f>IF(AND($O619="HRG",OR($D$2,$Q619=$E$2)), "See 07.BPTs",IFERROR(ROUND('[10]Linked sheet'!D619,'Rounded options'!$B$3),"-"))</f>
        <v>See 07.BPTs</v>
      </c>
      <c r="F619" s="15" t="str">
        <f>IFERROR(ROUND(IF('[10]Linked sheet'!E619="","-",'[10]Linked sheet'!E619),'Rounded options'!$B$3),"-")</f>
        <v>-</v>
      </c>
      <c r="G619" s="15" t="str">
        <f>IFERROR(ROUND(IF('[10]Linked sheet'!F619="","-",'[10]Linked sheet'!F619),'Rounded options'!$B$3),"-")</f>
        <v>-</v>
      </c>
      <c r="H619" s="15">
        <f>IFERROR(ROUND(IF('[10]Linked sheet'!G619="","-",'[10]Linked sheet'!G619),'Rounded options'!$B$3),"-")</f>
        <v>5</v>
      </c>
      <c r="I619" s="66">
        <f>IF(AND(Q619=$I$2,$O619="HRG"),"See 07.BPTs",IFERROR(ROUND('[10]Linked sheet'!H619,'Rounded options'!$B$3),"-"))</f>
        <v>1982</v>
      </c>
      <c r="J619" s="15">
        <f>IFERROR(ROUND(IF('[10]Linked sheet'!I619="","-",'[10]Linked sheet'!I619),'Rounded options'!$B$3),"-")</f>
        <v>6</v>
      </c>
      <c r="K619" s="15">
        <f>IFERROR(ROUND(IF('[10]Linked sheet'!J619="","-",'[10]Linked sheet'!J619),'Rounded options'!$B$3),"-")</f>
        <v>202</v>
      </c>
      <c r="L619" s="15" t="str">
        <f>IF('[10]Linked sheet'!K619="","-",'[10]Linked sheet'!K619)</f>
        <v>No</v>
      </c>
      <c r="M619" s="39" t="str">
        <f>IF('[10]Linked sheet'!L619="","-",'[10]Linked sheet'!L619)</f>
        <v>-</v>
      </c>
      <c r="N619" s="35">
        <f>IFERROR(ROUND('[10]Linked sheet'!M619,'Rounded options'!$B$3),"-")</f>
        <v>0</v>
      </c>
      <c r="O619" s="7" t="str">
        <f>IFERROR(VLOOKUP($B619,[11]BPT_System_Structure!$B:$F,2,FALSE),"-")</f>
        <v>HRG</v>
      </c>
      <c r="P619" s="23" t="str">
        <f>IFERROR(VLOOKUP($B619,[11]BPT_System_Structure!$B:$F,3,FALSE),"-")</f>
        <v>DayCase</v>
      </c>
      <c r="Q619" s="8" t="str">
        <f>IFERROR(VLOOKUP($B619,[11]BPT_System_Structure!$B:$F,5,FALSE),"-")</f>
        <v>DC/EL</v>
      </c>
      <c r="R619" s="59" t="s">
        <v>11</v>
      </c>
    </row>
    <row r="620" spans="2:18" hidden="1" x14ac:dyDescent="0.2">
      <c r="B620" s="21" t="str">
        <f>'[10]Linked sheet'!A620</f>
        <v>FZ19A</v>
      </c>
      <c r="C620" s="20" t="str">
        <f>VLOOKUP($B620,'[10]Linked sheet'!$A$3:$O$1925,2,FALSE)</f>
        <v>Herniotomy Procedures, 2 years and over</v>
      </c>
      <c r="D620" s="68" t="str">
        <f>IF(AND($Q620=$D$2,$O620="HRG"),"See 07.BPT",IFERROR(ROUND('[10]Linked sheet'!C620,'Rounded options'!$B$3),"-"))</f>
        <v>-</v>
      </c>
      <c r="E620" s="66">
        <f>IF(AND($O620="HRG",OR($D$2,$Q620=$E$2)), "See 07.BPTs",IFERROR(ROUND('[10]Linked sheet'!D620,'Rounded options'!$B$3),"-"))</f>
        <v>1064</v>
      </c>
      <c r="F620" s="15" t="str">
        <f>IFERROR(ROUND(IF('[10]Linked sheet'!E620="","-",'[10]Linked sheet'!E620),'Rounded options'!$B$3),"-")</f>
        <v>-</v>
      </c>
      <c r="G620" s="15" t="str">
        <f>IFERROR(ROUND(IF('[10]Linked sheet'!F620="","-",'[10]Linked sheet'!F620),'Rounded options'!$B$3),"-")</f>
        <v>-</v>
      </c>
      <c r="H620" s="15">
        <f>IFERROR(ROUND(IF('[10]Linked sheet'!G620="","-",'[10]Linked sheet'!G620),'Rounded options'!$B$3),"-")</f>
        <v>5</v>
      </c>
      <c r="I620" s="66">
        <f>IF(AND(Q620=$I$2,$O620="HRG"),"See 07.BPTs",IFERROR(ROUND('[10]Linked sheet'!H620,'Rounded options'!$B$3),"-"))</f>
        <v>1758</v>
      </c>
      <c r="J620" s="15">
        <f>IFERROR(ROUND(IF('[10]Linked sheet'!I620="","-",'[10]Linked sheet'!I620),'Rounded options'!$B$3),"-")</f>
        <v>5</v>
      </c>
      <c r="K620" s="15">
        <f>IFERROR(ROUND(IF('[10]Linked sheet'!J620="","-",'[10]Linked sheet'!J620),'Rounded options'!$B$3),"-")</f>
        <v>202</v>
      </c>
      <c r="L620" s="15" t="str">
        <f>IF('[10]Linked sheet'!K620="","-",'[10]Linked sheet'!K620)</f>
        <v>No</v>
      </c>
      <c r="M620" s="39" t="str">
        <f>IF('[10]Linked sheet'!L620="","-",'[10]Linked sheet'!L620)</f>
        <v>-</v>
      </c>
      <c r="N620" s="35">
        <f>IFERROR(ROUND('[10]Linked sheet'!M620,'Rounded options'!$B$3),"-")</f>
        <v>0</v>
      </c>
      <c r="O620" s="7" t="str">
        <f>IFERROR(VLOOKUP($B620,[11]BPT_System_Structure!$B:$F,2,FALSE),"-")</f>
        <v>-</v>
      </c>
      <c r="P620" s="23" t="str">
        <f>IFERROR(VLOOKUP($B620,[11]BPT_System_Structure!$B:$F,3,FALSE),"-")</f>
        <v>-</v>
      </c>
      <c r="Q620" s="8" t="str">
        <f>IFERROR(VLOOKUP($B620,[11]BPT_System_Structure!$B:$F,5,FALSE),"-")</f>
        <v>-</v>
      </c>
      <c r="R620" s="59">
        <v>0</v>
      </c>
    </row>
    <row r="621" spans="2:18" hidden="1" x14ac:dyDescent="0.2">
      <c r="B621" s="21" t="str">
        <f>'[10]Linked sheet'!A621</f>
        <v>FZ19B</v>
      </c>
      <c r="C621" s="20" t="str">
        <f>VLOOKUP($B621,'[10]Linked sheet'!$A$3:$O$1925,2,FALSE)</f>
        <v>Herniotomy Procedures, 1 year and under</v>
      </c>
      <c r="D621" s="68" t="str">
        <f>IF(AND($Q621=$D$2,$O621="HRG"),"See 07.BPT",IFERROR(ROUND('[10]Linked sheet'!C621,'Rounded options'!$B$3),"-"))</f>
        <v>-</v>
      </c>
      <c r="E621" s="66">
        <f>IF(AND($O621="HRG",OR($D$2,$Q621=$E$2)), "See 07.BPTs",IFERROR(ROUND('[10]Linked sheet'!D621,'Rounded options'!$B$3),"-"))</f>
        <v>1348</v>
      </c>
      <c r="F621" s="15" t="str">
        <f>IFERROR(ROUND(IF('[10]Linked sheet'!E621="","-",'[10]Linked sheet'!E621),'Rounded options'!$B$3),"-")</f>
        <v>-</v>
      </c>
      <c r="G621" s="15" t="str">
        <f>IFERROR(ROUND(IF('[10]Linked sheet'!F621="","-",'[10]Linked sheet'!F621),'Rounded options'!$B$3),"-")</f>
        <v>-</v>
      </c>
      <c r="H621" s="15">
        <f>IFERROR(ROUND(IF('[10]Linked sheet'!G621="","-",'[10]Linked sheet'!G621),'Rounded options'!$B$3),"-")</f>
        <v>5</v>
      </c>
      <c r="I621" s="66">
        <f>IF(AND(Q621=$I$2,$O621="HRG"),"See 07.BPTs",IFERROR(ROUND('[10]Linked sheet'!H621,'Rounded options'!$B$3),"-"))</f>
        <v>2059</v>
      </c>
      <c r="J621" s="15">
        <f>IFERROR(ROUND(IF('[10]Linked sheet'!I621="","-",'[10]Linked sheet'!I621),'Rounded options'!$B$3),"-")</f>
        <v>6</v>
      </c>
      <c r="K621" s="15">
        <f>IFERROR(ROUND(IF('[10]Linked sheet'!J621="","-",'[10]Linked sheet'!J621),'Rounded options'!$B$3),"-")</f>
        <v>252</v>
      </c>
      <c r="L621" s="15" t="str">
        <f>IF('[10]Linked sheet'!K621="","-",'[10]Linked sheet'!K621)</f>
        <v>No</v>
      </c>
      <c r="M621" s="39" t="str">
        <f>IF('[10]Linked sheet'!L621="","-",'[10]Linked sheet'!L621)</f>
        <v>-</v>
      </c>
      <c r="N621" s="35">
        <f>IFERROR(ROUND('[10]Linked sheet'!M621,'Rounded options'!$B$3),"-")</f>
        <v>0</v>
      </c>
      <c r="O621" s="7" t="str">
        <f>IFERROR(VLOOKUP($B621,[11]BPT_System_Structure!$B:$F,2,FALSE),"-")</f>
        <v>-</v>
      </c>
      <c r="P621" s="23" t="str">
        <f>IFERROR(VLOOKUP($B621,[11]BPT_System_Structure!$B:$F,3,FALSE),"-")</f>
        <v>-</v>
      </c>
      <c r="Q621" s="8" t="str">
        <f>IFERROR(VLOOKUP($B621,[11]BPT_System_Structure!$B:$F,5,FALSE),"-")</f>
        <v>-</v>
      </c>
      <c r="R621" s="59">
        <v>0</v>
      </c>
    </row>
    <row r="622" spans="2:18" hidden="1" x14ac:dyDescent="0.2">
      <c r="B622" s="21" t="str">
        <f>'[10]Linked sheet'!A622</f>
        <v>FZ20F</v>
      </c>
      <c r="C622" s="20" t="str">
        <f>VLOOKUP($B622,'[10]Linked sheet'!$A$3:$O$1925,2,FALSE)</f>
        <v>Appendicectomy Procedures, 19 years and over, with CC Score 5+</v>
      </c>
      <c r="D622" s="68" t="str">
        <f>IF(AND($Q622=$D$2,$O622="HRG"),"See 07.BPT",IFERROR(ROUND('[10]Linked sheet'!C622,'Rounded options'!$B$3),"-"))</f>
        <v>-</v>
      </c>
      <c r="E622" s="66">
        <f>IF(AND($O622="HRG",OR($D$2,$Q622=$E$2)), "See 07.BPTs",IFERROR(ROUND('[10]Linked sheet'!D622,'Rounded options'!$B$3),"-"))</f>
        <v>5336</v>
      </c>
      <c r="F622" s="15" t="str">
        <f>IFERROR(ROUND(IF('[10]Linked sheet'!E622="","-",'[10]Linked sheet'!E622),'Rounded options'!$B$3),"-")</f>
        <v>-</v>
      </c>
      <c r="G622" s="15" t="str">
        <f>IFERROR(ROUND(IF('[10]Linked sheet'!F622="","-",'[10]Linked sheet'!F622),'Rounded options'!$B$3),"-")</f>
        <v>-</v>
      </c>
      <c r="H622" s="15">
        <f>IFERROR(ROUND(IF('[10]Linked sheet'!G622="","-",'[10]Linked sheet'!G622),'Rounded options'!$B$3),"-")</f>
        <v>29</v>
      </c>
      <c r="I622" s="66">
        <f>IF(AND(Q622=$I$2,$O622="HRG"),"See 07.BPTs",IFERROR(ROUND('[10]Linked sheet'!H622,'Rounded options'!$B$3),"-"))</f>
        <v>5336</v>
      </c>
      <c r="J622" s="15">
        <f>IFERROR(ROUND(IF('[10]Linked sheet'!I622="","-",'[10]Linked sheet'!I622),'Rounded options'!$B$3),"-")</f>
        <v>29</v>
      </c>
      <c r="K622" s="15">
        <f>IFERROR(ROUND(IF('[10]Linked sheet'!J622="","-",'[10]Linked sheet'!J622),'Rounded options'!$B$3),"-")</f>
        <v>202</v>
      </c>
      <c r="L622" s="15" t="str">
        <f>IF('[10]Linked sheet'!K622="","-",'[10]Linked sheet'!K622)</f>
        <v>No</v>
      </c>
      <c r="M622" s="39" t="str">
        <f>IF('[10]Linked sheet'!L622="","-",'[10]Linked sheet'!L622)</f>
        <v>-</v>
      </c>
      <c r="N622" s="35">
        <f>IFERROR(ROUND('[10]Linked sheet'!M622,'Rounded options'!$B$3),"-")</f>
        <v>0</v>
      </c>
      <c r="O622" s="7" t="str">
        <f>IFERROR(VLOOKUP($B622,[11]BPT_System_Structure!$B:$F,2,FALSE),"-")</f>
        <v>-</v>
      </c>
      <c r="P622" s="23" t="str">
        <f>IFERROR(VLOOKUP($B622,[11]BPT_System_Structure!$B:$F,3,FALSE),"-")</f>
        <v>-</v>
      </c>
      <c r="Q622" s="8" t="str">
        <f>IFERROR(VLOOKUP($B622,[11]BPT_System_Structure!$B:$F,5,FALSE),"-")</f>
        <v>-</v>
      </c>
      <c r="R622" s="59">
        <v>0</v>
      </c>
    </row>
    <row r="623" spans="2:18" hidden="1" x14ac:dyDescent="0.2">
      <c r="B623" s="21" t="str">
        <f>'[10]Linked sheet'!A623</f>
        <v>FZ20G</v>
      </c>
      <c r="C623" s="20" t="str">
        <f>VLOOKUP($B623,'[10]Linked sheet'!$A$3:$O$1925,2,FALSE)</f>
        <v>Appendicectomy Procedures, 19 years and over, with CC Score 3-4</v>
      </c>
      <c r="D623" s="68" t="str">
        <f>IF(AND($Q623=$D$2,$O623="HRG"),"See 07.BPT",IFERROR(ROUND('[10]Linked sheet'!C623,'Rounded options'!$B$3),"-"))</f>
        <v>-</v>
      </c>
      <c r="E623" s="66">
        <f>IF(AND($O623="HRG",OR($D$2,$Q623=$E$2)), "See 07.BPTs",IFERROR(ROUND('[10]Linked sheet'!D623,'Rounded options'!$B$3),"-"))</f>
        <v>3159</v>
      </c>
      <c r="F623" s="15" t="str">
        <f>IFERROR(ROUND(IF('[10]Linked sheet'!E623="","-",'[10]Linked sheet'!E623),'Rounded options'!$B$3),"-")</f>
        <v>-</v>
      </c>
      <c r="G623" s="15" t="str">
        <f>IFERROR(ROUND(IF('[10]Linked sheet'!F623="","-",'[10]Linked sheet'!F623),'Rounded options'!$B$3),"-")</f>
        <v>-</v>
      </c>
      <c r="H623" s="15">
        <f>IFERROR(ROUND(IF('[10]Linked sheet'!G623="","-",'[10]Linked sheet'!G623),'Rounded options'!$B$3),"-")</f>
        <v>9</v>
      </c>
      <c r="I623" s="66">
        <f>IF(AND(Q623=$I$2,$O623="HRG"),"See 07.BPTs",IFERROR(ROUND('[10]Linked sheet'!H623,'Rounded options'!$B$3),"-"))</f>
        <v>3508</v>
      </c>
      <c r="J623" s="15">
        <f>IFERROR(ROUND(IF('[10]Linked sheet'!I623="","-",'[10]Linked sheet'!I623),'Rounded options'!$B$3),"-")</f>
        <v>16</v>
      </c>
      <c r="K623" s="15">
        <f>IFERROR(ROUND(IF('[10]Linked sheet'!J623="","-",'[10]Linked sheet'!J623),'Rounded options'!$B$3),"-")</f>
        <v>202</v>
      </c>
      <c r="L623" s="15" t="str">
        <f>IF('[10]Linked sheet'!K623="","-",'[10]Linked sheet'!K623)</f>
        <v>No</v>
      </c>
      <c r="M623" s="39" t="str">
        <f>IF('[10]Linked sheet'!L623="","-",'[10]Linked sheet'!L623)</f>
        <v>-</v>
      </c>
      <c r="N623" s="35">
        <f>IFERROR(ROUND('[10]Linked sheet'!M623,'Rounded options'!$B$3),"-")</f>
        <v>0</v>
      </c>
      <c r="O623" s="7" t="str">
        <f>IFERROR(VLOOKUP($B623,[11]BPT_System_Structure!$B:$F,2,FALSE),"-")</f>
        <v>-</v>
      </c>
      <c r="P623" s="23" t="str">
        <f>IFERROR(VLOOKUP($B623,[11]BPT_System_Structure!$B:$F,3,FALSE),"-")</f>
        <v>-</v>
      </c>
      <c r="Q623" s="8" t="str">
        <f>IFERROR(VLOOKUP($B623,[11]BPT_System_Structure!$B:$F,5,FALSE),"-")</f>
        <v>-</v>
      </c>
      <c r="R623" s="59">
        <v>0</v>
      </c>
    </row>
    <row r="624" spans="2:18" hidden="1" x14ac:dyDescent="0.2">
      <c r="B624" s="21" t="str">
        <f>'[10]Linked sheet'!A624</f>
        <v>FZ20H</v>
      </c>
      <c r="C624" s="20" t="str">
        <f>VLOOKUP($B624,'[10]Linked sheet'!$A$3:$O$1925,2,FALSE)</f>
        <v>Appendicectomy Procedures, 19 years and over, with CC Score 1-2</v>
      </c>
      <c r="D624" s="68" t="str">
        <f>IF(AND($Q624=$D$2,$O624="HRG"),"See 07.BPT",IFERROR(ROUND('[10]Linked sheet'!C624,'Rounded options'!$B$3),"-"))</f>
        <v>-</v>
      </c>
      <c r="E624" s="66">
        <f>IF(AND($O624="HRG",OR($D$2,$Q624=$E$2)), "See 07.BPTs",IFERROR(ROUND('[10]Linked sheet'!D624,'Rounded options'!$B$3),"-"))</f>
        <v>2363</v>
      </c>
      <c r="F624" s="15" t="str">
        <f>IFERROR(ROUND(IF('[10]Linked sheet'!E624="","-",'[10]Linked sheet'!E624),'Rounded options'!$B$3),"-")</f>
        <v>-</v>
      </c>
      <c r="G624" s="15" t="str">
        <f>IFERROR(ROUND(IF('[10]Linked sheet'!F624="","-",'[10]Linked sheet'!F624),'Rounded options'!$B$3),"-")</f>
        <v>-</v>
      </c>
      <c r="H624" s="15">
        <f>IFERROR(ROUND(IF('[10]Linked sheet'!G624="","-",'[10]Linked sheet'!G624),'Rounded options'!$B$3),"-")</f>
        <v>5</v>
      </c>
      <c r="I624" s="66">
        <f>IF(AND(Q624=$I$2,$O624="HRG"),"See 07.BPTs",IFERROR(ROUND('[10]Linked sheet'!H624,'Rounded options'!$B$3),"-"))</f>
        <v>2699</v>
      </c>
      <c r="J624" s="15">
        <f>IFERROR(ROUND(IF('[10]Linked sheet'!I624="","-",'[10]Linked sheet'!I624),'Rounded options'!$B$3),"-")</f>
        <v>10</v>
      </c>
      <c r="K624" s="15">
        <f>IFERROR(ROUND(IF('[10]Linked sheet'!J624="","-",'[10]Linked sheet'!J624),'Rounded options'!$B$3),"-")</f>
        <v>202</v>
      </c>
      <c r="L624" s="15" t="str">
        <f>IF('[10]Linked sheet'!K624="","-",'[10]Linked sheet'!K624)</f>
        <v>No</v>
      </c>
      <c r="M624" s="39" t="str">
        <f>IF('[10]Linked sheet'!L624="","-",'[10]Linked sheet'!L624)</f>
        <v>-</v>
      </c>
      <c r="N624" s="35">
        <f>IFERROR(ROUND('[10]Linked sheet'!M624,'Rounded options'!$B$3),"-")</f>
        <v>0</v>
      </c>
      <c r="O624" s="7" t="str">
        <f>IFERROR(VLOOKUP($B624,[11]BPT_System_Structure!$B:$F,2,FALSE),"-")</f>
        <v>-</v>
      </c>
      <c r="P624" s="23" t="str">
        <f>IFERROR(VLOOKUP($B624,[11]BPT_System_Structure!$B:$F,3,FALSE),"-")</f>
        <v>-</v>
      </c>
      <c r="Q624" s="8" t="str">
        <f>IFERROR(VLOOKUP($B624,[11]BPT_System_Structure!$B:$F,5,FALSE),"-")</f>
        <v>-</v>
      </c>
      <c r="R624" s="59">
        <v>0</v>
      </c>
    </row>
    <row r="625" spans="2:18" hidden="1" x14ac:dyDescent="0.2">
      <c r="B625" s="21" t="str">
        <f>'[10]Linked sheet'!A625</f>
        <v>FZ20J</v>
      </c>
      <c r="C625" s="20" t="str">
        <f>VLOOKUP($B625,'[10]Linked sheet'!$A$3:$O$1925,2,FALSE)</f>
        <v>Appendicectomy Procedures, 19 years and over, with CC Score 0</v>
      </c>
      <c r="D625" s="68" t="str">
        <f>IF(AND($Q625=$D$2,$O625="HRG"),"See 07.BPT",IFERROR(ROUND('[10]Linked sheet'!C625,'Rounded options'!$B$3),"-"))</f>
        <v>-</v>
      </c>
      <c r="E625" s="66">
        <f>IF(AND($O625="HRG",OR($D$2,$Q625=$E$2)), "See 07.BPTs",IFERROR(ROUND('[10]Linked sheet'!D625,'Rounded options'!$B$3),"-"))</f>
        <v>1846</v>
      </c>
      <c r="F625" s="15" t="str">
        <f>IFERROR(ROUND(IF('[10]Linked sheet'!E625="","-",'[10]Linked sheet'!E625),'Rounded options'!$B$3),"-")</f>
        <v>-</v>
      </c>
      <c r="G625" s="15" t="str">
        <f>IFERROR(ROUND(IF('[10]Linked sheet'!F625="","-",'[10]Linked sheet'!F625),'Rounded options'!$B$3),"-")</f>
        <v>-</v>
      </c>
      <c r="H625" s="15">
        <f>IFERROR(ROUND(IF('[10]Linked sheet'!G625="","-",'[10]Linked sheet'!G625),'Rounded options'!$B$3),"-")</f>
        <v>5</v>
      </c>
      <c r="I625" s="66">
        <f>IF(AND(Q625=$I$2,$O625="HRG"),"See 07.BPTs",IFERROR(ROUND('[10]Linked sheet'!H625,'Rounded options'!$B$3),"-"))</f>
        <v>2284</v>
      </c>
      <c r="J625" s="15">
        <f>IFERROR(ROUND(IF('[10]Linked sheet'!I625="","-",'[10]Linked sheet'!I625),'Rounded options'!$B$3),"-")</f>
        <v>5</v>
      </c>
      <c r="K625" s="15">
        <f>IFERROR(ROUND(IF('[10]Linked sheet'!J625="","-",'[10]Linked sheet'!J625),'Rounded options'!$B$3),"-")</f>
        <v>202</v>
      </c>
      <c r="L625" s="15" t="str">
        <f>IF('[10]Linked sheet'!K625="","-",'[10]Linked sheet'!K625)</f>
        <v>No</v>
      </c>
      <c r="M625" s="39" t="str">
        <f>IF('[10]Linked sheet'!L625="","-",'[10]Linked sheet'!L625)</f>
        <v>-</v>
      </c>
      <c r="N625" s="35">
        <f>IFERROR(ROUND('[10]Linked sheet'!M625,'Rounded options'!$B$3),"-")</f>
        <v>0</v>
      </c>
      <c r="O625" s="7" t="str">
        <f>IFERROR(VLOOKUP($B625,[11]BPT_System_Structure!$B:$F,2,FALSE),"-")</f>
        <v>-</v>
      </c>
      <c r="P625" s="23" t="str">
        <f>IFERROR(VLOOKUP($B625,[11]BPT_System_Structure!$B:$F,3,FALSE),"-")</f>
        <v>-</v>
      </c>
      <c r="Q625" s="8" t="str">
        <f>IFERROR(VLOOKUP($B625,[11]BPT_System_Structure!$B:$F,5,FALSE),"-")</f>
        <v>-</v>
      </c>
      <c r="R625" s="59">
        <v>0</v>
      </c>
    </row>
    <row r="626" spans="2:18" hidden="1" x14ac:dyDescent="0.2">
      <c r="B626" s="21" t="str">
        <f>'[10]Linked sheet'!A626</f>
        <v>FZ20K</v>
      </c>
      <c r="C626" s="20" t="str">
        <f>VLOOKUP($B626,'[10]Linked sheet'!$A$3:$O$1925,2,FALSE)</f>
        <v>Appendicectomy Procedures, 18 years and under, with CC Score 3+</v>
      </c>
      <c r="D626" s="68" t="str">
        <f>IF(AND($Q626=$D$2,$O626="HRG"),"See 07.BPT",IFERROR(ROUND('[10]Linked sheet'!C626,'Rounded options'!$B$3),"-"))</f>
        <v>-</v>
      </c>
      <c r="E626" s="66">
        <f>IF(AND($O626="HRG",OR($D$2,$Q626=$E$2)), "See 07.BPTs",IFERROR(ROUND('[10]Linked sheet'!D626,'Rounded options'!$B$3),"-"))</f>
        <v>4468</v>
      </c>
      <c r="F626" s="15" t="str">
        <f>IFERROR(ROUND(IF('[10]Linked sheet'!E626="","-",'[10]Linked sheet'!E626),'Rounded options'!$B$3),"-")</f>
        <v>-</v>
      </c>
      <c r="G626" s="15" t="str">
        <f>IFERROR(ROUND(IF('[10]Linked sheet'!F626="","-",'[10]Linked sheet'!F626),'Rounded options'!$B$3),"-")</f>
        <v>-</v>
      </c>
      <c r="H626" s="15">
        <f>IFERROR(ROUND(IF('[10]Linked sheet'!G626="","-",'[10]Linked sheet'!G626),'Rounded options'!$B$3),"-")</f>
        <v>16</v>
      </c>
      <c r="I626" s="66">
        <f>IF(AND(Q626=$I$2,$O626="HRG"),"See 07.BPTs",IFERROR(ROUND('[10]Linked sheet'!H626,'Rounded options'!$B$3),"-"))</f>
        <v>4468</v>
      </c>
      <c r="J626" s="15">
        <f>IFERROR(ROUND(IF('[10]Linked sheet'!I626="","-",'[10]Linked sheet'!I626),'Rounded options'!$B$3),"-")</f>
        <v>16</v>
      </c>
      <c r="K626" s="15">
        <f>IFERROR(ROUND(IF('[10]Linked sheet'!J626="","-",'[10]Linked sheet'!J626),'Rounded options'!$B$3),"-")</f>
        <v>252</v>
      </c>
      <c r="L626" s="15" t="str">
        <f>IF('[10]Linked sheet'!K626="","-",'[10]Linked sheet'!K626)</f>
        <v>No</v>
      </c>
      <c r="M626" s="39" t="str">
        <f>IF('[10]Linked sheet'!L626="","-",'[10]Linked sheet'!L626)</f>
        <v>-</v>
      </c>
      <c r="N626" s="35">
        <f>IFERROR(ROUND('[10]Linked sheet'!M626,'Rounded options'!$B$3),"-")</f>
        <v>0</v>
      </c>
      <c r="O626" s="7" t="str">
        <f>IFERROR(VLOOKUP($B626,[11]BPT_System_Structure!$B:$F,2,FALSE),"-")</f>
        <v>-</v>
      </c>
      <c r="P626" s="23" t="str">
        <f>IFERROR(VLOOKUP($B626,[11]BPT_System_Structure!$B:$F,3,FALSE),"-")</f>
        <v>-</v>
      </c>
      <c r="Q626" s="8" t="str">
        <f>IFERROR(VLOOKUP($B626,[11]BPT_System_Structure!$B:$F,5,FALSE),"-")</f>
        <v>-</v>
      </c>
      <c r="R626" s="59">
        <v>0</v>
      </c>
    </row>
    <row r="627" spans="2:18" hidden="1" x14ac:dyDescent="0.2">
      <c r="B627" s="21" t="str">
        <f>'[10]Linked sheet'!A627</f>
        <v>FZ20L</v>
      </c>
      <c r="C627" s="20" t="str">
        <f>VLOOKUP($B627,'[10]Linked sheet'!$A$3:$O$1925,2,FALSE)</f>
        <v>Appendicectomy Procedures, 18 years and under, with CC Score 1-2</v>
      </c>
      <c r="D627" s="68" t="str">
        <f>IF(AND($Q627=$D$2,$O627="HRG"),"See 07.BPT",IFERROR(ROUND('[10]Linked sheet'!C627,'Rounded options'!$B$3),"-"))</f>
        <v>-</v>
      </c>
      <c r="E627" s="66">
        <f>IF(AND($O627="HRG",OR($D$2,$Q627=$E$2)), "See 07.BPTs",IFERROR(ROUND('[10]Linked sheet'!D627,'Rounded options'!$B$3),"-"))</f>
        <v>2957</v>
      </c>
      <c r="F627" s="15" t="str">
        <f>IFERROR(ROUND(IF('[10]Linked sheet'!E627="","-",'[10]Linked sheet'!E627),'Rounded options'!$B$3),"-")</f>
        <v>-</v>
      </c>
      <c r="G627" s="15" t="str">
        <f>IFERROR(ROUND(IF('[10]Linked sheet'!F627="","-",'[10]Linked sheet'!F627),'Rounded options'!$B$3),"-")</f>
        <v>-</v>
      </c>
      <c r="H627" s="15">
        <f>IFERROR(ROUND(IF('[10]Linked sheet'!G627="","-",'[10]Linked sheet'!G627),'Rounded options'!$B$3),"-")</f>
        <v>10</v>
      </c>
      <c r="I627" s="66">
        <f>IF(AND(Q627=$I$2,$O627="HRG"),"See 07.BPTs",IFERROR(ROUND('[10]Linked sheet'!H627,'Rounded options'!$B$3),"-"))</f>
        <v>2957</v>
      </c>
      <c r="J627" s="15">
        <f>IFERROR(ROUND(IF('[10]Linked sheet'!I627="","-",'[10]Linked sheet'!I627),'Rounded options'!$B$3),"-")</f>
        <v>10</v>
      </c>
      <c r="K627" s="15">
        <f>IFERROR(ROUND(IF('[10]Linked sheet'!J627="","-",'[10]Linked sheet'!J627),'Rounded options'!$B$3),"-")</f>
        <v>252</v>
      </c>
      <c r="L627" s="15" t="str">
        <f>IF('[10]Linked sheet'!K627="","-",'[10]Linked sheet'!K627)</f>
        <v>No</v>
      </c>
      <c r="M627" s="39" t="str">
        <f>IF('[10]Linked sheet'!L627="","-",'[10]Linked sheet'!L627)</f>
        <v>-</v>
      </c>
      <c r="N627" s="35">
        <f>IFERROR(ROUND('[10]Linked sheet'!M627,'Rounded options'!$B$3),"-")</f>
        <v>0</v>
      </c>
      <c r="O627" s="7" t="str">
        <f>IFERROR(VLOOKUP($B627,[11]BPT_System_Structure!$B:$F,2,FALSE),"-")</f>
        <v>-</v>
      </c>
      <c r="P627" s="23" t="str">
        <f>IFERROR(VLOOKUP($B627,[11]BPT_System_Structure!$B:$F,3,FALSE),"-")</f>
        <v>-</v>
      </c>
      <c r="Q627" s="8" t="str">
        <f>IFERROR(VLOOKUP($B627,[11]BPT_System_Structure!$B:$F,5,FALSE),"-")</f>
        <v>-</v>
      </c>
      <c r="R627" s="59">
        <v>0</v>
      </c>
    </row>
    <row r="628" spans="2:18" hidden="1" x14ac:dyDescent="0.2">
      <c r="B628" s="21" t="str">
        <f>'[10]Linked sheet'!A628</f>
        <v>FZ20M</v>
      </c>
      <c r="C628" s="20" t="str">
        <f>VLOOKUP($B628,'[10]Linked sheet'!$A$3:$O$1925,2,FALSE)</f>
        <v>Appendicectomy Procedures, 18 years and under, with CC Score 0</v>
      </c>
      <c r="D628" s="68" t="str">
        <f>IF(AND($Q628=$D$2,$O628="HRG"),"See 07.BPT",IFERROR(ROUND('[10]Linked sheet'!C628,'Rounded options'!$B$3),"-"))</f>
        <v>-</v>
      </c>
      <c r="E628" s="66">
        <f>IF(AND($O628="HRG",OR($D$2,$Q628=$E$2)), "See 07.BPTs",IFERROR(ROUND('[10]Linked sheet'!D628,'Rounded options'!$B$3),"-"))</f>
        <v>2201</v>
      </c>
      <c r="F628" s="15" t="str">
        <f>IFERROR(ROUND(IF('[10]Linked sheet'!E628="","-",'[10]Linked sheet'!E628),'Rounded options'!$B$3),"-")</f>
        <v>-</v>
      </c>
      <c r="G628" s="15" t="str">
        <f>IFERROR(ROUND(IF('[10]Linked sheet'!F628="","-",'[10]Linked sheet'!F628),'Rounded options'!$B$3),"-")</f>
        <v>-</v>
      </c>
      <c r="H628" s="15">
        <f>IFERROR(ROUND(IF('[10]Linked sheet'!G628="","-",'[10]Linked sheet'!G628),'Rounded options'!$B$3),"-")</f>
        <v>5</v>
      </c>
      <c r="I628" s="66">
        <f>IF(AND(Q628=$I$2,$O628="HRG"),"See 07.BPTs",IFERROR(ROUND('[10]Linked sheet'!H628,'Rounded options'!$B$3),"-"))</f>
        <v>2312</v>
      </c>
      <c r="J628" s="15">
        <f>IFERROR(ROUND(IF('[10]Linked sheet'!I628="","-",'[10]Linked sheet'!I628),'Rounded options'!$B$3),"-")</f>
        <v>5</v>
      </c>
      <c r="K628" s="15">
        <f>IFERROR(ROUND(IF('[10]Linked sheet'!J628="","-",'[10]Linked sheet'!J628),'Rounded options'!$B$3),"-")</f>
        <v>252</v>
      </c>
      <c r="L628" s="15" t="str">
        <f>IF('[10]Linked sheet'!K628="","-",'[10]Linked sheet'!K628)</f>
        <v>No</v>
      </c>
      <c r="M628" s="39" t="str">
        <f>IF('[10]Linked sheet'!L628="","-",'[10]Linked sheet'!L628)</f>
        <v>-</v>
      </c>
      <c r="N628" s="35">
        <f>IFERROR(ROUND('[10]Linked sheet'!M628,'Rounded options'!$B$3),"-")</f>
        <v>0</v>
      </c>
      <c r="O628" s="7" t="str">
        <f>IFERROR(VLOOKUP($B628,[11]BPT_System_Structure!$B:$F,2,FALSE),"-")</f>
        <v>-</v>
      </c>
      <c r="P628" s="23" t="str">
        <f>IFERROR(VLOOKUP($B628,[11]BPT_System_Structure!$B:$F,3,FALSE),"-")</f>
        <v>-</v>
      </c>
      <c r="Q628" s="8" t="str">
        <f>IFERROR(VLOOKUP($B628,[11]BPT_System_Structure!$B:$F,5,FALSE),"-")</f>
        <v>-</v>
      </c>
      <c r="R628" s="59">
        <v>0</v>
      </c>
    </row>
    <row r="629" spans="2:18" hidden="1" x14ac:dyDescent="0.2">
      <c r="B629" s="21" t="str">
        <f>'[10]Linked sheet'!A629</f>
        <v>FZ21B</v>
      </c>
      <c r="C629" s="20" t="str">
        <f>VLOOKUP($B629,'[10]Linked sheet'!$A$3:$O$1925,2,FALSE)</f>
        <v>Major Anal Procedures, 18 years and under</v>
      </c>
      <c r="D629" s="68" t="str">
        <f>IF(AND($Q629=$D$2,$O629="HRG"),"See 07.BPT",IFERROR(ROUND('[10]Linked sheet'!C629,'Rounded options'!$B$3),"-"))</f>
        <v>-</v>
      </c>
      <c r="E629" s="66">
        <f>IF(AND($O629="HRG",OR($D$2,$Q629=$E$2)), "See 07.BPTs",IFERROR(ROUND('[10]Linked sheet'!D629,'Rounded options'!$B$3),"-"))</f>
        <v>2235</v>
      </c>
      <c r="F629" s="15" t="str">
        <f>IFERROR(ROUND(IF('[10]Linked sheet'!E629="","-",'[10]Linked sheet'!E629),'Rounded options'!$B$3),"-")</f>
        <v>-</v>
      </c>
      <c r="G629" s="15" t="str">
        <f>IFERROR(ROUND(IF('[10]Linked sheet'!F629="","-",'[10]Linked sheet'!F629),'Rounded options'!$B$3),"-")</f>
        <v>-</v>
      </c>
      <c r="H629" s="15">
        <f>IFERROR(ROUND(IF('[10]Linked sheet'!G629="","-",'[10]Linked sheet'!G629),'Rounded options'!$B$3),"-")</f>
        <v>8</v>
      </c>
      <c r="I629" s="66">
        <f>IF(AND(Q629=$I$2,$O629="HRG"),"See 07.BPTs",IFERROR(ROUND('[10]Linked sheet'!H629,'Rounded options'!$B$3),"-"))</f>
        <v>2235</v>
      </c>
      <c r="J629" s="15">
        <f>IFERROR(ROUND(IF('[10]Linked sheet'!I629="","-",'[10]Linked sheet'!I629),'Rounded options'!$B$3),"-")</f>
        <v>8</v>
      </c>
      <c r="K629" s="15">
        <f>IFERROR(ROUND(IF('[10]Linked sheet'!J629="","-",'[10]Linked sheet'!J629),'Rounded options'!$B$3),"-")</f>
        <v>252</v>
      </c>
      <c r="L629" s="15" t="str">
        <f>IF('[10]Linked sheet'!K629="","-",'[10]Linked sheet'!K629)</f>
        <v>No</v>
      </c>
      <c r="M629" s="39" t="str">
        <f>IF('[10]Linked sheet'!L629="","-",'[10]Linked sheet'!L629)</f>
        <v>-</v>
      </c>
      <c r="N629" s="35">
        <f>IFERROR(ROUND('[10]Linked sheet'!M629,'Rounded options'!$B$3),"-")</f>
        <v>0</v>
      </c>
      <c r="O629" s="7" t="str">
        <f>IFERROR(VLOOKUP($B629,[11]BPT_System_Structure!$B:$F,2,FALSE),"-")</f>
        <v>-</v>
      </c>
      <c r="P629" s="23" t="str">
        <f>IFERROR(VLOOKUP($B629,[11]BPT_System_Structure!$B:$F,3,FALSE),"-")</f>
        <v>-</v>
      </c>
      <c r="Q629" s="8" t="str">
        <f>IFERROR(VLOOKUP($B629,[11]BPT_System_Structure!$B:$F,5,FALSE),"-")</f>
        <v>-</v>
      </c>
      <c r="R629" s="59">
        <v>0</v>
      </c>
    </row>
    <row r="630" spans="2:18" hidden="1" x14ac:dyDescent="0.2">
      <c r="B630" s="21" t="str">
        <f>'[10]Linked sheet'!A630</f>
        <v>FZ21C</v>
      </c>
      <c r="C630" s="20" t="str">
        <f>VLOOKUP($B630,'[10]Linked sheet'!$A$3:$O$1925,2,FALSE)</f>
        <v>Major Anal Procedures, 19 years and over, with CC Score 1+</v>
      </c>
      <c r="D630" s="68" t="str">
        <f>IF(AND($Q630=$D$2,$O630="HRG"),"See 07.BPT",IFERROR(ROUND('[10]Linked sheet'!C630,'Rounded options'!$B$3),"-"))</f>
        <v>-</v>
      </c>
      <c r="E630" s="66">
        <f>IF(AND($O630="HRG",OR($D$2,$Q630=$E$2)), "See 07.BPTs",IFERROR(ROUND('[10]Linked sheet'!D630,'Rounded options'!$B$3),"-"))</f>
        <v>1169</v>
      </c>
      <c r="F630" s="15" t="str">
        <f>IFERROR(ROUND(IF('[10]Linked sheet'!E630="","-",'[10]Linked sheet'!E630),'Rounded options'!$B$3),"-")</f>
        <v>-</v>
      </c>
      <c r="G630" s="15" t="str">
        <f>IFERROR(ROUND(IF('[10]Linked sheet'!F630="","-",'[10]Linked sheet'!F630),'Rounded options'!$B$3),"-")</f>
        <v>-</v>
      </c>
      <c r="H630" s="15">
        <f>IFERROR(ROUND(IF('[10]Linked sheet'!G630="","-",'[10]Linked sheet'!G630),'Rounded options'!$B$3),"-")</f>
        <v>5</v>
      </c>
      <c r="I630" s="66">
        <f>IF(AND(Q630=$I$2,$O630="HRG"),"See 07.BPTs",IFERROR(ROUND('[10]Linked sheet'!H630,'Rounded options'!$B$3),"-"))</f>
        <v>2750</v>
      </c>
      <c r="J630" s="15">
        <f>IFERROR(ROUND(IF('[10]Linked sheet'!I630="","-",'[10]Linked sheet'!I630),'Rounded options'!$B$3),"-")</f>
        <v>19</v>
      </c>
      <c r="K630" s="15">
        <f>IFERROR(ROUND(IF('[10]Linked sheet'!J630="","-",'[10]Linked sheet'!J630),'Rounded options'!$B$3),"-")</f>
        <v>202</v>
      </c>
      <c r="L630" s="15" t="str">
        <f>IF('[10]Linked sheet'!K630="","-",'[10]Linked sheet'!K630)</f>
        <v>No</v>
      </c>
      <c r="M630" s="39" t="str">
        <f>IF('[10]Linked sheet'!L630="","-",'[10]Linked sheet'!L630)</f>
        <v>-</v>
      </c>
      <c r="N630" s="35">
        <f>IFERROR(ROUND('[10]Linked sheet'!M630,'Rounded options'!$B$3),"-")</f>
        <v>0</v>
      </c>
      <c r="O630" s="7" t="str">
        <f>IFERROR(VLOOKUP($B630,[11]BPT_System_Structure!$B:$F,2,FALSE),"-")</f>
        <v>-</v>
      </c>
      <c r="P630" s="23" t="str">
        <f>IFERROR(VLOOKUP($B630,[11]BPT_System_Structure!$B:$F,3,FALSE),"-")</f>
        <v>-</v>
      </c>
      <c r="Q630" s="8" t="str">
        <f>IFERROR(VLOOKUP($B630,[11]BPT_System_Structure!$B:$F,5,FALSE),"-")</f>
        <v>-</v>
      </c>
      <c r="R630" s="59">
        <v>0</v>
      </c>
    </row>
    <row r="631" spans="2:18" hidden="1" x14ac:dyDescent="0.2">
      <c r="B631" s="21" t="str">
        <f>'[10]Linked sheet'!A631</f>
        <v>FZ21D</v>
      </c>
      <c r="C631" s="20" t="str">
        <f>VLOOKUP($B631,'[10]Linked sheet'!$A$3:$O$1925,2,FALSE)</f>
        <v>Major Anal Procedures, 19 years and over, with CC Score 0</v>
      </c>
      <c r="D631" s="68" t="str">
        <f>IF(AND($Q631=$D$2,$O631="HRG"),"See 07.BPT",IFERROR(ROUND('[10]Linked sheet'!C631,'Rounded options'!$B$3),"-"))</f>
        <v>-</v>
      </c>
      <c r="E631" s="66">
        <f>IF(AND($O631="HRG",OR($D$2,$Q631=$E$2)), "See 07.BPTs",IFERROR(ROUND('[10]Linked sheet'!D631,'Rounded options'!$B$3),"-"))</f>
        <v>1044</v>
      </c>
      <c r="F631" s="15" t="str">
        <f>IFERROR(ROUND(IF('[10]Linked sheet'!E631="","-",'[10]Linked sheet'!E631),'Rounded options'!$B$3),"-")</f>
        <v>-</v>
      </c>
      <c r="G631" s="15" t="str">
        <f>IFERROR(ROUND(IF('[10]Linked sheet'!F631="","-",'[10]Linked sheet'!F631),'Rounded options'!$B$3),"-")</f>
        <v>-</v>
      </c>
      <c r="H631" s="15">
        <f>IFERROR(ROUND(IF('[10]Linked sheet'!G631="","-",'[10]Linked sheet'!G631),'Rounded options'!$B$3),"-")</f>
        <v>5</v>
      </c>
      <c r="I631" s="66">
        <f>IF(AND(Q631=$I$2,$O631="HRG"),"See 07.BPTs",IFERROR(ROUND('[10]Linked sheet'!H631,'Rounded options'!$B$3),"-"))</f>
        <v>1516</v>
      </c>
      <c r="J631" s="15">
        <f>IFERROR(ROUND(IF('[10]Linked sheet'!I631="","-",'[10]Linked sheet'!I631),'Rounded options'!$B$3),"-")</f>
        <v>6</v>
      </c>
      <c r="K631" s="15">
        <f>IFERROR(ROUND(IF('[10]Linked sheet'!J631="","-",'[10]Linked sheet'!J631),'Rounded options'!$B$3),"-")</f>
        <v>202</v>
      </c>
      <c r="L631" s="15" t="str">
        <f>IF('[10]Linked sheet'!K631="","-",'[10]Linked sheet'!K631)</f>
        <v>No</v>
      </c>
      <c r="M631" s="39" t="str">
        <f>IF('[10]Linked sheet'!L631="","-",'[10]Linked sheet'!L631)</f>
        <v>-</v>
      </c>
      <c r="N631" s="35">
        <f>IFERROR(ROUND('[10]Linked sheet'!M631,'Rounded options'!$B$3),"-")</f>
        <v>0</v>
      </c>
      <c r="O631" s="7" t="str">
        <f>IFERROR(VLOOKUP($B631,[11]BPT_System_Structure!$B:$F,2,FALSE),"-")</f>
        <v>-</v>
      </c>
      <c r="P631" s="23" t="str">
        <f>IFERROR(VLOOKUP($B631,[11]BPT_System_Structure!$B:$F,3,FALSE),"-")</f>
        <v>-</v>
      </c>
      <c r="Q631" s="8" t="str">
        <f>IFERROR(VLOOKUP($B631,[11]BPT_System_Structure!$B:$F,5,FALSE),"-")</f>
        <v>-</v>
      </c>
      <c r="R631" s="59">
        <v>0</v>
      </c>
    </row>
    <row r="632" spans="2:18" hidden="1" x14ac:dyDescent="0.2">
      <c r="B632" s="21" t="str">
        <f>'[10]Linked sheet'!A632</f>
        <v>FZ22B</v>
      </c>
      <c r="C632" s="20" t="str">
        <f>VLOOKUP($B632,'[10]Linked sheet'!$A$3:$O$1925,2,FALSE)</f>
        <v>Intermediate Anal Procedures, 18 years and under</v>
      </c>
      <c r="D632" s="68" t="str">
        <f>IF(AND($Q632=$D$2,$O632="HRG"),"See 07.BPT",IFERROR(ROUND('[10]Linked sheet'!C632,'Rounded options'!$B$3),"-"))</f>
        <v>-</v>
      </c>
      <c r="E632" s="66">
        <f>IF(AND($O632="HRG",OR($D$2,$Q632=$E$2)), "See 07.BPTs",IFERROR(ROUND('[10]Linked sheet'!D632,'Rounded options'!$B$3),"-"))</f>
        <v>1096</v>
      </c>
      <c r="F632" s="15" t="str">
        <f>IFERROR(ROUND(IF('[10]Linked sheet'!E632="","-",'[10]Linked sheet'!E632),'Rounded options'!$B$3),"-")</f>
        <v>-</v>
      </c>
      <c r="G632" s="15" t="str">
        <f>IFERROR(ROUND(IF('[10]Linked sheet'!F632="","-",'[10]Linked sheet'!F632),'Rounded options'!$B$3),"-")</f>
        <v>-</v>
      </c>
      <c r="H632" s="15">
        <f>IFERROR(ROUND(IF('[10]Linked sheet'!G632="","-",'[10]Linked sheet'!G632),'Rounded options'!$B$3),"-")</f>
        <v>5</v>
      </c>
      <c r="I632" s="66">
        <f>IF(AND(Q632=$I$2,$O632="HRG"),"See 07.BPTs",IFERROR(ROUND('[10]Linked sheet'!H632,'Rounded options'!$B$3),"-"))</f>
        <v>1151</v>
      </c>
      <c r="J632" s="15">
        <f>IFERROR(ROUND(IF('[10]Linked sheet'!I632="","-",'[10]Linked sheet'!I632),'Rounded options'!$B$3),"-")</f>
        <v>5</v>
      </c>
      <c r="K632" s="15">
        <f>IFERROR(ROUND(IF('[10]Linked sheet'!J632="","-",'[10]Linked sheet'!J632),'Rounded options'!$B$3),"-")</f>
        <v>252</v>
      </c>
      <c r="L632" s="15" t="str">
        <f>IF('[10]Linked sheet'!K632="","-",'[10]Linked sheet'!K632)</f>
        <v>No</v>
      </c>
      <c r="M632" s="39" t="str">
        <f>IF('[10]Linked sheet'!L632="","-",'[10]Linked sheet'!L632)</f>
        <v>-</v>
      </c>
      <c r="N632" s="35">
        <f>IFERROR(ROUND('[10]Linked sheet'!M632,'Rounded options'!$B$3),"-")</f>
        <v>0</v>
      </c>
      <c r="O632" s="7" t="str">
        <f>IFERROR(VLOOKUP($B632,[11]BPT_System_Structure!$B:$F,2,FALSE),"-")</f>
        <v>-</v>
      </c>
      <c r="P632" s="23" t="str">
        <f>IFERROR(VLOOKUP($B632,[11]BPT_System_Structure!$B:$F,3,FALSE),"-")</f>
        <v>-</v>
      </c>
      <c r="Q632" s="8" t="str">
        <f>IFERROR(VLOOKUP($B632,[11]BPT_System_Structure!$B:$F,5,FALSE),"-")</f>
        <v>-</v>
      </c>
      <c r="R632" s="59">
        <v>0</v>
      </c>
    </row>
    <row r="633" spans="2:18" hidden="1" x14ac:dyDescent="0.2">
      <c r="B633" s="21" t="str">
        <f>'[10]Linked sheet'!A633</f>
        <v>FZ22C</v>
      </c>
      <c r="C633" s="20" t="str">
        <f>VLOOKUP($B633,'[10]Linked sheet'!$A$3:$O$1925,2,FALSE)</f>
        <v>Intermediate Anal Procedures, 19 years and over, with CC Score 3+</v>
      </c>
      <c r="D633" s="68" t="str">
        <f>IF(AND($Q633=$D$2,$O633="HRG"),"See 07.BPT",IFERROR(ROUND('[10]Linked sheet'!C633,'Rounded options'!$B$3),"-"))</f>
        <v>-</v>
      </c>
      <c r="E633" s="66">
        <f>IF(AND($O633="HRG",OR($D$2,$Q633=$E$2)), "See 07.BPTs",IFERROR(ROUND('[10]Linked sheet'!D633,'Rounded options'!$B$3),"-"))</f>
        <v>1377</v>
      </c>
      <c r="F633" s="15" t="str">
        <f>IFERROR(ROUND(IF('[10]Linked sheet'!E633="","-",'[10]Linked sheet'!E633),'Rounded options'!$B$3),"-")</f>
        <v>-</v>
      </c>
      <c r="G633" s="15" t="str">
        <f>IFERROR(ROUND(IF('[10]Linked sheet'!F633="","-",'[10]Linked sheet'!F633),'Rounded options'!$B$3),"-")</f>
        <v>-</v>
      </c>
      <c r="H633" s="15">
        <f>IFERROR(ROUND(IF('[10]Linked sheet'!G633="","-",'[10]Linked sheet'!G633),'Rounded options'!$B$3),"-")</f>
        <v>5</v>
      </c>
      <c r="I633" s="66">
        <f>IF(AND(Q633=$I$2,$O633="HRG"),"See 07.BPTs",IFERROR(ROUND('[10]Linked sheet'!H633,'Rounded options'!$B$3),"-"))</f>
        <v>3268</v>
      </c>
      <c r="J633" s="15">
        <f>IFERROR(ROUND(IF('[10]Linked sheet'!I633="","-",'[10]Linked sheet'!I633),'Rounded options'!$B$3),"-")</f>
        <v>22</v>
      </c>
      <c r="K633" s="15">
        <f>IFERROR(ROUND(IF('[10]Linked sheet'!J633="","-",'[10]Linked sheet'!J633),'Rounded options'!$B$3),"-")</f>
        <v>202</v>
      </c>
      <c r="L633" s="15" t="str">
        <f>IF('[10]Linked sheet'!K633="","-",'[10]Linked sheet'!K633)</f>
        <v>No</v>
      </c>
      <c r="M633" s="39" t="str">
        <f>IF('[10]Linked sheet'!L633="","-",'[10]Linked sheet'!L633)</f>
        <v>-</v>
      </c>
      <c r="N633" s="35">
        <f>IFERROR(ROUND('[10]Linked sheet'!M633,'Rounded options'!$B$3),"-")</f>
        <v>0</v>
      </c>
      <c r="O633" s="7" t="str">
        <f>IFERROR(VLOOKUP($B633,[11]BPT_System_Structure!$B:$F,2,FALSE),"-")</f>
        <v>-</v>
      </c>
      <c r="P633" s="23" t="str">
        <f>IFERROR(VLOOKUP($B633,[11]BPT_System_Structure!$B:$F,3,FALSE),"-")</f>
        <v>-</v>
      </c>
      <c r="Q633" s="8" t="str">
        <f>IFERROR(VLOOKUP($B633,[11]BPT_System_Structure!$B:$F,5,FALSE),"-")</f>
        <v>-</v>
      </c>
      <c r="R633" s="59">
        <v>0</v>
      </c>
    </row>
    <row r="634" spans="2:18" hidden="1" x14ac:dyDescent="0.2">
      <c r="B634" s="21" t="str">
        <f>'[10]Linked sheet'!A634</f>
        <v>FZ22D</v>
      </c>
      <c r="C634" s="20" t="str">
        <f>VLOOKUP($B634,'[10]Linked sheet'!$A$3:$O$1925,2,FALSE)</f>
        <v>Intermediate Anal Procedures, 19 years and over, with CC Score 1-2</v>
      </c>
      <c r="D634" s="68" t="str">
        <f>IF(AND($Q634=$D$2,$O634="HRG"),"See 07.BPT",IFERROR(ROUND('[10]Linked sheet'!C634,'Rounded options'!$B$3),"-"))</f>
        <v>-</v>
      </c>
      <c r="E634" s="66">
        <f>IF(AND($O634="HRG",OR($D$2,$Q634=$E$2)), "See 07.BPTs",IFERROR(ROUND('[10]Linked sheet'!D634,'Rounded options'!$B$3),"-"))</f>
        <v>1017</v>
      </c>
      <c r="F634" s="15" t="str">
        <f>IFERROR(ROUND(IF('[10]Linked sheet'!E634="","-",'[10]Linked sheet'!E634),'Rounded options'!$B$3),"-")</f>
        <v>-</v>
      </c>
      <c r="G634" s="15" t="str">
        <f>IFERROR(ROUND(IF('[10]Linked sheet'!F634="","-",'[10]Linked sheet'!F634),'Rounded options'!$B$3),"-")</f>
        <v>-</v>
      </c>
      <c r="H634" s="15">
        <f>IFERROR(ROUND(IF('[10]Linked sheet'!G634="","-",'[10]Linked sheet'!G634),'Rounded options'!$B$3),"-")</f>
        <v>5</v>
      </c>
      <c r="I634" s="66">
        <f>IF(AND(Q634=$I$2,$O634="HRG"),"See 07.BPTs",IFERROR(ROUND('[10]Linked sheet'!H634,'Rounded options'!$B$3),"-"))</f>
        <v>1352</v>
      </c>
      <c r="J634" s="15">
        <f>IFERROR(ROUND(IF('[10]Linked sheet'!I634="","-",'[10]Linked sheet'!I634),'Rounded options'!$B$3),"-")</f>
        <v>5</v>
      </c>
      <c r="K634" s="15">
        <f>IFERROR(ROUND(IF('[10]Linked sheet'!J634="","-",'[10]Linked sheet'!J634),'Rounded options'!$B$3),"-")</f>
        <v>202</v>
      </c>
      <c r="L634" s="15" t="str">
        <f>IF('[10]Linked sheet'!K634="","-",'[10]Linked sheet'!K634)</f>
        <v>No</v>
      </c>
      <c r="M634" s="39" t="str">
        <f>IF('[10]Linked sheet'!L634="","-",'[10]Linked sheet'!L634)</f>
        <v>-</v>
      </c>
      <c r="N634" s="35">
        <f>IFERROR(ROUND('[10]Linked sheet'!M634,'Rounded options'!$B$3),"-")</f>
        <v>0</v>
      </c>
      <c r="O634" s="7" t="str">
        <f>IFERROR(VLOOKUP($B634,[11]BPT_System_Structure!$B:$F,2,FALSE),"-")</f>
        <v>-</v>
      </c>
      <c r="P634" s="23" t="str">
        <f>IFERROR(VLOOKUP($B634,[11]BPT_System_Structure!$B:$F,3,FALSE),"-")</f>
        <v>-</v>
      </c>
      <c r="Q634" s="8" t="str">
        <f>IFERROR(VLOOKUP($B634,[11]BPT_System_Structure!$B:$F,5,FALSE),"-")</f>
        <v>-</v>
      </c>
      <c r="R634" s="59">
        <v>0</v>
      </c>
    </row>
    <row r="635" spans="2:18" hidden="1" x14ac:dyDescent="0.2">
      <c r="B635" s="21" t="str">
        <f>'[10]Linked sheet'!A635</f>
        <v>FZ22E</v>
      </c>
      <c r="C635" s="20" t="str">
        <f>VLOOKUP($B635,'[10]Linked sheet'!$A$3:$O$1925,2,FALSE)</f>
        <v>Intermediate Anal Procedures, 19 years and over, with CC Score 0</v>
      </c>
      <c r="D635" s="68" t="str">
        <f>IF(AND($Q635=$D$2,$O635="HRG"),"See 07.BPT",IFERROR(ROUND('[10]Linked sheet'!C635,'Rounded options'!$B$3),"-"))</f>
        <v>-</v>
      </c>
      <c r="E635" s="66">
        <f>IF(AND($O635="HRG",OR($D$2,$Q635=$E$2)), "See 07.BPTs",IFERROR(ROUND('[10]Linked sheet'!D635,'Rounded options'!$B$3),"-"))</f>
        <v>906</v>
      </c>
      <c r="F635" s="15" t="str">
        <f>IFERROR(ROUND(IF('[10]Linked sheet'!E635="","-",'[10]Linked sheet'!E635),'Rounded options'!$B$3),"-")</f>
        <v>-</v>
      </c>
      <c r="G635" s="15" t="str">
        <f>IFERROR(ROUND(IF('[10]Linked sheet'!F635="","-",'[10]Linked sheet'!F635),'Rounded options'!$B$3),"-")</f>
        <v>-</v>
      </c>
      <c r="H635" s="15">
        <f>IFERROR(ROUND(IF('[10]Linked sheet'!G635="","-",'[10]Linked sheet'!G635),'Rounded options'!$B$3),"-")</f>
        <v>5</v>
      </c>
      <c r="I635" s="66">
        <f>IF(AND(Q635=$I$2,$O635="HRG"),"See 07.BPTs",IFERROR(ROUND('[10]Linked sheet'!H635,'Rounded options'!$B$3),"-"))</f>
        <v>1051</v>
      </c>
      <c r="J635" s="15">
        <f>IFERROR(ROUND(IF('[10]Linked sheet'!I635="","-",'[10]Linked sheet'!I635),'Rounded options'!$B$3),"-")</f>
        <v>5</v>
      </c>
      <c r="K635" s="15">
        <f>IFERROR(ROUND(IF('[10]Linked sheet'!J635="","-",'[10]Linked sheet'!J635),'Rounded options'!$B$3),"-")</f>
        <v>202</v>
      </c>
      <c r="L635" s="15" t="str">
        <f>IF('[10]Linked sheet'!K635="","-",'[10]Linked sheet'!K635)</f>
        <v>No</v>
      </c>
      <c r="M635" s="39" t="str">
        <f>IF('[10]Linked sheet'!L635="","-",'[10]Linked sheet'!L635)</f>
        <v>-</v>
      </c>
      <c r="N635" s="35">
        <f>IFERROR(ROUND('[10]Linked sheet'!M635,'Rounded options'!$B$3),"-")</f>
        <v>0</v>
      </c>
      <c r="O635" s="7" t="str">
        <f>IFERROR(VLOOKUP($B635,[11]BPT_System_Structure!$B:$F,2,FALSE),"-")</f>
        <v>-</v>
      </c>
      <c r="P635" s="23" t="str">
        <f>IFERROR(VLOOKUP($B635,[11]BPT_System_Structure!$B:$F,3,FALSE),"-")</f>
        <v>-</v>
      </c>
      <c r="Q635" s="8" t="str">
        <f>IFERROR(VLOOKUP($B635,[11]BPT_System_Structure!$B:$F,5,FALSE),"-")</f>
        <v>-</v>
      </c>
      <c r="R635" s="59">
        <v>0</v>
      </c>
    </row>
    <row r="636" spans="2:18" hidden="1" x14ac:dyDescent="0.2">
      <c r="B636" s="21" t="str">
        <f>'[10]Linked sheet'!A636</f>
        <v>FZ23A</v>
      </c>
      <c r="C636" s="20" t="str">
        <f>VLOOKUP($B636,'[10]Linked sheet'!$A$3:$O$1925,2,FALSE)</f>
        <v>Minor Anal Procedures, 19 years and over</v>
      </c>
      <c r="D636" s="68">
        <f>IF(AND($Q636=$D$2,$O636="HRG"),"See 07.BPT",IFERROR(ROUND('[10]Linked sheet'!C636,'Rounded options'!$B$3),"-"))</f>
        <v>143</v>
      </c>
      <c r="E636" s="66">
        <f>IF(AND($O636="HRG",OR($D$2,$Q636=$E$2)), "See 07.BPTs",IFERROR(ROUND('[10]Linked sheet'!D636,'Rounded options'!$B$3),"-"))</f>
        <v>619</v>
      </c>
      <c r="F636" s="15" t="str">
        <f>IFERROR(ROUND(IF('[10]Linked sheet'!E636="","-",'[10]Linked sheet'!E636),'Rounded options'!$B$3),"-")</f>
        <v>-</v>
      </c>
      <c r="G636" s="15" t="str">
        <f>IFERROR(ROUND(IF('[10]Linked sheet'!F636="","-",'[10]Linked sheet'!F636),'Rounded options'!$B$3),"-")</f>
        <v>-</v>
      </c>
      <c r="H636" s="15">
        <f>IFERROR(ROUND(IF('[10]Linked sheet'!G636="","-",'[10]Linked sheet'!G636),'Rounded options'!$B$3),"-")</f>
        <v>5</v>
      </c>
      <c r="I636" s="66">
        <f>IF(AND(Q636=$I$2,$O636="HRG"),"See 07.BPTs",IFERROR(ROUND('[10]Linked sheet'!H636,'Rounded options'!$B$3),"-"))</f>
        <v>752</v>
      </c>
      <c r="J636" s="15">
        <f>IFERROR(ROUND(IF('[10]Linked sheet'!I636="","-",'[10]Linked sheet'!I636),'Rounded options'!$B$3),"-")</f>
        <v>5</v>
      </c>
      <c r="K636" s="15">
        <f>IFERROR(ROUND(IF('[10]Linked sheet'!J636="","-",'[10]Linked sheet'!J636),'Rounded options'!$B$3),"-")</f>
        <v>202</v>
      </c>
      <c r="L636" s="15" t="str">
        <f>IF('[10]Linked sheet'!K636="","-",'[10]Linked sheet'!K636)</f>
        <v>No</v>
      </c>
      <c r="M636" s="39" t="str">
        <f>IF('[10]Linked sheet'!L636="","-",'[10]Linked sheet'!L636)</f>
        <v>-</v>
      </c>
      <c r="N636" s="35">
        <f>IFERROR(ROUND('[10]Linked sheet'!M636,'Rounded options'!$B$3),"-")</f>
        <v>0</v>
      </c>
      <c r="O636" s="7" t="str">
        <f>IFERROR(VLOOKUP($B636,[11]BPT_System_Structure!$B:$F,2,FALSE),"-")</f>
        <v>-</v>
      </c>
      <c r="P636" s="23" t="str">
        <f>IFERROR(VLOOKUP($B636,[11]BPT_System_Structure!$B:$F,3,FALSE),"-")</f>
        <v>-</v>
      </c>
      <c r="Q636" s="8" t="str">
        <f>IFERROR(VLOOKUP($B636,[11]BPT_System_Structure!$B:$F,5,FALSE),"-")</f>
        <v>-</v>
      </c>
      <c r="R636" s="59">
        <v>0</v>
      </c>
    </row>
    <row r="637" spans="2:18" hidden="1" x14ac:dyDescent="0.2">
      <c r="B637" s="21" t="str">
        <f>'[10]Linked sheet'!A637</f>
        <v>FZ23B</v>
      </c>
      <c r="C637" s="20" t="str">
        <f>VLOOKUP($B637,'[10]Linked sheet'!$A$3:$O$1925,2,FALSE)</f>
        <v>Minor Anal Procedures, 18 years and under</v>
      </c>
      <c r="D637" s="68" t="str">
        <f>IF(AND($Q637=$D$2,$O637="HRG"),"See 07.BPT",IFERROR(ROUND('[10]Linked sheet'!C637,'Rounded options'!$B$3),"-"))</f>
        <v>-</v>
      </c>
      <c r="E637" s="66">
        <f>IF(AND($O637="HRG",OR($D$2,$Q637=$E$2)), "See 07.BPTs",IFERROR(ROUND('[10]Linked sheet'!D637,'Rounded options'!$B$3),"-"))</f>
        <v>758</v>
      </c>
      <c r="F637" s="15" t="str">
        <f>IFERROR(ROUND(IF('[10]Linked sheet'!E637="","-",'[10]Linked sheet'!E637),'Rounded options'!$B$3),"-")</f>
        <v>-</v>
      </c>
      <c r="G637" s="15" t="str">
        <f>IFERROR(ROUND(IF('[10]Linked sheet'!F637="","-",'[10]Linked sheet'!F637),'Rounded options'!$B$3),"-")</f>
        <v>-</v>
      </c>
      <c r="H637" s="15">
        <f>IFERROR(ROUND(IF('[10]Linked sheet'!G637="","-",'[10]Linked sheet'!G637),'Rounded options'!$B$3),"-")</f>
        <v>5</v>
      </c>
      <c r="I637" s="66">
        <f>IF(AND(Q637=$I$2,$O637="HRG"),"See 07.BPTs",IFERROR(ROUND('[10]Linked sheet'!H637,'Rounded options'!$B$3),"-"))</f>
        <v>1006</v>
      </c>
      <c r="J637" s="15">
        <f>IFERROR(ROUND(IF('[10]Linked sheet'!I637="","-",'[10]Linked sheet'!I637),'Rounded options'!$B$3),"-")</f>
        <v>5</v>
      </c>
      <c r="K637" s="15">
        <f>IFERROR(ROUND(IF('[10]Linked sheet'!J637="","-",'[10]Linked sheet'!J637),'Rounded options'!$B$3),"-")</f>
        <v>252</v>
      </c>
      <c r="L637" s="15" t="str">
        <f>IF('[10]Linked sheet'!K637="","-",'[10]Linked sheet'!K637)</f>
        <v>No</v>
      </c>
      <c r="M637" s="39" t="str">
        <f>IF('[10]Linked sheet'!L637="","-",'[10]Linked sheet'!L637)</f>
        <v>-</v>
      </c>
      <c r="N637" s="35">
        <f>IFERROR(ROUND('[10]Linked sheet'!M637,'Rounded options'!$B$3),"-")</f>
        <v>0</v>
      </c>
      <c r="O637" s="7" t="str">
        <f>IFERROR(VLOOKUP($B637,[11]BPT_System_Structure!$B:$F,2,FALSE),"-")</f>
        <v>-</v>
      </c>
      <c r="P637" s="23" t="str">
        <f>IFERROR(VLOOKUP($B637,[11]BPT_System_Structure!$B:$F,3,FALSE),"-")</f>
        <v>-</v>
      </c>
      <c r="Q637" s="8" t="str">
        <f>IFERROR(VLOOKUP($B637,[11]BPT_System_Structure!$B:$F,5,FALSE),"-")</f>
        <v>-</v>
      </c>
      <c r="R637" s="59">
        <v>0</v>
      </c>
    </row>
    <row r="638" spans="2:18" hidden="1" x14ac:dyDescent="0.2">
      <c r="B638" s="21" t="str">
        <f>'[10]Linked sheet'!A638</f>
        <v>FZ24E</v>
      </c>
      <c r="C638" s="20" t="str">
        <f>VLOOKUP($B638,'[10]Linked sheet'!$A$3:$O$1925,2,FALSE)</f>
        <v>Major Therapeutic Endoscopic, Upper or Lower Gastrointestinal Tract Procedures, between 2 and 18 years</v>
      </c>
      <c r="D638" s="68" t="str">
        <f>IF(AND($Q638=$D$2,$O638="HRG"),"See 07.BPT",IFERROR(ROUND('[10]Linked sheet'!C638,'Rounded options'!$B$3),"-"))</f>
        <v>-</v>
      </c>
      <c r="E638" s="66">
        <f>IF(AND($O638="HRG",OR($D$2,$Q638=$E$2)), "See 07.BPTs",IFERROR(ROUND('[10]Linked sheet'!D638,'Rounded options'!$B$3),"-"))</f>
        <v>1215</v>
      </c>
      <c r="F638" s="15" t="str">
        <f>IFERROR(ROUND(IF('[10]Linked sheet'!E638="","-",'[10]Linked sheet'!E638),'Rounded options'!$B$3),"-")</f>
        <v>-</v>
      </c>
      <c r="G638" s="15" t="str">
        <f>IFERROR(ROUND(IF('[10]Linked sheet'!F638="","-",'[10]Linked sheet'!F638),'Rounded options'!$B$3),"-")</f>
        <v>-</v>
      </c>
      <c r="H638" s="15">
        <f>IFERROR(ROUND(IF('[10]Linked sheet'!G638="","-",'[10]Linked sheet'!G638),'Rounded options'!$B$3),"-")</f>
        <v>5</v>
      </c>
      <c r="I638" s="66">
        <f>IF(AND(Q638=$I$2,$O638="HRG"),"See 07.BPTs",IFERROR(ROUND('[10]Linked sheet'!H638,'Rounded options'!$B$3),"-"))</f>
        <v>1215</v>
      </c>
      <c r="J638" s="15">
        <f>IFERROR(ROUND(IF('[10]Linked sheet'!I638="","-",'[10]Linked sheet'!I638),'Rounded options'!$B$3),"-")</f>
        <v>5</v>
      </c>
      <c r="K638" s="15">
        <f>IFERROR(ROUND(IF('[10]Linked sheet'!J638="","-",'[10]Linked sheet'!J638),'Rounded options'!$B$3),"-")</f>
        <v>202</v>
      </c>
      <c r="L638" s="15" t="str">
        <f>IF('[10]Linked sheet'!K638="","-",'[10]Linked sheet'!K638)</f>
        <v>No</v>
      </c>
      <c r="M638" s="39" t="str">
        <f>IF('[10]Linked sheet'!L638="","-",'[10]Linked sheet'!L638)</f>
        <v>-</v>
      </c>
      <c r="N638" s="35">
        <f>IFERROR(ROUND('[10]Linked sheet'!M638,'Rounded options'!$B$3),"-")</f>
        <v>0</v>
      </c>
      <c r="O638" s="7" t="str">
        <f>IFERROR(VLOOKUP($B638,[11]BPT_System_Structure!$B:$F,2,FALSE),"-")</f>
        <v>-</v>
      </c>
      <c r="P638" s="23" t="str">
        <f>IFERROR(VLOOKUP($B638,[11]BPT_System_Structure!$B:$F,3,FALSE),"-")</f>
        <v>-</v>
      </c>
      <c r="Q638" s="8" t="str">
        <f>IFERROR(VLOOKUP($B638,[11]BPT_System_Structure!$B:$F,5,FALSE),"-")</f>
        <v>-</v>
      </c>
      <c r="R638" s="59">
        <v>0</v>
      </c>
    </row>
    <row r="639" spans="2:18" hidden="1" x14ac:dyDescent="0.2">
      <c r="B639" s="21" t="str">
        <f>'[10]Linked sheet'!A639</f>
        <v>FZ24F</v>
      </c>
      <c r="C639" s="20" t="str">
        <f>VLOOKUP($B639,'[10]Linked sheet'!$A$3:$O$1925,2,FALSE)</f>
        <v>Major Therapeutic Endoscopic, Upper or Lower Gastrointestinal Tract Procedures, 1 year and under</v>
      </c>
      <c r="D639" s="68" t="str">
        <f>IF(AND($Q639=$D$2,$O639="HRG"),"See 07.BPT",IFERROR(ROUND('[10]Linked sheet'!C639,'Rounded options'!$B$3),"-"))</f>
        <v>-</v>
      </c>
      <c r="E639" s="66">
        <f>IF(AND($O639="HRG",OR($D$2,$Q639=$E$2)), "See 07.BPTs",IFERROR(ROUND('[10]Linked sheet'!D639,'Rounded options'!$B$3),"-"))</f>
        <v>1339</v>
      </c>
      <c r="F639" s="15" t="str">
        <f>IFERROR(ROUND(IF('[10]Linked sheet'!E639="","-",'[10]Linked sheet'!E639),'Rounded options'!$B$3),"-")</f>
        <v>-</v>
      </c>
      <c r="G639" s="15" t="str">
        <f>IFERROR(ROUND(IF('[10]Linked sheet'!F639="","-",'[10]Linked sheet'!F639),'Rounded options'!$B$3),"-")</f>
        <v>-</v>
      </c>
      <c r="H639" s="15">
        <f>IFERROR(ROUND(IF('[10]Linked sheet'!G639="","-",'[10]Linked sheet'!G639),'Rounded options'!$B$3),"-")</f>
        <v>5</v>
      </c>
      <c r="I639" s="66">
        <f>IF(AND(Q639=$I$2,$O639="HRG"),"See 07.BPTs",IFERROR(ROUND('[10]Linked sheet'!H639,'Rounded options'!$B$3),"-"))</f>
        <v>1717</v>
      </c>
      <c r="J639" s="15">
        <f>IFERROR(ROUND(IF('[10]Linked sheet'!I639="","-",'[10]Linked sheet'!I639),'Rounded options'!$B$3),"-")</f>
        <v>5</v>
      </c>
      <c r="K639" s="15">
        <f>IFERROR(ROUND(IF('[10]Linked sheet'!J639="","-",'[10]Linked sheet'!J639),'Rounded options'!$B$3),"-")</f>
        <v>252</v>
      </c>
      <c r="L639" s="15" t="str">
        <f>IF('[10]Linked sheet'!K639="","-",'[10]Linked sheet'!K639)</f>
        <v>No</v>
      </c>
      <c r="M639" s="39" t="str">
        <f>IF('[10]Linked sheet'!L639="","-",'[10]Linked sheet'!L639)</f>
        <v>-</v>
      </c>
      <c r="N639" s="35">
        <f>IFERROR(ROUND('[10]Linked sheet'!M639,'Rounded options'!$B$3),"-")</f>
        <v>0</v>
      </c>
      <c r="O639" s="7" t="str">
        <f>IFERROR(VLOOKUP($B639,[11]BPT_System_Structure!$B:$F,2,FALSE),"-")</f>
        <v>-</v>
      </c>
      <c r="P639" s="23" t="str">
        <f>IFERROR(VLOOKUP($B639,[11]BPT_System_Structure!$B:$F,3,FALSE),"-")</f>
        <v>-</v>
      </c>
      <c r="Q639" s="8" t="str">
        <f>IFERROR(VLOOKUP($B639,[11]BPT_System_Structure!$B:$F,5,FALSE),"-")</f>
        <v>-</v>
      </c>
      <c r="R639" s="59">
        <v>0</v>
      </c>
    </row>
    <row r="640" spans="2:18" hidden="1" x14ac:dyDescent="0.2">
      <c r="B640" s="21" t="str">
        <f>'[10]Linked sheet'!A640</f>
        <v>FZ24G</v>
      </c>
      <c r="C640" s="20" t="str">
        <f>VLOOKUP($B640,'[10]Linked sheet'!$A$3:$O$1925,2,FALSE)</f>
        <v>Major Therapeutic Endoscopic, Upper or Lower Gastrointestinal Tract Procedures, 19 years and over, with CC Score 3+</v>
      </c>
      <c r="D640" s="68" t="str">
        <f>IF(AND($Q640=$D$2,$O640="HRG"),"See 07.BPT",IFERROR(ROUND('[10]Linked sheet'!C640,'Rounded options'!$B$3),"-"))</f>
        <v>-</v>
      </c>
      <c r="E640" s="66">
        <f>IF(AND($O640="HRG",OR($D$2,$Q640=$E$2)), "See 07.BPTs",IFERROR(ROUND('[10]Linked sheet'!D640,'Rounded options'!$B$3),"-"))</f>
        <v>994</v>
      </c>
      <c r="F640" s="15" t="str">
        <f>IFERROR(ROUND(IF('[10]Linked sheet'!E640="","-",'[10]Linked sheet'!E640),'Rounded options'!$B$3),"-")</f>
        <v>-</v>
      </c>
      <c r="G640" s="15" t="str">
        <f>IFERROR(ROUND(IF('[10]Linked sheet'!F640="","-",'[10]Linked sheet'!F640),'Rounded options'!$B$3),"-")</f>
        <v>-</v>
      </c>
      <c r="H640" s="15">
        <f>IFERROR(ROUND(IF('[10]Linked sheet'!G640="","-",'[10]Linked sheet'!G640),'Rounded options'!$B$3),"-")</f>
        <v>5</v>
      </c>
      <c r="I640" s="66">
        <f>IF(AND(Q640=$I$2,$O640="HRG"),"See 07.BPTs",IFERROR(ROUND('[10]Linked sheet'!H640,'Rounded options'!$B$3),"-"))</f>
        <v>4275</v>
      </c>
      <c r="J640" s="15">
        <f>IFERROR(ROUND(IF('[10]Linked sheet'!I640="","-",'[10]Linked sheet'!I640),'Rounded options'!$B$3),"-")</f>
        <v>40</v>
      </c>
      <c r="K640" s="15">
        <f>IFERROR(ROUND(IF('[10]Linked sheet'!J640="","-",'[10]Linked sheet'!J640),'Rounded options'!$B$3),"-")</f>
        <v>202</v>
      </c>
      <c r="L640" s="15" t="str">
        <f>IF('[10]Linked sheet'!K640="","-",'[10]Linked sheet'!K640)</f>
        <v>No</v>
      </c>
      <c r="M640" s="39" t="str">
        <f>IF('[10]Linked sheet'!L640="","-",'[10]Linked sheet'!L640)</f>
        <v>-</v>
      </c>
      <c r="N640" s="35">
        <f>IFERROR(ROUND('[10]Linked sheet'!M640,'Rounded options'!$B$3),"-")</f>
        <v>0</v>
      </c>
      <c r="O640" s="7" t="str">
        <f>IFERROR(VLOOKUP($B640,[11]BPT_System_Structure!$B:$F,2,FALSE),"-")</f>
        <v>-</v>
      </c>
      <c r="P640" s="23" t="str">
        <f>IFERROR(VLOOKUP($B640,[11]BPT_System_Structure!$B:$F,3,FALSE),"-")</f>
        <v>-</v>
      </c>
      <c r="Q640" s="8" t="str">
        <f>IFERROR(VLOOKUP($B640,[11]BPT_System_Structure!$B:$F,5,FALSE),"-")</f>
        <v>-</v>
      </c>
      <c r="R640" s="59">
        <v>0</v>
      </c>
    </row>
    <row r="641" spans="2:18" hidden="1" x14ac:dyDescent="0.2">
      <c r="B641" s="21" t="str">
        <f>'[10]Linked sheet'!A641</f>
        <v>FZ24H</v>
      </c>
      <c r="C641" s="20" t="str">
        <f>VLOOKUP($B641,'[10]Linked sheet'!$A$3:$O$1925,2,FALSE)</f>
        <v>Major Therapeutic Endoscopic, Upper or Lower Gastrointestinal Tract Procedures, 19 years and over, with CC Score 1-2</v>
      </c>
      <c r="D641" s="68" t="str">
        <f>IF(AND($Q641=$D$2,$O641="HRG"),"See 07.BPT",IFERROR(ROUND('[10]Linked sheet'!C641,'Rounded options'!$B$3),"-"))</f>
        <v>-</v>
      </c>
      <c r="E641" s="66">
        <f>IF(AND($O641="HRG",OR($D$2,$Q641=$E$2)), "See 07.BPTs",IFERROR(ROUND('[10]Linked sheet'!D641,'Rounded options'!$B$3),"-"))</f>
        <v>673</v>
      </c>
      <c r="F641" s="15" t="str">
        <f>IFERROR(ROUND(IF('[10]Linked sheet'!E641="","-",'[10]Linked sheet'!E641),'Rounded options'!$B$3),"-")</f>
        <v>-</v>
      </c>
      <c r="G641" s="15" t="str">
        <f>IFERROR(ROUND(IF('[10]Linked sheet'!F641="","-",'[10]Linked sheet'!F641),'Rounded options'!$B$3),"-")</f>
        <v>-</v>
      </c>
      <c r="H641" s="15">
        <f>IFERROR(ROUND(IF('[10]Linked sheet'!G641="","-",'[10]Linked sheet'!G641),'Rounded options'!$B$3),"-")</f>
        <v>5</v>
      </c>
      <c r="I641" s="66">
        <f>IF(AND(Q641=$I$2,$O641="HRG"),"See 07.BPTs",IFERROR(ROUND('[10]Linked sheet'!H641,'Rounded options'!$B$3),"-"))</f>
        <v>1480</v>
      </c>
      <c r="J641" s="15">
        <f>IFERROR(ROUND(IF('[10]Linked sheet'!I641="","-",'[10]Linked sheet'!I641),'Rounded options'!$B$3),"-")</f>
        <v>6</v>
      </c>
      <c r="K641" s="15">
        <f>IFERROR(ROUND(IF('[10]Linked sheet'!J641="","-",'[10]Linked sheet'!J641),'Rounded options'!$B$3),"-")</f>
        <v>202</v>
      </c>
      <c r="L641" s="15" t="str">
        <f>IF('[10]Linked sheet'!K641="","-",'[10]Linked sheet'!K641)</f>
        <v>No</v>
      </c>
      <c r="M641" s="39" t="str">
        <f>IF('[10]Linked sheet'!L641="","-",'[10]Linked sheet'!L641)</f>
        <v>-</v>
      </c>
      <c r="N641" s="35">
        <f>IFERROR(ROUND('[10]Linked sheet'!M641,'Rounded options'!$B$3),"-")</f>
        <v>0</v>
      </c>
      <c r="O641" s="7" t="str">
        <f>IFERROR(VLOOKUP($B641,[11]BPT_System_Structure!$B:$F,2,FALSE),"-")</f>
        <v>-</v>
      </c>
      <c r="P641" s="23" t="str">
        <f>IFERROR(VLOOKUP($B641,[11]BPT_System_Structure!$B:$F,3,FALSE),"-")</f>
        <v>-</v>
      </c>
      <c r="Q641" s="8" t="str">
        <f>IFERROR(VLOOKUP($B641,[11]BPT_System_Structure!$B:$F,5,FALSE),"-")</f>
        <v>-</v>
      </c>
      <c r="R641" s="59">
        <v>0</v>
      </c>
    </row>
    <row r="642" spans="2:18" x14ac:dyDescent="0.2">
      <c r="B642" s="21" t="str">
        <f>'[10]Linked sheet'!A642</f>
        <v>FZ24J</v>
      </c>
      <c r="C642" s="20" t="str">
        <f>VLOOKUP($B642,'[10]Linked sheet'!$A$3:$O$1925,2,FALSE)</f>
        <v>Major Therapeutic Endoscopic, Upper or Lower Gastrointestinal Tract Procedures, 19 years and over, with CC Score 0</v>
      </c>
      <c r="D642" s="68" t="str">
        <f>IF(AND($Q642=$D$2,$O642="HRG"),"See 07.BPT",IFERROR(ROUND('[10]Linked sheet'!C642,'Rounded options'!$B$3),"-"))</f>
        <v>-</v>
      </c>
      <c r="E642" s="66" t="str">
        <f>IF(AND($O642="HRG",OR($D$2,$Q642=$E$2)), "See 07.BPTs",IFERROR(ROUND('[10]Linked sheet'!D642,'Rounded options'!$B$3),"-"))</f>
        <v>See 07.BPTs</v>
      </c>
      <c r="F642" s="15" t="str">
        <f>IFERROR(ROUND(IF('[10]Linked sheet'!E642="","-",'[10]Linked sheet'!E642),'Rounded options'!$B$3),"-")</f>
        <v>-</v>
      </c>
      <c r="G642" s="15" t="str">
        <f>IFERROR(ROUND(IF('[10]Linked sheet'!F642="","-",'[10]Linked sheet'!F642),'Rounded options'!$B$3),"-")</f>
        <v>-</v>
      </c>
      <c r="H642" s="15">
        <f>IFERROR(ROUND(IF('[10]Linked sheet'!G642="","-",'[10]Linked sheet'!G642),'Rounded options'!$B$3),"-")</f>
        <v>5</v>
      </c>
      <c r="I642" s="66">
        <f>IF(AND(Q642=$I$2,$O642="HRG"),"See 07.BPTs",IFERROR(ROUND('[10]Linked sheet'!H642,'Rounded options'!$B$3),"-"))</f>
        <v>1208</v>
      </c>
      <c r="J642" s="15">
        <f>IFERROR(ROUND(IF('[10]Linked sheet'!I642="","-",'[10]Linked sheet'!I642),'Rounded options'!$B$3),"-")</f>
        <v>5</v>
      </c>
      <c r="K642" s="15">
        <f>IFERROR(ROUND(IF('[10]Linked sheet'!J642="","-",'[10]Linked sheet'!J642),'Rounded options'!$B$3),"-")</f>
        <v>202</v>
      </c>
      <c r="L642" s="15" t="str">
        <f>IF('[10]Linked sheet'!K642="","-",'[10]Linked sheet'!K642)</f>
        <v>No</v>
      </c>
      <c r="M642" s="39" t="str">
        <f>IF('[10]Linked sheet'!L642="","-",'[10]Linked sheet'!L642)</f>
        <v>-</v>
      </c>
      <c r="N642" s="35">
        <f>IFERROR(ROUND('[10]Linked sheet'!M642,'Rounded options'!$B$3),"-")</f>
        <v>0</v>
      </c>
      <c r="O642" s="7" t="str">
        <f>IFERROR(VLOOKUP($B642,[11]BPT_System_Structure!$B:$F,2,FALSE),"-")</f>
        <v>HRG</v>
      </c>
      <c r="P642" s="23" t="str">
        <f>IFERROR(VLOOKUP($B642,[11]BPT_System_Structure!$B:$F,3,FALSE),"-")</f>
        <v>Endoscopy procedures</v>
      </c>
      <c r="Q642" s="8" t="str">
        <f>IFERROR(VLOOKUP($B642,[11]BPT_System_Structure!$B:$F,5,FALSE),"-")</f>
        <v>DC/EL</v>
      </c>
      <c r="R642" s="59" t="s">
        <v>11</v>
      </c>
    </row>
    <row r="643" spans="2:18" hidden="1" x14ac:dyDescent="0.2">
      <c r="B643" s="21" t="str">
        <f>'[10]Linked sheet'!A643</f>
        <v>FZ27D</v>
      </c>
      <c r="C643" s="20" t="str">
        <f>VLOOKUP($B643,'[10]Linked sheet'!$A$3:$O$1925,2,FALSE)</f>
        <v>Intermediate Therapeutic General Abdominal Procedures, 18 years and under</v>
      </c>
      <c r="D643" s="68" t="str">
        <f>IF(AND($Q643=$D$2,$O643="HRG"),"See 07.BPT",IFERROR(ROUND('[10]Linked sheet'!C643,'Rounded options'!$B$3),"-"))</f>
        <v>-</v>
      </c>
      <c r="E643" s="66">
        <f>IF(AND($O643="HRG",OR($D$2,$Q643=$E$2)), "See 07.BPTs",IFERROR(ROUND('[10]Linked sheet'!D643,'Rounded options'!$B$3),"-"))</f>
        <v>1408</v>
      </c>
      <c r="F643" s="15" t="str">
        <f>IFERROR(ROUND(IF('[10]Linked sheet'!E643="","-",'[10]Linked sheet'!E643),'Rounded options'!$B$3),"-")</f>
        <v>-</v>
      </c>
      <c r="G643" s="15" t="str">
        <f>IFERROR(ROUND(IF('[10]Linked sheet'!F643="","-",'[10]Linked sheet'!F643),'Rounded options'!$B$3),"-")</f>
        <v>-</v>
      </c>
      <c r="H643" s="15">
        <f>IFERROR(ROUND(IF('[10]Linked sheet'!G643="","-",'[10]Linked sheet'!G643),'Rounded options'!$B$3),"-")</f>
        <v>5</v>
      </c>
      <c r="I643" s="66">
        <f>IF(AND(Q643=$I$2,$O643="HRG"),"See 07.BPTs",IFERROR(ROUND('[10]Linked sheet'!H643,'Rounded options'!$B$3),"-"))</f>
        <v>2490</v>
      </c>
      <c r="J643" s="15">
        <f>IFERROR(ROUND(IF('[10]Linked sheet'!I643="","-",'[10]Linked sheet'!I643),'Rounded options'!$B$3),"-")</f>
        <v>9</v>
      </c>
      <c r="K643" s="15">
        <f>IFERROR(ROUND(IF('[10]Linked sheet'!J643="","-",'[10]Linked sheet'!J643),'Rounded options'!$B$3),"-")</f>
        <v>252</v>
      </c>
      <c r="L643" s="15" t="str">
        <f>IF('[10]Linked sheet'!K643="","-",'[10]Linked sheet'!K643)</f>
        <v>No</v>
      </c>
      <c r="M643" s="39" t="str">
        <f>IF('[10]Linked sheet'!L643="","-",'[10]Linked sheet'!L643)</f>
        <v>-</v>
      </c>
      <c r="N643" s="35">
        <f>IFERROR(ROUND('[10]Linked sheet'!M643,'Rounded options'!$B$3),"-")</f>
        <v>0</v>
      </c>
      <c r="O643" s="7" t="str">
        <f>IFERROR(VLOOKUP($B643,[11]BPT_System_Structure!$B:$F,2,FALSE),"-")</f>
        <v>-</v>
      </c>
      <c r="P643" s="23" t="str">
        <f>IFERROR(VLOOKUP($B643,[11]BPT_System_Structure!$B:$F,3,FALSE),"-")</f>
        <v>-</v>
      </c>
      <c r="Q643" s="8" t="str">
        <f>IFERROR(VLOOKUP($B643,[11]BPT_System_Structure!$B:$F,5,FALSE),"-")</f>
        <v>-</v>
      </c>
      <c r="R643" s="59">
        <v>0</v>
      </c>
    </row>
    <row r="644" spans="2:18" hidden="1" x14ac:dyDescent="0.2">
      <c r="B644" s="21" t="str">
        <f>'[10]Linked sheet'!A644</f>
        <v>FZ27E</v>
      </c>
      <c r="C644" s="20" t="str">
        <f>VLOOKUP($B644,'[10]Linked sheet'!$A$3:$O$1925,2,FALSE)</f>
        <v>Intermediate Therapeutic General Abdominal Procedures, 19 years and over, with CC Score 3+</v>
      </c>
      <c r="D644" s="68" t="str">
        <f>IF(AND($Q644=$D$2,$O644="HRG"),"See 07.BPT",IFERROR(ROUND('[10]Linked sheet'!C644,'Rounded options'!$B$3),"-"))</f>
        <v>-</v>
      </c>
      <c r="E644" s="66">
        <f>IF(AND($O644="HRG",OR($D$2,$Q644=$E$2)), "See 07.BPTs",IFERROR(ROUND('[10]Linked sheet'!D644,'Rounded options'!$B$3),"-"))</f>
        <v>2060</v>
      </c>
      <c r="F644" s="15" t="str">
        <f>IFERROR(ROUND(IF('[10]Linked sheet'!E644="","-",'[10]Linked sheet'!E644),'Rounded options'!$B$3),"-")</f>
        <v>-</v>
      </c>
      <c r="G644" s="15" t="str">
        <f>IFERROR(ROUND(IF('[10]Linked sheet'!F644="","-",'[10]Linked sheet'!F644),'Rounded options'!$B$3),"-")</f>
        <v>-</v>
      </c>
      <c r="H644" s="15">
        <f>IFERROR(ROUND(IF('[10]Linked sheet'!G644="","-",'[10]Linked sheet'!G644),'Rounded options'!$B$3),"-")</f>
        <v>8</v>
      </c>
      <c r="I644" s="66">
        <f>IF(AND(Q644=$I$2,$O644="HRG"),"See 07.BPTs",IFERROR(ROUND('[10]Linked sheet'!H644,'Rounded options'!$B$3),"-"))</f>
        <v>5224</v>
      </c>
      <c r="J644" s="15">
        <f>IFERROR(ROUND(IF('[10]Linked sheet'!I644="","-",'[10]Linked sheet'!I644),'Rounded options'!$B$3),"-")</f>
        <v>39</v>
      </c>
      <c r="K644" s="15">
        <f>IFERROR(ROUND(IF('[10]Linked sheet'!J644="","-",'[10]Linked sheet'!J644),'Rounded options'!$B$3),"-")</f>
        <v>202</v>
      </c>
      <c r="L644" s="15" t="str">
        <f>IF('[10]Linked sheet'!K644="","-",'[10]Linked sheet'!K644)</f>
        <v>No</v>
      </c>
      <c r="M644" s="39" t="str">
        <f>IF('[10]Linked sheet'!L644="","-",'[10]Linked sheet'!L644)</f>
        <v>-</v>
      </c>
      <c r="N644" s="35">
        <f>IFERROR(ROUND('[10]Linked sheet'!M644,'Rounded options'!$B$3),"-")</f>
        <v>0</v>
      </c>
      <c r="O644" s="7" t="str">
        <f>IFERROR(VLOOKUP($B644,[11]BPT_System_Structure!$B:$F,2,FALSE),"-")</f>
        <v>-</v>
      </c>
      <c r="P644" s="23" t="str">
        <f>IFERROR(VLOOKUP($B644,[11]BPT_System_Structure!$B:$F,3,FALSE),"-")</f>
        <v>-</v>
      </c>
      <c r="Q644" s="8" t="str">
        <f>IFERROR(VLOOKUP($B644,[11]BPT_System_Structure!$B:$F,5,FALSE),"-")</f>
        <v>-</v>
      </c>
      <c r="R644" s="59">
        <v>0</v>
      </c>
    </row>
    <row r="645" spans="2:18" hidden="1" x14ac:dyDescent="0.2">
      <c r="B645" s="21" t="str">
        <f>'[10]Linked sheet'!A645</f>
        <v>FZ27F</v>
      </c>
      <c r="C645" s="20" t="str">
        <f>VLOOKUP($B645,'[10]Linked sheet'!$A$3:$O$1925,2,FALSE)</f>
        <v>Intermediate Therapeutic General Abdominal Procedures, 19 years and over, with CC Score 1-2</v>
      </c>
      <c r="D645" s="68" t="str">
        <f>IF(AND($Q645=$D$2,$O645="HRG"),"See 07.BPT",IFERROR(ROUND('[10]Linked sheet'!C645,'Rounded options'!$B$3),"-"))</f>
        <v>-</v>
      </c>
      <c r="E645" s="66">
        <f>IF(AND($O645="HRG",OR($D$2,$Q645=$E$2)), "See 07.BPTs",IFERROR(ROUND('[10]Linked sheet'!D645,'Rounded options'!$B$3),"-"))</f>
        <v>1875</v>
      </c>
      <c r="F645" s="15" t="str">
        <f>IFERROR(ROUND(IF('[10]Linked sheet'!E645="","-",'[10]Linked sheet'!E645),'Rounded options'!$B$3),"-")</f>
        <v>-</v>
      </c>
      <c r="G645" s="15" t="str">
        <f>IFERROR(ROUND(IF('[10]Linked sheet'!F645="","-",'[10]Linked sheet'!F645),'Rounded options'!$B$3),"-")</f>
        <v>-</v>
      </c>
      <c r="H645" s="15">
        <f>IFERROR(ROUND(IF('[10]Linked sheet'!G645="","-",'[10]Linked sheet'!G645),'Rounded options'!$B$3),"-")</f>
        <v>5</v>
      </c>
      <c r="I645" s="66">
        <f>IF(AND(Q645=$I$2,$O645="HRG"),"See 07.BPTs",IFERROR(ROUND('[10]Linked sheet'!H645,'Rounded options'!$B$3),"-"))</f>
        <v>2894</v>
      </c>
      <c r="J645" s="15">
        <f>IFERROR(ROUND(IF('[10]Linked sheet'!I645="","-",'[10]Linked sheet'!I645),'Rounded options'!$B$3),"-")</f>
        <v>16</v>
      </c>
      <c r="K645" s="15">
        <f>IFERROR(ROUND(IF('[10]Linked sheet'!J645="","-",'[10]Linked sheet'!J645),'Rounded options'!$B$3),"-")</f>
        <v>202</v>
      </c>
      <c r="L645" s="15" t="str">
        <f>IF('[10]Linked sheet'!K645="","-",'[10]Linked sheet'!K645)</f>
        <v>No</v>
      </c>
      <c r="M645" s="39" t="str">
        <f>IF('[10]Linked sheet'!L645="","-",'[10]Linked sheet'!L645)</f>
        <v>-</v>
      </c>
      <c r="N645" s="35">
        <f>IFERROR(ROUND('[10]Linked sheet'!M645,'Rounded options'!$B$3),"-")</f>
        <v>0</v>
      </c>
      <c r="O645" s="7" t="str">
        <f>IFERROR(VLOOKUP($B645,[11]BPT_System_Structure!$B:$F,2,FALSE),"-")</f>
        <v>-</v>
      </c>
      <c r="P645" s="23" t="str">
        <f>IFERROR(VLOOKUP($B645,[11]BPT_System_Structure!$B:$F,3,FALSE),"-")</f>
        <v>-</v>
      </c>
      <c r="Q645" s="8" t="str">
        <f>IFERROR(VLOOKUP($B645,[11]BPT_System_Structure!$B:$F,5,FALSE),"-")</f>
        <v>-</v>
      </c>
      <c r="R645" s="59">
        <v>0</v>
      </c>
    </row>
    <row r="646" spans="2:18" hidden="1" x14ac:dyDescent="0.2">
      <c r="B646" s="21" t="str">
        <f>'[10]Linked sheet'!A646</f>
        <v>FZ27G</v>
      </c>
      <c r="C646" s="20" t="str">
        <f>VLOOKUP($B646,'[10]Linked sheet'!$A$3:$O$1925,2,FALSE)</f>
        <v>Intermediate Therapeutic General Abdominal Procedures, 19 years and over, with CC Score 0</v>
      </c>
      <c r="D646" s="68" t="str">
        <f>IF(AND($Q646=$D$2,$O646="HRG"),"See 07.BPT",IFERROR(ROUND('[10]Linked sheet'!C646,'Rounded options'!$B$3),"-"))</f>
        <v>-</v>
      </c>
      <c r="E646" s="66">
        <f>IF(AND($O646="HRG",OR($D$2,$Q646=$E$2)), "See 07.BPTs",IFERROR(ROUND('[10]Linked sheet'!D646,'Rounded options'!$B$3),"-"))</f>
        <v>1461</v>
      </c>
      <c r="F646" s="15" t="str">
        <f>IFERROR(ROUND(IF('[10]Linked sheet'!E646="","-",'[10]Linked sheet'!E646),'Rounded options'!$B$3),"-")</f>
        <v>-</v>
      </c>
      <c r="G646" s="15" t="str">
        <f>IFERROR(ROUND(IF('[10]Linked sheet'!F646="","-",'[10]Linked sheet'!F646),'Rounded options'!$B$3),"-")</f>
        <v>-</v>
      </c>
      <c r="H646" s="15">
        <f>IFERROR(ROUND(IF('[10]Linked sheet'!G646="","-",'[10]Linked sheet'!G646),'Rounded options'!$B$3),"-")</f>
        <v>5</v>
      </c>
      <c r="I646" s="66">
        <f>IF(AND(Q646=$I$2,$O646="HRG"),"See 07.BPTs",IFERROR(ROUND('[10]Linked sheet'!H646,'Rounded options'!$B$3),"-"))</f>
        <v>2390</v>
      </c>
      <c r="J646" s="15">
        <f>IFERROR(ROUND(IF('[10]Linked sheet'!I646="","-",'[10]Linked sheet'!I646),'Rounded options'!$B$3),"-")</f>
        <v>10</v>
      </c>
      <c r="K646" s="15">
        <f>IFERROR(ROUND(IF('[10]Linked sheet'!J646="","-",'[10]Linked sheet'!J646),'Rounded options'!$B$3),"-")</f>
        <v>202</v>
      </c>
      <c r="L646" s="15" t="str">
        <f>IF('[10]Linked sheet'!K646="","-",'[10]Linked sheet'!K646)</f>
        <v>No</v>
      </c>
      <c r="M646" s="39" t="str">
        <f>IF('[10]Linked sheet'!L646="","-",'[10]Linked sheet'!L646)</f>
        <v>-</v>
      </c>
      <c r="N646" s="35">
        <f>IFERROR(ROUND('[10]Linked sheet'!M646,'Rounded options'!$B$3),"-")</f>
        <v>0</v>
      </c>
      <c r="O646" s="7" t="str">
        <f>IFERROR(VLOOKUP($B646,[11]BPT_System_Structure!$B:$F,2,FALSE),"-")</f>
        <v>-</v>
      </c>
      <c r="P646" s="23" t="str">
        <f>IFERROR(VLOOKUP($B646,[11]BPT_System_Structure!$B:$F,3,FALSE),"-")</f>
        <v>-</v>
      </c>
      <c r="Q646" s="8" t="str">
        <f>IFERROR(VLOOKUP($B646,[11]BPT_System_Structure!$B:$F,5,FALSE),"-")</f>
        <v>-</v>
      </c>
      <c r="R646" s="59">
        <v>0</v>
      </c>
    </row>
    <row r="647" spans="2:18" hidden="1" x14ac:dyDescent="0.2">
      <c r="B647" s="21" t="str">
        <f>'[10]Linked sheet'!A647</f>
        <v>FZ36G</v>
      </c>
      <c r="C647" s="20" t="str">
        <f>VLOOKUP($B647,'[10]Linked sheet'!$A$3:$O$1925,2,FALSE)</f>
        <v>Gastrointestinal Infections with Multiple Interventions, with CC Score 4+</v>
      </c>
      <c r="D647" s="68" t="str">
        <f>IF(AND($Q647=$D$2,$O647="HRG"),"See 07.BPT",IFERROR(ROUND('[10]Linked sheet'!C647,'Rounded options'!$B$3),"-"))</f>
        <v>-</v>
      </c>
      <c r="E647" s="66">
        <f>IF(AND($O647="HRG",OR($D$2,$Q647=$E$2)), "See 07.BPTs",IFERROR(ROUND('[10]Linked sheet'!D647,'Rounded options'!$B$3),"-"))</f>
        <v>8821</v>
      </c>
      <c r="F647" s="15" t="str">
        <f>IFERROR(ROUND(IF('[10]Linked sheet'!E647="","-",'[10]Linked sheet'!E647),'Rounded options'!$B$3),"-")</f>
        <v>-</v>
      </c>
      <c r="G647" s="15" t="str">
        <f>IFERROR(ROUND(IF('[10]Linked sheet'!F647="","-",'[10]Linked sheet'!F647),'Rounded options'!$B$3),"-")</f>
        <v>-</v>
      </c>
      <c r="H647" s="15">
        <f>IFERROR(ROUND(IF('[10]Linked sheet'!G647="","-",'[10]Linked sheet'!G647),'Rounded options'!$B$3),"-")</f>
        <v>88</v>
      </c>
      <c r="I647" s="66">
        <f>IF(AND(Q647=$I$2,$O647="HRG"),"See 07.BPTs",IFERROR(ROUND('[10]Linked sheet'!H647,'Rounded options'!$B$3),"-"))</f>
        <v>8821</v>
      </c>
      <c r="J647" s="15">
        <f>IFERROR(ROUND(IF('[10]Linked sheet'!I647="","-",'[10]Linked sheet'!I647),'Rounded options'!$B$3),"-")</f>
        <v>88</v>
      </c>
      <c r="K647" s="15">
        <f>IFERROR(ROUND(IF('[10]Linked sheet'!J647="","-",'[10]Linked sheet'!J647),'Rounded options'!$B$3),"-")</f>
        <v>202</v>
      </c>
      <c r="L647" s="15" t="str">
        <f>IF('[10]Linked sheet'!K647="","-",'[10]Linked sheet'!K647)</f>
        <v>Yes</v>
      </c>
      <c r="M647" s="39">
        <f>IF('[10]Linked sheet'!L647="","-",'[10]Linked sheet'!L647)</f>
        <v>0.30000000000000004</v>
      </c>
      <c r="N647" s="35">
        <f>IFERROR(ROUND('[10]Linked sheet'!M647,'Rounded options'!$B$3),"-")</f>
        <v>2646</v>
      </c>
      <c r="O647" s="7" t="str">
        <f>IFERROR(VLOOKUP($B647,[11]BPT_System_Structure!$B:$F,2,FALSE),"-")</f>
        <v>-</v>
      </c>
      <c r="P647" s="23" t="str">
        <f>IFERROR(VLOOKUP($B647,[11]BPT_System_Structure!$B:$F,3,FALSE),"-")</f>
        <v>-</v>
      </c>
      <c r="Q647" s="8" t="str">
        <f>IFERROR(VLOOKUP($B647,[11]BPT_System_Structure!$B:$F,5,FALSE),"-")</f>
        <v>-</v>
      </c>
      <c r="R647" s="59">
        <v>0</v>
      </c>
    </row>
    <row r="648" spans="2:18" hidden="1" x14ac:dyDescent="0.2">
      <c r="B648" s="21" t="str">
        <f>'[10]Linked sheet'!A648</f>
        <v>FZ36H</v>
      </c>
      <c r="C648" s="20" t="str">
        <f>VLOOKUP($B648,'[10]Linked sheet'!$A$3:$O$1925,2,FALSE)</f>
        <v>Gastrointestinal Infections with Multiple Interventions, with CC Score 0-3</v>
      </c>
      <c r="D648" s="68" t="str">
        <f>IF(AND($Q648=$D$2,$O648="HRG"),"See 07.BPT",IFERROR(ROUND('[10]Linked sheet'!C648,'Rounded options'!$B$3),"-"))</f>
        <v>-</v>
      </c>
      <c r="E648" s="66">
        <f>IF(AND($O648="HRG",OR($D$2,$Q648=$E$2)), "See 07.BPTs",IFERROR(ROUND('[10]Linked sheet'!D648,'Rounded options'!$B$3),"-"))</f>
        <v>3606</v>
      </c>
      <c r="F648" s="15" t="str">
        <f>IFERROR(ROUND(IF('[10]Linked sheet'!E648="","-",'[10]Linked sheet'!E648),'Rounded options'!$B$3),"-")</f>
        <v>-</v>
      </c>
      <c r="G648" s="15" t="str">
        <f>IFERROR(ROUND(IF('[10]Linked sheet'!F648="","-",'[10]Linked sheet'!F648),'Rounded options'!$B$3),"-")</f>
        <v>-</v>
      </c>
      <c r="H648" s="15">
        <f>IFERROR(ROUND(IF('[10]Linked sheet'!G648="","-",'[10]Linked sheet'!G648),'Rounded options'!$B$3),"-")</f>
        <v>22</v>
      </c>
      <c r="I648" s="66">
        <f>IF(AND(Q648=$I$2,$O648="HRG"),"See 07.BPTs",IFERROR(ROUND('[10]Linked sheet'!H648,'Rounded options'!$B$3),"-"))</f>
        <v>4151</v>
      </c>
      <c r="J648" s="15">
        <f>IFERROR(ROUND(IF('[10]Linked sheet'!I648="","-",'[10]Linked sheet'!I648),'Rounded options'!$B$3),"-")</f>
        <v>34</v>
      </c>
      <c r="K648" s="15">
        <f>IFERROR(ROUND(IF('[10]Linked sheet'!J648="","-",'[10]Linked sheet'!J648),'Rounded options'!$B$3),"-")</f>
        <v>202</v>
      </c>
      <c r="L648" s="15" t="str">
        <f>IF('[10]Linked sheet'!K648="","-",'[10]Linked sheet'!K648)</f>
        <v>Yes</v>
      </c>
      <c r="M648" s="39">
        <f>IF('[10]Linked sheet'!L648="","-",'[10]Linked sheet'!L648)</f>
        <v>0.30000000000000004</v>
      </c>
      <c r="N648" s="35">
        <f>IFERROR(ROUND('[10]Linked sheet'!M648,'Rounded options'!$B$3),"-")</f>
        <v>1245</v>
      </c>
      <c r="O648" s="7" t="str">
        <f>IFERROR(VLOOKUP($B648,[11]BPT_System_Structure!$B:$F,2,FALSE),"-")</f>
        <v>-</v>
      </c>
      <c r="P648" s="23" t="str">
        <f>IFERROR(VLOOKUP($B648,[11]BPT_System_Structure!$B:$F,3,FALSE),"-")</f>
        <v>-</v>
      </c>
      <c r="Q648" s="8" t="str">
        <f>IFERROR(VLOOKUP($B648,[11]BPT_System_Structure!$B:$F,5,FALSE),"-")</f>
        <v>-</v>
      </c>
      <c r="R648" s="59">
        <v>0</v>
      </c>
    </row>
    <row r="649" spans="2:18" hidden="1" x14ac:dyDescent="0.2">
      <c r="B649" s="21" t="str">
        <f>'[10]Linked sheet'!A649</f>
        <v>FZ36J</v>
      </c>
      <c r="C649" s="20" t="str">
        <f>VLOOKUP($B649,'[10]Linked sheet'!$A$3:$O$1925,2,FALSE)</f>
        <v>Gastrointestinal Infections with Single Intervention, with CC Score 5+</v>
      </c>
      <c r="D649" s="68" t="str">
        <f>IF(AND($Q649=$D$2,$O649="HRG"),"See 07.BPT",IFERROR(ROUND('[10]Linked sheet'!C649,'Rounded options'!$B$3),"-"))</f>
        <v>-</v>
      </c>
      <c r="E649" s="66">
        <f>IF(AND($O649="HRG",OR($D$2,$Q649=$E$2)), "See 07.BPTs",IFERROR(ROUND('[10]Linked sheet'!D649,'Rounded options'!$B$3),"-"))</f>
        <v>4896</v>
      </c>
      <c r="F649" s="15" t="str">
        <f>IFERROR(ROUND(IF('[10]Linked sheet'!E649="","-",'[10]Linked sheet'!E649),'Rounded options'!$B$3),"-")</f>
        <v>-</v>
      </c>
      <c r="G649" s="15" t="str">
        <f>IFERROR(ROUND(IF('[10]Linked sheet'!F649="","-",'[10]Linked sheet'!F649),'Rounded options'!$B$3),"-")</f>
        <v>-</v>
      </c>
      <c r="H649" s="15">
        <f>IFERROR(ROUND(IF('[10]Linked sheet'!G649="","-",'[10]Linked sheet'!G649),'Rounded options'!$B$3),"-")</f>
        <v>28</v>
      </c>
      <c r="I649" s="66">
        <f>IF(AND(Q649=$I$2,$O649="HRG"),"See 07.BPTs",IFERROR(ROUND('[10]Linked sheet'!H649,'Rounded options'!$B$3),"-"))</f>
        <v>5741</v>
      </c>
      <c r="J649" s="15">
        <f>IFERROR(ROUND(IF('[10]Linked sheet'!I649="","-",'[10]Linked sheet'!I649),'Rounded options'!$B$3),"-")</f>
        <v>57</v>
      </c>
      <c r="K649" s="15">
        <f>IFERROR(ROUND(IF('[10]Linked sheet'!J649="","-",'[10]Linked sheet'!J649),'Rounded options'!$B$3),"-")</f>
        <v>202</v>
      </c>
      <c r="L649" s="15" t="str">
        <f>IF('[10]Linked sheet'!K649="","-",'[10]Linked sheet'!K649)</f>
        <v>Yes</v>
      </c>
      <c r="M649" s="39">
        <f>IF('[10]Linked sheet'!L649="","-",'[10]Linked sheet'!L649)</f>
        <v>0.30000000000000004</v>
      </c>
      <c r="N649" s="35">
        <f>IFERROR(ROUND('[10]Linked sheet'!M649,'Rounded options'!$B$3),"-")</f>
        <v>1722</v>
      </c>
      <c r="O649" s="7" t="str">
        <f>IFERROR(VLOOKUP($B649,[11]BPT_System_Structure!$B:$F,2,FALSE),"-")</f>
        <v>-</v>
      </c>
      <c r="P649" s="23" t="str">
        <f>IFERROR(VLOOKUP($B649,[11]BPT_System_Structure!$B:$F,3,FALSE),"-")</f>
        <v>-</v>
      </c>
      <c r="Q649" s="8" t="str">
        <f>IFERROR(VLOOKUP($B649,[11]BPT_System_Structure!$B:$F,5,FALSE),"-")</f>
        <v>-</v>
      </c>
      <c r="R649" s="59">
        <v>0</v>
      </c>
    </row>
    <row r="650" spans="2:18" hidden="1" x14ac:dyDescent="0.2">
      <c r="B650" s="21" t="str">
        <f>'[10]Linked sheet'!A650</f>
        <v>FZ36K</v>
      </c>
      <c r="C650" s="20" t="str">
        <f>VLOOKUP($B650,'[10]Linked sheet'!$A$3:$O$1925,2,FALSE)</f>
        <v>Gastrointestinal Infections with Single Intervention, with CC Score 2-4</v>
      </c>
      <c r="D650" s="68" t="str">
        <f>IF(AND($Q650=$D$2,$O650="HRG"),"See 07.BPT",IFERROR(ROUND('[10]Linked sheet'!C650,'Rounded options'!$B$3),"-"))</f>
        <v>-</v>
      </c>
      <c r="E650" s="66">
        <f>IF(AND($O650="HRG",OR($D$2,$Q650=$E$2)), "See 07.BPTs",IFERROR(ROUND('[10]Linked sheet'!D650,'Rounded options'!$B$3),"-"))</f>
        <v>2732</v>
      </c>
      <c r="F650" s="15" t="str">
        <f>IFERROR(ROUND(IF('[10]Linked sheet'!E650="","-",'[10]Linked sheet'!E650),'Rounded options'!$B$3),"-")</f>
        <v>-</v>
      </c>
      <c r="G650" s="15" t="str">
        <f>IFERROR(ROUND(IF('[10]Linked sheet'!F650="","-",'[10]Linked sheet'!F650),'Rounded options'!$B$3),"-")</f>
        <v>-</v>
      </c>
      <c r="H650" s="15">
        <f>IFERROR(ROUND(IF('[10]Linked sheet'!G650="","-",'[10]Linked sheet'!G650),'Rounded options'!$B$3),"-")</f>
        <v>12</v>
      </c>
      <c r="I650" s="66">
        <f>IF(AND(Q650=$I$2,$O650="HRG"),"See 07.BPTs",IFERROR(ROUND('[10]Linked sheet'!H650,'Rounded options'!$B$3),"-"))</f>
        <v>3219</v>
      </c>
      <c r="J650" s="15">
        <f>IFERROR(ROUND(IF('[10]Linked sheet'!I650="","-",'[10]Linked sheet'!I650),'Rounded options'!$B$3),"-")</f>
        <v>28</v>
      </c>
      <c r="K650" s="15">
        <f>IFERROR(ROUND(IF('[10]Linked sheet'!J650="","-",'[10]Linked sheet'!J650),'Rounded options'!$B$3),"-")</f>
        <v>202</v>
      </c>
      <c r="L650" s="15" t="str">
        <f>IF('[10]Linked sheet'!K650="","-",'[10]Linked sheet'!K650)</f>
        <v>Yes</v>
      </c>
      <c r="M650" s="39">
        <f>IF('[10]Linked sheet'!L650="","-",'[10]Linked sheet'!L650)</f>
        <v>0.30000000000000004</v>
      </c>
      <c r="N650" s="35">
        <f>IFERROR(ROUND('[10]Linked sheet'!M650,'Rounded options'!$B$3),"-")</f>
        <v>966</v>
      </c>
      <c r="O650" s="7" t="str">
        <f>IFERROR(VLOOKUP($B650,[11]BPT_System_Structure!$B:$F,2,FALSE),"-")</f>
        <v>-</v>
      </c>
      <c r="P650" s="23" t="str">
        <f>IFERROR(VLOOKUP($B650,[11]BPT_System_Structure!$B:$F,3,FALSE),"-")</f>
        <v>-</v>
      </c>
      <c r="Q650" s="8" t="str">
        <f>IFERROR(VLOOKUP($B650,[11]BPT_System_Structure!$B:$F,5,FALSE),"-")</f>
        <v>-</v>
      </c>
      <c r="R650" s="59">
        <v>0</v>
      </c>
    </row>
    <row r="651" spans="2:18" hidden="1" x14ac:dyDescent="0.2">
      <c r="B651" s="21" t="str">
        <f>'[10]Linked sheet'!A651</f>
        <v>FZ36L</v>
      </c>
      <c r="C651" s="20" t="str">
        <f>VLOOKUP($B651,'[10]Linked sheet'!$A$3:$O$1925,2,FALSE)</f>
        <v>Gastrointestinal Infections with Single Intervention, with CC Score 0-1</v>
      </c>
      <c r="D651" s="68" t="str">
        <f>IF(AND($Q651=$D$2,$O651="HRG"),"See 07.BPT",IFERROR(ROUND('[10]Linked sheet'!C651,'Rounded options'!$B$3),"-"))</f>
        <v>-</v>
      </c>
      <c r="E651" s="66">
        <f>IF(AND($O651="HRG",OR($D$2,$Q651=$E$2)), "See 07.BPTs",IFERROR(ROUND('[10]Linked sheet'!D651,'Rounded options'!$B$3),"-"))</f>
        <v>2128</v>
      </c>
      <c r="F651" s="15" t="str">
        <f>IFERROR(ROUND(IF('[10]Linked sheet'!E651="","-",'[10]Linked sheet'!E651),'Rounded options'!$B$3),"-")</f>
        <v>-</v>
      </c>
      <c r="G651" s="15" t="str">
        <f>IFERROR(ROUND(IF('[10]Linked sheet'!F651="","-",'[10]Linked sheet'!F651),'Rounded options'!$B$3),"-")</f>
        <v>-</v>
      </c>
      <c r="H651" s="15">
        <f>IFERROR(ROUND(IF('[10]Linked sheet'!G651="","-",'[10]Linked sheet'!G651),'Rounded options'!$B$3),"-")</f>
        <v>7</v>
      </c>
      <c r="I651" s="66">
        <f>IF(AND(Q651=$I$2,$O651="HRG"),"See 07.BPTs",IFERROR(ROUND('[10]Linked sheet'!H651,'Rounded options'!$B$3),"-"))</f>
        <v>2182</v>
      </c>
      <c r="J651" s="15">
        <f>IFERROR(ROUND(IF('[10]Linked sheet'!I651="","-",'[10]Linked sheet'!I651),'Rounded options'!$B$3),"-")</f>
        <v>16</v>
      </c>
      <c r="K651" s="15">
        <f>IFERROR(ROUND(IF('[10]Linked sheet'!J651="","-",'[10]Linked sheet'!J651),'Rounded options'!$B$3),"-")</f>
        <v>202</v>
      </c>
      <c r="L651" s="15" t="str">
        <f>IF('[10]Linked sheet'!K651="","-",'[10]Linked sheet'!K651)</f>
        <v>Yes</v>
      </c>
      <c r="M651" s="39">
        <f>IF('[10]Linked sheet'!L651="","-",'[10]Linked sheet'!L651)</f>
        <v>0.30000000000000004</v>
      </c>
      <c r="N651" s="35">
        <f>IFERROR(ROUND('[10]Linked sheet'!M651,'Rounded options'!$B$3),"-")</f>
        <v>655</v>
      </c>
      <c r="O651" s="7" t="str">
        <f>IFERROR(VLOOKUP($B651,[11]BPT_System_Structure!$B:$F,2,FALSE),"-")</f>
        <v>-</v>
      </c>
      <c r="P651" s="23" t="str">
        <f>IFERROR(VLOOKUP($B651,[11]BPT_System_Structure!$B:$F,3,FALSE),"-")</f>
        <v>-</v>
      </c>
      <c r="Q651" s="8" t="str">
        <f>IFERROR(VLOOKUP($B651,[11]BPT_System_Structure!$B:$F,5,FALSE),"-")</f>
        <v>-</v>
      </c>
      <c r="R651" s="59">
        <v>0</v>
      </c>
    </row>
    <row r="652" spans="2:18" hidden="1" x14ac:dyDescent="0.2">
      <c r="B652" s="21" t="str">
        <f>'[10]Linked sheet'!A652</f>
        <v>FZ36M</v>
      </c>
      <c r="C652" s="20" t="str">
        <f>VLOOKUP($B652,'[10]Linked sheet'!$A$3:$O$1925,2,FALSE)</f>
        <v>Gastrointestinal Infections without Interventions, with CC Score 8+</v>
      </c>
      <c r="D652" s="68" t="str">
        <f>IF(AND($Q652=$D$2,$O652="HRG"),"See 07.BPT",IFERROR(ROUND('[10]Linked sheet'!C652,'Rounded options'!$B$3),"-"))</f>
        <v>-</v>
      </c>
      <c r="E652" s="66">
        <f>IF(AND($O652="HRG",OR($D$2,$Q652=$E$2)), "See 07.BPTs",IFERROR(ROUND('[10]Linked sheet'!D652,'Rounded options'!$B$3),"-"))</f>
        <v>3277</v>
      </c>
      <c r="F652" s="15" t="str">
        <f>IFERROR(ROUND(IF('[10]Linked sheet'!E652="","-",'[10]Linked sheet'!E652),'Rounded options'!$B$3),"-")</f>
        <v>-</v>
      </c>
      <c r="G652" s="15" t="str">
        <f>IFERROR(ROUND(IF('[10]Linked sheet'!F652="","-",'[10]Linked sheet'!F652),'Rounded options'!$B$3),"-")</f>
        <v>-</v>
      </c>
      <c r="H652" s="15">
        <f>IFERROR(ROUND(IF('[10]Linked sheet'!G652="","-",'[10]Linked sheet'!G652),'Rounded options'!$B$3),"-")</f>
        <v>16</v>
      </c>
      <c r="I652" s="66">
        <f>IF(AND(Q652=$I$2,$O652="HRG"),"See 07.BPTs",IFERROR(ROUND('[10]Linked sheet'!H652,'Rounded options'!$B$3),"-"))</f>
        <v>3880</v>
      </c>
      <c r="J652" s="15">
        <f>IFERROR(ROUND(IF('[10]Linked sheet'!I652="","-",'[10]Linked sheet'!I652),'Rounded options'!$B$3),"-")</f>
        <v>39</v>
      </c>
      <c r="K652" s="15">
        <f>IFERROR(ROUND(IF('[10]Linked sheet'!J652="","-",'[10]Linked sheet'!J652),'Rounded options'!$B$3),"-")</f>
        <v>202</v>
      </c>
      <c r="L652" s="15" t="str">
        <f>IF('[10]Linked sheet'!K652="","-",'[10]Linked sheet'!K652)</f>
        <v>Yes</v>
      </c>
      <c r="M652" s="39">
        <f>IF('[10]Linked sheet'!L652="","-",'[10]Linked sheet'!L652)</f>
        <v>0.30000000000000004</v>
      </c>
      <c r="N652" s="35">
        <f>IFERROR(ROUND('[10]Linked sheet'!M652,'Rounded options'!$B$3),"-")</f>
        <v>1164</v>
      </c>
      <c r="O652" s="7" t="str">
        <f>IFERROR(VLOOKUP($B652,[11]BPT_System_Structure!$B:$F,2,FALSE),"-")</f>
        <v>-</v>
      </c>
      <c r="P652" s="23" t="str">
        <f>IFERROR(VLOOKUP($B652,[11]BPT_System_Structure!$B:$F,3,FALSE),"-")</f>
        <v>-</v>
      </c>
      <c r="Q652" s="8" t="str">
        <f>IFERROR(VLOOKUP($B652,[11]BPT_System_Structure!$B:$F,5,FALSE),"-")</f>
        <v>-</v>
      </c>
      <c r="R652" s="59">
        <v>0</v>
      </c>
    </row>
    <row r="653" spans="2:18" hidden="1" x14ac:dyDescent="0.2">
      <c r="B653" s="21" t="str">
        <f>'[10]Linked sheet'!A653</f>
        <v>FZ36N</v>
      </c>
      <c r="C653" s="20" t="str">
        <f>VLOOKUP($B653,'[10]Linked sheet'!$A$3:$O$1925,2,FALSE)</f>
        <v>Gastrointestinal Infections without Interventions, with CC Score 5-7</v>
      </c>
      <c r="D653" s="68" t="str">
        <f>IF(AND($Q653=$D$2,$O653="HRG"),"See 07.BPT",IFERROR(ROUND('[10]Linked sheet'!C653,'Rounded options'!$B$3),"-"))</f>
        <v>-</v>
      </c>
      <c r="E653" s="66">
        <f>IF(AND($O653="HRG",OR($D$2,$Q653=$E$2)), "See 07.BPTs",IFERROR(ROUND('[10]Linked sheet'!D653,'Rounded options'!$B$3),"-"))</f>
        <v>2265</v>
      </c>
      <c r="F653" s="15" t="str">
        <f>IFERROR(ROUND(IF('[10]Linked sheet'!E653="","-",'[10]Linked sheet'!E653),'Rounded options'!$B$3),"-")</f>
        <v>-</v>
      </c>
      <c r="G653" s="15" t="str">
        <f>IFERROR(ROUND(IF('[10]Linked sheet'!F653="","-",'[10]Linked sheet'!F653),'Rounded options'!$B$3),"-")</f>
        <v>-</v>
      </c>
      <c r="H653" s="15">
        <f>IFERROR(ROUND(IF('[10]Linked sheet'!G653="","-",'[10]Linked sheet'!G653),'Rounded options'!$B$3),"-")</f>
        <v>21</v>
      </c>
      <c r="I653" s="66">
        <f>IF(AND(Q653=$I$2,$O653="HRG"),"See 07.BPTs",IFERROR(ROUND('[10]Linked sheet'!H653,'Rounded options'!$B$3),"-"))</f>
        <v>2566</v>
      </c>
      <c r="J653" s="15">
        <f>IFERROR(ROUND(IF('[10]Linked sheet'!I653="","-",'[10]Linked sheet'!I653),'Rounded options'!$B$3),"-")</f>
        <v>22</v>
      </c>
      <c r="K653" s="15">
        <f>IFERROR(ROUND(IF('[10]Linked sheet'!J653="","-",'[10]Linked sheet'!J653),'Rounded options'!$B$3),"-")</f>
        <v>202</v>
      </c>
      <c r="L653" s="15" t="str">
        <f>IF('[10]Linked sheet'!K653="","-",'[10]Linked sheet'!K653)</f>
        <v>Yes</v>
      </c>
      <c r="M653" s="39">
        <f>IF('[10]Linked sheet'!L653="","-",'[10]Linked sheet'!L653)</f>
        <v>0.30000000000000004</v>
      </c>
      <c r="N653" s="35">
        <f>IFERROR(ROUND('[10]Linked sheet'!M653,'Rounded options'!$B$3),"-")</f>
        <v>770</v>
      </c>
      <c r="O653" s="7" t="str">
        <f>IFERROR(VLOOKUP($B653,[11]BPT_System_Structure!$B:$F,2,FALSE),"-")</f>
        <v>-</v>
      </c>
      <c r="P653" s="23" t="str">
        <f>IFERROR(VLOOKUP($B653,[11]BPT_System_Structure!$B:$F,3,FALSE),"-")</f>
        <v>-</v>
      </c>
      <c r="Q653" s="8" t="str">
        <f>IFERROR(VLOOKUP($B653,[11]BPT_System_Structure!$B:$F,5,FALSE),"-")</f>
        <v>-</v>
      </c>
      <c r="R653" s="59">
        <v>0</v>
      </c>
    </row>
    <row r="654" spans="2:18" hidden="1" x14ac:dyDescent="0.2">
      <c r="B654" s="21" t="str">
        <f>'[10]Linked sheet'!A654</f>
        <v>FZ36P</v>
      </c>
      <c r="C654" s="20" t="str">
        <f>VLOOKUP($B654,'[10]Linked sheet'!$A$3:$O$1925,2,FALSE)</f>
        <v>Gastrointestinal Infections without Interventions, with CC Score 2-4</v>
      </c>
      <c r="D654" s="68" t="str">
        <f>IF(AND($Q654=$D$2,$O654="HRG"),"See 07.BPT",IFERROR(ROUND('[10]Linked sheet'!C654,'Rounded options'!$B$3),"-"))</f>
        <v>-</v>
      </c>
      <c r="E654" s="66">
        <f>IF(AND($O654="HRG",OR($D$2,$Q654=$E$2)), "See 07.BPTs",IFERROR(ROUND('[10]Linked sheet'!D654,'Rounded options'!$B$3),"-"))</f>
        <v>1258</v>
      </c>
      <c r="F654" s="15" t="str">
        <f>IFERROR(ROUND(IF('[10]Linked sheet'!E654="","-",'[10]Linked sheet'!E654),'Rounded options'!$B$3),"-")</f>
        <v>-</v>
      </c>
      <c r="G654" s="15" t="str">
        <f>IFERROR(ROUND(IF('[10]Linked sheet'!F654="","-",'[10]Linked sheet'!F654),'Rounded options'!$B$3),"-")</f>
        <v>-</v>
      </c>
      <c r="H654" s="15">
        <f>IFERROR(ROUND(IF('[10]Linked sheet'!G654="","-",'[10]Linked sheet'!G654),'Rounded options'!$B$3),"-")</f>
        <v>13</v>
      </c>
      <c r="I654" s="66">
        <f>IF(AND(Q654=$I$2,$O654="HRG"),"See 07.BPTs",IFERROR(ROUND('[10]Linked sheet'!H654,'Rounded options'!$B$3),"-"))</f>
        <v>1869</v>
      </c>
      <c r="J654" s="15">
        <f>IFERROR(ROUND(IF('[10]Linked sheet'!I654="","-",'[10]Linked sheet'!I654),'Rounded options'!$B$3),"-")</f>
        <v>14</v>
      </c>
      <c r="K654" s="15">
        <f>IFERROR(ROUND(IF('[10]Linked sheet'!J654="","-",'[10]Linked sheet'!J654),'Rounded options'!$B$3),"-")</f>
        <v>202</v>
      </c>
      <c r="L654" s="15" t="str">
        <f>IF('[10]Linked sheet'!K654="","-",'[10]Linked sheet'!K654)</f>
        <v>Yes</v>
      </c>
      <c r="M654" s="39">
        <f>IF('[10]Linked sheet'!L654="","-",'[10]Linked sheet'!L654)</f>
        <v>0.30000000000000004</v>
      </c>
      <c r="N654" s="35">
        <f>IFERROR(ROUND('[10]Linked sheet'!M654,'Rounded options'!$B$3),"-")</f>
        <v>561</v>
      </c>
      <c r="O654" s="7" t="str">
        <f>IFERROR(VLOOKUP($B654,[11]BPT_System_Structure!$B:$F,2,FALSE),"-")</f>
        <v>-</v>
      </c>
      <c r="P654" s="23" t="str">
        <f>IFERROR(VLOOKUP($B654,[11]BPT_System_Structure!$B:$F,3,FALSE),"-")</f>
        <v>-</v>
      </c>
      <c r="Q654" s="8" t="str">
        <f>IFERROR(VLOOKUP($B654,[11]BPT_System_Structure!$B:$F,5,FALSE),"-")</f>
        <v>-</v>
      </c>
      <c r="R654" s="59">
        <v>0</v>
      </c>
    </row>
    <row r="655" spans="2:18" hidden="1" x14ac:dyDescent="0.2">
      <c r="B655" s="21" t="str">
        <f>'[10]Linked sheet'!A655</f>
        <v>FZ36Q</v>
      </c>
      <c r="C655" s="20" t="str">
        <f>VLOOKUP($B655,'[10]Linked sheet'!$A$3:$O$1925,2,FALSE)</f>
        <v>Gastrointestinal Infections without Interventions, with CC Score 0-1</v>
      </c>
      <c r="D655" s="68" t="str">
        <f>IF(AND($Q655=$D$2,$O655="HRG"),"See 07.BPT",IFERROR(ROUND('[10]Linked sheet'!C655,'Rounded options'!$B$3),"-"))</f>
        <v>-</v>
      </c>
      <c r="E655" s="66">
        <f>IF(AND($O655="HRG",OR($D$2,$Q655=$E$2)), "See 07.BPTs",IFERROR(ROUND('[10]Linked sheet'!D655,'Rounded options'!$B$3),"-"))</f>
        <v>448</v>
      </c>
      <c r="F655" s="15" t="str">
        <f>IFERROR(ROUND(IF('[10]Linked sheet'!E655="","-",'[10]Linked sheet'!E655),'Rounded options'!$B$3),"-")</f>
        <v>-</v>
      </c>
      <c r="G655" s="15" t="str">
        <f>IFERROR(ROUND(IF('[10]Linked sheet'!F655="","-",'[10]Linked sheet'!F655),'Rounded options'!$B$3),"-")</f>
        <v>-</v>
      </c>
      <c r="H655" s="15">
        <f>IFERROR(ROUND(IF('[10]Linked sheet'!G655="","-",'[10]Linked sheet'!G655),'Rounded options'!$B$3),"-")</f>
        <v>5</v>
      </c>
      <c r="I655" s="66">
        <f>IF(AND(Q655=$I$2,$O655="HRG"),"See 07.BPTs",IFERROR(ROUND('[10]Linked sheet'!H655,'Rounded options'!$B$3),"-"))</f>
        <v>968</v>
      </c>
      <c r="J655" s="15">
        <f>IFERROR(ROUND(IF('[10]Linked sheet'!I655="","-",'[10]Linked sheet'!I655),'Rounded options'!$B$3),"-")</f>
        <v>8</v>
      </c>
      <c r="K655" s="15">
        <f>IFERROR(ROUND(IF('[10]Linked sheet'!J655="","-",'[10]Linked sheet'!J655),'Rounded options'!$B$3),"-")</f>
        <v>202</v>
      </c>
      <c r="L655" s="15" t="str">
        <f>IF('[10]Linked sheet'!K655="","-",'[10]Linked sheet'!K655)</f>
        <v>Yes</v>
      </c>
      <c r="M655" s="39">
        <f>IF('[10]Linked sheet'!L655="","-",'[10]Linked sheet'!L655)</f>
        <v>0.65</v>
      </c>
      <c r="N655" s="35">
        <f>IFERROR(ROUND('[10]Linked sheet'!M655,'Rounded options'!$B$3),"-")</f>
        <v>630</v>
      </c>
      <c r="O655" s="7" t="str">
        <f>IFERROR(VLOOKUP($B655,[11]BPT_System_Structure!$B:$F,2,FALSE),"-")</f>
        <v>-</v>
      </c>
      <c r="P655" s="23" t="str">
        <f>IFERROR(VLOOKUP($B655,[11]BPT_System_Structure!$B:$F,3,FALSE),"-")</f>
        <v>-</v>
      </c>
      <c r="Q655" s="8" t="str">
        <f>IFERROR(VLOOKUP($B655,[11]BPT_System_Structure!$B:$F,5,FALSE),"-")</f>
        <v>-</v>
      </c>
      <c r="R655" s="59">
        <v>0</v>
      </c>
    </row>
    <row r="656" spans="2:18" hidden="1" x14ac:dyDescent="0.2">
      <c r="B656" s="21" t="str">
        <f>'[10]Linked sheet'!A656</f>
        <v>FZ37K</v>
      </c>
      <c r="C656" s="20" t="str">
        <f>VLOOKUP($B656,'[10]Linked sheet'!$A$3:$O$1925,2,FALSE)</f>
        <v>Inflammatory Bowel Disease with Multiple Interventions, with CC Score 3+</v>
      </c>
      <c r="D656" s="68" t="str">
        <f>IF(AND($Q656=$D$2,$O656="HRG"),"See 07.BPT",IFERROR(ROUND('[10]Linked sheet'!C656,'Rounded options'!$B$3),"-"))</f>
        <v>-</v>
      </c>
      <c r="E656" s="66">
        <f>IF(AND($O656="HRG",OR($D$2,$Q656=$E$2)), "See 07.BPTs",IFERROR(ROUND('[10]Linked sheet'!D656,'Rounded options'!$B$3),"-"))</f>
        <v>5914</v>
      </c>
      <c r="F656" s="15" t="str">
        <f>IFERROR(ROUND(IF('[10]Linked sheet'!E656="","-",'[10]Linked sheet'!E656),'Rounded options'!$B$3),"-")</f>
        <v>-</v>
      </c>
      <c r="G656" s="15" t="str">
        <f>IFERROR(ROUND(IF('[10]Linked sheet'!F656="","-",'[10]Linked sheet'!F656),'Rounded options'!$B$3),"-")</f>
        <v>-</v>
      </c>
      <c r="H656" s="15">
        <f>IFERROR(ROUND(IF('[10]Linked sheet'!G656="","-",'[10]Linked sheet'!G656),'Rounded options'!$B$3),"-")</f>
        <v>66</v>
      </c>
      <c r="I656" s="66">
        <f>IF(AND(Q656=$I$2,$O656="HRG"),"See 07.BPTs",IFERROR(ROUND('[10]Linked sheet'!H656,'Rounded options'!$B$3),"-"))</f>
        <v>7715</v>
      </c>
      <c r="J656" s="15">
        <f>IFERROR(ROUND(IF('[10]Linked sheet'!I656="","-",'[10]Linked sheet'!I656),'Rounded options'!$B$3),"-")</f>
        <v>80</v>
      </c>
      <c r="K656" s="15">
        <f>IFERROR(ROUND(IF('[10]Linked sheet'!J656="","-",'[10]Linked sheet'!J656),'Rounded options'!$B$3),"-")</f>
        <v>202</v>
      </c>
      <c r="L656" s="15" t="str">
        <f>IF('[10]Linked sheet'!K656="","-",'[10]Linked sheet'!K656)</f>
        <v>Yes</v>
      </c>
      <c r="M656" s="39">
        <f>IF('[10]Linked sheet'!L656="","-",'[10]Linked sheet'!L656)</f>
        <v>0.30000000000000004</v>
      </c>
      <c r="N656" s="35">
        <f>IFERROR(ROUND('[10]Linked sheet'!M656,'Rounded options'!$B$3),"-")</f>
        <v>2315</v>
      </c>
      <c r="O656" s="7" t="str">
        <f>IFERROR(VLOOKUP($B656,[11]BPT_System_Structure!$B:$F,2,FALSE),"-")</f>
        <v>-</v>
      </c>
      <c r="P656" s="23" t="str">
        <f>IFERROR(VLOOKUP($B656,[11]BPT_System_Structure!$B:$F,3,FALSE),"-")</f>
        <v>-</v>
      </c>
      <c r="Q656" s="8" t="str">
        <f>IFERROR(VLOOKUP($B656,[11]BPT_System_Structure!$B:$F,5,FALSE),"-")</f>
        <v>-</v>
      </c>
      <c r="R656" s="59">
        <v>0</v>
      </c>
    </row>
    <row r="657" spans="2:18" hidden="1" x14ac:dyDescent="0.2">
      <c r="B657" s="21" t="str">
        <f>'[10]Linked sheet'!A657</f>
        <v>FZ37L</v>
      </c>
      <c r="C657" s="20" t="str">
        <f>VLOOKUP($B657,'[10]Linked sheet'!$A$3:$O$1925,2,FALSE)</f>
        <v>Inflammatory Bowel Disease with Multiple Interventions, with CC Score 0-2</v>
      </c>
      <c r="D657" s="68" t="str">
        <f>IF(AND($Q657=$D$2,$O657="HRG"),"See 07.BPT",IFERROR(ROUND('[10]Linked sheet'!C657,'Rounded options'!$B$3),"-"))</f>
        <v>-</v>
      </c>
      <c r="E657" s="66">
        <f>IF(AND($O657="HRG",OR($D$2,$Q657=$E$2)), "See 07.BPTs",IFERROR(ROUND('[10]Linked sheet'!D657,'Rounded options'!$B$3),"-"))</f>
        <v>3753</v>
      </c>
      <c r="F657" s="15" t="str">
        <f>IFERROR(ROUND(IF('[10]Linked sheet'!E657="","-",'[10]Linked sheet'!E657),'Rounded options'!$B$3),"-")</f>
        <v>-</v>
      </c>
      <c r="G657" s="15" t="str">
        <f>IFERROR(ROUND(IF('[10]Linked sheet'!F657="","-",'[10]Linked sheet'!F657),'Rounded options'!$B$3),"-")</f>
        <v>-</v>
      </c>
      <c r="H657" s="15">
        <f>IFERROR(ROUND(IF('[10]Linked sheet'!G657="","-",'[10]Linked sheet'!G657),'Rounded options'!$B$3),"-")</f>
        <v>28</v>
      </c>
      <c r="I657" s="66">
        <f>IF(AND(Q657=$I$2,$O657="HRG"),"See 07.BPTs",IFERROR(ROUND('[10]Linked sheet'!H657,'Rounded options'!$B$3),"-"))</f>
        <v>4419</v>
      </c>
      <c r="J657" s="15">
        <f>IFERROR(ROUND(IF('[10]Linked sheet'!I657="","-",'[10]Linked sheet'!I657),'Rounded options'!$B$3),"-")</f>
        <v>34</v>
      </c>
      <c r="K657" s="15">
        <f>IFERROR(ROUND(IF('[10]Linked sheet'!J657="","-",'[10]Linked sheet'!J657),'Rounded options'!$B$3),"-")</f>
        <v>202</v>
      </c>
      <c r="L657" s="15" t="str">
        <f>IF('[10]Linked sheet'!K657="","-",'[10]Linked sheet'!K657)</f>
        <v>Yes</v>
      </c>
      <c r="M657" s="39">
        <f>IF('[10]Linked sheet'!L657="","-",'[10]Linked sheet'!L657)</f>
        <v>0.30000000000000004</v>
      </c>
      <c r="N657" s="35">
        <f>IFERROR(ROUND('[10]Linked sheet'!M657,'Rounded options'!$B$3),"-")</f>
        <v>1326</v>
      </c>
      <c r="O657" s="7" t="str">
        <f>IFERROR(VLOOKUP($B657,[11]BPT_System_Structure!$B:$F,2,FALSE),"-")</f>
        <v>-</v>
      </c>
      <c r="P657" s="23" t="str">
        <f>IFERROR(VLOOKUP($B657,[11]BPT_System_Structure!$B:$F,3,FALSE),"-")</f>
        <v>-</v>
      </c>
      <c r="Q657" s="8" t="str">
        <f>IFERROR(VLOOKUP($B657,[11]BPT_System_Structure!$B:$F,5,FALSE),"-")</f>
        <v>-</v>
      </c>
      <c r="R657" s="59">
        <v>0</v>
      </c>
    </row>
    <row r="658" spans="2:18" hidden="1" x14ac:dyDescent="0.2">
      <c r="B658" s="21" t="str">
        <f>'[10]Linked sheet'!A658</f>
        <v>FZ37M</v>
      </c>
      <c r="C658" s="20" t="str">
        <f>VLOOKUP($B658,'[10]Linked sheet'!$A$3:$O$1925,2,FALSE)</f>
        <v>Inflammatory Bowel Disease with Single Intervention, with CC Score 4+</v>
      </c>
      <c r="D658" s="68" t="str">
        <f>IF(AND($Q658=$D$2,$O658="HRG"),"See 07.BPT",IFERROR(ROUND('[10]Linked sheet'!C658,'Rounded options'!$B$3),"-"))</f>
        <v>-</v>
      </c>
      <c r="E658" s="66">
        <f>IF(AND($O658="HRG",OR($D$2,$Q658=$E$2)), "See 07.BPTs",IFERROR(ROUND('[10]Linked sheet'!D658,'Rounded options'!$B$3),"-"))</f>
        <v>5040</v>
      </c>
      <c r="F658" s="15" t="str">
        <f>IFERROR(ROUND(IF('[10]Linked sheet'!E658="","-",'[10]Linked sheet'!E658),'Rounded options'!$B$3),"-")</f>
        <v>-</v>
      </c>
      <c r="G658" s="15" t="str">
        <f>IFERROR(ROUND(IF('[10]Linked sheet'!F658="","-",'[10]Linked sheet'!F658),'Rounded options'!$B$3),"-")</f>
        <v>-</v>
      </c>
      <c r="H658" s="15">
        <f>IFERROR(ROUND(IF('[10]Linked sheet'!G658="","-",'[10]Linked sheet'!G658),'Rounded options'!$B$3),"-")</f>
        <v>25</v>
      </c>
      <c r="I658" s="66">
        <f>IF(AND(Q658=$I$2,$O658="HRG"),"See 07.BPTs",IFERROR(ROUND('[10]Linked sheet'!H658,'Rounded options'!$B$3),"-"))</f>
        <v>5154</v>
      </c>
      <c r="J658" s="15">
        <f>IFERROR(ROUND(IF('[10]Linked sheet'!I658="","-",'[10]Linked sheet'!I658),'Rounded options'!$B$3),"-")</f>
        <v>46</v>
      </c>
      <c r="K658" s="15">
        <f>IFERROR(ROUND(IF('[10]Linked sheet'!J658="","-",'[10]Linked sheet'!J658),'Rounded options'!$B$3),"-")</f>
        <v>202</v>
      </c>
      <c r="L658" s="15" t="str">
        <f>IF('[10]Linked sheet'!K658="","-",'[10]Linked sheet'!K658)</f>
        <v>Yes</v>
      </c>
      <c r="M658" s="39">
        <f>IF('[10]Linked sheet'!L658="","-",'[10]Linked sheet'!L658)</f>
        <v>0.30000000000000004</v>
      </c>
      <c r="N658" s="35">
        <f>IFERROR(ROUND('[10]Linked sheet'!M658,'Rounded options'!$B$3),"-")</f>
        <v>1546</v>
      </c>
      <c r="O658" s="7" t="str">
        <f>IFERROR(VLOOKUP($B658,[11]BPT_System_Structure!$B:$F,2,FALSE),"-")</f>
        <v>-</v>
      </c>
      <c r="P658" s="23" t="str">
        <f>IFERROR(VLOOKUP($B658,[11]BPT_System_Structure!$B:$F,3,FALSE),"-")</f>
        <v>-</v>
      </c>
      <c r="Q658" s="8" t="str">
        <f>IFERROR(VLOOKUP($B658,[11]BPT_System_Structure!$B:$F,5,FALSE),"-")</f>
        <v>-</v>
      </c>
      <c r="R658" s="59">
        <v>0</v>
      </c>
    </row>
    <row r="659" spans="2:18" hidden="1" x14ac:dyDescent="0.2">
      <c r="B659" s="21" t="str">
        <f>'[10]Linked sheet'!A659</f>
        <v>FZ37N</v>
      </c>
      <c r="C659" s="20" t="str">
        <f>VLOOKUP($B659,'[10]Linked sheet'!$A$3:$O$1925,2,FALSE)</f>
        <v>Inflammatory Bowel Disease with Single Intervention, with CC Score 0-3</v>
      </c>
      <c r="D659" s="68" t="str">
        <f>IF(AND($Q659=$D$2,$O659="HRG"),"See 07.BPT",IFERROR(ROUND('[10]Linked sheet'!C659,'Rounded options'!$B$3),"-"))</f>
        <v>-</v>
      </c>
      <c r="E659" s="66">
        <f>IF(AND($O659="HRG",OR($D$2,$Q659=$E$2)), "See 07.BPTs",IFERROR(ROUND('[10]Linked sheet'!D659,'Rounded options'!$B$3),"-"))</f>
        <v>2498</v>
      </c>
      <c r="F659" s="15" t="str">
        <f>IFERROR(ROUND(IF('[10]Linked sheet'!E659="","-",'[10]Linked sheet'!E659),'Rounded options'!$B$3),"-")</f>
        <v>-</v>
      </c>
      <c r="G659" s="15" t="str">
        <f>IFERROR(ROUND(IF('[10]Linked sheet'!F659="","-",'[10]Linked sheet'!F659),'Rounded options'!$B$3),"-")</f>
        <v>-</v>
      </c>
      <c r="H659" s="15">
        <f>IFERROR(ROUND(IF('[10]Linked sheet'!G659="","-",'[10]Linked sheet'!G659),'Rounded options'!$B$3),"-")</f>
        <v>17</v>
      </c>
      <c r="I659" s="66">
        <f>IF(AND(Q659=$I$2,$O659="HRG"),"See 07.BPTs",IFERROR(ROUND('[10]Linked sheet'!H659,'Rounded options'!$B$3),"-"))</f>
        <v>2938</v>
      </c>
      <c r="J659" s="15">
        <f>IFERROR(ROUND(IF('[10]Linked sheet'!I659="","-",'[10]Linked sheet'!I659),'Rounded options'!$B$3),"-")</f>
        <v>19</v>
      </c>
      <c r="K659" s="15">
        <f>IFERROR(ROUND(IF('[10]Linked sheet'!J659="","-",'[10]Linked sheet'!J659),'Rounded options'!$B$3),"-")</f>
        <v>202</v>
      </c>
      <c r="L659" s="15" t="str">
        <f>IF('[10]Linked sheet'!K659="","-",'[10]Linked sheet'!K659)</f>
        <v>Yes</v>
      </c>
      <c r="M659" s="39">
        <f>IF('[10]Linked sheet'!L659="","-",'[10]Linked sheet'!L659)</f>
        <v>0.30000000000000004</v>
      </c>
      <c r="N659" s="35">
        <f>IFERROR(ROUND('[10]Linked sheet'!M659,'Rounded options'!$B$3),"-")</f>
        <v>881</v>
      </c>
      <c r="O659" s="7" t="str">
        <f>IFERROR(VLOOKUP($B659,[11]BPT_System_Structure!$B:$F,2,FALSE),"-")</f>
        <v>-</v>
      </c>
      <c r="P659" s="23" t="str">
        <f>IFERROR(VLOOKUP($B659,[11]BPT_System_Structure!$B:$F,3,FALSE),"-")</f>
        <v>-</v>
      </c>
      <c r="Q659" s="8" t="str">
        <f>IFERROR(VLOOKUP($B659,[11]BPT_System_Structure!$B:$F,5,FALSE),"-")</f>
        <v>-</v>
      </c>
      <c r="R659" s="59">
        <v>0</v>
      </c>
    </row>
    <row r="660" spans="2:18" hidden="1" x14ac:dyDescent="0.2">
      <c r="B660" s="21" t="str">
        <f>'[10]Linked sheet'!A660</f>
        <v>FZ37P</v>
      </c>
      <c r="C660" s="20" t="str">
        <f>VLOOKUP($B660,'[10]Linked sheet'!$A$3:$O$1925,2,FALSE)</f>
        <v>Inflammatory Bowel Disease without Interventions, with CC Score 5+</v>
      </c>
      <c r="D660" s="68" t="str">
        <f>IF(AND($Q660=$D$2,$O660="HRG"),"See 07.BPT",IFERROR(ROUND('[10]Linked sheet'!C660,'Rounded options'!$B$3),"-"))</f>
        <v>-</v>
      </c>
      <c r="E660" s="66">
        <f>IF(AND($O660="HRG",OR($D$2,$Q660=$E$2)), "See 07.BPTs",IFERROR(ROUND('[10]Linked sheet'!D660,'Rounded options'!$B$3),"-"))</f>
        <v>1510</v>
      </c>
      <c r="F660" s="15" t="str">
        <f>IFERROR(ROUND(IF('[10]Linked sheet'!E660="","-",'[10]Linked sheet'!E660),'Rounded options'!$B$3),"-")</f>
        <v>-</v>
      </c>
      <c r="G660" s="15" t="str">
        <f>IFERROR(ROUND(IF('[10]Linked sheet'!F660="","-",'[10]Linked sheet'!F660),'Rounded options'!$B$3),"-")</f>
        <v>-</v>
      </c>
      <c r="H660" s="15">
        <f>IFERROR(ROUND(IF('[10]Linked sheet'!G660="","-",'[10]Linked sheet'!G660),'Rounded options'!$B$3),"-")</f>
        <v>15</v>
      </c>
      <c r="I660" s="66">
        <f>IF(AND(Q660=$I$2,$O660="HRG"),"See 07.BPTs",IFERROR(ROUND('[10]Linked sheet'!H660,'Rounded options'!$B$3),"-"))</f>
        <v>3121</v>
      </c>
      <c r="J660" s="15">
        <f>IFERROR(ROUND(IF('[10]Linked sheet'!I660="","-",'[10]Linked sheet'!I660),'Rounded options'!$B$3),"-")</f>
        <v>26</v>
      </c>
      <c r="K660" s="15">
        <f>IFERROR(ROUND(IF('[10]Linked sheet'!J660="","-",'[10]Linked sheet'!J660),'Rounded options'!$B$3),"-")</f>
        <v>202</v>
      </c>
      <c r="L660" s="15" t="str">
        <f>IF('[10]Linked sheet'!K660="","-",'[10]Linked sheet'!K660)</f>
        <v>Yes</v>
      </c>
      <c r="M660" s="39">
        <f>IF('[10]Linked sheet'!L660="","-",'[10]Linked sheet'!L660)</f>
        <v>0.30000000000000004</v>
      </c>
      <c r="N660" s="35">
        <f>IFERROR(ROUND('[10]Linked sheet'!M660,'Rounded options'!$B$3),"-")</f>
        <v>936</v>
      </c>
      <c r="O660" s="7" t="str">
        <f>IFERROR(VLOOKUP($B660,[11]BPT_System_Structure!$B:$F,2,FALSE),"-")</f>
        <v>-</v>
      </c>
      <c r="P660" s="23" t="str">
        <f>IFERROR(VLOOKUP($B660,[11]BPT_System_Structure!$B:$F,3,FALSE),"-")</f>
        <v>-</v>
      </c>
      <c r="Q660" s="8" t="str">
        <f>IFERROR(VLOOKUP($B660,[11]BPT_System_Structure!$B:$F,5,FALSE),"-")</f>
        <v>-</v>
      </c>
      <c r="R660" s="59">
        <v>0</v>
      </c>
    </row>
    <row r="661" spans="2:18" hidden="1" x14ac:dyDescent="0.2">
      <c r="B661" s="21" t="str">
        <f>'[10]Linked sheet'!A661</f>
        <v>FZ37Q</v>
      </c>
      <c r="C661" s="20" t="str">
        <f>VLOOKUP($B661,'[10]Linked sheet'!$A$3:$O$1925,2,FALSE)</f>
        <v>Inflammatory Bowel Disease without Interventions, with CC Score 3-4</v>
      </c>
      <c r="D661" s="68" t="str">
        <f>IF(AND($Q661=$D$2,$O661="HRG"),"See 07.BPT",IFERROR(ROUND('[10]Linked sheet'!C661,'Rounded options'!$B$3),"-"))</f>
        <v>-</v>
      </c>
      <c r="E661" s="66">
        <f>IF(AND($O661="HRG",OR($D$2,$Q661=$E$2)), "See 07.BPTs",IFERROR(ROUND('[10]Linked sheet'!D661,'Rounded options'!$B$3),"-"))</f>
        <v>410</v>
      </c>
      <c r="F661" s="15" t="str">
        <f>IFERROR(ROUND(IF('[10]Linked sheet'!E661="","-",'[10]Linked sheet'!E661),'Rounded options'!$B$3),"-")</f>
        <v>-</v>
      </c>
      <c r="G661" s="15" t="str">
        <f>IFERROR(ROUND(IF('[10]Linked sheet'!F661="","-",'[10]Linked sheet'!F661),'Rounded options'!$B$3),"-")</f>
        <v>-</v>
      </c>
      <c r="H661" s="15">
        <f>IFERROR(ROUND(IF('[10]Linked sheet'!G661="","-",'[10]Linked sheet'!G661),'Rounded options'!$B$3),"-")</f>
        <v>5</v>
      </c>
      <c r="I661" s="66">
        <f>IF(AND(Q661=$I$2,$O661="HRG"),"See 07.BPTs",IFERROR(ROUND('[10]Linked sheet'!H661,'Rounded options'!$B$3),"-"))</f>
        <v>2172</v>
      </c>
      <c r="J661" s="15">
        <f>IFERROR(ROUND(IF('[10]Linked sheet'!I661="","-",'[10]Linked sheet'!I661),'Rounded options'!$B$3),"-")</f>
        <v>15</v>
      </c>
      <c r="K661" s="15">
        <f>IFERROR(ROUND(IF('[10]Linked sheet'!J661="","-",'[10]Linked sheet'!J661),'Rounded options'!$B$3),"-")</f>
        <v>202</v>
      </c>
      <c r="L661" s="15" t="str">
        <f>IF('[10]Linked sheet'!K661="","-",'[10]Linked sheet'!K661)</f>
        <v>Yes</v>
      </c>
      <c r="M661" s="39">
        <f>IF('[10]Linked sheet'!L661="","-",'[10]Linked sheet'!L661)</f>
        <v>0.30000000000000004</v>
      </c>
      <c r="N661" s="35">
        <f>IFERROR(ROUND('[10]Linked sheet'!M661,'Rounded options'!$B$3),"-")</f>
        <v>652</v>
      </c>
      <c r="O661" s="7" t="str">
        <f>IFERROR(VLOOKUP($B661,[11]BPT_System_Structure!$B:$F,2,FALSE),"-")</f>
        <v>-</v>
      </c>
      <c r="P661" s="23" t="str">
        <f>IFERROR(VLOOKUP($B661,[11]BPT_System_Structure!$B:$F,3,FALSE),"-")</f>
        <v>-</v>
      </c>
      <c r="Q661" s="8" t="str">
        <f>IFERROR(VLOOKUP($B661,[11]BPT_System_Structure!$B:$F,5,FALSE),"-")</f>
        <v>-</v>
      </c>
      <c r="R661" s="59">
        <v>0</v>
      </c>
    </row>
    <row r="662" spans="2:18" hidden="1" x14ac:dyDescent="0.2">
      <c r="B662" s="21" t="str">
        <f>'[10]Linked sheet'!A662</f>
        <v>FZ37R</v>
      </c>
      <c r="C662" s="20" t="str">
        <f>VLOOKUP($B662,'[10]Linked sheet'!$A$3:$O$1925,2,FALSE)</f>
        <v>Inflammatory Bowel Disease without Interventions, with CC Score 1-2</v>
      </c>
      <c r="D662" s="68" t="str">
        <f>IF(AND($Q662=$D$2,$O662="HRG"),"See 07.BPT",IFERROR(ROUND('[10]Linked sheet'!C662,'Rounded options'!$B$3),"-"))</f>
        <v>-</v>
      </c>
      <c r="E662" s="66">
        <f>IF(AND($O662="HRG",OR($D$2,$Q662=$E$2)), "See 07.BPTs",IFERROR(ROUND('[10]Linked sheet'!D662,'Rounded options'!$B$3),"-"))</f>
        <v>308</v>
      </c>
      <c r="F662" s="15" t="str">
        <f>IFERROR(ROUND(IF('[10]Linked sheet'!E662="","-",'[10]Linked sheet'!E662),'Rounded options'!$B$3),"-")</f>
        <v>-</v>
      </c>
      <c r="G662" s="15" t="str">
        <f>IFERROR(ROUND(IF('[10]Linked sheet'!F662="","-",'[10]Linked sheet'!F662),'Rounded options'!$B$3),"-")</f>
        <v>-</v>
      </c>
      <c r="H662" s="15">
        <f>IFERROR(ROUND(IF('[10]Linked sheet'!G662="","-",'[10]Linked sheet'!G662),'Rounded options'!$B$3),"-")</f>
        <v>5</v>
      </c>
      <c r="I662" s="66">
        <f>IF(AND(Q662=$I$2,$O662="HRG"),"See 07.BPTs",IFERROR(ROUND('[10]Linked sheet'!H662,'Rounded options'!$B$3),"-"))</f>
        <v>1772</v>
      </c>
      <c r="J662" s="15">
        <f>IFERROR(ROUND(IF('[10]Linked sheet'!I662="","-",'[10]Linked sheet'!I662),'Rounded options'!$B$3),"-")</f>
        <v>14</v>
      </c>
      <c r="K662" s="15">
        <f>IFERROR(ROUND(IF('[10]Linked sheet'!J662="","-",'[10]Linked sheet'!J662),'Rounded options'!$B$3),"-")</f>
        <v>202</v>
      </c>
      <c r="L662" s="15" t="str">
        <f>IF('[10]Linked sheet'!K662="","-",'[10]Linked sheet'!K662)</f>
        <v>Yes</v>
      </c>
      <c r="M662" s="39">
        <f>IF('[10]Linked sheet'!L662="","-",'[10]Linked sheet'!L662)</f>
        <v>0.4</v>
      </c>
      <c r="N662" s="35">
        <f>IFERROR(ROUND('[10]Linked sheet'!M662,'Rounded options'!$B$3),"-")</f>
        <v>709</v>
      </c>
      <c r="O662" s="7" t="str">
        <f>IFERROR(VLOOKUP($B662,[11]BPT_System_Structure!$B:$F,2,FALSE),"-")</f>
        <v>-</v>
      </c>
      <c r="P662" s="23" t="str">
        <f>IFERROR(VLOOKUP($B662,[11]BPT_System_Structure!$B:$F,3,FALSE),"-")</f>
        <v>-</v>
      </c>
      <c r="Q662" s="8" t="str">
        <f>IFERROR(VLOOKUP($B662,[11]BPT_System_Structure!$B:$F,5,FALSE),"-")</f>
        <v>-</v>
      </c>
      <c r="R662" s="59">
        <v>0</v>
      </c>
    </row>
    <row r="663" spans="2:18" hidden="1" x14ac:dyDescent="0.2">
      <c r="B663" s="21" t="str">
        <f>'[10]Linked sheet'!A663</f>
        <v>FZ37S</v>
      </c>
      <c r="C663" s="20" t="str">
        <f>VLOOKUP($B663,'[10]Linked sheet'!$A$3:$O$1925,2,FALSE)</f>
        <v>Inflammatory Bowel Disease without Interventions, with CC Score 0</v>
      </c>
      <c r="D663" s="68" t="str">
        <f>IF(AND($Q663=$D$2,$O663="HRG"),"See 07.BPT",IFERROR(ROUND('[10]Linked sheet'!C663,'Rounded options'!$B$3),"-"))</f>
        <v>-</v>
      </c>
      <c r="E663" s="66">
        <f>IF(AND($O663="HRG",OR($D$2,$Q663=$E$2)), "See 07.BPTs",IFERROR(ROUND('[10]Linked sheet'!D663,'Rounded options'!$B$3),"-"))</f>
        <v>298</v>
      </c>
      <c r="F663" s="15" t="str">
        <f>IFERROR(ROUND(IF('[10]Linked sheet'!E663="","-",'[10]Linked sheet'!E663),'Rounded options'!$B$3),"-")</f>
        <v>-</v>
      </c>
      <c r="G663" s="15" t="str">
        <f>IFERROR(ROUND(IF('[10]Linked sheet'!F663="","-",'[10]Linked sheet'!F663),'Rounded options'!$B$3),"-")</f>
        <v>-</v>
      </c>
      <c r="H663" s="15">
        <f>IFERROR(ROUND(IF('[10]Linked sheet'!G663="","-",'[10]Linked sheet'!G663),'Rounded options'!$B$3),"-")</f>
        <v>5</v>
      </c>
      <c r="I663" s="66">
        <f>IF(AND(Q663=$I$2,$O663="HRG"),"See 07.BPTs",IFERROR(ROUND('[10]Linked sheet'!H663,'Rounded options'!$B$3),"-"))</f>
        <v>1503</v>
      </c>
      <c r="J663" s="15">
        <f>IFERROR(ROUND(IF('[10]Linked sheet'!I663="","-",'[10]Linked sheet'!I663),'Rounded options'!$B$3),"-")</f>
        <v>11</v>
      </c>
      <c r="K663" s="15">
        <f>IFERROR(ROUND(IF('[10]Linked sheet'!J663="","-",'[10]Linked sheet'!J663),'Rounded options'!$B$3),"-")</f>
        <v>202</v>
      </c>
      <c r="L663" s="15" t="str">
        <f>IF('[10]Linked sheet'!K663="","-",'[10]Linked sheet'!K663)</f>
        <v>Yes</v>
      </c>
      <c r="M663" s="39">
        <f>IF('[10]Linked sheet'!L663="","-",'[10]Linked sheet'!L663)</f>
        <v>0.4</v>
      </c>
      <c r="N663" s="35">
        <f>IFERROR(ROUND('[10]Linked sheet'!M663,'Rounded options'!$B$3),"-")</f>
        <v>601</v>
      </c>
      <c r="O663" s="7" t="str">
        <f>IFERROR(VLOOKUP($B663,[11]BPT_System_Structure!$B:$F,2,FALSE),"-")</f>
        <v>-</v>
      </c>
      <c r="P663" s="23" t="str">
        <f>IFERROR(VLOOKUP($B663,[11]BPT_System_Structure!$B:$F,3,FALSE),"-")</f>
        <v>-</v>
      </c>
      <c r="Q663" s="8" t="str">
        <f>IFERROR(VLOOKUP($B663,[11]BPT_System_Structure!$B:$F,5,FALSE),"-")</f>
        <v>-</v>
      </c>
      <c r="R663" s="59">
        <v>0</v>
      </c>
    </row>
    <row r="664" spans="2:18" hidden="1" x14ac:dyDescent="0.2">
      <c r="B664" s="21" t="str">
        <f>'[10]Linked sheet'!A664</f>
        <v>FZ38G</v>
      </c>
      <c r="C664" s="20" t="str">
        <f>VLOOKUP($B664,'[10]Linked sheet'!$A$3:$O$1925,2,FALSE)</f>
        <v>Gastrointestinal Bleed with Multiple Interventions, with CC Score 5+</v>
      </c>
      <c r="D664" s="68" t="str">
        <f>IF(AND($Q664=$D$2,$O664="HRG"),"See 07.BPT",IFERROR(ROUND('[10]Linked sheet'!C664,'Rounded options'!$B$3),"-"))</f>
        <v>-</v>
      </c>
      <c r="E664" s="66">
        <f>IF(AND($O664="HRG",OR($D$2,$Q664=$E$2)), "See 07.BPTs",IFERROR(ROUND('[10]Linked sheet'!D664,'Rounded options'!$B$3),"-"))</f>
        <v>6162</v>
      </c>
      <c r="F664" s="15" t="str">
        <f>IFERROR(ROUND(IF('[10]Linked sheet'!E664="","-",'[10]Linked sheet'!E664),'Rounded options'!$B$3),"-")</f>
        <v>-</v>
      </c>
      <c r="G664" s="15" t="str">
        <f>IFERROR(ROUND(IF('[10]Linked sheet'!F664="","-",'[10]Linked sheet'!F664),'Rounded options'!$B$3),"-")</f>
        <v>-</v>
      </c>
      <c r="H664" s="15">
        <f>IFERROR(ROUND(IF('[10]Linked sheet'!G664="","-",'[10]Linked sheet'!G664),'Rounded options'!$B$3),"-")</f>
        <v>53</v>
      </c>
      <c r="I664" s="66">
        <f>IF(AND(Q664=$I$2,$O664="HRG"),"See 07.BPTs",IFERROR(ROUND('[10]Linked sheet'!H664,'Rounded options'!$B$3),"-"))</f>
        <v>6162</v>
      </c>
      <c r="J664" s="15">
        <f>IFERROR(ROUND(IF('[10]Linked sheet'!I664="","-",'[10]Linked sheet'!I664),'Rounded options'!$B$3),"-")</f>
        <v>53</v>
      </c>
      <c r="K664" s="15">
        <f>IFERROR(ROUND(IF('[10]Linked sheet'!J664="","-",'[10]Linked sheet'!J664),'Rounded options'!$B$3),"-")</f>
        <v>202</v>
      </c>
      <c r="L664" s="15" t="str">
        <f>IF('[10]Linked sheet'!K664="","-",'[10]Linked sheet'!K664)</f>
        <v>Yes</v>
      </c>
      <c r="M664" s="39">
        <f>IF('[10]Linked sheet'!L664="","-",'[10]Linked sheet'!L664)</f>
        <v>0.30000000000000004</v>
      </c>
      <c r="N664" s="35">
        <f>IFERROR(ROUND('[10]Linked sheet'!M664,'Rounded options'!$B$3),"-")</f>
        <v>1849</v>
      </c>
      <c r="O664" s="7" t="str">
        <f>IFERROR(VLOOKUP($B664,[11]BPT_System_Structure!$B:$F,2,FALSE),"-")</f>
        <v>-</v>
      </c>
      <c r="P664" s="23" t="str">
        <f>IFERROR(VLOOKUP($B664,[11]BPT_System_Structure!$B:$F,3,FALSE),"-")</f>
        <v>-</v>
      </c>
      <c r="Q664" s="8" t="str">
        <f>IFERROR(VLOOKUP($B664,[11]BPT_System_Structure!$B:$F,5,FALSE),"-")</f>
        <v>-</v>
      </c>
      <c r="R664" s="59">
        <v>0</v>
      </c>
    </row>
    <row r="665" spans="2:18" hidden="1" x14ac:dyDescent="0.2">
      <c r="B665" s="21" t="str">
        <f>'[10]Linked sheet'!A665</f>
        <v>FZ38H</v>
      </c>
      <c r="C665" s="20" t="str">
        <f>VLOOKUP($B665,'[10]Linked sheet'!$A$3:$O$1925,2,FALSE)</f>
        <v>Gastrointestinal Bleed with Multiple Interventions, with CC Score 0-4</v>
      </c>
      <c r="D665" s="68" t="str">
        <f>IF(AND($Q665=$D$2,$O665="HRG"),"See 07.BPT",IFERROR(ROUND('[10]Linked sheet'!C665,'Rounded options'!$B$3),"-"))</f>
        <v>-</v>
      </c>
      <c r="E665" s="66">
        <f>IF(AND($O665="HRG",OR($D$2,$Q665=$E$2)), "See 07.BPTs",IFERROR(ROUND('[10]Linked sheet'!D665,'Rounded options'!$B$3),"-"))</f>
        <v>3012</v>
      </c>
      <c r="F665" s="15" t="str">
        <f>IFERROR(ROUND(IF('[10]Linked sheet'!E665="","-",'[10]Linked sheet'!E665),'Rounded options'!$B$3),"-")</f>
        <v>-</v>
      </c>
      <c r="G665" s="15" t="str">
        <f>IFERROR(ROUND(IF('[10]Linked sheet'!F665="","-",'[10]Linked sheet'!F665),'Rounded options'!$B$3),"-")</f>
        <v>-</v>
      </c>
      <c r="H665" s="15">
        <f>IFERROR(ROUND(IF('[10]Linked sheet'!G665="","-",'[10]Linked sheet'!G665),'Rounded options'!$B$3),"-")</f>
        <v>15</v>
      </c>
      <c r="I665" s="66">
        <f>IF(AND(Q665=$I$2,$O665="HRG"),"See 07.BPTs",IFERROR(ROUND('[10]Linked sheet'!H665,'Rounded options'!$B$3),"-"))</f>
        <v>3021</v>
      </c>
      <c r="J665" s="15">
        <f>IFERROR(ROUND(IF('[10]Linked sheet'!I665="","-",'[10]Linked sheet'!I665),'Rounded options'!$B$3),"-")</f>
        <v>19</v>
      </c>
      <c r="K665" s="15">
        <f>IFERROR(ROUND(IF('[10]Linked sheet'!J665="","-",'[10]Linked sheet'!J665),'Rounded options'!$B$3),"-")</f>
        <v>202</v>
      </c>
      <c r="L665" s="15" t="str">
        <f>IF('[10]Linked sheet'!K665="","-",'[10]Linked sheet'!K665)</f>
        <v>Yes</v>
      </c>
      <c r="M665" s="39">
        <f>IF('[10]Linked sheet'!L665="","-",'[10]Linked sheet'!L665)</f>
        <v>0.30000000000000004</v>
      </c>
      <c r="N665" s="35">
        <f>IFERROR(ROUND('[10]Linked sheet'!M665,'Rounded options'!$B$3),"-")</f>
        <v>906</v>
      </c>
      <c r="O665" s="7" t="str">
        <f>IFERROR(VLOOKUP($B665,[11]BPT_System_Structure!$B:$F,2,FALSE),"-")</f>
        <v>-</v>
      </c>
      <c r="P665" s="23" t="str">
        <f>IFERROR(VLOOKUP($B665,[11]BPT_System_Structure!$B:$F,3,FALSE),"-")</f>
        <v>-</v>
      </c>
      <c r="Q665" s="8" t="str">
        <f>IFERROR(VLOOKUP($B665,[11]BPT_System_Structure!$B:$F,5,FALSE),"-")</f>
        <v>-</v>
      </c>
      <c r="R665" s="59">
        <v>0</v>
      </c>
    </row>
    <row r="666" spans="2:18" hidden="1" x14ac:dyDescent="0.2">
      <c r="B666" s="21" t="str">
        <f>'[10]Linked sheet'!A666</f>
        <v>FZ38J</v>
      </c>
      <c r="C666" s="20" t="str">
        <f>VLOOKUP($B666,'[10]Linked sheet'!$A$3:$O$1925,2,FALSE)</f>
        <v>Gastrointestinal Bleed with Single Intervention, with CC Score 8+</v>
      </c>
      <c r="D666" s="68" t="str">
        <f>IF(AND($Q666=$D$2,$O666="HRG"),"See 07.BPT",IFERROR(ROUND('[10]Linked sheet'!C666,'Rounded options'!$B$3),"-"))</f>
        <v>-</v>
      </c>
      <c r="E666" s="66">
        <f>IF(AND($O666="HRG",OR($D$2,$Q666=$E$2)), "See 07.BPTs",IFERROR(ROUND('[10]Linked sheet'!D666,'Rounded options'!$B$3),"-"))</f>
        <v>5315</v>
      </c>
      <c r="F666" s="15" t="str">
        <f>IFERROR(ROUND(IF('[10]Linked sheet'!E666="","-",'[10]Linked sheet'!E666),'Rounded options'!$B$3),"-")</f>
        <v>-</v>
      </c>
      <c r="G666" s="15" t="str">
        <f>IFERROR(ROUND(IF('[10]Linked sheet'!F666="","-",'[10]Linked sheet'!F666),'Rounded options'!$B$3),"-")</f>
        <v>-</v>
      </c>
      <c r="H666" s="15">
        <f>IFERROR(ROUND(IF('[10]Linked sheet'!G666="","-",'[10]Linked sheet'!G666),'Rounded options'!$B$3),"-")</f>
        <v>50</v>
      </c>
      <c r="I666" s="66">
        <f>IF(AND(Q666=$I$2,$O666="HRG"),"See 07.BPTs",IFERROR(ROUND('[10]Linked sheet'!H666,'Rounded options'!$B$3),"-"))</f>
        <v>5315</v>
      </c>
      <c r="J666" s="15">
        <f>IFERROR(ROUND(IF('[10]Linked sheet'!I666="","-",'[10]Linked sheet'!I666),'Rounded options'!$B$3),"-")</f>
        <v>50</v>
      </c>
      <c r="K666" s="15">
        <f>IFERROR(ROUND(IF('[10]Linked sheet'!J666="","-",'[10]Linked sheet'!J666),'Rounded options'!$B$3),"-")</f>
        <v>202</v>
      </c>
      <c r="L666" s="15" t="str">
        <f>IF('[10]Linked sheet'!K666="","-",'[10]Linked sheet'!K666)</f>
        <v>Yes</v>
      </c>
      <c r="M666" s="39">
        <f>IF('[10]Linked sheet'!L666="","-",'[10]Linked sheet'!L666)</f>
        <v>0.30000000000000004</v>
      </c>
      <c r="N666" s="35">
        <f>IFERROR(ROUND('[10]Linked sheet'!M666,'Rounded options'!$B$3),"-")</f>
        <v>1595</v>
      </c>
      <c r="O666" s="7" t="str">
        <f>IFERROR(VLOOKUP($B666,[11]BPT_System_Structure!$B:$F,2,FALSE),"-")</f>
        <v>-</v>
      </c>
      <c r="P666" s="23" t="str">
        <f>IFERROR(VLOOKUP($B666,[11]BPT_System_Structure!$B:$F,3,FALSE),"-")</f>
        <v>-</v>
      </c>
      <c r="Q666" s="8" t="str">
        <f>IFERROR(VLOOKUP($B666,[11]BPT_System_Structure!$B:$F,5,FALSE),"-")</f>
        <v>-</v>
      </c>
      <c r="R666" s="59">
        <v>0</v>
      </c>
    </row>
    <row r="667" spans="2:18" hidden="1" x14ac:dyDescent="0.2">
      <c r="B667" s="21" t="str">
        <f>'[10]Linked sheet'!A667</f>
        <v>FZ38K</v>
      </c>
      <c r="C667" s="20" t="str">
        <f>VLOOKUP($B667,'[10]Linked sheet'!$A$3:$O$1925,2,FALSE)</f>
        <v>Gastrointestinal Bleed with Single Intervention, with CC Score 5-7</v>
      </c>
      <c r="D667" s="68" t="str">
        <f>IF(AND($Q667=$D$2,$O667="HRG"),"See 07.BPT",IFERROR(ROUND('[10]Linked sheet'!C667,'Rounded options'!$B$3),"-"))</f>
        <v>-</v>
      </c>
      <c r="E667" s="66">
        <f>IF(AND($O667="HRG",OR($D$2,$Q667=$E$2)), "See 07.BPTs",IFERROR(ROUND('[10]Linked sheet'!D667,'Rounded options'!$B$3),"-"))</f>
        <v>2745</v>
      </c>
      <c r="F667" s="15" t="str">
        <f>IFERROR(ROUND(IF('[10]Linked sheet'!E667="","-",'[10]Linked sheet'!E667),'Rounded options'!$B$3),"-")</f>
        <v>-</v>
      </c>
      <c r="G667" s="15" t="str">
        <f>IFERROR(ROUND(IF('[10]Linked sheet'!F667="","-",'[10]Linked sheet'!F667),'Rounded options'!$B$3),"-")</f>
        <v>-</v>
      </c>
      <c r="H667" s="15">
        <f>IFERROR(ROUND(IF('[10]Linked sheet'!G667="","-",'[10]Linked sheet'!G667),'Rounded options'!$B$3),"-")</f>
        <v>12</v>
      </c>
      <c r="I667" s="66">
        <f>IF(AND(Q667=$I$2,$O667="HRG"),"See 07.BPTs",IFERROR(ROUND('[10]Linked sheet'!H667,'Rounded options'!$B$3),"-"))</f>
        <v>3063</v>
      </c>
      <c r="J667" s="15">
        <f>IFERROR(ROUND(IF('[10]Linked sheet'!I667="","-",'[10]Linked sheet'!I667),'Rounded options'!$B$3),"-")</f>
        <v>22</v>
      </c>
      <c r="K667" s="15">
        <f>IFERROR(ROUND(IF('[10]Linked sheet'!J667="","-",'[10]Linked sheet'!J667),'Rounded options'!$B$3),"-")</f>
        <v>202</v>
      </c>
      <c r="L667" s="15" t="str">
        <f>IF('[10]Linked sheet'!K667="","-",'[10]Linked sheet'!K667)</f>
        <v>Yes</v>
      </c>
      <c r="M667" s="39">
        <f>IF('[10]Linked sheet'!L667="","-",'[10]Linked sheet'!L667)</f>
        <v>0.30000000000000004</v>
      </c>
      <c r="N667" s="35">
        <f>IFERROR(ROUND('[10]Linked sheet'!M667,'Rounded options'!$B$3),"-")</f>
        <v>919</v>
      </c>
      <c r="O667" s="7" t="str">
        <f>IFERROR(VLOOKUP($B667,[11]BPT_System_Structure!$B:$F,2,FALSE),"-")</f>
        <v>-</v>
      </c>
      <c r="P667" s="23" t="str">
        <f>IFERROR(VLOOKUP($B667,[11]BPT_System_Structure!$B:$F,3,FALSE),"-")</f>
        <v>-</v>
      </c>
      <c r="Q667" s="8" t="str">
        <f>IFERROR(VLOOKUP($B667,[11]BPT_System_Structure!$B:$F,5,FALSE),"-")</f>
        <v>-</v>
      </c>
      <c r="R667" s="59">
        <v>0</v>
      </c>
    </row>
    <row r="668" spans="2:18" hidden="1" x14ac:dyDescent="0.2">
      <c r="B668" s="21" t="str">
        <f>'[10]Linked sheet'!A668</f>
        <v>FZ38L</v>
      </c>
      <c r="C668" s="20" t="str">
        <f>VLOOKUP($B668,'[10]Linked sheet'!$A$3:$O$1925,2,FALSE)</f>
        <v>Gastrointestinal Bleed with Single Intervention, with CC Score 0-4</v>
      </c>
      <c r="D668" s="68" t="str">
        <f>IF(AND($Q668=$D$2,$O668="HRG"),"See 07.BPT",IFERROR(ROUND('[10]Linked sheet'!C668,'Rounded options'!$B$3),"-"))</f>
        <v>-</v>
      </c>
      <c r="E668" s="66">
        <f>IF(AND($O668="HRG",OR($D$2,$Q668=$E$2)), "See 07.BPTs",IFERROR(ROUND('[10]Linked sheet'!D668,'Rounded options'!$B$3),"-"))</f>
        <v>1729</v>
      </c>
      <c r="F668" s="15" t="str">
        <f>IFERROR(ROUND(IF('[10]Linked sheet'!E668="","-",'[10]Linked sheet'!E668),'Rounded options'!$B$3),"-")</f>
        <v>-</v>
      </c>
      <c r="G668" s="15" t="str">
        <f>IFERROR(ROUND(IF('[10]Linked sheet'!F668="","-",'[10]Linked sheet'!F668),'Rounded options'!$B$3),"-")</f>
        <v>-</v>
      </c>
      <c r="H668" s="15">
        <f>IFERROR(ROUND(IF('[10]Linked sheet'!G668="","-",'[10]Linked sheet'!G668),'Rounded options'!$B$3),"-")</f>
        <v>7</v>
      </c>
      <c r="I668" s="66">
        <f>IF(AND(Q668=$I$2,$O668="HRG"),"See 07.BPTs",IFERROR(ROUND('[10]Linked sheet'!H668,'Rounded options'!$B$3),"-"))</f>
        <v>1969</v>
      </c>
      <c r="J668" s="15">
        <f>IFERROR(ROUND(IF('[10]Linked sheet'!I668="","-",'[10]Linked sheet'!I668),'Rounded options'!$B$3),"-")</f>
        <v>11</v>
      </c>
      <c r="K668" s="15">
        <f>IFERROR(ROUND(IF('[10]Linked sheet'!J668="","-",'[10]Linked sheet'!J668),'Rounded options'!$B$3),"-")</f>
        <v>202</v>
      </c>
      <c r="L668" s="15" t="str">
        <f>IF('[10]Linked sheet'!K668="","-",'[10]Linked sheet'!K668)</f>
        <v>Yes</v>
      </c>
      <c r="M668" s="39">
        <f>IF('[10]Linked sheet'!L668="","-",'[10]Linked sheet'!L668)</f>
        <v>0.30000000000000004</v>
      </c>
      <c r="N668" s="35">
        <f>IFERROR(ROUND('[10]Linked sheet'!M668,'Rounded options'!$B$3),"-")</f>
        <v>591</v>
      </c>
      <c r="O668" s="7" t="str">
        <f>IFERROR(VLOOKUP($B668,[11]BPT_System_Structure!$B:$F,2,FALSE),"-")</f>
        <v>-</v>
      </c>
      <c r="P668" s="23" t="str">
        <f>IFERROR(VLOOKUP($B668,[11]BPT_System_Structure!$B:$F,3,FALSE),"-")</f>
        <v>-</v>
      </c>
      <c r="Q668" s="8" t="str">
        <f>IFERROR(VLOOKUP($B668,[11]BPT_System_Structure!$B:$F,5,FALSE),"-")</f>
        <v>-</v>
      </c>
      <c r="R668" s="59">
        <v>0</v>
      </c>
    </row>
    <row r="669" spans="2:18" hidden="1" x14ac:dyDescent="0.2">
      <c r="B669" s="21" t="str">
        <f>'[10]Linked sheet'!A669</f>
        <v>FZ38M</v>
      </c>
      <c r="C669" s="20" t="str">
        <f>VLOOKUP($B669,'[10]Linked sheet'!$A$3:$O$1925,2,FALSE)</f>
        <v>Gastrointestinal Bleed without Interventions, with CC Score 9+</v>
      </c>
      <c r="D669" s="68" t="str">
        <f>IF(AND($Q669=$D$2,$O669="HRG"),"See 07.BPT",IFERROR(ROUND('[10]Linked sheet'!C669,'Rounded options'!$B$3),"-"))</f>
        <v>-</v>
      </c>
      <c r="E669" s="66">
        <f>IF(AND($O669="HRG",OR($D$2,$Q669=$E$2)), "See 07.BPTs",IFERROR(ROUND('[10]Linked sheet'!D669,'Rounded options'!$B$3),"-"))</f>
        <v>3026</v>
      </c>
      <c r="F669" s="15" t="str">
        <f>IFERROR(ROUND(IF('[10]Linked sheet'!E669="","-",'[10]Linked sheet'!E669),'Rounded options'!$B$3),"-")</f>
        <v>-</v>
      </c>
      <c r="G669" s="15" t="str">
        <f>IFERROR(ROUND(IF('[10]Linked sheet'!F669="","-",'[10]Linked sheet'!F669),'Rounded options'!$B$3),"-")</f>
        <v>-</v>
      </c>
      <c r="H669" s="15">
        <f>IFERROR(ROUND(IF('[10]Linked sheet'!G669="","-",'[10]Linked sheet'!G669),'Rounded options'!$B$3),"-")</f>
        <v>33</v>
      </c>
      <c r="I669" s="66">
        <f>IF(AND(Q669=$I$2,$O669="HRG"),"See 07.BPTs",IFERROR(ROUND('[10]Linked sheet'!H669,'Rounded options'!$B$3),"-"))</f>
        <v>3026</v>
      </c>
      <c r="J669" s="15">
        <f>IFERROR(ROUND(IF('[10]Linked sheet'!I669="","-",'[10]Linked sheet'!I669),'Rounded options'!$B$3),"-")</f>
        <v>33</v>
      </c>
      <c r="K669" s="15">
        <f>IFERROR(ROUND(IF('[10]Linked sheet'!J669="","-",'[10]Linked sheet'!J669),'Rounded options'!$B$3),"-")</f>
        <v>202</v>
      </c>
      <c r="L669" s="15" t="str">
        <f>IF('[10]Linked sheet'!K669="","-",'[10]Linked sheet'!K669)</f>
        <v>Yes</v>
      </c>
      <c r="M669" s="39">
        <f>IF('[10]Linked sheet'!L669="","-",'[10]Linked sheet'!L669)</f>
        <v>0.30000000000000004</v>
      </c>
      <c r="N669" s="35">
        <f>IFERROR(ROUND('[10]Linked sheet'!M669,'Rounded options'!$B$3),"-")</f>
        <v>908</v>
      </c>
      <c r="O669" s="7" t="str">
        <f>IFERROR(VLOOKUP($B669,[11]BPT_System_Structure!$B:$F,2,FALSE),"-")</f>
        <v>-</v>
      </c>
      <c r="P669" s="23" t="str">
        <f>IFERROR(VLOOKUP($B669,[11]BPT_System_Structure!$B:$F,3,FALSE),"-")</f>
        <v>-</v>
      </c>
      <c r="Q669" s="8" t="str">
        <f>IFERROR(VLOOKUP($B669,[11]BPT_System_Structure!$B:$F,5,FALSE),"-")</f>
        <v>-</v>
      </c>
      <c r="R669" s="59">
        <v>0</v>
      </c>
    </row>
    <row r="670" spans="2:18" hidden="1" x14ac:dyDescent="0.2">
      <c r="B670" s="21" t="str">
        <f>'[10]Linked sheet'!A670</f>
        <v>FZ38N</v>
      </c>
      <c r="C670" s="20" t="str">
        <f>VLOOKUP($B670,'[10]Linked sheet'!$A$3:$O$1925,2,FALSE)</f>
        <v>Gastrointestinal Bleed without Interventions, with CC Score 5-8</v>
      </c>
      <c r="D670" s="68" t="str">
        <f>IF(AND($Q670=$D$2,$O670="HRG"),"See 07.BPT",IFERROR(ROUND('[10]Linked sheet'!C670,'Rounded options'!$B$3),"-"))</f>
        <v>-</v>
      </c>
      <c r="E670" s="66">
        <f>IF(AND($O670="HRG",OR($D$2,$Q670=$E$2)), "See 07.BPTs",IFERROR(ROUND('[10]Linked sheet'!D670,'Rounded options'!$B$3),"-"))</f>
        <v>1220</v>
      </c>
      <c r="F670" s="15" t="str">
        <f>IFERROR(ROUND(IF('[10]Linked sheet'!E670="","-",'[10]Linked sheet'!E670),'Rounded options'!$B$3),"-")</f>
        <v>-</v>
      </c>
      <c r="G670" s="15" t="str">
        <f>IFERROR(ROUND(IF('[10]Linked sheet'!F670="","-",'[10]Linked sheet'!F670),'Rounded options'!$B$3),"-")</f>
        <v>-</v>
      </c>
      <c r="H670" s="15">
        <f>IFERROR(ROUND(IF('[10]Linked sheet'!G670="","-",'[10]Linked sheet'!G670),'Rounded options'!$B$3),"-")</f>
        <v>9</v>
      </c>
      <c r="I670" s="66">
        <f>IF(AND(Q670=$I$2,$O670="HRG"),"See 07.BPTs",IFERROR(ROUND('[10]Linked sheet'!H670,'Rounded options'!$B$3),"-"))</f>
        <v>1980</v>
      </c>
      <c r="J670" s="15">
        <f>IFERROR(ROUND(IF('[10]Linked sheet'!I670="","-",'[10]Linked sheet'!I670),'Rounded options'!$B$3),"-")</f>
        <v>16</v>
      </c>
      <c r="K670" s="15">
        <f>IFERROR(ROUND(IF('[10]Linked sheet'!J670="","-",'[10]Linked sheet'!J670),'Rounded options'!$B$3),"-")</f>
        <v>202</v>
      </c>
      <c r="L670" s="15" t="str">
        <f>IF('[10]Linked sheet'!K670="","-",'[10]Linked sheet'!K670)</f>
        <v>Yes</v>
      </c>
      <c r="M670" s="39">
        <f>IF('[10]Linked sheet'!L670="","-",'[10]Linked sheet'!L670)</f>
        <v>0.30000000000000004</v>
      </c>
      <c r="N670" s="35">
        <f>IFERROR(ROUND('[10]Linked sheet'!M670,'Rounded options'!$B$3),"-")</f>
        <v>594</v>
      </c>
      <c r="O670" s="7" t="str">
        <f>IFERROR(VLOOKUP($B670,[11]BPT_System_Structure!$B:$F,2,FALSE),"-")</f>
        <v>-</v>
      </c>
      <c r="P670" s="23" t="str">
        <f>IFERROR(VLOOKUP($B670,[11]BPT_System_Structure!$B:$F,3,FALSE),"-")</f>
        <v>-</v>
      </c>
      <c r="Q670" s="8" t="str">
        <f>IFERROR(VLOOKUP($B670,[11]BPT_System_Structure!$B:$F,5,FALSE),"-")</f>
        <v>-</v>
      </c>
      <c r="R670" s="59">
        <v>0</v>
      </c>
    </row>
    <row r="671" spans="2:18" hidden="1" x14ac:dyDescent="0.2">
      <c r="B671" s="21" t="str">
        <f>'[10]Linked sheet'!A671</f>
        <v>FZ38P</v>
      </c>
      <c r="C671" s="20" t="str">
        <f>VLOOKUP($B671,'[10]Linked sheet'!$A$3:$O$1925,2,FALSE)</f>
        <v>Gastrointestinal Bleed without Interventions, with CC Score 0-4</v>
      </c>
      <c r="D671" s="68" t="str">
        <f>IF(AND($Q671=$D$2,$O671="HRG"),"See 07.BPT",IFERROR(ROUND('[10]Linked sheet'!C671,'Rounded options'!$B$3),"-"))</f>
        <v>-</v>
      </c>
      <c r="E671" s="66">
        <f>IF(AND($O671="HRG",OR($D$2,$Q671=$E$2)), "See 07.BPTs",IFERROR(ROUND('[10]Linked sheet'!D671,'Rounded options'!$B$3),"-"))</f>
        <v>477</v>
      </c>
      <c r="F671" s="15" t="str">
        <f>IFERROR(ROUND(IF('[10]Linked sheet'!E671="","-",'[10]Linked sheet'!E671),'Rounded options'!$B$3),"-")</f>
        <v>-</v>
      </c>
      <c r="G671" s="15" t="str">
        <f>IFERROR(ROUND(IF('[10]Linked sheet'!F671="","-",'[10]Linked sheet'!F671),'Rounded options'!$B$3),"-")</f>
        <v>-</v>
      </c>
      <c r="H671" s="15">
        <f>IFERROR(ROUND(IF('[10]Linked sheet'!G671="","-",'[10]Linked sheet'!G671),'Rounded options'!$B$3),"-")</f>
        <v>5</v>
      </c>
      <c r="I671" s="66">
        <f>IF(AND(Q671=$I$2,$O671="HRG"),"See 07.BPTs",IFERROR(ROUND('[10]Linked sheet'!H671,'Rounded options'!$B$3),"-"))</f>
        <v>893</v>
      </c>
      <c r="J671" s="15">
        <f>IFERROR(ROUND(IF('[10]Linked sheet'!I671="","-",'[10]Linked sheet'!I671),'Rounded options'!$B$3),"-")</f>
        <v>5</v>
      </c>
      <c r="K671" s="15">
        <f>IFERROR(ROUND(IF('[10]Linked sheet'!J671="","-",'[10]Linked sheet'!J671),'Rounded options'!$B$3),"-")</f>
        <v>202</v>
      </c>
      <c r="L671" s="15" t="str">
        <f>IF('[10]Linked sheet'!K671="","-",'[10]Linked sheet'!K671)</f>
        <v>Yes</v>
      </c>
      <c r="M671" s="39">
        <f>IF('[10]Linked sheet'!L671="","-",'[10]Linked sheet'!L671)</f>
        <v>0.65</v>
      </c>
      <c r="N671" s="35">
        <f>IFERROR(ROUND('[10]Linked sheet'!M671,'Rounded options'!$B$3),"-")</f>
        <v>580</v>
      </c>
      <c r="O671" s="7" t="str">
        <f>IFERROR(VLOOKUP($B671,[11]BPT_System_Structure!$B:$F,2,FALSE),"-")</f>
        <v>-</v>
      </c>
      <c r="P671" s="23" t="str">
        <f>IFERROR(VLOOKUP($B671,[11]BPT_System_Structure!$B:$F,3,FALSE),"-")</f>
        <v>-</v>
      </c>
      <c r="Q671" s="8" t="str">
        <f>IFERROR(VLOOKUP($B671,[11]BPT_System_Structure!$B:$F,5,FALSE),"-")</f>
        <v>-</v>
      </c>
      <c r="R671" s="59">
        <v>0</v>
      </c>
    </row>
    <row r="672" spans="2:18" hidden="1" x14ac:dyDescent="0.2">
      <c r="B672" s="21" t="str">
        <f>'[10]Linked sheet'!A672</f>
        <v>FZ42A</v>
      </c>
      <c r="C672" s="20" t="str">
        <f>VLOOKUP($B672,'[10]Linked sheet'!$A$3:$O$1925,2,FALSE)</f>
        <v>Wireless Capsule Endoscopy, 19 years and over</v>
      </c>
      <c r="D672" s="68" t="str">
        <f>IF(AND($Q672=$D$2,$O672="HRG"),"See 07.BPT",IFERROR(ROUND('[10]Linked sheet'!C672,'Rounded options'!$B$3),"-"))</f>
        <v>-</v>
      </c>
      <c r="E672" s="66">
        <f>IF(AND($O672="HRG",OR($D$2,$Q672=$E$2)), "See 07.BPTs",IFERROR(ROUND('[10]Linked sheet'!D672,'Rounded options'!$B$3),"-"))</f>
        <v>818</v>
      </c>
      <c r="F672" s="15" t="str">
        <f>IFERROR(ROUND(IF('[10]Linked sheet'!E672="","-",'[10]Linked sheet'!E672),'Rounded options'!$B$3),"-")</f>
        <v>-</v>
      </c>
      <c r="G672" s="15" t="str">
        <f>IFERROR(ROUND(IF('[10]Linked sheet'!F672="","-",'[10]Linked sheet'!F672),'Rounded options'!$B$3),"-")</f>
        <v>-</v>
      </c>
      <c r="H672" s="15">
        <f>IFERROR(ROUND(IF('[10]Linked sheet'!G672="","-",'[10]Linked sheet'!G672),'Rounded options'!$B$3),"-")</f>
        <v>5</v>
      </c>
      <c r="I672" s="66">
        <f>IF(AND(Q672=$I$2,$O672="HRG"),"See 07.BPTs",IFERROR(ROUND('[10]Linked sheet'!H672,'Rounded options'!$B$3),"-"))</f>
        <v>818</v>
      </c>
      <c r="J672" s="15">
        <f>IFERROR(ROUND(IF('[10]Linked sheet'!I672="","-",'[10]Linked sheet'!I672),'Rounded options'!$B$3),"-")</f>
        <v>5</v>
      </c>
      <c r="K672" s="15">
        <f>IFERROR(ROUND(IF('[10]Linked sheet'!J672="","-",'[10]Linked sheet'!J672),'Rounded options'!$B$3),"-")</f>
        <v>202</v>
      </c>
      <c r="L672" s="15" t="str">
        <f>IF('[10]Linked sheet'!K672="","-",'[10]Linked sheet'!K672)</f>
        <v>No</v>
      </c>
      <c r="M672" s="39" t="str">
        <f>IF('[10]Linked sheet'!L672="","-",'[10]Linked sheet'!L672)</f>
        <v>-</v>
      </c>
      <c r="N672" s="35">
        <f>IFERROR(ROUND('[10]Linked sheet'!M672,'Rounded options'!$B$3),"-")</f>
        <v>0</v>
      </c>
      <c r="O672" s="7" t="str">
        <f>IFERROR(VLOOKUP($B672,[11]BPT_System_Structure!$B:$F,2,FALSE),"-")</f>
        <v>-</v>
      </c>
      <c r="P672" s="23" t="str">
        <f>IFERROR(VLOOKUP($B672,[11]BPT_System_Structure!$B:$F,3,FALSE),"-")</f>
        <v>-</v>
      </c>
      <c r="Q672" s="8" t="str">
        <f>IFERROR(VLOOKUP($B672,[11]BPT_System_Structure!$B:$F,5,FALSE),"-")</f>
        <v>-</v>
      </c>
      <c r="R672" s="59">
        <v>0</v>
      </c>
    </row>
    <row r="673" spans="2:18" hidden="1" x14ac:dyDescent="0.2">
      <c r="B673" s="21" t="str">
        <f>'[10]Linked sheet'!A673</f>
        <v>FZ42B</v>
      </c>
      <c r="C673" s="20" t="str">
        <f>VLOOKUP($B673,'[10]Linked sheet'!$A$3:$O$1925,2,FALSE)</f>
        <v>Wireless Capsule Endoscopy, 18 years and under</v>
      </c>
      <c r="D673" s="68" t="str">
        <f>IF(AND($Q673=$D$2,$O673="HRG"),"See 07.BPT",IFERROR(ROUND('[10]Linked sheet'!C673,'Rounded options'!$B$3),"-"))</f>
        <v>-</v>
      </c>
      <c r="E673" s="66">
        <f>IF(AND($O673="HRG",OR($D$2,$Q673=$E$2)), "See 07.BPTs",IFERROR(ROUND('[10]Linked sheet'!D673,'Rounded options'!$B$3),"-"))</f>
        <v>818</v>
      </c>
      <c r="F673" s="15" t="str">
        <f>IFERROR(ROUND(IF('[10]Linked sheet'!E673="","-",'[10]Linked sheet'!E673),'Rounded options'!$B$3),"-")</f>
        <v>-</v>
      </c>
      <c r="G673" s="15" t="str">
        <f>IFERROR(ROUND(IF('[10]Linked sheet'!F673="","-",'[10]Linked sheet'!F673),'Rounded options'!$B$3),"-")</f>
        <v>-</v>
      </c>
      <c r="H673" s="15">
        <f>IFERROR(ROUND(IF('[10]Linked sheet'!G673="","-",'[10]Linked sheet'!G673),'Rounded options'!$B$3),"-")</f>
        <v>5</v>
      </c>
      <c r="I673" s="66">
        <f>IF(AND(Q673=$I$2,$O673="HRG"),"See 07.BPTs",IFERROR(ROUND('[10]Linked sheet'!H673,'Rounded options'!$B$3),"-"))</f>
        <v>818</v>
      </c>
      <c r="J673" s="15">
        <f>IFERROR(ROUND(IF('[10]Linked sheet'!I673="","-",'[10]Linked sheet'!I673),'Rounded options'!$B$3),"-")</f>
        <v>5</v>
      </c>
      <c r="K673" s="15">
        <f>IFERROR(ROUND(IF('[10]Linked sheet'!J673="","-",'[10]Linked sheet'!J673),'Rounded options'!$B$3),"-")</f>
        <v>252</v>
      </c>
      <c r="L673" s="15" t="str">
        <f>IF('[10]Linked sheet'!K673="","-",'[10]Linked sheet'!K673)</f>
        <v>No</v>
      </c>
      <c r="M673" s="39" t="str">
        <f>IF('[10]Linked sheet'!L673="","-",'[10]Linked sheet'!L673)</f>
        <v>-</v>
      </c>
      <c r="N673" s="35">
        <f>IFERROR(ROUND('[10]Linked sheet'!M673,'Rounded options'!$B$3),"-")</f>
        <v>0</v>
      </c>
      <c r="O673" s="7" t="str">
        <f>IFERROR(VLOOKUP($B673,[11]BPT_System_Structure!$B:$F,2,FALSE),"-")</f>
        <v>-</v>
      </c>
      <c r="P673" s="23" t="str">
        <f>IFERROR(VLOOKUP($B673,[11]BPT_System_Structure!$B:$F,3,FALSE),"-")</f>
        <v>-</v>
      </c>
      <c r="Q673" s="8" t="str">
        <f>IFERROR(VLOOKUP($B673,[11]BPT_System_Structure!$B:$F,5,FALSE),"-")</f>
        <v>-</v>
      </c>
      <c r="R673" s="59">
        <v>0</v>
      </c>
    </row>
    <row r="674" spans="2:18" hidden="1" x14ac:dyDescent="0.2">
      <c r="B674" s="21" t="str">
        <f>'[10]Linked sheet'!A674</f>
        <v>FZ49D</v>
      </c>
      <c r="C674" s="20" t="str">
        <f>VLOOKUP($B674,'[10]Linked sheet'!$A$3:$O$1925,2,FALSE)</f>
        <v>Nutritional Disorders with Interventions, with CC Score 2+</v>
      </c>
      <c r="D674" s="68" t="str">
        <f>IF(AND($Q674=$D$2,$O674="HRG"),"See 07.BPT",IFERROR(ROUND('[10]Linked sheet'!C674,'Rounded options'!$B$3),"-"))</f>
        <v>-</v>
      </c>
      <c r="E674" s="66">
        <f>IF(AND($O674="HRG",OR($D$2,$Q674=$E$2)), "See 07.BPTs",IFERROR(ROUND('[10]Linked sheet'!D674,'Rounded options'!$B$3),"-"))</f>
        <v>5521</v>
      </c>
      <c r="F674" s="15" t="str">
        <f>IFERROR(ROUND(IF('[10]Linked sheet'!E674="","-",'[10]Linked sheet'!E674),'Rounded options'!$B$3),"-")</f>
        <v>-</v>
      </c>
      <c r="G674" s="15" t="str">
        <f>IFERROR(ROUND(IF('[10]Linked sheet'!F674="","-",'[10]Linked sheet'!F674),'Rounded options'!$B$3),"-")</f>
        <v>-</v>
      </c>
      <c r="H674" s="15">
        <f>IFERROR(ROUND(IF('[10]Linked sheet'!G674="","-",'[10]Linked sheet'!G674),'Rounded options'!$B$3),"-")</f>
        <v>37</v>
      </c>
      <c r="I674" s="66">
        <f>IF(AND(Q674=$I$2,$O674="HRG"),"See 07.BPTs",IFERROR(ROUND('[10]Linked sheet'!H674,'Rounded options'!$B$3),"-"))</f>
        <v>6794</v>
      </c>
      <c r="J674" s="15">
        <f>IFERROR(ROUND(IF('[10]Linked sheet'!I674="","-",'[10]Linked sheet'!I674),'Rounded options'!$B$3),"-")</f>
        <v>74</v>
      </c>
      <c r="K674" s="15">
        <f>IFERROR(ROUND(IF('[10]Linked sheet'!J674="","-",'[10]Linked sheet'!J674),'Rounded options'!$B$3),"-")</f>
        <v>202</v>
      </c>
      <c r="L674" s="15" t="str">
        <f>IF('[10]Linked sheet'!K674="","-",'[10]Linked sheet'!K674)</f>
        <v>Yes</v>
      </c>
      <c r="M674" s="39">
        <f>IF('[10]Linked sheet'!L674="","-",'[10]Linked sheet'!L674)</f>
        <v>0.30000000000000004</v>
      </c>
      <c r="N674" s="35">
        <f>IFERROR(ROUND('[10]Linked sheet'!M674,'Rounded options'!$B$3),"-")</f>
        <v>2038</v>
      </c>
      <c r="O674" s="7" t="str">
        <f>IFERROR(VLOOKUP($B674,[11]BPT_System_Structure!$B:$F,2,FALSE),"-")</f>
        <v>-</v>
      </c>
      <c r="P674" s="23" t="str">
        <f>IFERROR(VLOOKUP($B674,[11]BPT_System_Structure!$B:$F,3,FALSE),"-")</f>
        <v>-</v>
      </c>
      <c r="Q674" s="8" t="str">
        <f>IFERROR(VLOOKUP($B674,[11]BPT_System_Structure!$B:$F,5,FALSE),"-")</f>
        <v>-</v>
      </c>
      <c r="R674" s="59">
        <v>0</v>
      </c>
    </row>
    <row r="675" spans="2:18" hidden="1" x14ac:dyDescent="0.2">
      <c r="B675" s="21" t="str">
        <f>'[10]Linked sheet'!A675</f>
        <v>FZ49E</v>
      </c>
      <c r="C675" s="20" t="str">
        <f>VLOOKUP($B675,'[10]Linked sheet'!$A$3:$O$1925,2,FALSE)</f>
        <v>Nutritional Disorders with Interventions, with CC Score 0-1</v>
      </c>
      <c r="D675" s="68" t="str">
        <f>IF(AND($Q675=$D$2,$O675="HRG"),"See 07.BPT",IFERROR(ROUND('[10]Linked sheet'!C675,'Rounded options'!$B$3),"-"))</f>
        <v>-</v>
      </c>
      <c r="E675" s="66">
        <f>IF(AND($O675="HRG",OR($D$2,$Q675=$E$2)), "See 07.BPTs",IFERROR(ROUND('[10]Linked sheet'!D675,'Rounded options'!$B$3),"-"))</f>
        <v>2753</v>
      </c>
      <c r="F675" s="15" t="str">
        <f>IFERROR(ROUND(IF('[10]Linked sheet'!E675="","-",'[10]Linked sheet'!E675),'Rounded options'!$B$3),"-")</f>
        <v>-</v>
      </c>
      <c r="G675" s="15" t="str">
        <f>IFERROR(ROUND(IF('[10]Linked sheet'!F675="","-",'[10]Linked sheet'!F675),'Rounded options'!$B$3),"-")</f>
        <v>-</v>
      </c>
      <c r="H675" s="15">
        <f>IFERROR(ROUND(IF('[10]Linked sheet'!G675="","-",'[10]Linked sheet'!G675),'Rounded options'!$B$3),"-")</f>
        <v>18</v>
      </c>
      <c r="I675" s="66">
        <f>IF(AND(Q675=$I$2,$O675="HRG"),"See 07.BPTs",IFERROR(ROUND('[10]Linked sheet'!H675,'Rounded options'!$B$3),"-"))</f>
        <v>3273</v>
      </c>
      <c r="J675" s="15">
        <f>IFERROR(ROUND(IF('[10]Linked sheet'!I675="","-",'[10]Linked sheet'!I675),'Rounded options'!$B$3),"-")</f>
        <v>33</v>
      </c>
      <c r="K675" s="15">
        <f>IFERROR(ROUND(IF('[10]Linked sheet'!J675="","-",'[10]Linked sheet'!J675),'Rounded options'!$B$3),"-")</f>
        <v>202</v>
      </c>
      <c r="L675" s="15" t="str">
        <f>IF('[10]Linked sheet'!K675="","-",'[10]Linked sheet'!K675)</f>
        <v>Yes</v>
      </c>
      <c r="M675" s="39">
        <f>IF('[10]Linked sheet'!L675="","-",'[10]Linked sheet'!L675)</f>
        <v>0.30000000000000004</v>
      </c>
      <c r="N675" s="35">
        <f>IFERROR(ROUND('[10]Linked sheet'!M675,'Rounded options'!$B$3),"-")</f>
        <v>982</v>
      </c>
      <c r="O675" s="7" t="str">
        <f>IFERROR(VLOOKUP($B675,[11]BPT_System_Structure!$B:$F,2,FALSE),"-")</f>
        <v>-</v>
      </c>
      <c r="P675" s="23" t="str">
        <f>IFERROR(VLOOKUP($B675,[11]BPT_System_Structure!$B:$F,3,FALSE),"-")</f>
        <v>-</v>
      </c>
      <c r="Q675" s="8" t="str">
        <f>IFERROR(VLOOKUP($B675,[11]BPT_System_Structure!$B:$F,5,FALSE),"-")</f>
        <v>-</v>
      </c>
      <c r="R675" s="59">
        <v>0</v>
      </c>
    </row>
    <row r="676" spans="2:18" hidden="1" x14ac:dyDescent="0.2">
      <c r="B676" s="21" t="str">
        <f>'[10]Linked sheet'!A676</f>
        <v>FZ49F</v>
      </c>
      <c r="C676" s="20" t="str">
        <f>VLOOKUP($B676,'[10]Linked sheet'!$A$3:$O$1925,2,FALSE)</f>
        <v>Nutritional Disorders without Interventions, with CC Score 6+</v>
      </c>
      <c r="D676" s="68" t="str">
        <f>IF(AND($Q676=$D$2,$O676="HRG"),"See 07.BPT",IFERROR(ROUND('[10]Linked sheet'!C676,'Rounded options'!$B$3),"-"))</f>
        <v>-</v>
      </c>
      <c r="E676" s="66">
        <f>IF(AND($O676="HRG",OR($D$2,$Q676=$E$2)), "See 07.BPTs",IFERROR(ROUND('[10]Linked sheet'!D676,'Rounded options'!$B$3),"-"))</f>
        <v>1125</v>
      </c>
      <c r="F676" s="15" t="str">
        <f>IFERROR(ROUND(IF('[10]Linked sheet'!E676="","-",'[10]Linked sheet'!E676),'Rounded options'!$B$3),"-")</f>
        <v>-</v>
      </c>
      <c r="G676" s="15" t="str">
        <f>IFERROR(ROUND(IF('[10]Linked sheet'!F676="","-",'[10]Linked sheet'!F676),'Rounded options'!$B$3),"-")</f>
        <v>-</v>
      </c>
      <c r="H676" s="15">
        <f>IFERROR(ROUND(IF('[10]Linked sheet'!G676="","-",'[10]Linked sheet'!G676),'Rounded options'!$B$3),"-")</f>
        <v>6</v>
      </c>
      <c r="I676" s="66">
        <f>IF(AND(Q676=$I$2,$O676="HRG"),"See 07.BPTs",IFERROR(ROUND('[10]Linked sheet'!H676,'Rounded options'!$B$3),"-"))</f>
        <v>4184</v>
      </c>
      <c r="J676" s="15">
        <f>IFERROR(ROUND(IF('[10]Linked sheet'!I676="","-",'[10]Linked sheet'!I676),'Rounded options'!$B$3),"-")</f>
        <v>49</v>
      </c>
      <c r="K676" s="15">
        <f>IFERROR(ROUND(IF('[10]Linked sheet'!J676="","-",'[10]Linked sheet'!J676),'Rounded options'!$B$3),"-")</f>
        <v>202</v>
      </c>
      <c r="L676" s="15" t="str">
        <f>IF('[10]Linked sheet'!K676="","-",'[10]Linked sheet'!K676)</f>
        <v>Yes</v>
      </c>
      <c r="M676" s="39">
        <f>IF('[10]Linked sheet'!L676="","-",'[10]Linked sheet'!L676)</f>
        <v>0.30000000000000004</v>
      </c>
      <c r="N676" s="35">
        <f>IFERROR(ROUND('[10]Linked sheet'!M676,'Rounded options'!$B$3),"-")</f>
        <v>1255</v>
      </c>
      <c r="O676" s="7" t="str">
        <f>IFERROR(VLOOKUP($B676,[11]BPT_System_Structure!$B:$F,2,FALSE),"-")</f>
        <v>-</v>
      </c>
      <c r="P676" s="23" t="str">
        <f>IFERROR(VLOOKUP($B676,[11]BPT_System_Structure!$B:$F,3,FALSE),"-")</f>
        <v>-</v>
      </c>
      <c r="Q676" s="8" t="str">
        <f>IFERROR(VLOOKUP($B676,[11]BPT_System_Structure!$B:$F,5,FALSE),"-")</f>
        <v>-</v>
      </c>
      <c r="R676" s="59">
        <v>0</v>
      </c>
    </row>
    <row r="677" spans="2:18" hidden="1" x14ac:dyDescent="0.2">
      <c r="B677" s="21" t="str">
        <f>'[10]Linked sheet'!A677</f>
        <v>FZ49G</v>
      </c>
      <c r="C677" s="20" t="str">
        <f>VLOOKUP($B677,'[10]Linked sheet'!$A$3:$O$1925,2,FALSE)</f>
        <v>Nutritional Disorders without Interventions, with CC Score 2-5</v>
      </c>
      <c r="D677" s="68" t="str">
        <f>IF(AND($Q677=$D$2,$O677="HRG"),"See 07.BPT",IFERROR(ROUND('[10]Linked sheet'!C677,'Rounded options'!$B$3),"-"))</f>
        <v>-</v>
      </c>
      <c r="E677" s="66">
        <f>IF(AND($O677="HRG",OR($D$2,$Q677=$E$2)), "See 07.BPTs",IFERROR(ROUND('[10]Linked sheet'!D677,'Rounded options'!$B$3),"-"))</f>
        <v>402</v>
      </c>
      <c r="F677" s="15" t="str">
        <f>IFERROR(ROUND(IF('[10]Linked sheet'!E677="","-",'[10]Linked sheet'!E677),'Rounded options'!$B$3),"-")</f>
        <v>-</v>
      </c>
      <c r="G677" s="15" t="str">
        <f>IFERROR(ROUND(IF('[10]Linked sheet'!F677="","-",'[10]Linked sheet'!F677),'Rounded options'!$B$3),"-")</f>
        <v>-</v>
      </c>
      <c r="H677" s="15">
        <f>IFERROR(ROUND(IF('[10]Linked sheet'!G677="","-",'[10]Linked sheet'!G677),'Rounded options'!$B$3),"-")</f>
        <v>5</v>
      </c>
      <c r="I677" s="66">
        <f>IF(AND(Q677=$I$2,$O677="HRG"),"See 07.BPTs",IFERROR(ROUND('[10]Linked sheet'!H677,'Rounded options'!$B$3),"-"))</f>
        <v>2551</v>
      </c>
      <c r="J677" s="15">
        <f>IFERROR(ROUND(IF('[10]Linked sheet'!I677="","-",'[10]Linked sheet'!I677),'Rounded options'!$B$3),"-")</f>
        <v>26</v>
      </c>
      <c r="K677" s="15">
        <f>IFERROR(ROUND(IF('[10]Linked sheet'!J677="","-",'[10]Linked sheet'!J677),'Rounded options'!$B$3),"-")</f>
        <v>202</v>
      </c>
      <c r="L677" s="15" t="str">
        <f>IF('[10]Linked sheet'!K677="","-",'[10]Linked sheet'!K677)</f>
        <v>Yes</v>
      </c>
      <c r="M677" s="39">
        <f>IF('[10]Linked sheet'!L677="","-",'[10]Linked sheet'!L677)</f>
        <v>0.30000000000000004</v>
      </c>
      <c r="N677" s="35">
        <f>IFERROR(ROUND('[10]Linked sheet'!M677,'Rounded options'!$B$3),"-")</f>
        <v>765</v>
      </c>
      <c r="O677" s="7" t="str">
        <f>IFERROR(VLOOKUP($B677,[11]BPT_System_Structure!$B:$F,2,FALSE),"-")</f>
        <v>-</v>
      </c>
      <c r="P677" s="23" t="str">
        <f>IFERROR(VLOOKUP($B677,[11]BPT_System_Structure!$B:$F,3,FALSE),"-")</f>
        <v>-</v>
      </c>
      <c r="Q677" s="8" t="str">
        <f>IFERROR(VLOOKUP($B677,[11]BPT_System_Structure!$B:$F,5,FALSE),"-")</f>
        <v>-</v>
      </c>
      <c r="R677" s="59">
        <v>0</v>
      </c>
    </row>
    <row r="678" spans="2:18" hidden="1" x14ac:dyDescent="0.2">
      <c r="B678" s="21" t="str">
        <f>'[10]Linked sheet'!A678</f>
        <v>FZ49H</v>
      </c>
      <c r="C678" s="20" t="str">
        <f>VLOOKUP($B678,'[10]Linked sheet'!$A$3:$O$1925,2,FALSE)</f>
        <v>Nutritional Disorders without Interventions, with CC Score 0-1</v>
      </c>
      <c r="D678" s="68" t="str">
        <f>IF(AND($Q678=$D$2,$O678="HRG"),"See 07.BPT",IFERROR(ROUND('[10]Linked sheet'!C678,'Rounded options'!$B$3),"-"))</f>
        <v>-</v>
      </c>
      <c r="E678" s="66">
        <f>IF(AND($O678="HRG",OR($D$2,$Q678=$E$2)), "See 07.BPTs",IFERROR(ROUND('[10]Linked sheet'!D678,'Rounded options'!$B$3),"-"))</f>
        <v>332</v>
      </c>
      <c r="F678" s="15" t="str">
        <f>IFERROR(ROUND(IF('[10]Linked sheet'!E678="","-",'[10]Linked sheet'!E678),'Rounded options'!$B$3),"-")</f>
        <v>-</v>
      </c>
      <c r="G678" s="15" t="str">
        <f>IFERROR(ROUND(IF('[10]Linked sheet'!F678="","-",'[10]Linked sheet'!F678),'Rounded options'!$B$3),"-")</f>
        <v>-</v>
      </c>
      <c r="H678" s="15">
        <f>IFERROR(ROUND(IF('[10]Linked sheet'!G678="","-",'[10]Linked sheet'!G678),'Rounded options'!$B$3),"-")</f>
        <v>5</v>
      </c>
      <c r="I678" s="66">
        <f>IF(AND(Q678=$I$2,$O678="HRG"),"See 07.BPTs",IFERROR(ROUND('[10]Linked sheet'!H678,'Rounded options'!$B$3),"-"))</f>
        <v>1872</v>
      </c>
      <c r="J678" s="15">
        <f>IFERROR(ROUND(IF('[10]Linked sheet'!I678="","-",'[10]Linked sheet'!I678),'Rounded options'!$B$3),"-")</f>
        <v>15</v>
      </c>
      <c r="K678" s="15">
        <f>IFERROR(ROUND(IF('[10]Linked sheet'!J678="","-",'[10]Linked sheet'!J678),'Rounded options'!$B$3),"-")</f>
        <v>202</v>
      </c>
      <c r="L678" s="15" t="str">
        <f>IF('[10]Linked sheet'!K678="","-",'[10]Linked sheet'!K678)</f>
        <v>Yes</v>
      </c>
      <c r="M678" s="39">
        <f>IF('[10]Linked sheet'!L678="","-",'[10]Linked sheet'!L678)</f>
        <v>0.30000000000000004</v>
      </c>
      <c r="N678" s="35">
        <f>IFERROR(ROUND('[10]Linked sheet'!M678,'Rounded options'!$B$3),"-")</f>
        <v>562</v>
      </c>
      <c r="O678" s="7" t="str">
        <f>IFERROR(VLOOKUP($B678,[11]BPT_System_Structure!$B:$F,2,FALSE),"-")</f>
        <v>-</v>
      </c>
      <c r="P678" s="23" t="str">
        <f>IFERROR(VLOOKUP($B678,[11]BPT_System_Structure!$B:$F,3,FALSE),"-")</f>
        <v>-</v>
      </c>
      <c r="Q678" s="8" t="str">
        <f>IFERROR(VLOOKUP($B678,[11]BPT_System_Structure!$B:$F,5,FALSE),"-")</f>
        <v>-</v>
      </c>
      <c r="R678" s="59">
        <v>0</v>
      </c>
    </row>
    <row r="679" spans="2:18" hidden="1" x14ac:dyDescent="0.2">
      <c r="B679" s="21" t="str">
        <f>'[10]Linked sheet'!A679</f>
        <v>FZ50Z</v>
      </c>
      <c r="C679" s="20" t="str">
        <f>VLOOKUP($B679,'[10]Linked sheet'!$A$3:$O$1925,2,FALSE)</f>
        <v>Intermediate Large Intestine Procedures, 19 years and over</v>
      </c>
      <c r="D679" s="68">
        <f>IF(AND($Q679=$D$2,$O679="HRG"),"See 07.BPT",IFERROR(ROUND('[10]Linked sheet'!C679,'Rounded options'!$B$3),"-"))</f>
        <v>141</v>
      </c>
      <c r="E679" s="66">
        <f>IF(AND($O679="HRG",OR($D$2,$Q679=$E$2)), "See 07.BPTs",IFERROR(ROUND('[10]Linked sheet'!D679,'Rounded options'!$B$3),"-"))</f>
        <v>804</v>
      </c>
      <c r="F679" s="15" t="str">
        <f>IFERROR(ROUND(IF('[10]Linked sheet'!E679="","-",'[10]Linked sheet'!E679),'Rounded options'!$B$3),"-")</f>
        <v>-</v>
      </c>
      <c r="G679" s="15" t="str">
        <f>IFERROR(ROUND(IF('[10]Linked sheet'!F679="","-",'[10]Linked sheet'!F679),'Rounded options'!$B$3),"-")</f>
        <v>-</v>
      </c>
      <c r="H679" s="15">
        <f>IFERROR(ROUND(IF('[10]Linked sheet'!G679="","-",'[10]Linked sheet'!G679),'Rounded options'!$B$3),"-")</f>
        <v>5</v>
      </c>
      <c r="I679" s="66">
        <f>IF(AND(Q679=$I$2,$O679="HRG"),"See 07.BPTs",IFERROR(ROUND('[10]Linked sheet'!H679,'Rounded options'!$B$3),"-"))</f>
        <v>711</v>
      </c>
      <c r="J679" s="15">
        <f>IFERROR(ROUND(IF('[10]Linked sheet'!I679="","-",'[10]Linked sheet'!I679),'Rounded options'!$B$3),"-")</f>
        <v>5</v>
      </c>
      <c r="K679" s="15">
        <f>IFERROR(ROUND(IF('[10]Linked sheet'!J679="","-",'[10]Linked sheet'!J679),'Rounded options'!$B$3),"-")</f>
        <v>202</v>
      </c>
      <c r="L679" s="15" t="str">
        <f>IF('[10]Linked sheet'!K679="","-",'[10]Linked sheet'!K679)</f>
        <v>No</v>
      </c>
      <c r="M679" s="39" t="str">
        <f>IF('[10]Linked sheet'!L679="","-",'[10]Linked sheet'!L679)</f>
        <v>-</v>
      </c>
      <c r="N679" s="35">
        <f>IFERROR(ROUND('[10]Linked sheet'!M679,'Rounded options'!$B$3),"-")</f>
        <v>0</v>
      </c>
      <c r="O679" s="7" t="str">
        <f>IFERROR(VLOOKUP($B679,[11]BPT_System_Structure!$B:$F,2,FALSE),"-")</f>
        <v>-</v>
      </c>
      <c r="P679" s="23" t="str">
        <f>IFERROR(VLOOKUP($B679,[11]BPT_System_Structure!$B:$F,3,FALSE),"-")</f>
        <v>-</v>
      </c>
      <c r="Q679" s="8" t="str">
        <f>IFERROR(VLOOKUP($B679,[11]BPT_System_Structure!$B:$F,5,FALSE),"-")</f>
        <v>-</v>
      </c>
      <c r="R679" s="59">
        <v>0</v>
      </c>
    </row>
    <row r="680" spans="2:18" x14ac:dyDescent="0.2">
      <c r="B680" s="21" t="str">
        <f>'[10]Linked sheet'!A680</f>
        <v>FZ51Z</v>
      </c>
      <c r="C680" s="20" t="str">
        <f>VLOOKUP($B680,'[10]Linked sheet'!$A$3:$O$1925,2,FALSE)</f>
        <v>Diagnostic Colonoscopy, 19 years and over</v>
      </c>
      <c r="D680" s="68">
        <f>IF(AND($Q680=$D$2,$O680="HRG"),"See 07.BPT",IFERROR(ROUND('[10]Linked sheet'!C680,'Rounded options'!$B$3),"-"))</f>
        <v>280</v>
      </c>
      <c r="E680" s="66" t="str">
        <f>IF(AND($O680="HRG",OR($D$2,$Q680=$E$2)), "See 07.BPTs",IFERROR(ROUND('[10]Linked sheet'!D680,'Rounded options'!$B$3),"-"))</f>
        <v>See 07.BPTs</v>
      </c>
      <c r="F680" s="15" t="str">
        <f>IFERROR(ROUND(IF('[10]Linked sheet'!E680="","-",'[10]Linked sheet'!E680),'Rounded options'!$B$3),"-")</f>
        <v>-</v>
      </c>
      <c r="G680" s="15" t="str">
        <f>IFERROR(ROUND(IF('[10]Linked sheet'!F680="","-",'[10]Linked sheet'!F680),'Rounded options'!$B$3),"-")</f>
        <v>-</v>
      </c>
      <c r="H680" s="15">
        <f>IFERROR(ROUND(IF('[10]Linked sheet'!G680="","-",'[10]Linked sheet'!G680),'Rounded options'!$B$3),"-")</f>
        <v>5</v>
      </c>
      <c r="I680" s="66">
        <f>IF(AND(Q680=$I$2,$O680="HRG"),"See 07.BPTs",IFERROR(ROUND('[10]Linked sheet'!H680,'Rounded options'!$B$3),"-"))</f>
        <v>765</v>
      </c>
      <c r="J680" s="15">
        <f>IFERROR(ROUND(IF('[10]Linked sheet'!I680="","-",'[10]Linked sheet'!I680),'Rounded options'!$B$3),"-")</f>
        <v>5</v>
      </c>
      <c r="K680" s="15">
        <f>IFERROR(ROUND(IF('[10]Linked sheet'!J680="","-",'[10]Linked sheet'!J680),'Rounded options'!$B$3),"-")</f>
        <v>202</v>
      </c>
      <c r="L680" s="15" t="str">
        <f>IF('[10]Linked sheet'!K680="","-",'[10]Linked sheet'!K680)</f>
        <v>No</v>
      </c>
      <c r="M680" s="39" t="str">
        <f>IF('[10]Linked sheet'!L680="","-",'[10]Linked sheet'!L680)</f>
        <v>-</v>
      </c>
      <c r="N680" s="35">
        <f>IFERROR(ROUND('[10]Linked sheet'!M680,'Rounded options'!$B$3),"-")</f>
        <v>0</v>
      </c>
      <c r="O680" s="7" t="str">
        <f>IFERROR(VLOOKUP($B680,[11]BPT_System_Structure!$B:$F,2,FALSE),"-")</f>
        <v>HRG</v>
      </c>
      <c r="P680" s="23" t="str">
        <f>IFERROR(VLOOKUP($B680,[11]BPT_System_Structure!$B:$F,3,FALSE),"-")</f>
        <v>Endoscopy procedures</v>
      </c>
      <c r="Q680" s="8" t="str">
        <f>IFERROR(VLOOKUP($B680,[11]BPT_System_Structure!$B:$F,5,FALSE),"-")</f>
        <v>DC/EL</v>
      </c>
      <c r="R680" s="59" t="s">
        <v>11</v>
      </c>
    </row>
    <row r="681" spans="2:18" x14ac:dyDescent="0.2">
      <c r="B681" s="21" t="str">
        <f>'[10]Linked sheet'!A681</f>
        <v>FZ52Z</v>
      </c>
      <c r="C681" s="20" t="str">
        <f>VLOOKUP($B681,'[10]Linked sheet'!$A$3:$O$1925,2,FALSE)</f>
        <v>Diagnostic Colonoscopy with Biopsy, 19 years and over</v>
      </c>
      <c r="D681" s="68">
        <f>IF(AND($Q681=$D$2,$O681="HRG"),"See 07.BPT",IFERROR(ROUND('[10]Linked sheet'!C681,'Rounded options'!$B$3),"-"))</f>
        <v>394</v>
      </c>
      <c r="E681" s="66" t="str">
        <f>IF(AND($O681="HRG",OR($D$2,$Q681=$E$2)), "See 07.BPTs",IFERROR(ROUND('[10]Linked sheet'!D681,'Rounded options'!$B$3),"-"))</f>
        <v>See 07.BPTs</v>
      </c>
      <c r="F681" s="15" t="str">
        <f>IFERROR(ROUND(IF('[10]Linked sheet'!E681="","-",'[10]Linked sheet'!E681),'Rounded options'!$B$3),"-")</f>
        <v>-</v>
      </c>
      <c r="G681" s="15" t="str">
        <f>IFERROR(ROUND(IF('[10]Linked sheet'!F681="","-",'[10]Linked sheet'!F681),'Rounded options'!$B$3),"-")</f>
        <v>-</v>
      </c>
      <c r="H681" s="15">
        <f>IFERROR(ROUND(IF('[10]Linked sheet'!G681="","-",'[10]Linked sheet'!G681),'Rounded options'!$B$3),"-")</f>
        <v>5</v>
      </c>
      <c r="I681" s="66">
        <f>IF(AND(Q681=$I$2,$O681="HRG"),"See 07.BPTs",IFERROR(ROUND('[10]Linked sheet'!H681,'Rounded options'!$B$3),"-"))</f>
        <v>799</v>
      </c>
      <c r="J681" s="15">
        <f>IFERROR(ROUND(IF('[10]Linked sheet'!I681="","-",'[10]Linked sheet'!I681),'Rounded options'!$B$3),"-")</f>
        <v>5</v>
      </c>
      <c r="K681" s="15">
        <f>IFERROR(ROUND(IF('[10]Linked sheet'!J681="","-",'[10]Linked sheet'!J681),'Rounded options'!$B$3),"-")</f>
        <v>202</v>
      </c>
      <c r="L681" s="15" t="str">
        <f>IF('[10]Linked sheet'!K681="","-",'[10]Linked sheet'!K681)</f>
        <v>No</v>
      </c>
      <c r="M681" s="39" t="str">
        <f>IF('[10]Linked sheet'!L681="","-",'[10]Linked sheet'!L681)</f>
        <v>-</v>
      </c>
      <c r="N681" s="35">
        <f>IFERROR(ROUND('[10]Linked sheet'!M681,'Rounded options'!$B$3),"-")</f>
        <v>0</v>
      </c>
      <c r="O681" s="7" t="str">
        <f>IFERROR(VLOOKUP($B681,[11]BPT_System_Structure!$B:$F,2,FALSE),"-")</f>
        <v>HRG</v>
      </c>
      <c r="P681" s="23" t="str">
        <f>IFERROR(VLOOKUP($B681,[11]BPT_System_Structure!$B:$F,3,FALSE),"-")</f>
        <v>Endoscopy procedures</v>
      </c>
      <c r="Q681" s="8" t="str">
        <f>IFERROR(VLOOKUP($B681,[11]BPT_System_Structure!$B:$F,5,FALSE),"-")</f>
        <v>DC/EL</v>
      </c>
      <c r="R681" s="59" t="s">
        <v>11</v>
      </c>
    </row>
    <row r="682" spans="2:18" x14ac:dyDescent="0.2">
      <c r="B682" s="21" t="str">
        <f>'[10]Linked sheet'!A682</f>
        <v>FZ53Z</v>
      </c>
      <c r="C682" s="20" t="str">
        <f>VLOOKUP($B682,'[10]Linked sheet'!$A$3:$O$1925,2,FALSE)</f>
        <v>Therapeutic Colonoscopy, 19 years and over</v>
      </c>
      <c r="D682" s="68">
        <f>IF(AND($Q682=$D$2,$O682="HRG"),"See 07.BPT",IFERROR(ROUND('[10]Linked sheet'!C682,'Rounded options'!$B$3),"-"))</f>
        <v>249</v>
      </c>
      <c r="E682" s="66" t="str">
        <f>IF(AND($O682="HRG",OR($D$2,$Q682=$E$2)), "See 07.BPTs",IFERROR(ROUND('[10]Linked sheet'!D682,'Rounded options'!$B$3),"-"))</f>
        <v>See 07.BPTs</v>
      </c>
      <c r="F682" s="15" t="str">
        <f>IFERROR(ROUND(IF('[10]Linked sheet'!E682="","-",'[10]Linked sheet'!E682),'Rounded options'!$B$3),"-")</f>
        <v>-</v>
      </c>
      <c r="G682" s="15" t="str">
        <f>IFERROR(ROUND(IF('[10]Linked sheet'!F682="","-",'[10]Linked sheet'!F682),'Rounded options'!$B$3),"-")</f>
        <v>-</v>
      </c>
      <c r="H682" s="15">
        <f>IFERROR(ROUND(IF('[10]Linked sheet'!G682="","-",'[10]Linked sheet'!G682),'Rounded options'!$B$3),"-")</f>
        <v>5</v>
      </c>
      <c r="I682" s="66">
        <f>IF(AND(Q682=$I$2,$O682="HRG"),"See 07.BPTs",IFERROR(ROUND('[10]Linked sheet'!H682,'Rounded options'!$B$3),"-"))</f>
        <v>532</v>
      </c>
      <c r="J682" s="15">
        <f>IFERROR(ROUND(IF('[10]Linked sheet'!I682="","-",'[10]Linked sheet'!I682),'Rounded options'!$B$3),"-")</f>
        <v>5</v>
      </c>
      <c r="K682" s="15">
        <f>IFERROR(ROUND(IF('[10]Linked sheet'!J682="","-",'[10]Linked sheet'!J682),'Rounded options'!$B$3),"-")</f>
        <v>202</v>
      </c>
      <c r="L682" s="15" t="str">
        <f>IF('[10]Linked sheet'!K682="","-",'[10]Linked sheet'!K682)</f>
        <v>No</v>
      </c>
      <c r="M682" s="39" t="str">
        <f>IF('[10]Linked sheet'!L682="","-",'[10]Linked sheet'!L682)</f>
        <v>-</v>
      </c>
      <c r="N682" s="35">
        <f>IFERROR(ROUND('[10]Linked sheet'!M682,'Rounded options'!$B$3),"-")</f>
        <v>0</v>
      </c>
      <c r="O682" s="7" t="str">
        <f>IFERROR(VLOOKUP($B682,[11]BPT_System_Structure!$B:$F,2,FALSE),"-")</f>
        <v>HRG</v>
      </c>
      <c r="P682" s="23" t="str">
        <f>IFERROR(VLOOKUP($B682,[11]BPT_System_Structure!$B:$F,3,FALSE),"-")</f>
        <v>Endoscopy procedures</v>
      </c>
      <c r="Q682" s="8" t="str">
        <f>IFERROR(VLOOKUP($B682,[11]BPT_System_Structure!$B:$F,5,FALSE),"-")</f>
        <v>DC/EL</v>
      </c>
      <c r="R682" s="59" t="s">
        <v>11</v>
      </c>
    </row>
    <row r="683" spans="2:18" x14ac:dyDescent="0.2">
      <c r="B683" s="21" t="str">
        <f>'[10]Linked sheet'!A683</f>
        <v>FZ54Z</v>
      </c>
      <c r="C683" s="20" t="str">
        <f>VLOOKUP($B683,'[10]Linked sheet'!$A$3:$O$1925,2,FALSE)</f>
        <v>Diagnostic Flexible Sigmoidoscopy, 19 years and over</v>
      </c>
      <c r="D683" s="68">
        <f>IF(AND($Q683=$D$2,$O683="HRG"),"See 07.BPT",IFERROR(ROUND('[10]Linked sheet'!C683,'Rounded options'!$B$3),"-"))</f>
        <v>148</v>
      </c>
      <c r="E683" s="66" t="str">
        <f>IF(AND($O683="HRG",OR($D$2,$Q683=$E$2)), "See 07.BPTs",IFERROR(ROUND('[10]Linked sheet'!D683,'Rounded options'!$B$3),"-"))</f>
        <v>See 07.BPTs</v>
      </c>
      <c r="F683" s="15" t="str">
        <f>IFERROR(ROUND(IF('[10]Linked sheet'!E683="","-",'[10]Linked sheet'!E683),'Rounded options'!$B$3),"-")</f>
        <v>-</v>
      </c>
      <c r="G683" s="15" t="str">
        <f>IFERROR(ROUND(IF('[10]Linked sheet'!F683="","-",'[10]Linked sheet'!F683),'Rounded options'!$B$3),"-")</f>
        <v>-</v>
      </c>
      <c r="H683" s="15">
        <f>IFERROR(ROUND(IF('[10]Linked sheet'!G683="","-",'[10]Linked sheet'!G683),'Rounded options'!$B$3),"-")</f>
        <v>5</v>
      </c>
      <c r="I683" s="66">
        <f>IF(AND(Q683=$I$2,$O683="HRG"),"See 07.BPTs",IFERROR(ROUND('[10]Linked sheet'!H683,'Rounded options'!$B$3),"-"))</f>
        <v>702</v>
      </c>
      <c r="J683" s="15">
        <f>IFERROR(ROUND(IF('[10]Linked sheet'!I683="","-",'[10]Linked sheet'!I683),'Rounded options'!$B$3),"-")</f>
        <v>5</v>
      </c>
      <c r="K683" s="15">
        <f>IFERROR(ROUND(IF('[10]Linked sheet'!J683="","-",'[10]Linked sheet'!J683),'Rounded options'!$B$3),"-")</f>
        <v>202</v>
      </c>
      <c r="L683" s="15" t="str">
        <f>IF('[10]Linked sheet'!K683="","-",'[10]Linked sheet'!K683)</f>
        <v>No</v>
      </c>
      <c r="M683" s="39" t="str">
        <f>IF('[10]Linked sheet'!L683="","-",'[10]Linked sheet'!L683)</f>
        <v>-</v>
      </c>
      <c r="N683" s="35">
        <f>IFERROR(ROUND('[10]Linked sheet'!M683,'Rounded options'!$B$3),"-")</f>
        <v>0</v>
      </c>
      <c r="O683" s="7" t="str">
        <f>IFERROR(VLOOKUP($B683,[11]BPT_System_Structure!$B:$F,2,FALSE),"-")</f>
        <v>HRG</v>
      </c>
      <c r="P683" s="23" t="str">
        <f>IFERROR(VLOOKUP($B683,[11]BPT_System_Structure!$B:$F,3,FALSE),"-")</f>
        <v>Endoscopy procedures</v>
      </c>
      <c r="Q683" s="8" t="str">
        <f>IFERROR(VLOOKUP($B683,[11]BPT_System_Structure!$B:$F,5,FALSE),"-")</f>
        <v>DC/EL</v>
      </c>
      <c r="R683" s="59" t="s">
        <v>11</v>
      </c>
    </row>
    <row r="684" spans="2:18" x14ac:dyDescent="0.2">
      <c r="B684" s="21" t="str">
        <f>'[10]Linked sheet'!A684</f>
        <v>FZ55Z</v>
      </c>
      <c r="C684" s="20" t="str">
        <f>VLOOKUP($B684,'[10]Linked sheet'!$A$3:$O$1925,2,FALSE)</f>
        <v>Diagnostic Flexible Sigmoidoscopy with Biopsy, 19 years and over</v>
      </c>
      <c r="D684" s="68">
        <f>IF(AND($Q684=$D$2,$O684="HRG"),"See 07.BPT",IFERROR(ROUND('[10]Linked sheet'!C684,'Rounded options'!$B$3),"-"))</f>
        <v>182</v>
      </c>
      <c r="E684" s="66" t="str">
        <f>IF(AND($O684="HRG",OR($D$2,$Q684=$E$2)), "See 07.BPTs",IFERROR(ROUND('[10]Linked sheet'!D684,'Rounded options'!$B$3),"-"))</f>
        <v>See 07.BPTs</v>
      </c>
      <c r="F684" s="15" t="str">
        <f>IFERROR(ROUND(IF('[10]Linked sheet'!E684="","-",'[10]Linked sheet'!E684),'Rounded options'!$B$3),"-")</f>
        <v>-</v>
      </c>
      <c r="G684" s="15" t="str">
        <f>IFERROR(ROUND(IF('[10]Linked sheet'!F684="","-",'[10]Linked sheet'!F684),'Rounded options'!$B$3),"-")</f>
        <v>-</v>
      </c>
      <c r="H684" s="15">
        <f>IFERROR(ROUND(IF('[10]Linked sheet'!G684="","-",'[10]Linked sheet'!G684),'Rounded options'!$B$3),"-")</f>
        <v>5</v>
      </c>
      <c r="I684" s="66">
        <f>IF(AND(Q684=$I$2,$O684="HRG"),"See 07.BPTs",IFERROR(ROUND('[10]Linked sheet'!H684,'Rounded options'!$B$3),"-"))</f>
        <v>865</v>
      </c>
      <c r="J684" s="15">
        <f>IFERROR(ROUND(IF('[10]Linked sheet'!I684="","-",'[10]Linked sheet'!I684),'Rounded options'!$B$3),"-")</f>
        <v>5</v>
      </c>
      <c r="K684" s="15">
        <f>IFERROR(ROUND(IF('[10]Linked sheet'!J684="","-",'[10]Linked sheet'!J684),'Rounded options'!$B$3),"-")</f>
        <v>202</v>
      </c>
      <c r="L684" s="15" t="str">
        <f>IF('[10]Linked sheet'!K684="","-",'[10]Linked sheet'!K684)</f>
        <v>No</v>
      </c>
      <c r="M684" s="39" t="str">
        <f>IF('[10]Linked sheet'!L684="","-",'[10]Linked sheet'!L684)</f>
        <v>-</v>
      </c>
      <c r="N684" s="35">
        <f>IFERROR(ROUND('[10]Linked sheet'!M684,'Rounded options'!$B$3),"-")</f>
        <v>0</v>
      </c>
      <c r="O684" s="7" t="str">
        <f>IFERROR(VLOOKUP($B684,[11]BPT_System_Structure!$B:$F,2,FALSE),"-")</f>
        <v>HRG</v>
      </c>
      <c r="P684" s="23" t="str">
        <f>IFERROR(VLOOKUP($B684,[11]BPT_System_Structure!$B:$F,3,FALSE),"-")</f>
        <v>Endoscopy procedures</v>
      </c>
      <c r="Q684" s="8" t="str">
        <f>IFERROR(VLOOKUP($B684,[11]BPT_System_Structure!$B:$F,5,FALSE),"-")</f>
        <v>DC/EL</v>
      </c>
      <c r="R684" s="59" t="s">
        <v>11</v>
      </c>
    </row>
    <row r="685" spans="2:18" x14ac:dyDescent="0.2">
      <c r="B685" s="21" t="str">
        <f>'[10]Linked sheet'!A685</f>
        <v>FZ56Z</v>
      </c>
      <c r="C685" s="20" t="str">
        <f>VLOOKUP($B685,'[10]Linked sheet'!$A$3:$O$1925,2,FALSE)</f>
        <v>Therapeutic Flexible Sigmoidoscopy, 19 years and over</v>
      </c>
      <c r="D685" s="68" t="str">
        <f>IF(AND($Q685=$D$2,$O685="HRG"),"See 07.BPT",IFERROR(ROUND('[10]Linked sheet'!C685,'Rounded options'!$B$3),"-"))</f>
        <v>-</v>
      </c>
      <c r="E685" s="66" t="str">
        <f>IF(AND($O685="HRG",OR($D$2,$Q685=$E$2)), "See 07.BPTs",IFERROR(ROUND('[10]Linked sheet'!D685,'Rounded options'!$B$3),"-"))</f>
        <v>See 07.BPTs</v>
      </c>
      <c r="F685" s="15" t="str">
        <f>IFERROR(ROUND(IF('[10]Linked sheet'!E685="","-",'[10]Linked sheet'!E685),'Rounded options'!$B$3),"-")</f>
        <v>-</v>
      </c>
      <c r="G685" s="15" t="str">
        <f>IFERROR(ROUND(IF('[10]Linked sheet'!F685="","-",'[10]Linked sheet'!F685),'Rounded options'!$B$3),"-")</f>
        <v>-</v>
      </c>
      <c r="H685" s="15">
        <f>IFERROR(ROUND(IF('[10]Linked sheet'!G685="","-",'[10]Linked sheet'!G685),'Rounded options'!$B$3),"-")</f>
        <v>5</v>
      </c>
      <c r="I685" s="66">
        <f>IF(AND(Q685=$I$2,$O685="HRG"),"See 07.BPTs",IFERROR(ROUND('[10]Linked sheet'!H685,'Rounded options'!$B$3),"-"))</f>
        <v>249</v>
      </c>
      <c r="J685" s="15">
        <f>IFERROR(ROUND(IF('[10]Linked sheet'!I685="","-",'[10]Linked sheet'!I685),'Rounded options'!$B$3),"-")</f>
        <v>5</v>
      </c>
      <c r="K685" s="15">
        <f>IFERROR(ROUND(IF('[10]Linked sheet'!J685="","-",'[10]Linked sheet'!J685),'Rounded options'!$B$3),"-")</f>
        <v>202</v>
      </c>
      <c r="L685" s="15" t="str">
        <f>IF('[10]Linked sheet'!K685="","-",'[10]Linked sheet'!K685)</f>
        <v>No</v>
      </c>
      <c r="M685" s="39" t="str">
        <f>IF('[10]Linked sheet'!L685="","-",'[10]Linked sheet'!L685)</f>
        <v>-</v>
      </c>
      <c r="N685" s="35">
        <f>IFERROR(ROUND('[10]Linked sheet'!M685,'Rounded options'!$B$3),"-")</f>
        <v>0</v>
      </c>
      <c r="O685" s="7" t="str">
        <f>IFERROR(VLOOKUP($B685,[11]BPT_System_Structure!$B:$F,2,FALSE),"-")</f>
        <v>HRG</v>
      </c>
      <c r="P685" s="23" t="str">
        <f>IFERROR(VLOOKUP($B685,[11]BPT_System_Structure!$B:$F,3,FALSE),"-")</f>
        <v>Endoscopy procedures</v>
      </c>
      <c r="Q685" s="8" t="str">
        <f>IFERROR(VLOOKUP($B685,[11]BPT_System_Structure!$B:$F,5,FALSE),"-")</f>
        <v>DC/EL</v>
      </c>
      <c r="R685" s="59" t="s">
        <v>11</v>
      </c>
    </row>
    <row r="686" spans="2:18" hidden="1" x14ac:dyDescent="0.2">
      <c r="B686" s="21" t="str">
        <f>'[10]Linked sheet'!A686</f>
        <v>FZ57Z</v>
      </c>
      <c r="C686" s="20" t="str">
        <f>VLOOKUP($B686,'[10]Linked sheet'!$A$3:$O$1925,2,FALSE)</f>
        <v>Diagnostic or Therapeutic, Rigid Sigmoidoscopy, 19 years and over</v>
      </c>
      <c r="D686" s="68">
        <f>IF(AND($Q686=$D$2,$O686="HRG"),"See 07.BPT",IFERROR(ROUND('[10]Linked sheet'!C686,'Rounded options'!$B$3),"-"))</f>
        <v>148</v>
      </c>
      <c r="E686" s="66">
        <f>IF(AND($O686="HRG",OR($D$2,$Q686=$E$2)), "See 07.BPTs",IFERROR(ROUND('[10]Linked sheet'!D686,'Rounded options'!$B$3),"-"))</f>
        <v>650</v>
      </c>
      <c r="F686" s="15" t="str">
        <f>IFERROR(ROUND(IF('[10]Linked sheet'!E686="","-",'[10]Linked sheet'!E686),'Rounded options'!$B$3),"-")</f>
        <v>-</v>
      </c>
      <c r="G686" s="15" t="str">
        <f>IFERROR(ROUND(IF('[10]Linked sheet'!F686="","-",'[10]Linked sheet'!F686),'Rounded options'!$B$3),"-")</f>
        <v>-</v>
      </c>
      <c r="H686" s="15">
        <f>IFERROR(ROUND(IF('[10]Linked sheet'!G686="","-",'[10]Linked sheet'!G686),'Rounded options'!$B$3),"-")</f>
        <v>5</v>
      </c>
      <c r="I686" s="66">
        <f>IF(AND(Q686=$I$2,$O686="HRG"),"See 07.BPTs",IFERROR(ROUND('[10]Linked sheet'!H686,'Rounded options'!$B$3),"-"))</f>
        <v>591</v>
      </c>
      <c r="J686" s="15">
        <f>IFERROR(ROUND(IF('[10]Linked sheet'!I686="","-",'[10]Linked sheet'!I686),'Rounded options'!$B$3),"-")</f>
        <v>5</v>
      </c>
      <c r="K686" s="15">
        <f>IFERROR(ROUND(IF('[10]Linked sheet'!J686="","-",'[10]Linked sheet'!J686),'Rounded options'!$B$3),"-")</f>
        <v>202</v>
      </c>
      <c r="L686" s="15" t="str">
        <f>IF('[10]Linked sheet'!K686="","-",'[10]Linked sheet'!K686)</f>
        <v>No</v>
      </c>
      <c r="M686" s="39" t="str">
        <f>IF('[10]Linked sheet'!L686="","-",'[10]Linked sheet'!L686)</f>
        <v>-</v>
      </c>
      <c r="N686" s="35">
        <f>IFERROR(ROUND('[10]Linked sheet'!M686,'Rounded options'!$B$3),"-")</f>
        <v>0</v>
      </c>
      <c r="O686" s="7" t="str">
        <f>IFERROR(VLOOKUP($B686,[11]BPT_System_Structure!$B:$F,2,FALSE),"-")</f>
        <v>-</v>
      </c>
      <c r="P686" s="23" t="str">
        <f>IFERROR(VLOOKUP($B686,[11]BPT_System_Structure!$B:$F,3,FALSE),"-")</f>
        <v>-</v>
      </c>
      <c r="Q686" s="8" t="str">
        <f>IFERROR(VLOOKUP($B686,[11]BPT_System_Structure!$B:$F,5,FALSE),"-")</f>
        <v>-</v>
      </c>
      <c r="R686" s="59">
        <v>0</v>
      </c>
    </row>
    <row r="687" spans="2:18" hidden="1" x14ac:dyDescent="0.2">
      <c r="B687" s="21" t="str">
        <f>'[10]Linked sheet'!A687</f>
        <v>FZ58A</v>
      </c>
      <c r="C687" s="20" t="str">
        <f>VLOOKUP($B687,'[10]Linked sheet'!$A$3:$O$1925,2,FALSE)</f>
        <v>Endoscopic or Intermediate, Lower Gastrointestinal Tract Procedures, between 2 and 18 years</v>
      </c>
      <c r="D687" s="68" t="s">
        <v>13</v>
      </c>
      <c r="E687" s="66">
        <f>IF(AND($O687="HRG",OR($D$2,$Q687=$E$2)), "See 07.BPTs",IFERROR(ROUND('[10]Linked sheet'!D687,'Rounded options'!$B$3),"-"))</f>
        <v>662</v>
      </c>
      <c r="F687" s="15" t="str">
        <f>IFERROR(ROUND(IF('[10]Linked sheet'!E687="","-",'[10]Linked sheet'!E687),'Rounded options'!$B$3),"-")</f>
        <v>-</v>
      </c>
      <c r="G687" s="15" t="str">
        <f>IFERROR(ROUND(IF('[10]Linked sheet'!F687="","-",'[10]Linked sheet'!F687),'Rounded options'!$B$3),"-")</f>
        <v>-</v>
      </c>
      <c r="H687" s="15">
        <f>IFERROR(ROUND(IF('[10]Linked sheet'!G687="","-",'[10]Linked sheet'!G687),'Rounded options'!$B$3),"-")</f>
        <v>5</v>
      </c>
      <c r="I687" s="66">
        <f>IF(AND(Q687=$I$2,$O687="HRG"),"See 07.BPTs",IFERROR(ROUND('[10]Linked sheet'!H687,'Rounded options'!$B$3),"-"))</f>
        <v>744</v>
      </c>
      <c r="J687" s="15">
        <f>IFERROR(ROUND(IF('[10]Linked sheet'!I687="","-",'[10]Linked sheet'!I687),'Rounded options'!$B$3),"-")</f>
        <v>5</v>
      </c>
      <c r="K687" s="15">
        <f>IFERROR(ROUND(IF('[10]Linked sheet'!J687="","-",'[10]Linked sheet'!J687),'Rounded options'!$B$3),"-")</f>
        <v>252</v>
      </c>
      <c r="L687" s="15" t="str">
        <f>IF('[10]Linked sheet'!K687="","-",'[10]Linked sheet'!K687)</f>
        <v>No</v>
      </c>
      <c r="M687" s="39" t="str">
        <f>IF('[10]Linked sheet'!L687="","-",'[10]Linked sheet'!L687)</f>
        <v>-</v>
      </c>
      <c r="N687" s="35">
        <f>IFERROR(ROUND('[10]Linked sheet'!M687,'Rounded options'!$B$3),"-")</f>
        <v>0</v>
      </c>
      <c r="O687" s="7" t="str">
        <f>IFERROR(VLOOKUP($B687,[11]BPT_System_Structure!$B:$F,2,FALSE),"-")</f>
        <v>-</v>
      </c>
      <c r="P687" s="23" t="str">
        <f>IFERROR(VLOOKUP($B687,[11]BPT_System_Structure!$B:$F,3,FALSE),"-")</f>
        <v>-</v>
      </c>
      <c r="Q687" s="8" t="str">
        <f>IFERROR(VLOOKUP($B687,[11]BPT_System_Structure!$B:$F,5,FALSE),"-")</f>
        <v>-</v>
      </c>
      <c r="R687" s="59">
        <v>0</v>
      </c>
    </row>
    <row r="688" spans="2:18" hidden="1" x14ac:dyDescent="0.2">
      <c r="B688" s="21" t="str">
        <f>'[10]Linked sheet'!A688</f>
        <v>FZ58B</v>
      </c>
      <c r="C688" s="20" t="str">
        <f>VLOOKUP($B688,'[10]Linked sheet'!$A$3:$O$1925,2,FALSE)</f>
        <v>Endoscopic or Intermediate, Lower Gastrointestinal Tract Procedures, 1 year and under</v>
      </c>
      <c r="D688" s="68" t="str">
        <f>IF(AND($Q688=$D$2,$O688="HRG"),"See 07.BPT",IFERROR(ROUND('[10]Linked sheet'!C688,'Rounded options'!$B$3),"-"))</f>
        <v>-</v>
      </c>
      <c r="E688" s="66">
        <f>IF(AND($O688="HRG",OR($D$2,$Q688=$E$2)), "See 07.BPTs",IFERROR(ROUND('[10]Linked sheet'!D688,'Rounded options'!$B$3),"-"))</f>
        <v>1099</v>
      </c>
      <c r="F688" s="15" t="str">
        <f>IFERROR(ROUND(IF('[10]Linked sheet'!E688="","-",'[10]Linked sheet'!E688),'Rounded options'!$B$3),"-")</f>
        <v>-</v>
      </c>
      <c r="G688" s="15" t="str">
        <f>IFERROR(ROUND(IF('[10]Linked sheet'!F688="","-",'[10]Linked sheet'!F688),'Rounded options'!$B$3),"-")</f>
        <v>-</v>
      </c>
      <c r="H688" s="15">
        <f>IFERROR(ROUND(IF('[10]Linked sheet'!G688="","-",'[10]Linked sheet'!G688),'Rounded options'!$B$3),"-")</f>
        <v>5</v>
      </c>
      <c r="I688" s="66">
        <f>IF(AND(Q688=$I$2,$O688="HRG"),"See 07.BPTs",IFERROR(ROUND('[10]Linked sheet'!H688,'Rounded options'!$B$3),"-"))</f>
        <v>1546</v>
      </c>
      <c r="J688" s="15">
        <f>IFERROR(ROUND(IF('[10]Linked sheet'!I688="","-",'[10]Linked sheet'!I688),'Rounded options'!$B$3),"-")</f>
        <v>5</v>
      </c>
      <c r="K688" s="15">
        <f>IFERROR(ROUND(IF('[10]Linked sheet'!J688="","-",'[10]Linked sheet'!J688),'Rounded options'!$B$3),"-")</f>
        <v>252</v>
      </c>
      <c r="L688" s="15" t="str">
        <f>IF('[10]Linked sheet'!K688="","-",'[10]Linked sheet'!K688)</f>
        <v>No</v>
      </c>
      <c r="M688" s="39" t="str">
        <f>IF('[10]Linked sheet'!L688="","-",'[10]Linked sheet'!L688)</f>
        <v>-</v>
      </c>
      <c r="N688" s="35">
        <f>IFERROR(ROUND('[10]Linked sheet'!M688,'Rounded options'!$B$3),"-")</f>
        <v>0</v>
      </c>
      <c r="O688" s="7" t="str">
        <f>IFERROR(VLOOKUP($B688,[11]BPT_System_Structure!$B:$F,2,FALSE),"-")</f>
        <v>-</v>
      </c>
      <c r="P688" s="23" t="str">
        <f>IFERROR(VLOOKUP($B688,[11]BPT_System_Structure!$B:$F,3,FALSE),"-")</f>
        <v>-</v>
      </c>
      <c r="Q688" s="8" t="str">
        <f>IFERROR(VLOOKUP($B688,[11]BPT_System_Structure!$B:$F,5,FALSE),"-")</f>
        <v>-</v>
      </c>
      <c r="R688" s="59">
        <v>0</v>
      </c>
    </row>
    <row r="689" spans="2:18" hidden="1" x14ac:dyDescent="0.2">
      <c r="B689" s="21" t="str">
        <f>'[10]Linked sheet'!A689</f>
        <v>FZ59Z</v>
      </c>
      <c r="C689" s="20" t="str">
        <f>VLOOKUP($B689,'[10]Linked sheet'!$A$3:$O$1925,2,FALSE)</f>
        <v>Intermediate Upper Gastrointestinal Tract Procedures, 19 years and over</v>
      </c>
      <c r="D689" s="68">
        <f>IF(AND($Q689=$D$2,$O689="HRG"),"See 07.BPT",IFERROR(ROUND('[10]Linked sheet'!C689,'Rounded options'!$B$3),"-"))</f>
        <v>173</v>
      </c>
      <c r="E689" s="66">
        <f>IF(AND($O689="HRG",OR($D$2,$Q689=$E$2)), "See 07.BPTs",IFERROR(ROUND('[10]Linked sheet'!D689,'Rounded options'!$B$3),"-"))</f>
        <v>346</v>
      </c>
      <c r="F689" s="15" t="str">
        <f>IFERROR(ROUND(IF('[10]Linked sheet'!E689="","-",'[10]Linked sheet'!E689),'Rounded options'!$B$3),"-")</f>
        <v>-</v>
      </c>
      <c r="G689" s="15" t="str">
        <f>IFERROR(ROUND(IF('[10]Linked sheet'!F689="","-",'[10]Linked sheet'!F689),'Rounded options'!$B$3),"-")</f>
        <v>-</v>
      </c>
      <c r="H689" s="15">
        <f>IFERROR(ROUND(IF('[10]Linked sheet'!G689="","-",'[10]Linked sheet'!G689),'Rounded options'!$B$3),"-")</f>
        <v>5</v>
      </c>
      <c r="I689" s="66">
        <f>IF(AND(Q689=$I$2,$O689="HRG"),"See 07.BPTs",IFERROR(ROUND('[10]Linked sheet'!H689,'Rounded options'!$B$3),"-"))</f>
        <v>582</v>
      </c>
      <c r="J689" s="15">
        <f>IFERROR(ROUND(IF('[10]Linked sheet'!I689="","-",'[10]Linked sheet'!I689),'Rounded options'!$B$3),"-")</f>
        <v>5</v>
      </c>
      <c r="K689" s="15">
        <f>IFERROR(ROUND(IF('[10]Linked sheet'!J689="","-",'[10]Linked sheet'!J689),'Rounded options'!$B$3),"-")</f>
        <v>202</v>
      </c>
      <c r="L689" s="15" t="str">
        <f>IF('[10]Linked sheet'!K689="","-",'[10]Linked sheet'!K689)</f>
        <v>No</v>
      </c>
      <c r="M689" s="39" t="str">
        <f>IF('[10]Linked sheet'!L689="","-",'[10]Linked sheet'!L689)</f>
        <v>-</v>
      </c>
      <c r="N689" s="35">
        <f>IFERROR(ROUND('[10]Linked sheet'!M689,'Rounded options'!$B$3),"-")</f>
        <v>0</v>
      </c>
      <c r="O689" s="7" t="str">
        <f>IFERROR(VLOOKUP($B689,[11]BPT_System_Structure!$B:$F,2,FALSE),"-")</f>
        <v>-</v>
      </c>
      <c r="P689" s="23" t="str">
        <f>IFERROR(VLOOKUP($B689,[11]BPT_System_Structure!$B:$F,3,FALSE),"-")</f>
        <v>-</v>
      </c>
      <c r="Q689" s="8" t="str">
        <f>IFERROR(VLOOKUP($B689,[11]BPT_System_Structure!$B:$F,5,FALSE),"-")</f>
        <v>-</v>
      </c>
      <c r="R689" s="59">
        <v>0</v>
      </c>
    </row>
    <row r="690" spans="2:18" x14ac:dyDescent="0.2">
      <c r="B690" s="21" t="str">
        <f>'[10]Linked sheet'!A690</f>
        <v>FZ60Z</v>
      </c>
      <c r="C690" s="20" t="str">
        <f>VLOOKUP($B690,'[10]Linked sheet'!$A$3:$O$1925,2,FALSE)</f>
        <v>Diagnostic Endoscopic Upper Gastrointestinal Tract Procedures, 19 years and over</v>
      </c>
      <c r="D690" s="68">
        <f>IF(AND($Q690=$D$2,$O690="HRG"),"See 07.BPT",IFERROR(ROUND('[10]Linked sheet'!C690,'Rounded options'!$B$3),"-"))</f>
        <v>278</v>
      </c>
      <c r="E690" s="66" t="str">
        <f>IF(AND($O690="HRG",OR($D$2,$Q690=$E$2)), "See 07.BPTs",IFERROR(ROUND('[10]Linked sheet'!D690,'Rounded options'!$B$3),"-"))</f>
        <v>See 07.BPTs</v>
      </c>
      <c r="F690" s="15" t="str">
        <f>IFERROR(ROUND(IF('[10]Linked sheet'!E690="","-",'[10]Linked sheet'!E690),'Rounded options'!$B$3),"-")</f>
        <v>-</v>
      </c>
      <c r="G690" s="15" t="str">
        <f>IFERROR(ROUND(IF('[10]Linked sheet'!F690="","-",'[10]Linked sheet'!F690),'Rounded options'!$B$3),"-")</f>
        <v>-</v>
      </c>
      <c r="H690" s="15">
        <f>IFERROR(ROUND(IF('[10]Linked sheet'!G690="","-",'[10]Linked sheet'!G690),'Rounded options'!$B$3),"-")</f>
        <v>5</v>
      </c>
      <c r="I690" s="66">
        <f>IF(AND(Q690=$I$2,$O690="HRG"),"See 07.BPTs",IFERROR(ROUND('[10]Linked sheet'!H690,'Rounded options'!$B$3),"-"))</f>
        <v>1037</v>
      </c>
      <c r="J690" s="15">
        <f>IFERROR(ROUND(IF('[10]Linked sheet'!I690="","-",'[10]Linked sheet'!I690),'Rounded options'!$B$3),"-")</f>
        <v>5</v>
      </c>
      <c r="K690" s="15">
        <f>IFERROR(ROUND(IF('[10]Linked sheet'!J690="","-",'[10]Linked sheet'!J690),'Rounded options'!$B$3),"-")</f>
        <v>202</v>
      </c>
      <c r="L690" s="15" t="str">
        <f>IF('[10]Linked sheet'!K690="","-",'[10]Linked sheet'!K690)</f>
        <v>No</v>
      </c>
      <c r="M690" s="39" t="str">
        <f>IF('[10]Linked sheet'!L690="","-",'[10]Linked sheet'!L690)</f>
        <v>-</v>
      </c>
      <c r="N690" s="35">
        <f>IFERROR(ROUND('[10]Linked sheet'!M690,'Rounded options'!$B$3),"-")</f>
        <v>0</v>
      </c>
      <c r="O690" s="7" t="str">
        <f>IFERROR(VLOOKUP($B690,[11]BPT_System_Structure!$B:$F,2,FALSE),"-")</f>
        <v>HRG</v>
      </c>
      <c r="P690" s="23" t="str">
        <f>IFERROR(VLOOKUP($B690,[11]BPT_System_Structure!$B:$F,3,FALSE),"-")</f>
        <v>Endoscopy procedures</v>
      </c>
      <c r="Q690" s="8" t="str">
        <f>IFERROR(VLOOKUP($B690,[11]BPT_System_Structure!$B:$F,5,FALSE),"-")</f>
        <v>DC/EL</v>
      </c>
      <c r="R690" s="59" t="s">
        <v>11</v>
      </c>
    </row>
    <row r="691" spans="2:18" x14ac:dyDescent="0.2">
      <c r="B691" s="21" t="str">
        <f>'[10]Linked sheet'!A691</f>
        <v>FZ61Z</v>
      </c>
      <c r="C691" s="20" t="str">
        <f>VLOOKUP($B691,'[10]Linked sheet'!$A$3:$O$1925,2,FALSE)</f>
        <v>Diagnostic Endoscopic Upper Gastrointestinal Tract Procedures with Biopsy, 19 years and over</v>
      </c>
      <c r="D691" s="68">
        <f>IF(AND($Q691=$D$2,$O691="HRG"),"See 07.BPT",IFERROR(ROUND('[10]Linked sheet'!C691,'Rounded options'!$B$3),"-"))</f>
        <v>268</v>
      </c>
      <c r="E691" s="66" t="str">
        <f>IF(AND($O691="HRG",OR($D$2,$Q691=$E$2)), "See 07.BPTs",IFERROR(ROUND('[10]Linked sheet'!D691,'Rounded options'!$B$3),"-"))</f>
        <v>See 07.BPTs</v>
      </c>
      <c r="F691" s="15" t="str">
        <f>IFERROR(ROUND(IF('[10]Linked sheet'!E691="","-",'[10]Linked sheet'!E691),'Rounded options'!$B$3),"-")</f>
        <v>-</v>
      </c>
      <c r="G691" s="15" t="str">
        <f>IFERROR(ROUND(IF('[10]Linked sheet'!F691="","-",'[10]Linked sheet'!F691),'Rounded options'!$B$3),"-")</f>
        <v>-</v>
      </c>
      <c r="H691" s="15">
        <f>IFERROR(ROUND(IF('[10]Linked sheet'!G691="","-",'[10]Linked sheet'!G691),'Rounded options'!$B$3),"-")</f>
        <v>5</v>
      </c>
      <c r="I691" s="66">
        <f>IF(AND(Q691=$I$2,$O691="HRG"),"See 07.BPTs",IFERROR(ROUND('[10]Linked sheet'!H691,'Rounded options'!$B$3),"-"))</f>
        <v>1021</v>
      </c>
      <c r="J691" s="15">
        <f>IFERROR(ROUND(IF('[10]Linked sheet'!I691="","-",'[10]Linked sheet'!I691),'Rounded options'!$B$3),"-")</f>
        <v>5</v>
      </c>
      <c r="K691" s="15">
        <f>IFERROR(ROUND(IF('[10]Linked sheet'!J691="","-",'[10]Linked sheet'!J691),'Rounded options'!$B$3),"-")</f>
        <v>202</v>
      </c>
      <c r="L691" s="15" t="str">
        <f>IF('[10]Linked sheet'!K691="","-",'[10]Linked sheet'!K691)</f>
        <v>No</v>
      </c>
      <c r="M691" s="39" t="str">
        <f>IF('[10]Linked sheet'!L691="","-",'[10]Linked sheet'!L691)</f>
        <v>-</v>
      </c>
      <c r="N691" s="35">
        <f>IFERROR(ROUND('[10]Linked sheet'!M691,'Rounded options'!$B$3),"-")</f>
        <v>0</v>
      </c>
      <c r="O691" s="7" t="str">
        <f>IFERROR(VLOOKUP($B691,[11]BPT_System_Structure!$B:$F,2,FALSE),"-")</f>
        <v>HRG</v>
      </c>
      <c r="P691" s="23" t="str">
        <f>IFERROR(VLOOKUP($B691,[11]BPT_System_Structure!$B:$F,3,FALSE),"-")</f>
        <v>Endoscopy procedures</v>
      </c>
      <c r="Q691" s="8" t="str">
        <f>IFERROR(VLOOKUP($B691,[11]BPT_System_Structure!$B:$F,5,FALSE),"-")</f>
        <v>DC/EL</v>
      </c>
      <c r="R691" s="59" t="s">
        <v>11</v>
      </c>
    </row>
    <row r="692" spans="2:18" hidden="1" x14ac:dyDescent="0.2">
      <c r="B692" s="21" t="str">
        <f>'[10]Linked sheet'!A692</f>
        <v>FZ62A</v>
      </c>
      <c r="C692" s="20" t="str">
        <f>VLOOKUP($B692,'[10]Linked sheet'!$A$3:$O$1925,2,FALSE)</f>
        <v>Endoscopic or Intermediate, Upper Gastrointestinal Tract Procedures, between 2 and 18 years</v>
      </c>
      <c r="D692" s="68" t="str">
        <f>IF(AND($Q692=$D$2,$O692="HRG"),"See 07.BPT",IFERROR(ROUND('[10]Linked sheet'!C692,'Rounded options'!$B$3),"-"))</f>
        <v>-</v>
      </c>
      <c r="E692" s="66">
        <f>IF(AND($O692="HRG",OR($D$2,$Q692=$E$2)), "See 07.BPTs",IFERROR(ROUND('[10]Linked sheet'!D692,'Rounded options'!$B$3),"-"))</f>
        <v>760</v>
      </c>
      <c r="F692" s="15" t="str">
        <f>IFERROR(ROUND(IF('[10]Linked sheet'!E692="","-",'[10]Linked sheet'!E692),'Rounded options'!$B$3),"-")</f>
        <v>-</v>
      </c>
      <c r="G692" s="15" t="str">
        <f>IFERROR(ROUND(IF('[10]Linked sheet'!F692="","-",'[10]Linked sheet'!F692),'Rounded options'!$B$3),"-")</f>
        <v>-</v>
      </c>
      <c r="H692" s="15">
        <f>IFERROR(ROUND(IF('[10]Linked sheet'!G692="","-",'[10]Linked sheet'!G692),'Rounded options'!$B$3),"-")</f>
        <v>5</v>
      </c>
      <c r="I692" s="66">
        <f>IF(AND(Q692=$I$2,$O692="HRG"),"See 07.BPTs",IFERROR(ROUND('[10]Linked sheet'!H692,'Rounded options'!$B$3),"-"))</f>
        <v>759</v>
      </c>
      <c r="J692" s="15">
        <f>IFERROR(ROUND(IF('[10]Linked sheet'!I692="","-",'[10]Linked sheet'!I692),'Rounded options'!$B$3),"-")</f>
        <v>5</v>
      </c>
      <c r="K692" s="15">
        <f>IFERROR(ROUND(IF('[10]Linked sheet'!J692="","-",'[10]Linked sheet'!J692),'Rounded options'!$B$3),"-")</f>
        <v>252</v>
      </c>
      <c r="L692" s="15" t="str">
        <f>IF('[10]Linked sheet'!K692="","-",'[10]Linked sheet'!K692)</f>
        <v>No</v>
      </c>
      <c r="M692" s="39" t="str">
        <f>IF('[10]Linked sheet'!L692="","-",'[10]Linked sheet'!L692)</f>
        <v>-</v>
      </c>
      <c r="N692" s="35">
        <f>IFERROR(ROUND('[10]Linked sheet'!M692,'Rounded options'!$B$3),"-")</f>
        <v>0</v>
      </c>
      <c r="O692" s="7" t="str">
        <f>IFERROR(VLOOKUP($B692,[11]BPT_System_Structure!$B:$F,2,FALSE),"-")</f>
        <v>-</v>
      </c>
      <c r="P692" s="23" t="str">
        <f>IFERROR(VLOOKUP($B692,[11]BPT_System_Structure!$B:$F,3,FALSE),"-")</f>
        <v>-</v>
      </c>
      <c r="Q692" s="8" t="str">
        <f>IFERROR(VLOOKUP($B692,[11]BPT_System_Structure!$B:$F,5,FALSE),"-")</f>
        <v>-</v>
      </c>
      <c r="R692" s="59">
        <v>0</v>
      </c>
    </row>
    <row r="693" spans="2:18" hidden="1" x14ac:dyDescent="0.2">
      <c r="B693" s="21" t="str">
        <f>'[10]Linked sheet'!A693</f>
        <v>FZ62B</v>
      </c>
      <c r="C693" s="20" t="str">
        <f>VLOOKUP($B693,'[10]Linked sheet'!$A$3:$O$1925,2,FALSE)</f>
        <v>Endoscopic or Intermediate, Upper Gastrointestinal Tract Procedures, 1 year and under</v>
      </c>
      <c r="D693" s="68" t="str">
        <f>IF(AND($Q693=$D$2,$O693="HRG"),"See 07.BPT",IFERROR(ROUND('[10]Linked sheet'!C693,'Rounded options'!$B$3),"-"))</f>
        <v>-</v>
      </c>
      <c r="E693" s="66">
        <f>IF(AND($O693="HRG",OR($D$2,$Q693=$E$2)), "See 07.BPTs",IFERROR(ROUND('[10]Linked sheet'!D693,'Rounded options'!$B$3),"-"))</f>
        <v>935</v>
      </c>
      <c r="F693" s="15" t="str">
        <f>IFERROR(ROUND(IF('[10]Linked sheet'!E693="","-",'[10]Linked sheet'!E693),'Rounded options'!$B$3),"-")</f>
        <v>-</v>
      </c>
      <c r="G693" s="15" t="str">
        <f>IFERROR(ROUND(IF('[10]Linked sheet'!F693="","-",'[10]Linked sheet'!F693),'Rounded options'!$B$3),"-")</f>
        <v>-</v>
      </c>
      <c r="H693" s="15">
        <f>IFERROR(ROUND(IF('[10]Linked sheet'!G693="","-",'[10]Linked sheet'!G693),'Rounded options'!$B$3),"-")</f>
        <v>5</v>
      </c>
      <c r="I693" s="66">
        <f>IF(AND(Q693=$I$2,$O693="HRG"),"See 07.BPTs",IFERROR(ROUND('[10]Linked sheet'!H693,'Rounded options'!$B$3),"-"))</f>
        <v>519</v>
      </c>
      <c r="J693" s="15">
        <f>IFERROR(ROUND(IF('[10]Linked sheet'!I693="","-",'[10]Linked sheet'!I693),'Rounded options'!$B$3),"-")</f>
        <v>5</v>
      </c>
      <c r="K693" s="15">
        <f>IFERROR(ROUND(IF('[10]Linked sheet'!J693="","-",'[10]Linked sheet'!J693),'Rounded options'!$B$3),"-")</f>
        <v>252</v>
      </c>
      <c r="L693" s="15" t="str">
        <f>IF('[10]Linked sheet'!K693="","-",'[10]Linked sheet'!K693)</f>
        <v>No</v>
      </c>
      <c r="M693" s="39" t="str">
        <f>IF('[10]Linked sheet'!L693="","-",'[10]Linked sheet'!L693)</f>
        <v>-</v>
      </c>
      <c r="N693" s="35">
        <f>IFERROR(ROUND('[10]Linked sheet'!M693,'Rounded options'!$B$3),"-")</f>
        <v>0</v>
      </c>
      <c r="O693" s="7" t="str">
        <f>IFERROR(VLOOKUP($B693,[11]BPT_System_Structure!$B:$F,2,FALSE),"-")</f>
        <v>-</v>
      </c>
      <c r="P693" s="23" t="str">
        <f>IFERROR(VLOOKUP($B693,[11]BPT_System_Structure!$B:$F,3,FALSE),"-")</f>
        <v>-</v>
      </c>
      <c r="Q693" s="8" t="str">
        <f>IFERROR(VLOOKUP($B693,[11]BPT_System_Structure!$B:$F,5,FALSE),"-")</f>
        <v>-</v>
      </c>
      <c r="R693" s="59">
        <v>0</v>
      </c>
    </row>
    <row r="694" spans="2:18" x14ac:dyDescent="0.2">
      <c r="B694" s="21" t="str">
        <f>'[10]Linked sheet'!A694</f>
        <v>FZ63Z</v>
      </c>
      <c r="C694" s="20" t="str">
        <f>VLOOKUP($B694,'[10]Linked sheet'!$A$3:$O$1925,2,FALSE)</f>
        <v>Combined Upper and Lower Gastrointestinal Tract Diagnostic Endoscopic Procedures</v>
      </c>
      <c r="D694" s="68">
        <f>IF(AND($Q694=$D$2,$O694="HRG"),"See 07.BPT",IFERROR(ROUND('[10]Linked sheet'!C694,'Rounded options'!$B$3),"-"))</f>
        <v>185</v>
      </c>
      <c r="E694" s="66" t="str">
        <f>IF(AND($O694="HRG",OR($D$2,$Q694=$E$2)), "See 07.BPTs",IFERROR(ROUND('[10]Linked sheet'!D694,'Rounded options'!$B$3),"-"))</f>
        <v>See 07.BPTs</v>
      </c>
      <c r="F694" s="15" t="str">
        <f>IFERROR(ROUND(IF('[10]Linked sheet'!E694="","-",'[10]Linked sheet'!E694),'Rounded options'!$B$3),"-")</f>
        <v>-</v>
      </c>
      <c r="G694" s="15" t="str">
        <f>IFERROR(ROUND(IF('[10]Linked sheet'!F694="","-",'[10]Linked sheet'!F694),'Rounded options'!$B$3),"-")</f>
        <v>-</v>
      </c>
      <c r="H694" s="15">
        <f>IFERROR(ROUND(IF('[10]Linked sheet'!G694="","-",'[10]Linked sheet'!G694),'Rounded options'!$B$3),"-")</f>
        <v>5</v>
      </c>
      <c r="I694" s="66">
        <f>IF(AND(Q694=$I$2,$O694="HRG"),"See 07.BPTs",IFERROR(ROUND('[10]Linked sheet'!H694,'Rounded options'!$B$3),"-"))</f>
        <v>509</v>
      </c>
      <c r="J694" s="15">
        <f>IFERROR(ROUND(IF('[10]Linked sheet'!I694="","-",'[10]Linked sheet'!I694),'Rounded options'!$B$3),"-")</f>
        <v>5</v>
      </c>
      <c r="K694" s="15">
        <f>IFERROR(ROUND(IF('[10]Linked sheet'!J694="","-",'[10]Linked sheet'!J694),'Rounded options'!$B$3),"-")</f>
        <v>202</v>
      </c>
      <c r="L694" s="15" t="str">
        <f>IF('[10]Linked sheet'!K694="","-",'[10]Linked sheet'!K694)</f>
        <v>No</v>
      </c>
      <c r="M694" s="39" t="str">
        <f>IF('[10]Linked sheet'!L694="","-",'[10]Linked sheet'!L694)</f>
        <v>-</v>
      </c>
      <c r="N694" s="35">
        <f>IFERROR(ROUND('[10]Linked sheet'!M694,'Rounded options'!$B$3),"-")</f>
        <v>0</v>
      </c>
      <c r="O694" s="7" t="str">
        <f>IFERROR(VLOOKUP($B694,[11]BPT_System_Structure!$B:$F,2,FALSE),"-")</f>
        <v>HRG</v>
      </c>
      <c r="P694" s="23" t="str">
        <f>IFERROR(VLOOKUP($B694,[11]BPT_System_Structure!$B:$F,3,FALSE),"-")</f>
        <v>Endoscopy procedures</v>
      </c>
      <c r="Q694" s="8" t="str">
        <f>IFERROR(VLOOKUP($B694,[11]BPT_System_Structure!$B:$F,5,FALSE),"-")</f>
        <v>DC/EL</v>
      </c>
      <c r="R694" s="59" t="s">
        <v>11</v>
      </c>
    </row>
    <row r="695" spans="2:18" x14ac:dyDescent="0.2">
      <c r="B695" s="21" t="str">
        <f>'[10]Linked sheet'!A695</f>
        <v>FZ64A</v>
      </c>
      <c r="C695" s="20" t="str">
        <f>VLOOKUP($B695,'[10]Linked sheet'!$A$3:$O$1925,2,FALSE)</f>
        <v>Combined Upper and Lower Gastrointestinal Tract Diagnostic Endoscopic Procedures with Biopsy, 19 years and over</v>
      </c>
      <c r="D695" s="68">
        <f>IF(AND($Q695=$D$2,$O695="HRG"),"See 07.BPT",IFERROR(ROUND('[10]Linked sheet'!C695,'Rounded options'!$B$3),"-"))</f>
        <v>249</v>
      </c>
      <c r="E695" s="66" t="str">
        <f>IF(AND($O695="HRG",OR($D$2,$Q695=$E$2)), "See 07.BPTs",IFERROR(ROUND('[10]Linked sheet'!D695,'Rounded options'!$B$3),"-"))</f>
        <v>See 07.BPTs</v>
      </c>
      <c r="F695" s="15" t="str">
        <f>IFERROR(ROUND(IF('[10]Linked sheet'!E695="","-",'[10]Linked sheet'!E695),'Rounded options'!$B$3),"-")</f>
        <v>-</v>
      </c>
      <c r="G695" s="15" t="str">
        <f>IFERROR(ROUND(IF('[10]Linked sheet'!F695="","-",'[10]Linked sheet'!F695),'Rounded options'!$B$3),"-")</f>
        <v>-</v>
      </c>
      <c r="H695" s="15">
        <f>IFERROR(ROUND(IF('[10]Linked sheet'!G695="","-",'[10]Linked sheet'!G695),'Rounded options'!$B$3),"-")</f>
        <v>5</v>
      </c>
      <c r="I695" s="66">
        <f>IF(AND(Q695=$I$2,$O695="HRG"),"See 07.BPTs",IFERROR(ROUND('[10]Linked sheet'!H695,'Rounded options'!$B$3),"-"))</f>
        <v>1061</v>
      </c>
      <c r="J695" s="15">
        <f>IFERROR(ROUND(IF('[10]Linked sheet'!I695="","-",'[10]Linked sheet'!I695),'Rounded options'!$B$3),"-")</f>
        <v>5</v>
      </c>
      <c r="K695" s="15">
        <f>IFERROR(ROUND(IF('[10]Linked sheet'!J695="","-",'[10]Linked sheet'!J695),'Rounded options'!$B$3),"-")</f>
        <v>202</v>
      </c>
      <c r="L695" s="15" t="str">
        <f>IF('[10]Linked sheet'!K695="","-",'[10]Linked sheet'!K695)</f>
        <v>No</v>
      </c>
      <c r="M695" s="39" t="str">
        <f>IF('[10]Linked sheet'!L695="","-",'[10]Linked sheet'!L695)</f>
        <v>-</v>
      </c>
      <c r="N695" s="35">
        <f>IFERROR(ROUND('[10]Linked sheet'!M695,'Rounded options'!$B$3),"-")</f>
        <v>0</v>
      </c>
      <c r="O695" s="7" t="str">
        <f>IFERROR(VLOOKUP($B695,[11]BPT_System_Structure!$B:$F,2,FALSE),"-")</f>
        <v>HRG</v>
      </c>
      <c r="P695" s="23" t="str">
        <f>IFERROR(VLOOKUP($B695,[11]BPT_System_Structure!$B:$F,3,FALSE),"-")</f>
        <v>Endoscopy procedures</v>
      </c>
      <c r="Q695" s="8" t="str">
        <f>IFERROR(VLOOKUP($B695,[11]BPT_System_Structure!$B:$F,5,FALSE),"-")</f>
        <v>DC/EL</v>
      </c>
      <c r="R695" s="59" t="s">
        <v>11</v>
      </c>
    </row>
    <row r="696" spans="2:18" hidden="1" x14ac:dyDescent="0.2">
      <c r="B696" s="21" t="str">
        <f>'[10]Linked sheet'!A696</f>
        <v>FZ64B</v>
      </c>
      <c r="C696" s="20" t="str">
        <f>VLOOKUP($B696,'[10]Linked sheet'!$A$3:$O$1925,2,FALSE)</f>
        <v>Combined Upper and Lower Gastrointestinal Tract Diagnostic Endoscopic Procedures with Biopsy, 18 years and under</v>
      </c>
      <c r="D696" s="68" t="str">
        <f>IF(AND($Q696=$D$2,$O696="HRG"),"See 07.BPT",IFERROR(ROUND('[10]Linked sheet'!C696,'Rounded options'!$B$3),"-"))</f>
        <v>-</v>
      </c>
      <c r="E696" s="66">
        <f>IF(AND($O696="HRG",OR($D$2,$Q696=$E$2)), "See 07.BPTs",IFERROR(ROUND('[10]Linked sheet'!D696,'Rounded options'!$B$3),"-"))</f>
        <v>1424</v>
      </c>
      <c r="F696" s="15" t="str">
        <f>IFERROR(ROUND(IF('[10]Linked sheet'!E696="","-",'[10]Linked sheet'!E696),'Rounded options'!$B$3),"-")</f>
        <v>-</v>
      </c>
      <c r="G696" s="15" t="str">
        <f>IFERROR(ROUND(IF('[10]Linked sheet'!F696="","-",'[10]Linked sheet'!F696),'Rounded options'!$B$3),"-")</f>
        <v>-</v>
      </c>
      <c r="H696" s="15">
        <f>IFERROR(ROUND(IF('[10]Linked sheet'!G696="","-",'[10]Linked sheet'!G696),'Rounded options'!$B$3),"-")</f>
        <v>5</v>
      </c>
      <c r="I696" s="66">
        <f>IF(AND(Q696=$I$2,$O696="HRG"),"See 07.BPTs",IFERROR(ROUND('[10]Linked sheet'!H696,'Rounded options'!$B$3),"-"))</f>
        <v>1424</v>
      </c>
      <c r="J696" s="15">
        <f>IFERROR(ROUND(IF('[10]Linked sheet'!I696="","-",'[10]Linked sheet'!I696),'Rounded options'!$B$3),"-")</f>
        <v>5</v>
      </c>
      <c r="K696" s="15">
        <f>IFERROR(ROUND(IF('[10]Linked sheet'!J696="","-",'[10]Linked sheet'!J696),'Rounded options'!$B$3),"-")</f>
        <v>252</v>
      </c>
      <c r="L696" s="15" t="str">
        <f>IF('[10]Linked sheet'!K696="","-",'[10]Linked sheet'!K696)</f>
        <v>No</v>
      </c>
      <c r="M696" s="39" t="str">
        <f>IF('[10]Linked sheet'!L696="","-",'[10]Linked sheet'!L696)</f>
        <v>-</v>
      </c>
      <c r="N696" s="35">
        <f>IFERROR(ROUND('[10]Linked sheet'!M696,'Rounded options'!$B$3),"-")</f>
        <v>0</v>
      </c>
      <c r="O696" s="7" t="str">
        <f>IFERROR(VLOOKUP($B696,[11]BPT_System_Structure!$B:$F,2,FALSE),"-")</f>
        <v>-</v>
      </c>
      <c r="P696" s="23" t="str">
        <f>IFERROR(VLOOKUP($B696,[11]BPT_System_Structure!$B:$F,3,FALSE),"-")</f>
        <v>-</v>
      </c>
      <c r="Q696" s="8" t="str">
        <f>IFERROR(VLOOKUP($B696,[11]BPT_System_Structure!$B:$F,5,FALSE),"-")</f>
        <v>-</v>
      </c>
      <c r="R696" s="59">
        <v>0</v>
      </c>
    </row>
    <row r="697" spans="2:18" x14ac:dyDescent="0.2">
      <c r="B697" s="21" t="str">
        <f>'[10]Linked sheet'!A697</f>
        <v>FZ65Z</v>
      </c>
      <c r="C697" s="20" t="str">
        <f>VLOOKUP($B697,'[10]Linked sheet'!$A$3:$O$1925,2,FALSE)</f>
        <v>Combined Upper and Lower Gastrointestinal Tract Therapeutic Endoscopic Procedures</v>
      </c>
      <c r="D697" s="68" t="str">
        <f>IF(AND($Q697=$D$2,$O697="HRG"),"See 07.BPT",IFERROR(ROUND('[10]Linked sheet'!C697,'Rounded options'!$B$3),"-"))</f>
        <v>-</v>
      </c>
      <c r="E697" s="66" t="str">
        <f>IF(AND($O697="HRG",OR($D$2,$Q697=$E$2)), "See 07.BPTs",IFERROR(ROUND('[10]Linked sheet'!D697,'Rounded options'!$B$3),"-"))</f>
        <v>See 07.BPTs</v>
      </c>
      <c r="F697" s="15" t="str">
        <f>IFERROR(ROUND(IF('[10]Linked sheet'!E697="","-",'[10]Linked sheet'!E697),'Rounded options'!$B$3),"-")</f>
        <v>-</v>
      </c>
      <c r="G697" s="15" t="str">
        <f>IFERROR(ROUND(IF('[10]Linked sheet'!F697="","-",'[10]Linked sheet'!F697),'Rounded options'!$B$3),"-")</f>
        <v>-</v>
      </c>
      <c r="H697" s="15">
        <f>IFERROR(ROUND(IF('[10]Linked sheet'!G697="","-",'[10]Linked sheet'!G697),'Rounded options'!$B$3),"-")</f>
        <v>5</v>
      </c>
      <c r="I697" s="66">
        <f>IF(AND(Q697=$I$2,$O697="HRG"),"See 07.BPTs",IFERROR(ROUND('[10]Linked sheet'!H697,'Rounded options'!$B$3),"-"))</f>
        <v>586</v>
      </c>
      <c r="J697" s="15">
        <f>IFERROR(ROUND(IF('[10]Linked sheet'!I697="","-",'[10]Linked sheet'!I697),'Rounded options'!$B$3),"-")</f>
        <v>5</v>
      </c>
      <c r="K697" s="15">
        <f>IFERROR(ROUND(IF('[10]Linked sheet'!J697="","-",'[10]Linked sheet'!J697),'Rounded options'!$B$3),"-")</f>
        <v>202</v>
      </c>
      <c r="L697" s="15" t="str">
        <f>IF('[10]Linked sheet'!K697="","-",'[10]Linked sheet'!K697)</f>
        <v>No</v>
      </c>
      <c r="M697" s="39" t="str">
        <f>IF('[10]Linked sheet'!L697="","-",'[10]Linked sheet'!L697)</f>
        <v>-</v>
      </c>
      <c r="N697" s="35">
        <f>IFERROR(ROUND('[10]Linked sheet'!M697,'Rounded options'!$B$3),"-")</f>
        <v>0</v>
      </c>
      <c r="O697" s="7" t="str">
        <f>IFERROR(VLOOKUP($B697,[11]BPT_System_Structure!$B:$F,2,FALSE),"-")</f>
        <v>HRG</v>
      </c>
      <c r="P697" s="23" t="str">
        <f>IFERROR(VLOOKUP($B697,[11]BPT_System_Structure!$B:$F,3,FALSE),"-")</f>
        <v>Endoscopy procedures</v>
      </c>
      <c r="Q697" s="8" t="str">
        <f>IFERROR(VLOOKUP($B697,[11]BPT_System_Structure!$B:$F,5,FALSE),"-")</f>
        <v>DC/EL</v>
      </c>
      <c r="R697" s="59" t="s">
        <v>11</v>
      </c>
    </row>
    <row r="698" spans="2:18" hidden="1" x14ac:dyDescent="0.2">
      <c r="B698" s="21" t="str">
        <f>'[10]Linked sheet'!A698</f>
        <v>FZ66C</v>
      </c>
      <c r="C698" s="20" t="str">
        <f>VLOOKUP($B698,'[10]Linked sheet'!$A$3:$O$1925,2,FALSE)</f>
        <v>Very Major Small Intestine Procedures, 19 years and over, with CC Score 8+</v>
      </c>
      <c r="D698" s="68" t="str">
        <f>IF(AND($Q698=$D$2,$O698="HRG"),"See 07.BPT",IFERROR(ROUND('[10]Linked sheet'!C698,'Rounded options'!$B$3),"-"))</f>
        <v>-</v>
      </c>
      <c r="E698" s="66">
        <f>IF(AND($O698="HRG",OR($D$2,$Q698=$E$2)), "See 07.BPTs",IFERROR(ROUND('[10]Linked sheet'!D698,'Rounded options'!$B$3),"-"))</f>
        <v>13531</v>
      </c>
      <c r="F698" s="15" t="str">
        <f>IFERROR(ROUND(IF('[10]Linked sheet'!E698="","-",'[10]Linked sheet'!E698),'Rounded options'!$B$3),"-")</f>
        <v>-</v>
      </c>
      <c r="G698" s="15" t="str">
        <f>IFERROR(ROUND(IF('[10]Linked sheet'!F698="","-",'[10]Linked sheet'!F698),'Rounded options'!$B$3),"-")</f>
        <v>-</v>
      </c>
      <c r="H698" s="15">
        <f>IFERROR(ROUND(IF('[10]Linked sheet'!G698="","-",'[10]Linked sheet'!G698),'Rounded options'!$B$3),"-")</f>
        <v>117</v>
      </c>
      <c r="I698" s="66">
        <f>IF(AND(Q698=$I$2,$O698="HRG"),"See 07.BPTs",IFERROR(ROUND('[10]Linked sheet'!H698,'Rounded options'!$B$3),"-"))</f>
        <v>10796</v>
      </c>
      <c r="J698" s="15">
        <f>IFERROR(ROUND(IF('[10]Linked sheet'!I698="","-",'[10]Linked sheet'!I698),'Rounded options'!$B$3),"-")</f>
        <v>87</v>
      </c>
      <c r="K698" s="15">
        <f>IFERROR(ROUND(IF('[10]Linked sheet'!J698="","-",'[10]Linked sheet'!J698),'Rounded options'!$B$3),"-")</f>
        <v>202</v>
      </c>
      <c r="L698" s="15" t="str">
        <f>IF('[10]Linked sheet'!K698="","-",'[10]Linked sheet'!K698)</f>
        <v>No</v>
      </c>
      <c r="M698" s="39" t="str">
        <f>IF('[10]Linked sheet'!L698="","-",'[10]Linked sheet'!L698)</f>
        <v>-</v>
      </c>
      <c r="N698" s="35">
        <f>IFERROR(ROUND('[10]Linked sheet'!M698,'Rounded options'!$B$3),"-")</f>
        <v>0</v>
      </c>
      <c r="O698" s="7" t="str">
        <f>IFERROR(VLOOKUP($B698,[11]BPT_System_Structure!$B:$F,2,FALSE),"-")</f>
        <v>-</v>
      </c>
      <c r="P698" s="23" t="str">
        <f>IFERROR(VLOOKUP($B698,[11]BPT_System_Structure!$B:$F,3,FALSE),"-")</f>
        <v>-</v>
      </c>
      <c r="Q698" s="8" t="str">
        <f>IFERROR(VLOOKUP($B698,[11]BPT_System_Structure!$B:$F,5,FALSE),"-")</f>
        <v>-</v>
      </c>
      <c r="R698" s="59">
        <v>0</v>
      </c>
    </row>
    <row r="699" spans="2:18" hidden="1" x14ac:dyDescent="0.2">
      <c r="B699" s="21" t="str">
        <f>'[10]Linked sheet'!A699</f>
        <v>FZ66D</v>
      </c>
      <c r="C699" s="20" t="str">
        <f>VLOOKUP($B699,'[10]Linked sheet'!$A$3:$O$1925,2,FALSE)</f>
        <v>Very Major Small Intestine Procedures, 19 years and over, with CC Score 5-7</v>
      </c>
      <c r="D699" s="68" t="str">
        <f>IF(AND($Q699=$D$2,$O699="HRG"),"See 07.BPT",IFERROR(ROUND('[10]Linked sheet'!C699,'Rounded options'!$B$3),"-"))</f>
        <v>-</v>
      </c>
      <c r="E699" s="66">
        <f>IF(AND($O699="HRG",OR($D$2,$Q699=$E$2)), "See 07.BPTs",IFERROR(ROUND('[10]Linked sheet'!D699,'Rounded options'!$B$3),"-"))</f>
        <v>9204</v>
      </c>
      <c r="F699" s="15" t="str">
        <f>IFERROR(ROUND(IF('[10]Linked sheet'!E699="","-",'[10]Linked sheet'!E699),'Rounded options'!$B$3),"-")</f>
        <v>-</v>
      </c>
      <c r="G699" s="15" t="str">
        <f>IFERROR(ROUND(IF('[10]Linked sheet'!F699="","-",'[10]Linked sheet'!F699),'Rounded options'!$B$3),"-")</f>
        <v>-</v>
      </c>
      <c r="H699" s="15">
        <f>IFERROR(ROUND(IF('[10]Linked sheet'!G699="","-",'[10]Linked sheet'!G699),'Rounded options'!$B$3),"-")</f>
        <v>52</v>
      </c>
      <c r="I699" s="66">
        <f>IF(AND(Q699=$I$2,$O699="HRG"),"See 07.BPTs",IFERROR(ROUND('[10]Linked sheet'!H699,'Rounded options'!$B$3),"-"))</f>
        <v>7682</v>
      </c>
      <c r="J699" s="15">
        <f>IFERROR(ROUND(IF('[10]Linked sheet'!I699="","-",'[10]Linked sheet'!I699),'Rounded options'!$B$3),"-")</f>
        <v>53</v>
      </c>
      <c r="K699" s="15">
        <f>IFERROR(ROUND(IF('[10]Linked sheet'!J699="","-",'[10]Linked sheet'!J699),'Rounded options'!$B$3),"-")</f>
        <v>202</v>
      </c>
      <c r="L699" s="15" t="str">
        <f>IF('[10]Linked sheet'!K699="","-",'[10]Linked sheet'!K699)</f>
        <v>No</v>
      </c>
      <c r="M699" s="39" t="str">
        <f>IF('[10]Linked sheet'!L699="","-",'[10]Linked sheet'!L699)</f>
        <v>-</v>
      </c>
      <c r="N699" s="35">
        <f>IFERROR(ROUND('[10]Linked sheet'!M699,'Rounded options'!$B$3),"-")</f>
        <v>0</v>
      </c>
      <c r="O699" s="7" t="str">
        <f>IFERROR(VLOOKUP($B699,[11]BPT_System_Structure!$B:$F,2,FALSE),"-")</f>
        <v>-</v>
      </c>
      <c r="P699" s="23" t="str">
        <f>IFERROR(VLOOKUP($B699,[11]BPT_System_Structure!$B:$F,3,FALSE),"-")</f>
        <v>-</v>
      </c>
      <c r="Q699" s="8" t="str">
        <f>IFERROR(VLOOKUP($B699,[11]BPT_System_Structure!$B:$F,5,FALSE),"-")</f>
        <v>-</v>
      </c>
      <c r="R699" s="59">
        <v>0</v>
      </c>
    </row>
    <row r="700" spans="2:18" hidden="1" x14ac:dyDescent="0.2">
      <c r="B700" s="21" t="str">
        <f>'[10]Linked sheet'!A700</f>
        <v>FZ66E</v>
      </c>
      <c r="C700" s="20" t="str">
        <f>VLOOKUP($B700,'[10]Linked sheet'!$A$3:$O$1925,2,FALSE)</f>
        <v>Very Major Small Intestine Procedures, 19 years and over, with CC Score 2-4</v>
      </c>
      <c r="D700" s="68" t="str">
        <f>IF(AND($Q700=$D$2,$O700="HRG"),"See 07.BPT",IFERROR(ROUND('[10]Linked sheet'!C700,'Rounded options'!$B$3),"-"))</f>
        <v>-</v>
      </c>
      <c r="E700" s="66">
        <f>IF(AND($O700="HRG",OR($D$2,$Q700=$E$2)), "See 07.BPTs",IFERROR(ROUND('[10]Linked sheet'!D700,'Rounded options'!$B$3),"-"))</f>
        <v>5892</v>
      </c>
      <c r="F700" s="15" t="str">
        <f>IFERROR(ROUND(IF('[10]Linked sheet'!E700="","-",'[10]Linked sheet'!E700),'Rounded options'!$B$3),"-")</f>
        <v>-</v>
      </c>
      <c r="G700" s="15" t="str">
        <f>IFERROR(ROUND(IF('[10]Linked sheet'!F700="","-",'[10]Linked sheet'!F700),'Rounded options'!$B$3),"-")</f>
        <v>-</v>
      </c>
      <c r="H700" s="15">
        <f>IFERROR(ROUND(IF('[10]Linked sheet'!G700="","-",'[10]Linked sheet'!G700),'Rounded options'!$B$3),"-")</f>
        <v>23</v>
      </c>
      <c r="I700" s="66">
        <f>IF(AND(Q700=$I$2,$O700="HRG"),"See 07.BPTs",IFERROR(ROUND('[10]Linked sheet'!H700,'Rounded options'!$B$3),"-"))</f>
        <v>6070</v>
      </c>
      <c r="J700" s="15">
        <f>IFERROR(ROUND(IF('[10]Linked sheet'!I700="","-",'[10]Linked sheet'!I700),'Rounded options'!$B$3),"-")</f>
        <v>36</v>
      </c>
      <c r="K700" s="15">
        <f>IFERROR(ROUND(IF('[10]Linked sheet'!J700="","-",'[10]Linked sheet'!J700),'Rounded options'!$B$3),"-")</f>
        <v>202</v>
      </c>
      <c r="L700" s="15" t="str">
        <f>IF('[10]Linked sheet'!K700="","-",'[10]Linked sheet'!K700)</f>
        <v>No</v>
      </c>
      <c r="M700" s="39" t="str">
        <f>IF('[10]Linked sheet'!L700="","-",'[10]Linked sheet'!L700)</f>
        <v>-</v>
      </c>
      <c r="N700" s="35">
        <f>IFERROR(ROUND('[10]Linked sheet'!M700,'Rounded options'!$B$3),"-")</f>
        <v>0</v>
      </c>
      <c r="O700" s="7" t="str">
        <f>IFERROR(VLOOKUP($B700,[11]BPT_System_Structure!$B:$F,2,FALSE),"-")</f>
        <v>-</v>
      </c>
      <c r="P700" s="23" t="str">
        <f>IFERROR(VLOOKUP($B700,[11]BPT_System_Structure!$B:$F,3,FALSE),"-")</f>
        <v>-</v>
      </c>
      <c r="Q700" s="8" t="str">
        <f>IFERROR(VLOOKUP($B700,[11]BPT_System_Structure!$B:$F,5,FALSE),"-")</f>
        <v>-</v>
      </c>
      <c r="R700" s="59">
        <v>0</v>
      </c>
    </row>
    <row r="701" spans="2:18" hidden="1" x14ac:dyDescent="0.2">
      <c r="B701" s="21" t="str">
        <f>'[10]Linked sheet'!A701</f>
        <v>FZ66F</v>
      </c>
      <c r="C701" s="20" t="str">
        <f>VLOOKUP($B701,'[10]Linked sheet'!$A$3:$O$1925,2,FALSE)</f>
        <v>Very Major Small Intestine Procedures, 19 years and over, with CC Score 0-1</v>
      </c>
      <c r="D701" s="68" t="str">
        <f>IF(AND($Q701=$D$2,$O701="HRG"),"See 07.BPT",IFERROR(ROUND('[10]Linked sheet'!C701,'Rounded options'!$B$3),"-"))</f>
        <v>-</v>
      </c>
      <c r="E701" s="66">
        <f>IF(AND($O701="HRG",OR($D$2,$Q701=$E$2)), "See 07.BPTs",IFERROR(ROUND('[10]Linked sheet'!D701,'Rounded options'!$B$3),"-"))</f>
        <v>4324</v>
      </c>
      <c r="F701" s="15" t="str">
        <f>IFERROR(ROUND(IF('[10]Linked sheet'!E701="","-",'[10]Linked sheet'!E701),'Rounded options'!$B$3),"-")</f>
        <v>-</v>
      </c>
      <c r="G701" s="15" t="str">
        <f>IFERROR(ROUND(IF('[10]Linked sheet'!F701="","-",'[10]Linked sheet'!F701),'Rounded options'!$B$3),"-")</f>
        <v>-</v>
      </c>
      <c r="H701" s="15">
        <f>IFERROR(ROUND(IF('[10]Linked sheet'!G701="","-",'[10]Linked sheet'!G701),'Rounded options'!$B$3),"-")</f>
        <v>16</v>
      </c>
      <c r="I701" s="66">
        <f>IF(AND(Q701=$I$2,$O701="HRG"),"See 07.BPTs",IFERROR(ROUND('[10]Linked sheet'!H701,'Rounded options'!$B$3),"-"))</f>
        <v>4795</v>
      </c>
      <c r="J701" s="15">
        <f>IFERROR(ROUND(IF('[10]Linked sheet'!I701="","-",'[10]Linked sheet'!I701),'Rounded options'!$B$3),"-")</f>
        <v>21</v>
      </c>
      <c r="K701" s="15">
        <f>IFERROR(ROUND(IF('[10]Linked sheet'!J701="","-",'[10]Linked sheet'!J701),'Rounded options'!$B$3),"-")</f>
        <v>202</v>
      </c>
      <c r="L701" s="15" t="str">
        <f>IF('[10]Linked sheet'!K701="","-",'[10]Linked sheet'!K701)</f>
        <v>No</v>
      </c>
      <c r="M701" s="39" t="str">
        <f>IF('[10]Linked sheet'!L701="","-",'[10]Linked sheet'!L701)</f>
        <v>-</v>
      </c>
      <c r="N701" s="35">
        <f>IFERROR(ROUND('[10]Linked sheet'!M701,'Rounded options'!$B$3),"-")</f>
        <v>0</v>
      </c>
      <c r="O701" s="7" t="str">
        <f>IFERROR(VLOOKUP($B701,[11]BPT_System_Structure!$B:$F,2,FALSE),"-")</f>
        <v>-</v>
      </c>
      <c r="P701" s="23" t="str">
        <f>IFERROR(VLOOKUP($B701,[11]BPT_System_Structure!$B:$F,3,FALSE),"-")</f>
        <v>-</v>
      </c>
      <c r="Q701" s="8" t="str">
        <f>IFERROR(VLOOKUP($B701,[11]BPT_System_Structure!$B:$F,5,FALSE),"-")</f>
        <v>-</v>
      </c>
      <c r="R701" s="59">
        <v>0</v>
      </c>
    </row>
    <row r="702" spans="2:18" hidden="1" x14ac:dyDescent="0.2">
      <c r="B702" s="21" t="str">
        <f>'[10]Linked sheet'!A702</f>
        <v>FZ67C</v>
      </c>
      <c r="C702" s="20" t="str">
        <f>VLOOKUP($B702,'[10]Linked sheet'!$A$3:$O$1925,2,FALSE)</f>
        <v>Major Small Intestine Procedures, 19 years and over, with CC Score 7+</v>
      </c>
      <c r="D702" s="68" t="str">
        <f>IF(AND($Q702=$D$2,$O702="HRG"),"See 07.BPT",IFERROR(ROUND('[10]Linked sheet'!C702,'Rounded options'!$B$3),"-"))</f>
        <v>-</v>
      </c>
      <c r="E702" s="66">
        <f>IF(AND($O702="HRG",OR($D$2,$Q702=$E$2)), "See 07.BPTs",IFERROR(ROUND('[10]Linked sheet'!D702,'Rounded options'!$B$3),"-"))</f>
        <v>9891</v>
      </c>
      <c r="F702" s="15" t="str">
        <f>IFERROR(ROUND(IF('[10]Linked sheet'!E702="","-",'[10]Linked sheet'!E702),'Rounded options'!$B$3),"-")</f>
        <v>-</v>
      </c>
      <c r="G702" s="15" t="str">
        <f>IFERROR(ROUND(IF('[10]Linked sheet'!F702="","-",'[10]Linked sheet'!F702),'Rounded options'!$B$3),"-")</f>
        <v>-</v>
      </c>
      <c r="H702" s="15">
        <f>IFERROR(ROUND(IF('[10]Linked sheet'!G702="","-",'[10]Linked sheet'!G702),'Rounded options'!$B$3),"-")</f>
        <v>71</v>
      </c>
      <c r="I702" s="66">
        <f>IF(AND(Q702=$I$2,$O702="HRG"),"See 07.BPTs",IFERROR(ROUND('[10]Linked sheet'!H702,'Rounded options'!$B$3),"-"))</f>
        <v>10135</v>
      </c>
      <c r="J702" s="15">
        <f>IFERROR(ROUND(IF('[10]Linked sheet'!I702="","-",'[10]Linked sheet'!I702),'Rounded options'!$B$3),"-")</f>
        <v>83</v>
      </c>
      <c r="K702" s="15">
        <f>IFERROR(ROUND(IF('[10]Linked sheet'!J702="","-",'[10]Linked sheet'!J702),'Rounded options'!$B$3),"-")</f>
        <v>202</v>
      </c>
      <c r="L702" s="15" t="str">
        <f>IF('[10]Linked sheet'!K702="","-",'[10]Linked sheet'!K702)</f>
        <v>No</v>
      </c>
      <c r="M702" s="39" t="str">
        <f>IF('[10]Linked sheet'!L702="","-",'[10]Linked sheet'!L702)</f>
        <v>-</v>
      </c>
      <c r="N702" s="35">
        <f>IFERROR(ROUND('[10]Linked sheet'!M702,'Rounded options'!$B$3),"-")</f>
        <v>0</v>
      </c>
      <c r="O702" s="7" t="str">
        <f>IFERROR(VLOOKUP($B702,[11]BPT_System_Structure!$B:$F,2,FALSE),"-")</f>
        <v>-</v>
      </c>
      <c r="P702" s="23" t="str">
        <f>IFERROR(VLOOKUP($B702,[11]BPT_System_Structure!$B:$F,3,FALSE),"-")</f>
        <v>-</v>
      </c>
      <c r="Q702" s="8" t="str">
        <f>IFERROR(VLOOKUP($B702,[11]BPT_System_Structure!$B:$F,5,FALSE),"-")</f>
        <v>-</v>
      </c>
      <c r="R702" s="59">
        <v>0</v>
      </c>
    </row>
    <row r="703" spans="2:18" hidden="1" x14ac:dyDescent="0.2">
      <c r="B703" s="21" t="str">
        <f>'[10]Linked sheet'!A703</f>
        <v>FZ67D</v>
      </c>
      <c r="C703" s="20" t="str">
        <f>VLOOKUP($B703,'[10]Linked sheet'!$A$3:$O$1925,2,FALSE)</f>
        <v>Major Small Intestine Procedures, 19 years and over, with CC Score 4-6</v>
      </c>
      <c r="D703" s="68" t="str">
        <f>IF(AND($Q703=$D$2,$O703="HRG"),"See 07.BPT",IFERROR(ROUND('[10]Linked sheet'!C703,'Rounded options'!$B$3),"-"))</f>
        <v>-</v>
      </c>
      <c r="E703" s="66">
        <f>IF(AND($O703="HRG",OR($D$2,$Q703=$E$2)), "See 07.BPTs",IFERROR(ROUND('[10]Linked sheet'!D703,'Rounded options'!$B$3),"-"))</f>
        <v>5293</v>
      </c>
      <c r="F703" s="15" t="str">
        <f>IFERROR(ROUND(IF('[10]Linked sheet'!E703="","-",'[10]Linked sheet'!E703),'Rounded options'!$B$3),"-")</f>
        <v>-</v>
      </c>
      <c r="G703" s="15" t="str">
        <f>IFERROR(ROUND(IF('[10]Linked sheet'!F703="","-",'[10]Linked sheet'!F703),'Rounded options'!$B$3),"-")</f>
        <v>-</v>
      </c>
      <c r="H703" s="15">
        <f>IFERROR(ROUND(IF('[10]Linked sheet'!G703="","-",'[10]Linked sheet'!G703),'Rounded options'!$B$3),"-")</f>
        <v>28</v>
      </c>
      <c r="I703" s="66">
        <f>IF(AND(Q703=$I$2,$O703="HRG"),"See 07.BPTs",IFERROR(ROUND('[10]Linked sheet'!H703,'Rounded options'!$B$3),"-"))</f>
        <v>6727</v>
      </c>
      <c r="J703" s="15">
        <f>IFERROR(ROUND(IF('[10]Linked sheet'!I703="","-",'[10]Linked sheet'!I703),'Rounded options'!$B$3),"-")</f>
        <v>50</v>
      </c>
      <c r="K703" s="15">
        <f>IFERROR(ROUND(IF('[10]Linked sheet'!J703="","-",'[10]Linked sheet'!J703),'Rounded options'!$B$3),"-")</f>
        <v>202</v>
      </c>
      <c r="L703" s="15" t="str">
        <f>IF('[10]Linked sheet'!K703="","-",'[10]Linked sheet'!K703)</f>
        <v>No</v>
      </c>
      <c r="M703" s="39" t="str">
        <f>IF('[10]Linked sheet'!L703="","-",'[10]Linked sheet'!L703)</f>
        <v>-</v>
      </c>
      <c r="N703" s="35">
        <f>IFERROR(ROUND('[10]Linked sheet'!M703,'Rounded options'!$B$3),"-")</f>
        <v>0</v>
      </c>
      <c r="O703" s="7" t="str">
        <f>IFERROR(VLOOKUP($B703,[11]BPT_System_Structure!$B:$F,2,FALSE),"-")</f>
        <v>-</v>
      </c>
      <c r="P703" s="23" t="str">
        <f>IFERROR(VLOOKUP($B703,[11]BPT_System_Structure!$B:$F,3,FALSE),"-")</f>
        <v>-</v>
      </c>
      <c r="Q703" s="8" t="str">
        <f>IFERROR(VLOOKUP($B703,[11]BPT_System_Structure!$B:$F,5,FALSE),"-")</f>
        <v>-</v>
      </c>
      <c r="R703" s="59">
        <v>0</v>
      </c>
    </row>
    <row r="704" spans="2:18" hidden="1" x14ac:dyDescent="0.2">
      <c r="B704" s="21" t="str">
        <f>'[10]Linked sheet'!A704</f>
        <v>FZ67E</v>
      </c>
      <c r="C704" s="20" t="str">
        <f>VLOOKUP($B704,'[10]Linked sheet'!$A$3:$O$1925,2,FALSE)</f>
        <v>Major Small Intestine Procedures, 19 years and over, with CC Score 2-3</v>
      </c>
      <c r="D704" s="68" t="str">
        <f>IF(AND($Q704=$D$2,$O704="HRG"),"See 07.BPT",IFERROR(ROUND('[10]Linked sheet'!C704,'Rounded options'!$B$3),"-"))</f>
        <v>-</v>
      </c>
      <c r="E704" s="66">
        <f>IF(AND($O704="HRG",OR($D$2,$Q704=$E$2)), "See 07.BPTs",IFERROR(ROUND('[10]Linked sheet'!D704,'Rounded options'!$B$3),"-"))</f>
        <v>3873</v>
      </c>
      <c r="F704" s="15" t="str">
        <f>IFERROR(ROUND(IF('[10]Linked sheet'!E704="","-",'[10]Linked sheet'!E704),'Rounded options'!$B$3),"-")</f>
        <v>-</v>
      </c>
      <c r="G704" s="15" t="str">
        <f>IFERROR(ROUND(IF('[10]Linked sheet'!F704="","-",'[10]Linked sheet'!F704),'Rounded options'!$B$3),"-")</f>
        <v>-</v>
      </c>
      <c r="H704" s="15">
        <f>IFERROR(ROUND(IF('[10]Linked sheet'!G704="","-",'[10]Linked sheet'!G704),'Rounded options'!$B$3),"-")</f>
        <v>16</v>
      </c>
      <c r="I704" s="66">
        <f>IF(AND(Q704=$I$2,$O704="HRG"),"See 07.BPTs",IFERROR(ROUND('[10]Linked sheet'!H704,'Rounded options'!$B$3),"-"))</f>
        <v>4983</v>
      </c>
      <c r="J704" s="15">
        <f>IFERROR(ROUND(IF('[10]Linked sheet'!I704="","-",'[10]Linked sheet'!I704),'Rounded options'!$B$3),"-")</f>
        <v>34</v>
      </c>
      <c r="K704" s="15">
        <f>IFERROR(ROUND(IF('[10]Linked sheet'!J704="","-",'[10]Linked sheet'!J704),'Rounded options'!$B$3),"-")</f>
        <v>202</v>
      </c>
      <c r="L704" s="15" t="str">
        <f>IF('[10]Linked sheet'!K704="","-",'[10]Linked sheet'!K704)</f>
        <v>No</v>
      </c>
      <c r="M704" s="39" t="str">
        <f>IF('[10]Linked sheet'!L704="","-",'[10]Linked sheet'!L704)</f>
        <v>-</v>
      </c>
      <c r="N704" s="35">
        <f>IFERROR(ROUND('[10]Linked sheet'!M704,'Rounded options'!$B$3),"-")</f>
        <v>0</v>
      </c>
      <c r="O704" s="7" t="str">
        <f>IFERROR(VLOOKUP($B704,[11]BPT_System_Structure!$B:$F,2,FALSE),"-")</f>
        <v>-</v>
      </c>
      <c r="P704" s="23" t="str">
        <f>IFERROR(VLOOKUP($B704,[11]BPT_System_Structure!$B:$F,3,FALSE),"-")</f>
        <v>-</v>
      </c>
      <c r="Q704" s="8" t="str">
        <f>IFERROR(VLOOKUP($B704,[11]BPT_System_Structure!$B:$F,5,FALSE),"-")</f>
        <v>-</v>
      </c>
      <c r="R704" s="59">
        <v>0</v>
      </c>
    </row>
    <row r="705" spans="2:18" hidden="1" x14ac:dyDescent="0.2">
      <c r="B705" s="21" t="str">
        <f>'[10]Linked sheet'!A705</f>
        <v>FZ67F</v>
      </c>
      <c r="C705" s="20" t="str">
        <f>VLOOKUP($B705,'[10]Linked sheet'!$A$3:$O$1925,2,FALSE)</f>
        <v>Major Small Intestine Procedures, 19 years and over, with CC Score 0-1</v>
      </c>
      <c r="D705" s="68" t="str">
        <f>IF(AND($Q705=$D$2,$O705="HRG"),"See 07.BPT",IFERROR(ROUND('[10]Linked sheet'!C705,'Rounded options'!$B$3),"-"))</f>
        <v>-</v>
      </c>
      <c r="E705" s="66">
        <f>IF(AND($O705="HRG",OR($D$2,$Q705=$E$2)), "See 07.BPTs",IFERROR(ROUND('[10]Linked sheet'!D705,'Rounded options'!$B$3),"-"))</f>
        <v>3123</v>
      </c>
      <c r="F705" s="15" t="str">
        <f>IFERROR(ROUND(IF('[10]Linked sheet'!E705="","-",'[10]Linked sheet'!E705),'Rounded options'!$B$3),"-")</f>
        <v>-</v>
      </c>
      <c r="G705" s="15" t="str">
        <f>IFERROR(ROUND(IF('[10]Linked sheet'!F705="","-",'[10]Linked sheet'!F705),'Rounded options'!$B$3),"-")</f>
        <v>-</v>
      </c>
      <c r="H705" s="15">
        <f>IFERROR(ROUND(IF('[10]Linked sheet'!G705="","-",'[10]Linked sheet'!G705),'Rounded options'!$B$3),"-")</f>
        <v>12</v>
      </c>
      <c r="I705" s="66">
        <f>IF(AND(Q705=$I$2,$O705="HRG"),"See 07.BPTs",IFERROR(ROUND('[10]Linked sheet'!H705,'Rounded options'!$B$3),"-"))</f>
        <v>4005</v>
      </c>
      <c r="J705" s="15">
        <f>IFERROR(ROUND(IF('[10]Linked sheet'!I705="","-",'[10]Linked sheet'!I705),'Rounded options'!$B$3),"-")</f>
        <v>24</v>
      </c>
      <c r="K705" s="15">
        <f>IFERROR(ROUND(IF('[10]Linked sheet'!J705="","-",'[10]Linked sheet'!J705),'Rounded options'!$B$3),"-")</f>
        <v>202</v>
      </c>
      <c r="L705" s="15" t="str">
        <f>IF('[10]Linked sheet'!K705="","-",'[10]Linked sheet'!K705)</f>
        <v>No</v>
      </c>
      <c r="M705" s="39" t="str">
        <f>IF('[10]Linked sheet'!L705="","-",'[10]Linked sheet'!L705)</f>
        <v>-</v>
      </c>
      <c r="N705" s="35">
        <f>IFERROR(ROUND('[10]Linked sheet'!M705,'Rounded options'!$B$3),"-")</f>
        <v>0</v>
      </c>
      <c r="O705" s="7" t="str">
        <f>IFERROR(VLOOKUP($B705,[11]BPT_System_Structure!$B:$F,2,FALSE),"-")</f>
        <v>-</v>
      </c>
      <c r="P705" s="23" t="str">
        <f>IFERROR(VLOOKUP($B705,[11]BPT_System_Structure!$B:$F,3,FALSE),"-")</f>
        <v>-</v>
      </c>
      <c r="Q705" s="8" t="str">
        <f>IFERROR(VLOOKUP($B705,[11]BPT_System_Structure!$B:$F,5,FALSE),"-")</f>
        <v>-</v>
      </c>
      <c r="R705" s="59">
        <v>0</v>
      </c>
    </row>
    <row r="706" spans="2:18" hidden="1" x14ac:dyDescent="0.2">
      <c r="B706" s="21" t="str">
        <f>'[10]Linked sheet'!A706</f>
        <v>FZ68G</v>
      </c>
      <c r="C706" s="20" t="str">
        <f>VLOOKUP($B706,'[10]Linked sheet'!$A$3:$O$1925,2,FALSE)</f>
        <v>Very Major or Major, Small Intestine Procedures, between 2 and 18 years, with CC Score 2+</v>
      </c>
      <c r="D706" s="68" t="str">
        <f>IF(AND($Q706=$D$2,$O706="HRG"),"See 07.BPT",IFERROR(ROUND('[10]Linked sheet'!C706,'Rounded options'!$B$3),"-"))</f>
        <v>-</v>
      </c>
      <c r="E706" s="66">
        <f>IF(AND($O706="HRG",OR($D$2,$Q706=$E$2)), "See 07.BPTs",IFERROR(ROUND('[10]Linked sheet'!D706,'Rounded options'!$B$3),"-"))</f>
        <v>10165</v>
      </c>
      <c r="F706" s="15" t="str">
        <f>IFERROR(ROUND(IF('[10]Linked sheet'!E706="","-",'[10]Linked sheet'!E706),'Rounded options'!$B$3),"-")</f>
        <v>-</v>
      </c>
      <c r="G706" s="15" t="str">
        <f>IFERROR(ROUND(IF('[10]Linked sheet'!F706="","-",'[10]Linked sheet'!F706),'Rounded options'!$B$3),"-")</f>
        <v>-</v>
      </c>
      <c r="H706" s="15">
        <f>IFERROR(ROUND(IF('[10]Linked sheet'!G706="","-",'[10]Linked sheet'!G706),'Rounded options'!$B$3),"-")</f>
        <v>37</v>
      </c>
      <c r="I706" s="66">
        <f>IF(AND(Q706=$I$2,$O706="HRG"),"See 07.BPTs",IFERROR(ROUND('[10]Linked sheet'!H706,'Rounded options'!$B$3),"-"))</f>
        <v>8756</v>
      </c>
      <c r="J706" s="15">
        <f>IFERROR(ROUND(IF('[10]Linked sheet'!I706="","-",'[10]Linked sheet'!I706),'Rounded options'!$B$3),"-")</f>
        <v>38</v>
      </c>
      <c r="K706" s="15">
        <f>IFERROR(ROUND(IF('[10]Linked sheet'!J706="","-",'[10]Linked sheet'!J706),'Rounded options'!$B$3),"-")</f>
        <v>252</v>
      </c>
      <c r="L706" s="15" t="str">
        <f>IF('[10]Linked sheet'!K706="","-",'[10]Linked sheet'!K706)</f>
        <v>No</v>
      </c>
      <c r="M706" s="39" t="str">
        <f>IF('[10]Linked sheet'!L706="","-",'[10]Linked sheet'!L706)</f>
        <v>-</v>
      </c>
      <c r="N706" s="35">
        <f>IFERROR(ROUND('[10]Linked sheet'!M706,'Rounded options'!$B$3),"-")</f>
        <v>0</v>
      </c>
      <c r="O706" s="7" t="str">
        <f>IFERROR(VLOOKUP($B706,[11]BPT_System_Structure!$B:$F,2,FALSE),"-")</f>
        <v>-</v>
      </c>
      <c r="P706" s="23" t="str">
        <f>IFERROR(VLOOKUP($B706,[11]BPT_System_Structure!$B:$F,3,FALSE),"-")</f>
        <v>-</v>
      </c>
      <c r="Q706" s="8" t="str">
        <f>IFERROR(VLOOKUP($B706,[11]BPT_System_Structure!$B:$F,5,FALSE),"-")</f>
        <v>-</v>
      </c>
      <c r="R706" s="59">
        <v>0</v>
      </c>
    </row>
    <row r="707" spans="2:18" hidden="1" x14ac:dyDescent="0.2">
      <c r="B707" s="21" t="str">
        <f>'[10]Linked sheet'!A707</f>
        <v>FZ68H</v>
      </c>
      <c r="C707" s="20" t="str">
        <f>VLOOKUP($B707,'[10]Linked sheet'!$A$3:$O$1925,2,FALSE)</f>
        <v>Very Major or Major, Small Intestine Procedures, between 2 and 18 years, with CC Score 0-1</v>
      </c>
      <c r="D707" s="68" t="str">
        <f>IF(AND($Q707=$D$2,$O707="HRG"),"See 07.BPT",IFERROR(ROUND('[10]Linked sheet'!C707,'Rounded options'!$B$3),"-"))</f>
        <v>-</v>
      </c>
      <c r="E707" s="66">
        <f>IF(AND($O707="HRG",OR($D$2,$Q707=$E$2)), "See 07.BPTs",IFERROR(ROUND('[10]Linked sheet'!D707,'Rounded options'!$B$3),"-"))</f>
        <v>4053</v>
      </c>
      <c r="F707" s="15" t="str">
        <f>IFERROR(ROUND(IF('[10]Linked sheet'!E707="","-",'[10]Linked sheet'!E707),'Rounded options'!$B$3),"-")</f>
        <v>-</v>
      </c>
      <c r="G707" s="15" t="str">
        <f>IFERROR(ROUND(IF('[10]Linked sheet'!F707="","-",'[10]Linked sheet'!F707),'Rounded options'!$B$3),"-")</f>
        <v>-</v>
      </c>
      <c r="H707" s="15">
        <f>IFERROR(ROUND(IF('[10]Linked sheet'!G707="","-",'[10]Linked sheet'!G707),'Rounded options'!$B$3),"-")</f>
        <v>14</v>
      </c>
      <c r="I707" s="66">
        <f>IF(AND(Q707=$I$2,$O707="HRG"),"See 07.BPTs",IFERROR(ROUND('[10]Linked sheet'!H707,'Rounded options'!$B$3),"-"))</f>
        <v>4626</v>
      </c>
      <c r="J707" s="15">
        <f>IFERROR(ROUND(IF('[10]Linked sheet'!I707="","-",'[10]Linked sheet'!I707),'Rounded options'!$B$3),"-")</f>
        <v>17</v>
      </c>
      <c r="K707" s="15">
        <f>IFERROR(ROUND(IF('[10]Linked sheet'!J707="","-",'[10]Linked sheet'!J707),'Rounded options'!$B$3),"-")</f>
        <v>252</v>
      </c>
      <c r="L707" s="15" t="str">
        <f>IF('[10]Linked sheet'!K707="","-",'[10]Linked sheet'!K707)</f>
        <v>No</v>
      </c>
      <c r="M707" s="39" t="str">
        <f>IF('[10]Linked sheet'!L707="","-",'[10]Linked sheet'!L707)</f>
        <v>-</v>
      </c>
      <c r="N707" s="35">
        <f>IFERROR(ROUND('[10]Linked sheet'!M707,'Rounded options'!$B$3),"-")</f>
        <v>0</v>
      </c>
      <c r="O707" s="7" t="str">
        <f>IFERROR(VLOOKUP($B707,[11]BPT_System_Structure!$B:$F,2,FALSE),"-")</f>
        <v>-</v>
      </c>
      <c r="P707" s="23" t="str">
        <f>IFERROR(VLOOKUP($B707,[11]BPT_System_Structure!$B:$F,3,FALSE),"-")</f>
        <v>-</v>
      </c>
      <c r="Q707" s="8" t="str">
        <f>IFERROR(VLOOKUP($B707,[11]BPT_System_Structure!$B:$F,5,FALSE),"-")</f>
        <v>-</v>
      </c>
      <c r="R707" s="59">
        <v>0</v>
      </c>
    </row>
    <row r="708" spans="2:18" hidden="1" x14ac:dyDescent="0.2">
      <c r="B708" s="21" t="str">
        <f>'[10]Linked sheet'!A708</f>
        <v>FZ68J</v>
      </c>
      <c r="C708" s="20" t="str">
        <f>VLOOKUP($B708,'[10]Linked sheet'!$A$3:$O$1925,2,FALSE)</f>
        <v>Very Major or Major, Small Intestine Procedures, 1 year and under, with CC Score 3+</v>
      </c>
      <c r="D708" s="68" t="str">
        <f>IF(AND($Q708=$D$2,$O708="HRG"),"See 07.BPT",IFERROR(ROUND('[10]Linked sheet'!C708,'Rounded options'!$B$3),"-"))</f>
        <v>-</v>
      </c>
      <c r="E708" s="66">
        <f>IF(AND($O708="HRG",OR($D$2,$Q708=$E$2)), "See 07.BPTs",IFERROR(ROUND('[10]Linked sheet'!D708,'Rounded options'!$B$3),"-"))</f>
        <v>13749</v>
      </c>
      <c r="F708" s="15" t="str">
        <f>IFERROR(ROUND(IF('[10]Linked sheet'!E708="","-",'[10]Linked sheet'!E708),'Rounded options'!$B$3),"-")</f>
        <v>-</v>
      </c>
      <c r="G708" s="15" t="str">
        <f>IFERROR(ROUND(IF('[10]Linked sheet'!F708="","-",'[10]Linked sheet'!F708),'Rounded options'!$B$3),"-")</f>
        <v>-</v>
      </c>
      <c r="H708" s="15">
        <f>IFERROR(ROUND(IF('[10]Linked sheet'!G708="","-",'[10]Linked sheet'!G708),'Rounded options'!$B$3),"-")</f>
        <v>136</v>
      </c>
      <c r="I708" s="66">
        <f>IF(AND(Q708=$I$2,$O708="HRG"),"See 07.BPTs",IFERROR(ROUND('[10]Linked sheet'!H708,'Rounded options'!$B$3),"-"))</f>
        <v>13749</v>
      </c>
      <c r="J708" s="15">
        <f>IFERROR(ROUND(IF('[10]Linked sheet'!I708="","-",'[10]Linked sheet'!I708),'Rounded options'!$B$3),"-")</f>
        <v>136</v>
      </c>
      <c r="K708" s="15">
        <f>IFERROR(ROUND(IF('[10]Linked sheet'!J708="","-",'[10]Linked sheet'!J708),'Rounded options'!$B$3),"-")</f>
        <v>252</v>
      </c>
      <c r="L708" s="15" t="str">
        <f>IF('[10]Linked sheet'!K708="","-",'[10]Linked sheet'!K708)</f>
        <v>No</v>
      </c>
      <c r="M708" s="39" t="str">
        <f>IF('[10]Linked sheet'!L708="","-",'[10]Linked sheet'!L708)</f>
        <v>-</v>
      </c>
      <c r="N708" s="35">
        <f>IFERROR(ROUND('[10]Linked sheet'!M708,'Rounded options'!$B$3),"-")</f>
        <v>0</v>
      </c>
      <c r="O708" s="7" t="str">
        <f>IFERROR(VLOOKUP($B708,[11]BPT_System_Structure!$B:$F,2,FALSE),"-")</f>
        <v>-</v>
      </c>
      <c r="P708" s="23" t="str">
        <f>IFERROR(VLOOKUP($B708,[11]BPT_System_Structure!$B:$F,3,FALSE),"-")</f>
        <v>-</v>
      </c>
      <c r="Q708" s="8" t="str">
        <f>IFERROR(VLOOKUP($B708,[11]BPT_System_Structure!$B:$F,5,FALSE),"-")</f>
        <v>-</v>
      </c>
      <c r="R708" s="59">
        <v>0</v>
      </c>
    </row>
    <row r="709" spans="2:18" hidden="1" x14ac:dyDescent="0.2">
      <c r="B709" s="21" t="str">
        <f>'[10]Linked sheet'!A709</f>
        <v>FZ68K</v>
      </c>
      <c r="C709" s="20" t="str">
        <f>VLOOKUP($B709,'[10]Linked sheet'!$A$3:$O$1925,2,FALSE)</f>
        <v>Very Major or Major, Small Intestine Procedures, 1 year and under, with CC Score 1-2</v>
      </c>
      <c r="D709" s="68" t="str">
        <f>IF(AND($Q709=$D$2,$O709="HRG"),"See 07.BPT",IFERROR(ROUND('[10]Linked sheet'!C709,'Rounded options'!$B$3),"-"))</f>
        <v>-</v>
      </c>
      <c r="E709" s="66">
        <f>IF(AND($O709="HRG",OR($D$2,$Q709=$E$2)), "See 07.BPTs",IFERROR(ROUND('[10]Linked sheet'!D709,'Rounded options'!$B$3),"-"))</f>
        <v>5933</v>
      </c>
      <c r="F709" s="15" t="str">
        <f>IFERROR(ROUND(IF('[10]Linked sheet'!E709="","-",'[10]Linked sheet'!E709),'Rounded options'!$B$3),"-")</f>
        <v>-</v>
      </c>
      <c r="G709" s="15" t="str">
        <f>IFERROR(ROUND(IF('[10]Linked sheet'!F709="","-",'[10]Linked sheet'!F709),'Rounded options'!$B$3),"-")</f>
        <v>-</v>
      </c>
      <c r="H709" s="15">
        <f>IFERROR(ROUND(IF('[10]Linked sheet'!G709="","-",'[10]Linked sheet'!G709),'Rounded options'!$B$3),"-")</f>
        <v>16</v>
      </c>
      <c r="I709" s="66">
        <f>IF(AND(Q709=$I$2,$O709="HRG"),"See 07.BPTs",IFERROR(ROUND('[10]Linked sheet'!H709,'Rounded options'!$B$3),"-"))</f>
        <v>7887</v>
      </c>
      <c r="J709" s="15">
        <f>IFERROR(ROUND(IF('[10]Linked sheet'!I709="","-",'[10]Linked sheet'!I709),'Rounded options'!$B$3),"-")</f>
        <v>55</v>
      </c>
      <c r="K709" s="15">
        <f>IFERROR(ROUND(IF('[10]Linked sheet'!J709="","-",'[10]Linked sheet'!J709),'Rounded options'!$B$3),"-")</f>
        <v>252</v>
      </c>
      <c r="L709" s="15" t="str">
        <f>IF('[10]Linked sheet'!K709="","-",'[10]Linked sheet'!K709)</f>
        <v>No</v>
      </c>
      <c r="M709" s="39" t="str">
        <f>IF('[10]Linked sheet'!L709="","-",'[10]Linked sheet'!L709)</f>
        <v>-</v>
      </c>
      <c r="N709" s="35">
        <f>IFERROR(ROUND('[10]Linked sheet'!M709,'Rounded options'!$B$3),"-")</f>
        <v>0</v>
      </c>
      <c r="O709" s="7" t="str">
        <f>IFERROR(VLOOKUP($B709,[11]BPT_System_Structure!$B:$F,2,FALSE),"-")</f>
        <v>-</v>
      </c>
      <c r="P709" s="23" t="str">
        <f>IFERROR(VLOOKUP($B709,[11]BPT_System_Structure!$B:$F,3,FALSE),"-")</f>
        <v>-</v>
      </c>
      <c r="Q709" s="8" t="str">
        <f>IFERROR(VLOOKUP($B709,[11]BPT_System_Structure!$B:$F,5,FALSE),"-")</f>
        <v>-</v>
      </c>
      <c r="R709" s="59">
        <v>0</v>
      </c>
    </row>
    <row r="710" spans="2:18" hidden="1" x14ac:dyDescent="0.2">
      <c r="B710" s="21" t="str">
        <f>'[10]Linked sheet'!A710</f>
        <v>FZ68L</v>
      </c>
      <c r="C710" s="20" t="str">
        <f>VLOOKUP($B710,'[10]Linked sheet'!$A$3:$O$1925,2,FALSE)</f>
        <v>Very Major or Major, Small Intestine Procedures, 1 year and under, with CC Score 0</v>
      </c>
      <c r="D710" s="68" t="str">
        <f>IF(AND($Q710=$D$2,$O710="HRG"),"See 07.BPT",IFERROR(ROUND('[10]Linked sheet'!C710,'Rounded options'!$B$3),"-"))</f>
        <v>-</v>
      </c>
      <c r="E710" s="66">
        <f>IF(AND($O710="HRG",OR($D$2,$Q710=$E$2)), "See 07.BPTs",IFERROR(ROUND('[10]Linked sheet'!D710,'Rounded options'!$B$3),"-"))</f>
        <v>4910</v>
      </c>
      <c r="F710" s="15" t="str">
        <f>IFERROR(ROUND(IF('[10]Linked sheet'!E710="","-",'[10]Linked sheet'!E710),'Rounded options'!$B$3),"-")</f>
        <v>-</v>
      </c>
      <c r="G710" s="15" t="str">
        <f>IFERROR(ROUND(IF('[10]Linked sheet'!F710="","-",'[10]Linked sheet'!F710),'Rounded options'!$B$3),"-")</f>
        <v>-</v>
      </c>
      <c r="H710" s="15">
        <f>IFERROR(ROUND(IF('[10]Linked sheet'!G710="","-",'[10]Linked sheet'!G710),'Rounded options'!$B$3),"-")</f>
        <v>13</v>
      </c>
      <c r="I710" s="66">
        <f>IF(AND(Q710=$I$2,$O710="HRG"),"See 07.BPTs",IFERROR(ROUND('[10]Linked sheet'!H710,'Rounded options'!$B$3),"-"))</f>
        <v>4674</v>
      </c>
      <c r="J710" s="15">
        <f>IFERROR(ROUND(IF('[10]Linked sheet'!I710="","-",'[10]Linked sheet'!I710),'Rounded options'!$B$3),"-")</f>
        <v>26</v>
      </c>
      <c r="K710" s="15">
        <f>IFERROR(ROUND(IF('[10]Linked sheet'!J710="","-",'[10]Linked sheet'!J710),'Rounded options'!$B$3),"-")</f>
        <v>252</v>
      </c>
      <c r="L710" s="15" t="str">
        <f>IF('[10]Linked sheet'!K710="","-",'[10]Linked sheet'!K710)</f>
        <v>No</v>
      </c>
      <c r="M710" s="39" t="str">
        <f>IF('[10]Linked sheet'!L710="","-",'[10]Linked sheet'!L710)</f>
        <v>-</v>
      </c>
      <c r="N710" s="35">
        <f>IFERROR(ROUND('[10]Linked sheet'!M710,'Rounded options'!$B$3),"-")</f>
        <v>0</v>
      </c>
      <c r="O710" s="7" t="str">
        <f>IFERROR(VLOOKUP($B710,[11]BPT_System_Structure!$B:$F,2,FALSE),"-")</f>
        <v>-</v>
      </c>
      <c r="P710" s="23" t="str">
        <f>IFERROR(VLOOKUP($B710,[11]BPT_System_Structure!$B:$F,3,FALSE),"-")</f>
        <v>-</v>
      </c>
      <c r="Q710" s="8" t="str">
        <f>IFERROR(VLOOKUP($B710,[11]BPT_System_Structure!$B:$F,5,FALSE),"-")</f>
        <v>-</v>
      </c>
      <c r="R710" s="59">
        <v>0</v>
      </c>
    </row>
    <row r="711" spans="2:18" hidden="1" x14ac:dyDescent="0.2">
      <c r="B711" s="21" t="str">
        <f>'[10]Linked sheet'!A711</f>
        <v>FZ69B</v>
      </c>
      <c r="C711" s="20" t="str">
        <f>VLOOKUP($B711,'[10]Linked sheet'!$A$3:$O$1925,2,FALSE)</f>
        <v>Complex Small Intestine Procedures, 18 years and under</v>
      </c>
      <c r="D711" s="68" t="str">
        <f>IF(AND($Q711=$D$2,$O711="HRG"),"See 07.BPT",IFERROR(ROUND('[10]Linked sheet'!C711,'Rounded options'!$B$3),"-"))</f>
        <v>-</v>
      </c>
      <c r="E711" s="66">
        <f>IF(AND($O711="HRG",OR($D$2,$Q711=$E$2)), "See 07.BPTs",IFERROR(ROUND('[10]Linked sheet'!D711,'Rounded options'!$B$3),"-"))</f>
        <v>21126</v>
      </c>
      <c r="F711" s="15" t="str">
        <f>IFERROR(ROUND(IF('[10]Linked sheet'!E711="","-",'[10]Linked sheet'!E711),'Rounded options'!$B$3),"-")</f>
        <v>-</v>
      </c>
      <c r="G711" s="15" t="str">
        <f>IFERROR(ROUND(IF('[10]Linked sheet'!F711="","-",'[10]Linked sheet'!F711),'Rounded options'!$B$3),"-")</f>
        <v>-</v>
      </c>
      <c r="H711" s="15">
        <f>IFERROR(ROUND(IF('[10]Linked sheet'!G711="","-",'[10]Linked sheet'!G711),'Rounded options'!$B$3),"-")</f>
        <v>202</v>
      </c>
      <c r="I711" s="66">
        <f>IF(AND(Q711=$I$2,$O711="HRG"),"See 07.BPTs",IFERROR(ROUND('[10]Linked sheet'!H711,'Rounded options'!$B$3),"-"))</f>
        <v>21126</v>
      </c>
      <c r="J711" s="15">
        <f>IFERROR(ROUND(IF('[10]Linked sheet'!I711="","-",'[10]Linked sheet'!I711),'Rounded options'!$B$3),"-")</f>
        <v>202</v>
      </c>
      <c r="K711" s="15">
        <f>IFERROR(ROUND(IF('[10]Linked sheet'!J711="","-",'[10]Linked sheet'!J711),'Rounded options'!$B$3),"-")</f>
        <v>252</v>
      </c>
      <c r="L711" s="15" t="str">
        <f>IF('[10]Linked sheet'!K711="","-",'[10]Linked sheet'!K711)</f>
        <v>No</v>
      </c>
      <c r="M711" s="39" t="str">
        <f>IF('[10]Linked sheet'!L711="","-",'[10]Linked sheet'!L711)</f>
        <v>-</v>
      </c>
      <c r="N711" s="35">
        <f>IFERROR(ROUND('[10]Linked sheet'!M711,'Rounded options'!$B$3),"-")</f>
        <v>0</v>
      </c>
      <c r="O711" s="7" t="str">
        <f>IFERROR(VLOOKUP($B711,[11]BPT_System_Structure!$B:$F,2,FALSE),"-")</f>
        <v>-</v>
      </c>
      <c r="P711" s="23" t="str">
        <f>IFERROR(VLOOKUP($B711,[11]BPT_System_Structure!$B:$F,3,FALSE),"-")</f>
        <v>-</v>
      </c>
      <c r="Q711" s="8" t="str">
        <f>IFERROR(VLOOKUP($B711,[11]BPT_System_Structure!$B:$F,5,FALSE),"-")</f>
        <v>-</v>
      </c>
      <c r="R711" s="59">
        <v>0</v>
      </c>
    </row>
    <row r="712" spans="2:18" hidden="1" x14ac:dyDescent="0.2">
      <c r="B712" s="21" t="str">
        <f>'[10]Linked sheet'!A712</f>
        <v>FZ69C</v>
      </c>
      <c r="C712" s="20" t="str">
        <f>VLOOKUP($B712,'[10]Linked sheet'!$A$3:$O$1925,2,FALSE)</f>
        <v>Complex Small Intestine Procedures, 19 years and over, with CC Score 7+</v>
      </c>
      <c r="D712" s="68" t="str">
        <f>IF(AND($Q712=$D$2,$O712="HRG"),"See 07.BPT",IFERROR(ROUND('[10]Linked sheet'!C712,'Rounded options'!$B$3),"-"))</f>
        <v>-</v>
      </c>
      <c r="E712" s="66">
        <f>IF(AND($O712="HRG",OR($D$2,$Q712=$E$2)), "See 07.BPTs",IFERROR(ROUND('[10]Linked sheet'!D712,'Rounded options'!$B$3),"-"))</f>
        <v>17705</v>
      </c>
      <c r="F712" s="15" t="str">
        <f>IFERROR(ROUND(IF('[10]Linked sheet'!E712="","-",'[10]Linked sheet'!E712),'Rounded options'!$B$3),"-")</f>
        <v>-</v>
      </c>
      <c r="G712" s="15" t="str">
        <f>IFERROR(ROUND(IF('[10]Linked sheet'!F712="","-",'[10]Linked sheet'!F712),'Rounded options'!$B$3),"-")</f>
        <v>-</v>
      </c>
      <c r="H712" s="15">
        <f>IFERROR(ROUND(IF('[10]Linked sheet'!G712="","-",'[10]Linked sheet'!G712),'Rounded options'!$B$3),"-")</f>
        <v>137</v>
      </c>
      <c r="I712" s="66">
        <f>IF(AND(Q712=$I$2,$O712="HRG"),"See 07.BPTs",IFERROR(ROUND('[10]Linked sheet'!H712,'Rounded options'!$B$3),"-"))</f>
        <v>17705</v>
      </c>
      <c r="J712" s="15">
        <f>IFERROR(ROUND(IF('[10]Linked sheet'!I712="","-",'[10]Linked sheet'!I712),'Rounded options'!$B$3),"-")</f>
        <v>137</v>
      </c>
      <c r="K712" s="15">
        <f>IFERROR(ROUND(IF('[10]Linked sheet'!J712="","-",'[10]Linked sheet'!J712),'Rounded options'!$B$3),"-")</f>
        <v>202</v>
      </c>
      <c r="L712" s="15" t="str">
        <f>IF('[10]Linked sheet'!K712="","-",'[10]Linked sheet'!K712)</f>
        <v>No</v>
      </c>
      <c r="M712" s="39" t="str">
        <f>IF('[10]Linked sheet'!L712="","-",'[10]Linked sheet'!L712)</f>
        <v>-</v>
      </c>
      <c r="N712" s="35">
        <f>IFERROR(ROUND('[10]Linked sheet'!M712,'Rounded options'!$B$3),"-")</f>
        <v>0</v>
      </c>
      <c r="O712" s="7" t="str">
        <f>IFERROR(VLOOKUP($B712,[11]BPT_System_Structure!$B:$F,2,FALSE),"-")</f>
        <v>-</v>
      </c>
      <c r="P712" s="23" t="str">
        <f>IFERROR(VLOOKUP($B712,[11]BPT_System_Structure!$B:$F,3,FALSE),"-")</f>
        <v>-</v>
      </c>
      <c r="Q712" s="8" t="str">
        <f>IFERROR(VLOOKUP($B712,[11]BPT_System_Structure!$B:$F,5,FALSE),"-")</f>
        <v>-</v>
      </c>
      <c r="R712" s="59">
        <v>0</v>
      </c>
    </row>
    <row r="713" spans="2:18" hidden="1" x14ac:dyDescent="0.2">
      <c r="B713" s="21" t="str">
        <f>'[10]Linked sheet'!A713</f>
        <v>FZ69D</v>
      </c>
      <c r="C713" s="20" t="str">
        <f>VLOOKUP($B713,'[10]Linked sheet'!$A$3:$O$1925,2,FALSE)</f>
        <v>Complex Small Intestine Procedures, 19 years and over, with CC Score 3-6</v>
      </c>
      <c r="D713" s="68" t="str">
        <f>IF(AND($Q713=$D$2,$O713="HRG"),"See 07.BPT",IFERROR(ROUND('[10]Linked sheet'!C713,'Rounded options'!$B$3),"-"))</f>
        <v>-</v>
      </c>
      <c r="E713" s="66">
        <f>IF(AND($O713="HRG",OR($D$2,$Q713=$E$2)), "See 07.BPTs",IFERROR(ROUND('[10]Linked sheet'!D713,'Rounded options'!$B$3),"-"))</f>
        <v>10685</v>
      </c>
      <c r="F713" s="15" t="str">
        <f>IFERROR(ROUND(IF('[10]Linked sheet'!E713="","-",'[10]Linked sheet'!E713),'Rounded options'!$B$3),"-")</f>
        <v>-</v>
      </c>
      <c r="G713" s="15" t="str">
        <f>IFERROR(ROUND(IF('[10]Linked sheet'!F713="","-",'[10]Linked sheet'!F713),'Rounded options'!$B$3),"-")</f>
        <v>-</v>
      </c>
      <c r="H713" s="15">
        <f>IFERROR(ROUND(IF('[10]Linked sheet'!G713="","-",'[10]Linked sheet'!G713),'Rounded options'!$B$3),"-")</f>
        <v>57</v>
      </c>
      <c r="I713" s="66">
        <f>IF(AND(Q713=$I$2,$O713="HRG"),"See 07.BPTs",IFERROR(ROUND('[10]Linked sheet'!H713,'Rounded options'!$B$3),"-"))</f>
        <v>10855</v>
      </c>
      <c r="J713" s="15">
        <f>IFERROR(ROUND(IF('[10]Linked sheet'!I713="","-",'[10]Linked sheet'!I713),'Rounded options'!$B$3),"-")</f>
        <v>73</v>
      </c>
      <c r="K713" s="15">
        <f>IFERROR(ROUND(IF('[10]Linked sheet'!J713="","-",'[10]Linked sheet'!J713),'Rounded options'!$B$3),"-")</f>
        <v>202</v>
      </c>
      <c r="L713" s="15" t="str">
        <f>IF('[10]Linked sheet'!K713="","-",'[10]Linked sheet'!K713)</f>
        <v>No</v>
      </c>
      <c r="M713" s="39" t="str">
        <f>IF('[10]Linked sheet'!L713="","-",'[10]Linked sheet'!L713)</f>
        <v>-</v>
      </c>
      <c r="N713" s="35">
        <f>IFERROR(ROUND('[10]Linked sheet'!M713,'Rounded options'!$B$3),"-")</f>
        <v>0</v>
      </c>
      <c r="O713" s="7" t="str">
        <f>IFERROR(VLOOKUP($B713,[11]BPT_System_Structure!$B:$F,2,FALSE),"-")</f>
        <v>-</v>
      </c>
      <c r="P713" s="23" t="str">
        <f>IFERROR(VLOOKUP($B713,[11]BPT_System_Structure!$B:$F,3,FALSE),"-")</f>
        <v>-</v>
      </c>
      <c r="Q713" s="8" t="str">
        <f>IFERROR(VLOOKUP($B713,[11]BPT_System_Structure!$B:$F,5,FALSE),"-")</f>
        <v>-</v>
      </c>
      <c r="R713" s="59">
        <v>0</v>
      </c>
    </row>
    <row r="714" spans="2:18" hidden="1" x14ac:dyDescent="0.2">
      <c r="B714" s="21" t="str">
        <f>'[10]Linked sheet'!A714</f>
        <v>FZ69E</v>
      </c>
      <c r="C714" s="20" t="str">
        <f>VLOOKUP($B714,'[10]Linked sheet'!$A$3:$O$1925,2,FALSE)</f>
        <v>Complex Small Intestine Procedures, 19 years and over, with CC Score 0-2</v>
      </c>
      <c r="D714" s="68" t="str">
        <f>IF(AND($Q714=$D$2,$O714="HRG"),"See 07.BPT",IFERROR(ROUND('[10]Linked sheet'!C714,'Rounded options'!$B$3),"-"))</f>
        <v>-</v>
      </c>
      <c r="E714" s="66">
        <f>IF(AND($O714="HRG",OR($D$2,$Q714=$E$2)), "See 07.BPTs",IFERROR(ROUND('[10]Linked sheet'!D714,'Rounded options'!$B$3),"-"))</f>
        <v>6377</v>
      </c>
      <c r="F714" s="15" t="str">
        <f>IFERROR(ROUND(IF('[10]Linked sheet'!E714="","-",'[10]Linked sheet'!E714),'Rounded options'!$B$3),"-")</f>
        <v>-</v>
      </c>
      <c r="G714" s="15" t="str">
        <f>IFERROR(ROUND(IF('[10]Linked sheet'!F714="","-",'[10]Linked sheet'!F714),'Rounded options'!$B$3),"-")</f>
        <v>-</v>
      </c>
      <c r="H714" s="15">
        <f>IFERROR(ROUND(IF('[10]Linked sheet'!G714="","-",'[10]Linked sheet'!G714),'Rounded options'!$B$3),"-")</f>
        <v>20</v>
      </c>
      <c r="I714" s="66">
        <f>IF(AND(Q714=$I$2,$O714="HRG"),"See 07.BPTs",IFERROR(ROUND('[10]Linked sheet'!H714,'Rounded options'!$B$3),"-"))</f>
        <v>8188</v>
      </c>
      <c r="J714" s="15">
        <f>IFERROR(ROUND(IF('[10]Linked sheet'!I714="","-",'[10]Linked sheet'!I714),'Rounded options'!$B$3),"-")</f>
        <v>44</v>
      </c>
      <c r="K714" s="15">
        <f>IFERROR(ROUND(IF('[10]Linked sheet'!J714="","-",'[10]Linked sheet'!J714),'Rounded options'!$B$3),"-")</f>
        <v>202</v>
      </c>
      <c r="L714" s="15" t="str">
        <f>IF('[10]Linked sheet'!K714="","-",'[10]Linked sheet'!K714)</f>
        <v>No</v>
      </c>
      <c r="M714" s="39" t="str">
        <f>IF('[10]Linked sheet'!L714="","-",'[10]Linked sheet'!L714)</f>
        <v>-</v>
      </c>
      <c r="N714" s="35">
        <f>IFERROR(ROUND('[10]Linked sheet'!M714,'Rounded options'!$B$3),"-")</f>
        <v>0</v>
      </c>
      <c r="O714" s="7" t="str">
        <f>IFERROR(VLOOKUP($B714,[11]BPT_System_Structure!$B:$F,2,FALSE),"-")</f>
        <v>-</v>
      </c>
      <c r="P714" s="23" t="str">
        <f>IFERROR(VLOOKUP($B714,[11]BPT_System_Structure!$B:$F,3,FALSE),"-")</f>
        <v>-</v>
      </c>
      <c r="Q714" s="8" t="str">
        <f>IFERROR(VLOOKUP($B714,[11]BPT_System_Structure!$B:$F,5,FALSE),"-")</f>
        <v>-</v>
      </c>
      <c r="R714" s="59">
        <v>0</v>
      </c>
    </row>
    <row r="715" spans="2:18" x14ac:dyDescent="0.2">
      <c r="B715" s="21" t="str">
        <f>'[10]Linked sheet'!A715</f>
        <v>FZ70Z</v>
      </c>
      <c r="C715" s="20" t="str">
        <f>VLOOKUP($B715,'[10]Linked sheet'!$A$3:$O$1925,2,FALSE)</f>
        <v>Therapeutic Endoscopic Upper Gastrointestinal Tract Procedures, 19 years and over</v>
      </c>
      <c r="D715" s="68" t="str">
        <f>IF(AND($Q715=$D$2,$O715="HRG"),"See 07.BPT",IFERROR(ROUND('[10]Linked sheet'!C715,'Rounded options'!$B$3),"-"))</f>
        <v>-</v>
      </c>
      <c r="E715" s="66" t="str">
        <f>IF(AND($O715="HRG",OR($D$2,$Q715=$E$2)), "See 07.BPTs",IFERROR(ROUND('[10]Linked sheet'!D715,'Rounded options'!$B$3),"-"))</f>
        <v>See 07.BPTs</v>
      </c>
      <c r="F715" s="15" t="str">
        <f>IFERROR(ROUND(IF('[10]Linked sheet'!E715="","-",'[10]Linked sheet'!E715),'Rounded options'!$B$3),"-")</f>
        <v>-</v>
      </c>
      <c r="G715" s="15" t="str">
        <f>IFERROR(ROUND(IF('[10]Linked sheet'!F715="","-",'[10]Linked sheet'!F715),'Rounded options'!$B$3),"-")</f>
        <v>-</v>
      </c>
      <c r="H715" s="15">
        <f>IFERROR(ROUND(IF('[10]Linked sheet'!G715="","-",'[10]Linked sheet'!G715),'Rounded options'!$B$3),"-")</f>
        <v>5</v>
      </c>
      <c r="I715" s="66">
        <f>IF(AND(Q715=$I$2,$O715="HRG"),"See 07.BPTs",IFERROR(ROUND('[10]Linked sheet'!H715,'Rounded options'!$B$3),"-"))</f>
        <v>1110</v>
      </c>
      <c r="J715" s="15">
        <f>IFERROR(ROUND(IF('[10]Linked sheet'!I715="","-",'[10]Linked sheet'!I715),'Rounded options'!$B$3),"-")</f>
        <v>5</v>
      </c>
      <c r="K715" s="15">
        <f>IFERROR(ROUND(IF('[10]Linked sheet'!J715="","-",'[10]Linked sheet'!J715),'Rounded options'!$B$3),"-")</f>
        <v>202</v>
      </c>
      <c r="L715" s="15" t="str">
        <f>IF('[10]Linked sheet'!K715="","-",'[10]Linked sheet'!K715)</f>
        <v>No</v>
      </c>
      <c r="M715" s="39" t="str">
        <f>IF('[10]Linked sheet'!L715="","-",'[10]Linked sheet'!L715)</f>
        <v>-</v>
      </c>
      <c r="N715" s="35">
        <f>IFERROR(ROUND('[10]Linked sheet'!M715,'Rounded options'!$B$3),"-")</f>
        <v>0</v>
      </c>
      <c r="O715" s="7" t="str">
        <f>IFERROR(VLOOKUP($B715,[11]BPT_System_Structure!$B:$F,2,FALSE),"-")</f>
        <v>HRG</v>
      </c>
      <c r="P715" s="23" t="str">
        <f>IFERROR(VLOOKUP($B715,[11]BPT_System_Structure!$B:$F,3,FALSE),"-")</f>
        <v>Endoscopy procedures</v>
      </c>
      <c r="Q715" s="8" t="str">
        <f>IFERROR(VLOOKUP($B715,[11]BPT_System_Structure!$B:$F,5,FALSE),"-")</f>
        <v>DC/EL</v>
      </c>
      <c r="R715" s="59" t="s">
        <v>11</v>
      </c>
    </row>
    <row r="716" spans="2:18" hidden="1" x14ac:dyDescent="0.2">
      <c r="B716" s="21" t="str">
        <f>'[10]Linked sheet'!A716</f>
        <v>FZ71D</v>
      </c>
      <c r="C716" s="20" t="str">
        <f>VLOOKUP($B716,'[10]Linked sheet'!$A$3:$O$1925,2,FALSE)</f>
        <v>Endoscopic Insertion of Luminal Stent into Gastrointestinal Tract with CC Score 7+</v>
      </c>
      <c r="D716" s="68" t="str">
        <f>IF(AND($Q716=$D$2,$O716="HRG"),"See 07.BPT",IFERROR(ROUND('[10]Linked sheet'!C716,'Rounded options'!$B$3),"-"))</f>
        <v>-</v>
      </c>
      <c r="E716" s="66">
        <f>IF(AND($O716="HRG",OR($D$2,$Q716=$E$2)), "See 07.BPTs",IFERROR(ROUND('[10]Linked sheet'!D716,'Rounded options'!$B$3),"-"))</f>
        <v>7140</v>
      </c>
      <c r="F716" s="15" t="str">
        <f>IFERROR(ROUND(IF('[10]Linked sheet'!E716="","-",'[10]Linked sheet'!E716),'Rounded options'!$B$3),"-")</f>
        <v>-</v>
      </c>
      <c r="G716" s="15" t="str">
        <f>IFERROR(ROUND(IF('[10]Linked sheet'!F716="","-",'[10]Linked sheet'!F716),'Rounded options'!$B$3),"-")</f>
        <v>-</v>
      </c>
      <c r="H716" s="15">
        <f>IFERROR(ROUND(IF('[10]Linked sheet'!G716="","-",'[10]Linked sheet'!G716),'Rounded options'!$B$3),"-")</f>
        <v>45</v>
      </c>
      <c r="I716" s="66">
        <f>IF(AND(Q716=$I$2,$O716="HRG"),"See 07.BPTs",IFERROR(ROUND('[10]Linked sheet'!H716,'Rounded options'!$B$3),"-"))</f>
        <v>8205</v>
      </c>
      <c r="J716" s="15">
        <f>IFERROR(ROUND(IF('[10]Linked sheet'!I716="","-",'[10]Linked sheet'!I716),'Rounded options'!$B$3),"-")</f>
        <v>57</v>
      </c>
      <c r="K716" s="15">
        <f>IFERROR(ROUND(IF('[10]Linked sheet'!J716="","-",'[10]Linked sheet'!J716),'Rounded options'!$B$3),"-")</f>
        <v>202</v>
      </c>
      <c r="L716" s="15" t="str">
        <f>IF('[10]Linked sheet'!K716="","-",'[10]Linked sheet'!K716)</f>
        <v>No</v>
      </c>
      <c r="M716" s="39" t="str">
        <f>IF('[10]Linked sheet'!L716="","-",'[10]Linked sheet'!L716)</f>
        <v>-</v>
      </c>
      <c r="N716" s="35">
        <f>IFERROR(ROUND('[10]Linked sheet'!M716,'Rounded options'!$B$3),"-")</f>
        <v>0</v>
      </c>
      <c r="O716" s="7" t="str">
        <f>IFERROR(VLOOKUP($B716,[11]BPT_System_Structure!$B:$F,2,FALSE),"-")</f>
        <v>-</v>
      </c>
      <c r="P716" s="23" t="str">
        <f>IFERROR(VLOOKUP($B716,[11]BPT_System_Structure!$B:$F,3,FALSE),"-")</f>
        <v>-</v>
      </c>
      <c r="Q716" s="8" t="str">
        <f>IFERROR(VLOOKUP($B716,[11]BPT_System_Structure!$B:$F,5,FALSE),"-")</f>
        <v>-</v>
      </c>
      <c r="R716" s="59">
        <v>0</v>
      </c>
    </row>
    <row r="717" spans="2:18" hidden="1" x14ac:dyDescent="0.2">
      <c r="B717" s="21" t="str">
        <f>'[10]Linked sheet'!A717</f>
        <v>FZ71E</v>
      </c>
      <c r="C717" s="20" t="str">
        <f>VLOOKUP($B717,'[10]Linked sheet'!$A$3:$O$1925,2,FALSE)</f>
        <v>Endoscopic Insertion of Luminal Stent into Gastrointestinal Tract with CC Score 4-6</v>
      </c>
      <c r="D717" s="68" t="str">
        <f>IF(AND($Q717=$D$2,$O717="HRG"),"See 07.BPT",IFERROR(ROUND('[10]Linked sheet'!C717,'Rounded options'!$B$3),"-"))</f>
        <v>-</v>
      </c>
      <c r="E717" s="66">
        <f>IF(AND($O717="HRG",OR($D$2,$Q717=$E$2)), "See 07.BPTs",IFERROR(ROUND('[10]Linked sheet'!D717,'Rounded options'!$B$3),"-"))</f>
        <v>2984</v>
      </c>
      <c r="F717" s="15" t="str">
        <f>IFERROR(ROUND(IF('[10]Linked sheet'!E717="","-",'[10]Linked sheet'!E717),'Rounded options'!$B$3),"-")</f>
        <v>-</v>
      </c>
      <c r="G717" s="15" t="str">
        <f>IFERROR(ROUND(IF('[10]Linked sheet'!F717="","-",'[10]Linked sheet'!F717),'Rounded options'!$B$3),"-")</f>
        <v>-</v>
      </c>
      <c r="H717" s="15">
        <f>IFERROR(ROUND(IF('[10]Linked sheet'!G717="","-",'[10]Linked sheet'!G717),'Rounded options'!$B$3),"-")</f>
        <v>19</v>
      </c>
      <c r="I717" s="66">
        <f>IF(AND(Q717=$I$2,$O717="HRG"),"See 07.BPTs",IFERROR(ROUND('[10]Linked sheet'!H717,'Rounded options'!$B$3),"-"))</f>
        <v>5242</v>
      </c>
      <c r="J717" s="15">
        <f>IFERROR(ROUND(IF('[10]Linked sheet'!I717="","-",'[10]Linked sheet'!I717),'Rounded options'!$B$3),"-")</f>
        <v>41</v>
      </c>
      <c r="K717" s="15">
        <f>IFERROR(ROUND(IF('[10]Linked sheet'!J717="","-",'[10]Linked sheet'!J717),'Rounded options'!$B$3),"-")</f>
        <v>202</v>
      </c>
      <c r="L717" s="15" t="str">
        <f>IF('[10]Linked sheet'!K717="","-",'[10]Linked sheet'!K717)</f>
        <v>No</v>
      </c>
      <c r="M717" s="39" t="str">
        <f>IF('[10]Linked sheet'!L717="","-",'[10]Linked sheet'!L717)</f>
        <v>-</v>
      </c>
      <c r="N717" s="35">
        <f>IFERROR(ROUND('[10]Linked sheet'!M717,'Rounded options'!$B$3),"-")</f>
        <v>0</v>
      </c>
      <c r="O717" s="7" t="str">
        <f>IFERROR(VLOOKUP($B717,[11]BPT_System_Structure!$B:$F,2,FALSE),"-")</f>
        <v>-</v>
      </c>
      <c r="P717" s="23" t="str">
        <f>IFERROR(VLOOKUP($B717,[11]BPT_System_Structure!$B:$F,3,FALSE),"-")</f>
        <v>-</v>
      </c>
      <c r="Q717" s="8" t="str">
        <f>IFERROR(VLOOKUP($B717,[11]BPT_System_Structure!$B:$F,5,FALSE),"-")</f>
        <v>-</v>
      </c>
      <c r="R717" s="59">
        <v>0</v>
      </c>
    </row>
    <row r="718" spans="2:18" hidden="1" x14ac:dyDescent="0.2">
      <c r="B718" s="21" t="str">
        <f>'[10]Linked sheet'!A718</f>
        <v>FZ71F</v>
      </c>
      <c r="C718" s="20" t="str">
        <f>VLOOKUP($B718,'[10]Linked sheet'!$A$3:$O$1925,2,FALSE)</f>
        <v>Endoscopic Insertion of Luminal Stent into Gastrointestinal Tract with CC Score 1-3</v>
      </c>
      <c r="D718" s="68" t="str">
        <f>IF(AND($Q718=$D$2,$O718="HRG"),"See 07.BPT",IFERROR(ROUND('[10]Linked sheet'!C718,'Rounded options'!$B$3),"-"))</f>
        <v>-</v>
      </c>
      <c r="E718" s="66">
        <f>IF(AND($O718="HRG",OR($D$2,$Q718=$E$2)), "See 07.BPTs",IFERROR(ROUND('[10]Linked sheet'!D718,'Rounded options'!$B$3),"-"))</f>
        <v>1506</v>
      </c>
      <c r="F718" s="15" t="str">
        <f>IFERROR(ROUND(IF('[10]Linked sheet'!E718="","-",'[10]Linked sheet'!E718),'Rounded options'!$B$3),"-")</f>
        <v>-</v>
      </c>
      <c r="G718" s="15" t="str">
        <f>IFERROR(ROUND(IF('[10]Linked sheet'!F718="","-",'[10]Linked sheet'!F718),'Rounded options'!$B$3),"-")</f>
        <v>-</v>
      </c>
      <c r="H718" s="15">
        <f>IFERROR(ROUND(IF('[10]Linked sheet'!G718="","-",'[10]Linked sheet'!G718),'Rounded options'!$B$3),"-")</f>
        <v>5</v>
      </c>
      <c r="I718" s="66">
        <f>IF(AND(Q718=$I$2,$O718="HRG"),"See 07.BPTs",IFERROR(ROUND('[10]Linked sheet'!H718,'Rounded options'!$B$3),"-"))</f>
        <v>3705</v>
      </c>
      <c r="J718" s="15">
        <f>IFERROR(ROUND(IF('[10]Linked sheet'!I718="","-",'[10]Linked sheet'!I718),'Rounded options'!$B$3),"-")</f>
        <v>24</v>
      </c>
      <c r="K718" s="15">
        <f>IFERROR(ROUND(IF('[10]Linked sheet'!J718="","-",'[10]Linked sheet'!J718),'Rounded options'!$B$3),"-")</f>
        <v>202</v>
      </c>
      <c r="L718" s="15" t="str">
        <f>IF('[10]Linked sheet'!K718="","-",'[10]Linked sheet'!K718)</f>
        <v>No</v>
      </c>
      <c r="M718" s="39" t="str">
        <f>IF('[10]Linked sheet'!L718="","-",'[10]Linked sheet'!L718)</f>
        <v>-</v>
      </c>
      <c r="N718" s="35">
        <f>IFERROR(ROUND('[10]Linked sheet'!M718,'Rounded options'!$B$3),"-")</f>
        <v>0</v>
      </c>
      <c r="O718" s="7" t="str">
        <f>IFERROR(VLOOKUP($B718,[11]BPT_System_Structure!$B:$F,2,FALSE),"-")</f>
        <v>-</v>
      </c>
      <c r="P718" s="23" t="str">
        <f>IFERROR(VLOOKUP($B718,[11]BPT_System_Structure!$B:$F,3,FALSE),"-")</f>
        <v>-</v>
      </c>
      <c r="Q718" s="8" t="str">
        <f>IFERROR(VLOOKUP($B718,[11]BPT_System_Structure!$B:$F,5,FALSE),"-")</f>
        <v>-</v>
      </c>
      <c r="R718" s="59">
        <v>0</v>
      </c>
    </row>
    <row r="719" spans="2:18" hidden="1" x14ac:dyDescent="0.2">
      <c r="B719" s="21" t="str">
        <f>'[10]Linked sheet'!A719</f>
        <v>FZ71G</v>
      </c>
      <c r="C719" s="20" t="str">
        <f>VLOOKUP($B719,'[10]Linked sheet'!$A$3:$O$1925,2,FALSE)</f>
        <v>Endoscopic Insertion of Luminal Stent into Gastrointestinal Tract with CC Score 0</v>
      </c>
      <c r="D719" s="68" t="str">
        <f>IF(AND($Q719=$D$2,$O719="HRG"),"See 07.BPT",IFERROR(ROUND('[10]Linked sheet'!C719,'Rounded options'!$B$3),"-"))</f>
        <v>-</v>
      </c>
      <c r="E719" s="66">
        <f>IF(AND($O719="HRG",OR($D$2,$Q719=$E$2)), "See 07.BPTs",IFERROR(ROUND('[10]Linked sheet'!D719,'Rounded options'!$B$3),"-"))</f>
        <v>1086</v>
      </c>
      <c r="F719" s="15" t="str">
        <f>IFERROR(ROUND(IF('[10]Linked sheet'!E719="","-",'[10]Linked sheet'!E719),'Rounded options'!$B$3),"-")</f>
        <v>-</v>
      </c>
      <c r="G719" s="15" t="str">
        <f>IFERROR(ROUND(IF('[10]Linked sheet'!F719="","-",'[10]Linked sheet'!F719),'Rounded options'!$B$3),"-")</f>
        <v>-</v>
      </c>
      <c r="H719" s="15">
        <f>IFERROR(ROUND(IF('[10]Linked sheet'!G719="","-",'[10]Linked sheet'!G719),'Rounded options'!$B$3),"-")</f>
        <v>5</v>
      </c>
      <c r="I719" s="66">
        <f>IF(AND(Q719=$I$2,$O719="HRG"),"See 07.BPTs",IFERROR(ROUND('[10]Linked sheet'!H719,'Rounded options'!$B$3),"-"))</f>
        <v>2665</v>
      </c>
      <c r="J719" s="15">
        <f>IFERROR(ROUND(IF('[10]Linked sheet'!I719="","-",'[10]Linked sheet'!I719),'Rounded options'!$B$3),"-")</f>
        <v>17</v>
      </c>
      <c r="K719" s="15">
        <f>IFERROR(ROUND(IF('[10]Linked sheet'!J719="","-",'[10]Linked sheet'!J719),'Rounded options'!$B$3),"-")</f>
        <v>202</v>
      </c>
      <c r="L719" s="15" t="str">
        <f>IF('[10]Linked sheet'!K719="","-",'[10]Linked sheet'!K719)</f>
        <v>No</v>
      </c>
      <c r="M719" s="39" t="str">
        <f>IF('[10]Linked sheet'!L719="","-",'[10]Linked sheet'!L719)</f>
        <v>-</v>
      </c>
      <c r="N719" s="35">
        <f>IFERROR(ROUND('[10]Linked sheet'!M719,'Rounded options'!$B$3),"-")</f>
        <v>0</v>
      </c>
      <c r="O719" s="7" t="str">
        <f>IFERROR(VLOOKUP($B719,[11]BPT_System_Structure!$B:$F,2,FALSE),"-")</f>
        <v>-</v>
      </c>
      <c r="P719" s="23" t="str">
        <f>IFERROR(VLOOKUP($B719,[11]BPT_System_Structure!$B:$F,3,FALSE),"-")</f>
        <v>-</v>
      </c>
      <c r="Q719" s="8" t="str">
        <f>IFERROR(VLOOKUP($B719,[11]BPT_System_Structure!$B:$F,5,FALSE),"-")</f>
        <v>-</v>
      </c>
      <c r="R719" s="59">
        <v>0</v>
      </c>
    </row>
    <row r="720" spans="2:18" hidden="1" x14ac:dyDescent="0.2">
      <c r="B720" s="21" t="str">
        <f>'[10]Linked sheet'!A720</f>
        <v>FZ72Z</v>
      </c>
      <c r="C720" s="20" t="str">
        <f>VLOOKUP($B720,'[10]Linked sheet'!$A$3:$O$1925,2,FALSE)</f>
        <v>Insertion of Spinal Cord Stimulator for Treatment of Faecal Incontinence</v>
      </c>
      <c r="D720" s="68" t="str">
        <f>IF(AND($Q720=$D$2,$O720="HRG"),"See 07.BPT",IFERROR(ROUND('[10]Linked sheet'!C720,'Rounded options'!$B$3),"-"))</f>
        <v>-</v>
      </c>
      <c r="E720" s="66">
        <f>IF(AND($O720="HRG",OR($D$2,$Q720=$E$2)), "See 07.BPTs",IFERROR(ROUND('[10]Linked sheet'!D720,'Rounded options'!$B$3),"-"))</f>
        <v>1767</v>
      </c>
      <c r="F720" s="15" t="str">
        <f>IFERROR(ROUND(IF('[10]Linked sheet'!E720="","-",'[10]Linked sheet'!E720),'Rounded options'!$B$3),"-")</f>
        <v>-</v>
      </c>
      <c r="G720" s="15" t="str">
        <f>IFERROR(ROUND(IF('[10]Linked sheet'!F720="","-",'[10]Linked sheet'!F720),'Rounded options'!$B$3),"-")</f>
        <v>-</v>
      </c>
      <c r="H720" s="15">
        <f>IFERROR(ROUND(IF('[10]Linked sheet'!G720="","-",'[10]Linked sheet'!G720),'Rounded options'!$B$3),"-")</f>
        <v>5</v>
      </c>
      <c r="I720" s="66">
        <f>IF(AND(Q720=$I$2,$O720="HRG"),"See 07.BPTs",IFERROR(ROUND('[10]Linked sheet'!H720,'Rounded options'!$B$3),"-"))</f>
        <v>1767</v>
      </c>
      <c r="J720" s="15">
        <f>IFERROR(ROUND(IF('[10]Linked sheet'!I720="","-",'[10]Linked sheet'!I720),'Rounded options'!$B$3),"-")</f>
        <v>5</v>
      </c>
      <c r="K720" s="15">
        <f>IFERROR(ROUND(IF('[10]Linked sheet'!J720="","-",'[10]Linked sheet'!J720),'Rounded options'!$B$3),"-")</f>
        <v>202</v>
      </c>
      <c r="L720" s="15" t="str">
        <f>IF('[10]Linked sheet'!K720="","-",'[10]Linked sheet'!K720)</f>
        <v>No</v>
      </c>
      <c r="M720" s="39" t="str">
        <f>IF('[10]Linked sheet'!L720="","-",'[10]Linked sheet'!L720)</f>
        <v>-</v>
      </c>
      <c r="N720" s="35">
        <f>IFERROR(ROUND('[10]Linked sheet'!M720,'Rounded options'!$B$3),"-")</f>
        <v>0</v>
      </c>
      <c r="O720" s="7" t="str">
        <f>IFERROR(VLOOKUP($B720,[11]BPT_System_Structure!$B:$F,2,FALSE),"-")</f>
        <v>-</v>
      </c>
      <c r="P720" s="23" t="str">
        <f>IFERROR(VLOOKUP($B720,[11]BPT_System_Structure!$B:$F,3,FALSE),"-")</f>
        <v>-</v>
      </c>
      <c r="Q720" s="8" t="str">
        <f>IFERROR(VLOOKUP($B720,[11]BPT_System_Structure!$B:$F,5,FALSE),"-")</f>
        <v>-</v>
      </c>
      <c r="R720" s="59">
        <v>0</v>
      </c>
    </row>
    <row r="721" spans="2:18" hidden="1" x14ac:dyDescent="0.2">
      <c r="B721" s="21" t="str">
        <f>'[10]Linked sheet'!A721</f>
        <v>FZ73C</v>
      </c>
      <c r="C721" s="20" t="str">
        <f>VLOOKUP($B721,'[10]Linked sheet'!$A$3:$O$1925,2,FALSE)</f>
        <v>Very Complex Large Intestine Procedures with CC Score 9+</v>
      </c>
      <c r="D721" s="68" t="str">
        <f>IF(AND($Q721=$D$2,$O721="HRG"),"See 07.BPT",IFERROR(ROUND('[10]Linked sheet'!C721,'Rounded options'!$B$3),"-"))</f>
        <v>-</v>
      </c>
      <c r="E721" s="66">
        <f>IF(AND($O721="HRG",OR($D$2,$Q721=$E$2)), "See 07.BPTs",IFERROR(ROUND('[10]Linked sheet'!D721,'Rounded options'!$B$3),"-"))</f>
        <v>18774</v>
      </c>
      <c r="F721" s="15" t="str">
        <f>IFERROR(ROUND(IF('[10]Linked sheet'!E721="","-",'[10]Linked sheet'!E721),'Rounded options'!$B$3),"-")</f>
        <v>-</v>
      </c>
      <c r="G721" s="15" t="str">
        <f>IFERROR(ROUND(IF('[10]Linked sheet'!F721="","-",'[10]Linked sheet'!F721),'Rounded options'!$B$3),"-")</f>
        <v>-</v>
      </c>
      <c r="H721" s="15">
        <f>IFERROR(ROUND(IF('[10]Linked sheet'!G721="","-",'[10]Linked sheet'!G721),'Rounded options'!$B$3),"-")</f>
        <v>105</v>
      </c>
      <c r="I721" s="66">
        <f>IF(AND(Q721=$I$2,$O721="HRG"),"See 07.BPTs",IFERROR(ROUND('[10]Linked sheet'!H721,'Rounded options'!$B$3),"-"))</f>
        <v>16718</v>
      </c>
      <c r="J721" s="15">
        <f>IFERROR(ROUND(IF('[10]Linked sheet'!I721="","-",'[10]Linked sheet'!I721),'Rounded options'!$B$3),"-")</f>
        <v>128</v>
      </c>
      <c r="K721" s="15">
        <f>IFERROR(ROUND(IF('[10]Linked sheet'!J721="","-",'[10]Linked sheet'!J721),'Rounded options'!$B$3),"-")</f>
        <v>202</v>
      </c>
      <c r="L721" s="15" t="str">
        <f>IF('[10]Linked sheet'!K721="","-",'[10]Linked sheet'!K721)</f>
        <v>No</v>
      </c>
      <c r="M721" s="39" t="str">
        <f>IF('[10]Linked sheet'!L721="","-",'[10]Linked sheet'!L721)</f>
        <v>-</v>
      </c>
      <c r="N721" s="35">
        <f>IFERROR(ROUND('[10]Linked sheet'!M721,'Rounded options'!$B$3),"-")</f>
        <v>0</v>
      </c>
      <c r="O721" s="7" t="str">
        <f>IFERROR(VLOOKUP($B721,[11]BPT_System_Structure!$B:$F,2,FALSE),"-")</f>
        <v>-</v>
      </c>
      <c r="P721" s="23" t="str">
        <f>IFERROR(VLOOKUP($B721,[11]BPT_System_Structure!$B:$F,3,FALSE),"-")</f>
        <v>-</v>
      </c>
      <c r="Q721" s="8" t="str">
        <f>IFERROR(VLOOKUP($B721,[11]BPT_System_Structure!$B:$F,5,FALSE),"-")</f>
        <v>-</v>
      </c>
      <c r="R721" s="59">
        <v>0</v>
      </c>
    </row>
    <row r="722" spans="2:18" hidden="1" x14ac:dyDescent="0.2">
      <c r="B722" s="21" t="str">
        <f>'[10]Linked sheet'!A722</f>
        <v>FZ73D</v>
      </c>
      <c r="C722" s="20" t="str">
        <f>VLOOKUP($B722,'[10]Linked sheet'!$A$3:$O$1925,2,FALSE)</f>
        <v>Very Complex Large Intestine Procedures with CC Score 6-8</v>
      </c>
      <c r="D722" s="68" t="str">
        <f>IF(AND($Q722=$D$2,$O722="HRG"),"See 07.BPT",IFERROR(ROUND('[10]Linked sheet'!C722,'Rounded options'!$B$3),"-"))</f>
        <v>-</v>
      </c>
      <c r="E722" s="66">
        <f>IF(AND($O722="HRG",OR($D$2,$Q722=$E$2)), "See 07.BPTs",IFERROR(ROUND('[10]Linked sheet'!D722,'Rounded options'!$B$3),"-"))</f>
        <v>15114</v>
      </c>
      <c r="F722" s="15" t="str">
        <f>IFERROR(ROUND(IF('[10]Linked sheet'!E722="","-",'[10]Linked sheet'!E722),'Rounded options'!$B$3),"-")</f>
        <v>-</v>
      </c>
      <c r="G722" s="15" t="str">
        <f>IFERROR(ROUND(IF('[10]Linked sheet'!F722="","-",'[10]Linked sheet'!F722),'Rounded options'!$B$3),"-")</f>
        <v>-</v>
      </c>
      <c r="H722" s="15">
        <f>IFERROR(ROUND(IF('[10]Linked sheet'!G722="","-",'[10]Linked sheet'!G722),'Rounded options'!$B$3),"-")</f>
        <v>69</v>
      </c>
      <c r="I722" s="66">
        <f>IF(AND(Q722=$I$2,$O722="HRG"),"See 07.BPTs",IFERROR(ROUND('[10]Linked sheet'!H722,'Rounded options'!$B$3),"-"))</f>
        <v>11869</v>
      </c>
      <c r="J722" s="15">
        <f>IFERROR(ROUND(IF('[10]Linked sheet'!I722="","-",'[10]Linked sheet'!I722),'Rounded options'!$B$3),"-")</f>
        <v>83</v>
      </c>
      <c r="K722" s="15">
        <f>IFERROR(ROUND(IF('[10]Linked sheet'!J722="","-",'[10]Linked sheet'!J722),'Rounded options'!$B$3),"-")</f>
        <v>202</v>
      </c>
      <c r="L722" s="15" t="str">
        <f>IF('[10]Linked sheet'!K722="","-",'[10]Linked sheet'!K722)</f>
        <v>No</v>
      </c>
      <c r="M722" s="39" t="str">
        <f>IF('[10]Linked sheet'!L722="","-",'[10]Linked sheet'!L722)</f>
        <v>-</v>
      </c>
      <c r="N722" s="35">
        <f>IFERROR(ROUND('[10]Linked sheet'!M722,'Rounded options'!$B$3),"-")</f>
        <v>0</v>
      </c>
      <c r="O722" s="7" t="str">
        <f>IFERROR(VLOOKUP($B722,[11]BPT_System_Structure!$B:$F,2,FALSE),"-")</f>
        <v>-</v>
      </c>
      <c r="P722" s="23" t="str">
        <f>IFERROR(VLOOKUP($B722,[11]BPT_System_Structure!$B:$F,3,FALSE),"-")</f>
        <v>-</v>
      </c>
      <c r="Q722" s="8" t="str">
        <f>IFERROR(VLOOKUP($B722,[11]BPT_System_Structure!$B:$F,5,FALSE),"-")</f>
        <v>-</v>
      </c>
      <c r="R722" s="59">
        <v>0</v>
      </c>
    </row>
    <row r="723" spans="2:18" hidden="1" x14ac:dyDescent="0.2">
      <c r="B723" s="21" t="str">
        <f>'[10]Linked sheet'!A723</f>
        <v>FZ73E</v>
      </c>
      <c r="C723" s="20" t="str">
        <f>VLOOKUP($B723,'[10]Linked sheet'!$A$3:$O$1925,2,FALSE)</f>
        <v>Very Complex Large Intestine Procedures with CC Score 3-5</v>
      </c>
      <c r="D723" s="68" t="str">
        <f>IF(AND($Q723=$D$2,$O723="HRG"),"See 07.BPT",IFERROR(ROUND('[10]Linked sheet'!C723,'Rounded options'!$B$3),"-"))</f>
        <v>-</v>
      </c>
      <c r="E723" s="66">
        <f>IF(AND($O723="HRG",OR($D$2,$Q723=$E$2)), "See 07.BPTs",IFERROR(ROUND('[10]Linked sheet'!D723,'Rounded options'!$B$3),"-"))</f>
        <v>10877</v>
      </c>
      <c r="F723" s="15" t="str">
        <f>IFERROR(ROUND(IF('[10]Linked sheet'!E723="","-",'[10]Linked sheet'!E723),'Rounded options'!$B$3),"-")</f>
        <v>-</v>
      </c>
      <c r="G723" s="15" t="str">
        <f>IFERROR(ROUND(IF('[10]Linked sheet'!F723="","-",'[10]Linked sheet'!F723),'Rounded options'!$B$3),"-")</f>
        <v>-</v>
      </c>
      <c r="H723" s="15">
        <f>IFERROR(ROUND(IF('[10]Linked sheet'!G723="","-",'[10]Linked sheet'!G723),'Rounded options'!$B$3),"-")</f>
        <v>44</v>
      </c>
      <c r="I723" s="66">
        <f>IF(AND(Q723=$I$2,$O723="HRG"),"See 07.BPTs",IFERROR(ROUND('[10]Linked sheet'!H723,'Rounded options'!$B$3),"-"))</f>
        <v>9354</v>
      </c>
      <c r="J723" s="15">
        <f>IFERROR(ROUND(IF('[10]Linked sheet'!I723="","-",'[10]Linked sheet'!I723),'Rounded options'!$B$3),"-")</f>
        <v>60</v>
      </c>
      <c r="K723" s="15">
        <f>IFERROR(ROUND(IF('[10]Linked sheet'!J723="","-",'[10]Linked sheet'!J723),'Rounded options'!$B$3),"-")</f>
        <v>202</v>
      </c>
      <c r="L723" s="15" t="str">
        <f>IF('[10]Linked sheet'!K723="","-",'[10]Linked sheet'!K723)</f>
        <v>No</v>
      </c>
      <c r="M723" s="39" t="str">
        <f>IF('[10]Linked sheet'!L723="","-",'[10]Linked sheet'!L723)</f>
        <v>-</v>
      </c>
      <c r="N723" s="35">
        <f>IFERROR(ROUND('[10]Linked sheet'!M723,'Rounded options'!$B$3),"-")</f>
        <v>0</v>
      </c>
      <c r="O723" s="7" t="str">
        <f>IFERROR(VLOOKUP($B723,[11]BPT_System_Structure!$B:$F,2,FALSE),"-")</f>
        <v>-</v>
      </c>
      <c r="P723" s="23" t="str">
        <f>IFERROR(VLOOKUP($B723,[11]BPT_System_Structure!$B:$F,3,FALSE),"-")</f>
        <v>-</v>
      </c>
      <c r="Q723" s="8" t="str">
        <f>IFERROR(VLOOKUP($B723,[11]BPT_System_Structure!$B:$F,5,FALSE),"-")</f>
        <v>-</v>
      </c>
      <c r="R723" s="59">
        <v>0</v>
      </c>
    </row>
    <row r="724" spans="2:18" hidden="1" x14ac:dyDescent="0.2">
      <c r="B724" s="21" t="str">
        <f>'[10]Linked sheet'!A724</f>
        <v>FZ73F</v>
      </c>
      <c r="C724" s="20" t="str">
        <f>VLOOKUP($B724,'[10]Linked sheet'!$A$3:$O$1925,2,FALSE)</f>
        <v>Very Complex Large Intestine Procedures with CC Score 0-2</v>
      </c>
      <c r="D724" s="68" t="str">
        <f>IF(AND($Q724=$D$2,$O724="HRG"),"See 07.BPT",IFERROR(ROUND('[10]Linked sheet'!C724,'Rounded options'!$B$3),"-"))</f>
        <v>-</v>
      </c>
      <c r="E724" s="66">
        <f>IF(AND($O724="HRG",OR($D$2,$Q724=$E$2)), "See 07.BPTs",IFERROR(ROUND('[10]Linked sheet'!D724,'Rounded options'!$B$3),"-"))</f>
        <v>8036</v>
      </c>
      <c r="F724" s="15" t="str">
        <f>IFERROR(ROUND(IF('[10]Linked sheet'!E724="","-",'[10]Linked sheet'!E724),'Rounded options'!$B$3),"-")</f>
        <v>-</v>
      </c>
      <c r="G724" s="15" t="str">
        <f>IFERROR(ROUND(IF('[10]Linked sheet'!F724="","-",'[10]Linked sheet'!F724),'Rounded options'!$B$3),"-")</f>
        <v>-</v>
      </c>
      <c r="H724" s="15">
        <f>IFERROR(ROUND(IF('[10]Linked sheet'!G724="","-",'[10]Linked sheet'!G724),'Rounded options'!$B$3),"-")</f>
        <v>26</v>
      </c>
      <c r="I724" s="66">
        <f>IF(AND(Q724=$I$2,$O724="HRG"),"See 07.BPTs",IFERROR(ROUND('[10]Linked sheet'!H724,'Rounded options'!$B$3),"-"))</f>
        <v>7837</v>
      </c>
      <c r="J724" s="15">
        <f>IFERROR(ROUND(IF('[10]Linked sheet'!I724="","-",'[10]Linked sheet'!I724),'Rounded options'!$B$3),"-")</f>
        <v>45</v>
      </c>
      <c r="K724" s="15">
        <f>IFERROR(ROUND(IF('[10]Linked sheet'!J724="","-",'[10]Linked sheet'!J724),'Rounded options'!$B$3),"-")</f>
        <v>202</v>
      </c>
      <c r="L724" s="15" t="str">
        <f>IF('[10]Linked sheet'!K724="","-",'[10]Linked sheet'!K724)</f>
        <v>No</v>
      </c>
      <c r="M724" s="39" t="str">
        <f>IF('[10]Linked sheet'!L724="","-",'[10]Linked sheet'!L724)</f>
        <v>-</v>
      </c>
      <c r="N724" s="35">
        <f>IFERROR(ROUND('[10]Linked sheet'!M724,'Rounded options'!$B$3),"-")</f>
        <v>0</v>
      </c>
      <c r="O724" s="7" t="str">
        <f>IFERROR(VLOOKUP($B724,[11]BPT_System_Structure!$B:$F,2,FALSE),"-")</f>
        <v>-</v>
      </c>
      <c r="P724" s="23" t="str">
        <f>IFERROR(VLOOKUP($B724,[11]BPT_System_Structure!$B:$F,3,FALSE),"-")</f>
        <v>-</v>
      </c>
      <c r="Q724" s="8" t="str">
        <f>IFERROR(VLOOKUP($B724,[11]BPT_System_Structure!$B:$F,5,FALSE),"-")</f>
        <v>-</v>
      </c>
      <c r="R724" s="59">
        <v>0</v>
      </c>
    </row>
    <row r="725" spans="2:18" hidden="1" x14ac:dyDescent="0.2">
      <c r="B725" s="21" t="str">
        <f>'[10]Linked sheet'!A725</f>
        <v>FZ74C</v>
      </c>
      <c r="C725" s="20" t="str">
        <f>VLOOKUP($B725,'[10]Linked sheet'!$A$3:$O$1925,2,FALSE)</f>
        <v>Complex Large Intestine Procedures, 19 years and over, with CC Score 9+</v>
      </c>
      <c r="D725" s="68" t="str">
        <f>IF(AND($Q725=$D$2,$O725="HRG"),"See 07.BPT",IFERROR(ROUND('[10]Linked sheet'!C725,'Rounded options'!$B$3),"-"))</f>
        <v>-</v>
      </c>
      <c r="E725" s="66">
        <f>IF(AND($O725="HRG",OR($D$2,$Q725=$E$2)), "See 07.BPTs",IFERROR(ROUND('[10]Linked sheet'!D725,'Rounded options'!$B$3),"-"))</f>
        <v>13471</v>
      </c>
      <c r="F725" s="15" t="str">
        <f>IFERROR(ROUND(IF('[10]Linked sheet'!E725="","-",'[10]Linked sheet'!E725),'Rounded options'!$B$3),"-")</f>
        <v>-</v>
      </c>
      <c r="G725" s="15" t="str">
        <f>IFERROR(ROUND(IF('[10]Linked sheet'!F725="","-",'[10]Linked sheet'!F725),'Rounded options'!$B$3),"-")</f>
        <v>-</v>
      </c>
      <c r="H725" s="15">
        <f>IFERROR(ROUND(IF('[10]Linked sheet'!G725="","-",'[10]Linked sheet'!G725),'Rounded options'!$B$3),"-")</f>
        <v>82</v>
      </c>
      <c r="I725" s="66">
        <f>IF(AND(Q725=$I$2,$O725="HRG"),"See 07.BPTs",IFERROR(ROUND('[10]Linked sheet'!H725,'Rounded options'!$B$3),"-"))</f>
        <v>11591</v>
      </c>
      <c r="J725" s="15">
        <f>IFERROR(ROUND(IF('[10]Linked sheet'!I725="","-",'[10]Linked sheet'!I725),'Rounded options'!$B$3),"-")</f>
        <v>100</v>
      </c>
      <c r="K725" s="15">
        <f>IFERROR(ROUND(IF('[10]Linked sheet'!J725="","-",'[10]Linked sheet'!J725),'Rounded options'!$B$3),"-")</f>
        <v>202</v>
      </c>
      <c r="L725" s="15" t="str">
        <f>IF('[10]Linked sheet'!K725="","-",'[10]Linked sheet'!K725)</f>
        <v>No</v>
      </c>
      <c r="M725" s="39" t="str">
        <f>IF('[10]Linked sheet'!L725="","-",'[10]Linked sheet'!L725)</f>
        <v>-</v>
      </c>
      <c r="N725" s="35">
        <f>IFERROR(ROUND('[10]Linked sheet'!M725,'Rounded options'!$B$3),"-")</f>
        <v>0</v>
      </c>
      <c r="O725" s="7" t="str">
        <f>IFERROR(VLOOKUP($B725,[11]BPT_System_Structure!$B:$F,2,FALSE),"-")</f>
        <v>-</v>
      </c>
      <c r="P725" s="23" t="str">
        <f>IFERROR(VLOOKUP($B725,[11]BPT_System_Structure!$B:$F,3,FALSE),"-")</f>
        <v>-</v>
      </c>
      <c r="Q725" s="8" t="str">
        <f>IFERROR(VLOOKUP($B725,[11]BPT_System_Structure!$B:$F,5,FALSE),"-")</f>
        <v>-</v>
      </c>
      <c r="R725" s="59">
        <v>0</v>
      </c>
    </row>
    <row r="726" spans="2:18" hidden="1" x14ac:dyDescent="0.2">
      <c r="B726" s="21" t="str">
        <f>'[10]Linked sheet'!A726</f>
        <v>FZ74D</v>
      </c>
      <c r="C726" s="20" t="str">
        <f>VLOOKUP($B726,'[10]Linked sheet'!$A$3:$O$1925,2,FALSE)</f>
        <v>Complex Large Intestine Procedures, 19 years and over, with CC Score 6-8</v>
      </c>
      <c r="D726" s="68" t="str">
        <f>IF(AND($Q726=$D$2,$O726="HRG"),"See 07.BPT",IFERROR(ROUND('[10]Linked sheet'!C726,'Rounded options'!$B$3),"-"))</f>
        <v>-</v>
      </c>
      <c r="E726" s="66">
        <f>IF(AND($O726="HRG",OR($D$2,$Q726=$E$2)), "See 07.BPTs",IFERROR(ROUND('[10]Linked sheet'!D726,'Rounded options'!$B$3),"-"))</f>
        <v>9597</v>
      </c>
      <c r="F726" s="15" t="str">
        <f>IFERROR(ROUND(IF('[10]Linked sheet'!E726="","-",'[10]Linked sheet'!E726),'Rounded options'!$B$3),"-")</f>
        <v>-</v>
      </c>
      <c r="G726" s="15" t="str">
        <f>IFERROR(ROUND(IF('[10]Linked sheet'!F726="","-",'[10]Linked sheet'!F726),'Rounded options'!$B$3),"-")</f>
        <v>-</v>
      </c>
      <c r="H726" s="15">
        <f>IFERROR(ROUND(IF('[10]Linked sheet'!G726="","-",'[10]Linked sheet'!G726),'Rounded options'!$B$3),"-")</f>
        <v>48</v>
      </c>
      <c r="I726" s="66">
        <f>IF(AND(Q726=$I$2,$O726="HRG"),"See 07.BPTs",IFERROR(ROUND('[10]Linked sheet'!H726,'Rounded options'!$B$3),"-"))</f>
        <v>8956</v>
      </c>
      <c r="J726" s="15">
        <f>IFERROR(ROUND(IF('[10]Linked sheet'!I726="","-",'[10]Linked sheet'!I726),'Rounded options'!$B$3),"-")</f>
        <v>67</v>
      </c>
      <c r="K726" s="15">
        <f>IFERROR(ROUND(IF('[10]Linked sheet'!J726="","-",'[10]Linked sheet'!J726),'Rounded options'!$B$3),"-")</f>
        <v>202</v>
      </c>
      <c r="L726" s="15" t="str">
        <f>IF('[10]Linked sheet'!K726="","-",'[10]Linked sheet'!K726)</f>
        <v>No</v>
      </c>
      <c r="M726" s="39" t="str">
        <f>IF('[10]Linked sheet'!L726="","-",'[10]Linked sheet'!L726)</f>
        <v>-</v>
      </c>
      <c r="N726" s="35">
        <f>IFERROR(ROUND('[10]Linked sheet'!M726,'Rounded options'!$B$3),"-")</f>
        <v>0</v>
      </c>
      <c r="O726" s="7" t="str">
        <f>IFERROR(VLOOKUP($B726,[11]BPT_System_Structure!$B:$F,2,FALSE),"-")</f>
        <v>-</v>
      </c>
      <c r="P726" s="23" t="str">
        <f>IFERROR(VLOOKUP($B726,[11]BPT_System_Structure!$B:$F,3,FALSE),"-")</f>
        <v>-</v>
      </c>
      <c r="Q726" s="8" t="str">
        <f>IFERROR(VLOOKUP($B726,[11]BPT_System_Structure!$B:$F,5,FALSE),"-")</f>
        <v>-</v>
      </c>
      <c r="R726" s="59">
        <v>0</v>
      </c>
    </row>
    <row r="727" spans="2:18" hidden="1" x14ac:dyDescent="0.2">
      <c r="B727" s="21" t="str">
        <f>'[10]Linked sheet'!A727</f>
        <v>FZ74E</v>
      </c>
      <c r="C727" s="20" t="str">
        <f>VLOOKUP($B727,'[10]Linked sheet'!$A$3:$O$1925,2,FALSE)</f>
        <v>Complex Large Intestine Procedures, 19 years and over, with CC Score 3-5</v>
      </c>
      <c r="D727" s="68" t="str">
        <f>IF(AND($Q727=$D$2,$O727="HRG"),"See 07.BPT",IFERROR(ROUND('[10]Linked sheet'!C727,'Rounded options'!$B$3),"-"))</f>
        <v>-</v>
      </c>
      <c r="E727" s="66">
        <f>IF(AND($O727="HRG",OR($D$2,$Q727=$E$2)), "See 07.BPTs",IFERROR(ROUND('[10]Linked sheet'!D727,'Rounded options'!$B$3),"-"))</f>
        <v>7313</v>
      </c>
      <c r="F727" s="15" t="str">
        <f>IFERROR(ROUND(IF('[10]Linked sheet'!E727="","-",'[10]Linked sheet'!E727),'Rounded options'!$B$3),"-")</f>
        <v>-</v>
      </c>
      <c r="G727" s="15" t="str">
        <f>IFERROR(ROUND(IF('[10]Linked sheet'!F727="","-",'[10]Linked sheet'!F727),'Rounded options'!$B$3),"-")</f>
        <v>-</v>
      </c>
      <c r="H727" s="15">
        <f>IFERROR(ROUND(IF('[10]Linked sheet'!G727="","-",'[10]Linked sheet'!G727),'Rounded options'!$B$3),"-")</f>
        <v>30</v>
      </c>
      <c r="I727" s="66">
        <f>IF(AND(Q727=$I$2,$O727="HRG"),"See 07.BPTs",IFERROR(ROUND('[10]Linked sheet'!H727,'Rounded options'!$B$3),"-"))</f>
        <v>7405</v>
      </c>
      <c r="J727" s="15">
        <f>IFERROR(ROUND(IF('[10]Linked sheet'!I727="","-",'[10]Linked sheet'!I727),'Rounded options'!$B$3),"-")</f>
        <v>46</v>
      </c>
      <c r="K727" s="15">
        <f>IFERROR(ROUND(IF('[10]Linked sheet'!J727="","-",'[10]Linked sheet'!J727),'Rounded options'!$B$3),"-")</f>
        <v>202</v>
      </c>
      <c r="L727" s="15" t="str">
        <f>IF('[10]Linked sheet'!K727="","-",'[10]Linked sheet'!K727)</f>
        <v>No</v>
      </c>
      <c r="M727" s="39" t="str">
        <f>IF('[10]Linked sheet'!L727="","-",'[10]Linked sheet'!L727)</f>
        <v>-</v>
      </c>
      <c r="N727" s="35">
        <f>IFERROR(ROUND('[10]Linked sheet'!M727,'Rounded options'!$B$3),"-")</f>
        <v>0</v>
      </c>
      <c r="O727" s="7" t="str">
        <f>IFERROR(VLOOKUP($B727,[11]BPT_System_Structure!$B:$F,2,FALSE),"-")</f>
        <v>-</v>
      </c>
      <c r="P727" s="23" t="str">
        <f>IFERROR(VLOOKUP($B727,[11]BPT_System_Structure!$B:$F,3,FALSE),"-")</f>
        <v>-</v>
      </c>
      <c r="Q727" s="8" t="str">
        <f>IFERROR(VLOOKUP($B727,[11]BPT_System_Structure!$B:$F,5,FALSE),"-")</f>
        <v>-</v>
      </c>
      <c r="R727" s="59">
        <v>0</v>
      </c>
    </row>
    <row r="728" spans="2:18" hidden="1" x14ac:dyDescent="0.2">
      <c r="B728" s="21" t="str">
        <f>'[10]Linked sheet'!A728</f>
        <v>FZ74F</v>
      </c>
      <c r="C728" s="20" t="str">
        <f>VLOOKUP($B728,'[10]Linked sheet'!$A$3:$O$1925,2,FALSE)</f>
        <v>Complex Large Intestine Procedures, 19 years and over, with CC Score 0-2</v>
      </c>
      <c r="D728" s="68" t="str">
        <f>IF(AND($Q728=$D$2,$O728="HRG"),"See 07.BPT",IFERROR(ROUND('[10]Linked sheet'!C728,'Rounded options'!$B$3),"-"))</f>
        <v>-</v>
      </c>
      <c r="E728" s="66">
        <f>IF(AND($O728="HRG",OR($D$2,$Q728=$E$2)), "See 07.BPTs",IFERROR(ROUND('[10]Linked sheet'!D728,'Rounded options'!$B$3),"-"))</f>
        <v>5749</v>
      </c>
      <c r="F728" s="15" t="str">
        <f>IFERROR(ROUND(IF('[10]Linked sheet'!E728="","-",'[10]Linked sheet'!E728),'Rounded options'!$B$3),"-")</f>
        <v>-</v>
      </c>
      <c r="G728" s="15" t="str">
        <f>IFERROR(ROUND(IF('[10]Linked sheet'!F728="","-",'[10]Linked sheet'!F728),'Rounded options'!$B$3),"-")</f>
        <v>-</v>
      </c>
      <c r="H728" s="15">
        <f>IFERROR(ROUND(IF('[10]Linked sheet'!G728="","-",'[10]Linked sheet'!G728),'Rounded options'!$B$3),"-")</f>
        <v>15</v>
      </c>
      <c r="I728" s="66">
        <f>IF(AND(Q728=$I$2,$O728="HRG"),"See 07.BPTs",IFERROR(ROUND('[10]Linked sheet'!H728,'Rounded options'!$B$3),"-"))</f>
        <v>6055</v>
      </c>
      <c r="J728" s="15">
        <f>IFERROR(ROUND(IF('[10]Linked sheet'!I728="","-",'[10]Linked sheet'!I728),'Rounded options'!$B$3),"-")</f>
        <v>32</v>
      </c>
      <c r="K728" s="15">
        <f>IFERROR(ROUND(IF('[10]Linked sheet'!J728="","-",'[10]Linked sheet'!J728),'Rounded options'!$B$3),"-")</f>
        <v>202</v>
      </c>
      <c r="L728" s="15" t="str">
        <f>IF('[10]Linked sheet'!K728="","-",'[10]Linked sheet'!K728)</f>
        <v>No</v>
      </c>
      <c r="M728" s="39" t="str">
        <f>IF('[10]Linked sheet'!L728="","-",'[10]Linked sheet'!L728)</f>
        <v>-</v>
      </c>
      <c r="N728" s="35">
        <f>IFERROR(ROUND('[10]Linked sheet'!M728,'Rounded options'!$B$3),"-")</f>
        <v>0</v>
      </c>
      <c r="O728" s="7" t="str">
        <f>IFERROR(VLOOKUP($B728,[11]BPT_System_Structure!$B:$F,2,FALSE),"-")</f>
        <v>-</v>
      </c>
      <c r="P728" s="23" t="str">
        <f>IFERROR(VLOOKUP($B728,[11]BPT_System_Structure!$B:$F,3,FALSE),"-")</f>
        <v>-</v>
      </c>
      <c r="Q728" s="8" t="str">
        <f>IFERROR(VLOOKUP($B728,[11]BPT_System_Structure!$B:$F,5,FALSE),"-")</f>
        <v>-</v>
      </c>
      <c r="R728" s="59">
        <v>0</v>
      </c>
    </row>
    <row r="729" spans="2:18" hidden="1" x14ac:dyDescent="0.2">
      <c r="B729" s="21" t="str">
        <f>'[10]Linked sheet'!A729</f>
        <v>FZ75C</v>
      </c>
      <c r="C729" s="20" t="str">
        <f>VLOOKUP($B729,'[10]Linked sheet'!$A$3:$O$1925,2,FALSE)</f>
        <v>Proximal Colon Procedures, 19 years and over, with CC Score 6+</v>
      </c>
      <c r="D729" s="68" t="str">
        <f>IF(AND($Q729=$D$2,$O729="HRG"),"See 07.BPT",IFERROR(ROUND('[10]Linked sheet'!C729,'Rounded options'!$B$3),"-"))</f>
        <v>-</v>
      </c>
      <c r="E729" s="66">
        <f>IF(AND($O729="HRG",OR($D$2,$Q729=$E$2)), "See 07.BPTs",IFERROR(ROUND('[10]Linked sheet'!D729,'Rounded options'!$B$3),"-"))</f>
        <v>8058</v>
      </c>
      <c r="F729" s="15" t="str">
        <f>IFERROR(ROUND(IF('[10]Linked sheet'!E729="","-",'[10]Linked sheet'!E729),'Rounded options'!$B$3),"-")</f>
        <v>-</v>
      </c>
      <c r="G729" s="15" t="str">
        <f>IFERROR(ROUND(IF('[10]Linked sheet'!F729="","-",'[10]Linked sheet'!F729),'Rounded options'!$B$3),"-")</f>
        <v>-</v>
      </c>
      <c r="H729" s="15">
        <f>IFERROR(ROUND(IF('[10]Linked sheet'!G729="","-",'[10]Linked sheet'!G729),'Rounded options'!$B$3),"-")</f>
        <v>39</v>
      </c>
      <c r="I729" s="66">
        <f>IF(AND(Q729=$I$2,$O729="HRG"),"See 07.BPTs",IFERROR(ROUND('[10]Linked sheet'!H729,'Rounded options'!$B$3),"-"))</f>
        <v>8782</v>
      </c>
      <c r="J729" s="15">
        <f>IFERROR(ROUND(IF('[10]Linked sheet'!I729="","-",'[10]Linked sheet'!I729),'Rounded options'!$B$3),"-")</f>
        <v>60</v>
      </c>
      <c r="K729" s="15">
        <f>IFERROR(ROUND(IF('[10]Linked sheet'!J729="","-",'[10]Linked sheet'!J729),'Rounded options'!$B$3),"-")</f>
        <v>202</v>
      </c>
      <c r="L729" s="15" t="str">
        <f>IF('[10]Linked sheet'!K729="","-",'[10]Linked sheet'!K729)</f>
        <v>No</v>
      </c>
      <c r="M729" s="39" t="str">
        <f>IF('[10]Linked sheet'!L729="","-",'[10]Linked sheet'!L729)</f>
        <v>-</v>
      </c>
      <c r="N729" s="35">
        <f>IFERROR(ROUND('[10]Linked sheet'!M729,'Rounded options'!$B$3),"-")</f>
        <v>0</v>
      </c>
      <c r="O729" s="7" t="str">
        <f>IFERROR(VLOOKUP($B729,[11]BPT_System_Structure!$B:$F,2,FALSE),"-")</f>
        <v>-</v>
      </c>
      <c r="P729" s="23" t="str">
        <f>IFERROR(VLOOKUP($B729,[11]BPT_System_Structure!$B:$F,3,FALSE),"-")</f>
        <v>-</v>
      </c>
      <c r="Q729" s="8" t="str">
        <f>IFERROR(VLOOKUP($B729,[11]BPT_System_Structure!$B:$F,5,FALSE),"-")</f>
        <v>-</v>
      </c>
      <c r="R729" s="59">
        <v>0</v>
      </c>
    </row>
    <row r="730" spans="2:18" hidden="1" x14ac:dyDescent="0.2">
      <c r="B730" s="21" t="str">
        <f>'[10]Linked sheet'!A730</f>
        <v>FZ75D</v>
      </c>
      <c r="C730" s="20" t="str">
        <f>VLOOKUP($B730,'[10]Linked sheet'!$A$3:$O$1925,2,FALSE)</f>
        <v>Proximal Colon Procedures, 19 years and over, with CC Score 3-5</v>
      </c>
      <c r="D730" s="68" t="str">
        <f>IF(AND($Q730=$D$2,$O730="HRG"),"See 07.BPT",IFERROR(ROUND('[10]Linked sheet'!C730,'Rounded options'!$B$3),"-"))</f>
        <v>-</v>
      </c>
      <c r="E730" s="66">
        <f>IF(AND($O730="HRG",OR($D$2,$Q730=$E$2)), "See 07.BPTs",IFERROR(ROUND('[10]Linked sheet'!D730,'Rounded options'!$B$3),"-"))</f>
        <v>5682</v>
      </c>
      <c r="F730" s="15" t="str">
        <f>IFERROR(ROUND(IF('[10]Linked sheet'!E730="","-",'[10]Linked sheet'!E730),'Rounded options'!$B$3),"-")</f>
        <v>-</v>
      </c>
      <c r="G730" s="15" t="str">
        <f>IFERROR(ROUND(IF('[10]Linked sheet'!F730="","-",'[10]Linked sheet'!F730),'Rounded options'!$B$3),"-")</f>
        <v>-</v>
      </c>
      <c r="H730" s="15">
        <f>IFERROR(ROUND(IF('[10]Linked sheet'!G730="","-",'[10]Linked sheet'!G730),'Rounded options'!$B$3),"-")</f>
        <v>19</v>
      </c>
      <c r="I730" s="66">
        <f>IF(AND(Q730=$I$2,$O730="HRG"),"See 07.BPTs",IFERROR(ROUND('[10]Linked sheet'!H730,'Rounded options'!$B$3),"-"))</f>
        <v>6223</v>
      </c>
      <c r="J730" s="15">
        <f>IFERROR(ROUND(IF('[10]Linked sheet'!I730="","-",'[10]Linked sheet'!I730),'Rounded options'!$B$3),"-")</f>
        <v>32</v>
      </c>
      <c r="K730" s="15">
        <f>IFERROR(ROUND(IF('[10]Linked sheet'!J730="","-",'[10]Linked sheet'!J730),'Rounded options'!$B$3),"-")</f>
        <v>202</v>
      </c>
      <c r="L730" s="15" t="str">
        <f>IF('[10]Linked sheet'!K730="","-",'[10]Linked sheet'!K730)</f>
        <v>No</v>
      </c>
      <c r="M730" s="39" t="str">
        <f>IF('[10]Linked sheet'!L730="","-",'[10]Linked sheet'!L730)</f>
        <v>-</v>
      </c>
      <c r="N730" s="35">
        <f>IFERROR(ROUND('[10]Linked sheet'!M730,'Rounded options'!$B$3),"-")</f>
        <v>0</v>
      </c>
      <c r="O730" s="7" t="str">
        <f>IFERROR(VLOOKUP($B730,[11]BPT_System_Structure!$B:$F,2,FALSE),"-")</f>
        <v>-</v>
      </c>
      <c r="P730" s="23" t="str">
        <f>IFERROR(VLOOKUP($B730,[11]BPT_System_Structure!$B:$F,3,FALSE),"-")</f>
        <v>-</v>
      </c>
      <c r="Q730" s="8" t="str">
        <f>IFERROR(VLOOKUP($B730,[11]BPT_System_Structure!$B:$F,5,FALSE),"-")</f>
        <v>-</v>
      </c>
      <c r="R730" s="59">
        <v>0</v>
      </c>
    </row>
    <row r="731" spans="2:18" hidden="1" x14ac:dyDescent="0.2">
      <c r="B731" s="21" t="str">
        <f>'[10]Linked sheet'!A731</f>
        <v>FZ75E</v>
      </c>
      <c r="C731" s="20" t="str">
        <f>VLOOKUP($B731,'[10]Linked sheet'!$A$3:$O$1925,2,FALSE)</f>
        <v>Proximal Colon Procedures, 19 years and over, with CC Score 0-2</v>
      </c>
      <c r="D731" s="68" t="str">
        <f>IF(AND($Q731=$D$2,$O731="HRG"),"See 07.BPT",IFERROR(ROUND('[10]Linked sheet'!C731,'Rounded options'!$B$3),"-"))</f>
        <v>-</v>
      </c>
      <c r="E731" s="66">
        <f>IF(AND($O731="HRG",OR($D$2,$Q731=$E$2)), "See 07.BPTs",IFERROR(ROUND('[10]Linked sheet'!D731,'Rounded options'!$B$3),"-"))</f>
        <v>4712</v>
      </c>
      <c r="F731" s="15" t="str">
        <f>IFERROR(ROUND(IF('[10]Linked sheet'!E731="","-",'[10]Linked sheet'!E731),'Rounded options'!$B$3),"-")</f>
        <v>-</v>
      </c>
      <c r="G731" s="15" t="str">
        <f>IFERROR(ROUND(IF('[10]Linked sheet'!F731="","-",'[10]Linked sheet'!F731),'Rounded options'!$B$3),"-")</f>
        <v>-</v>
      </c>
      <c r="H731" s="15">
        <f>IFERROR(ROUND(IF('[10]Linked sheet'!G731="","-",'[10]Linked sheet'!G731),'Rounded options'!$B$3),"-")</f>
        <v>12</v>
      </c>
      <c r="I731" s="66">
        <f>IF(AND(Q731=$I$2,$O731="HRG"),"See 07.BPTs",IFERROR(ROUND('[10]Linked sheet'!H731,'Rounded options'!$B$3),"-"))</f>
        <v>5037</v>
      </c>
      <c r="J731" s="15">
        <f>IFERROR(ROUND(IF('[10]Linked sheet'!I731="","-",'[10]Linked sheet'!I731),'Rounded options'!$B$3),"-")</f>
        <v>20</v>
      </c>
      <c r="K731" s="15">
        <f>IFERROR(ROUND(IF('[10]Linked sheet'!J731="","-",'[10]Linked sheet'!J731),'Rounded options'!$B$3),"-")</f>
        <v>202</v>
      </c>
      <c r="L731" s="15" t="str">
        <f>IF('[10]Linked sheet'!K731="","-",'[10]Linked sheet'!K731)</f>
        <v>No</v>
      </c>
      <c r="M731" s="39" t="str">
        <f>IF('[10]Linked sheet'!L731="","-",'[10]Linked sheet'!L731)</f>
        <v>-</v>
      </c>
      <c r="N731" s="35">
        <f>IFERROR(ROUND('[10]Linked sheet'!M731,'Rounded options'!$B$3),"-")</f>
        <v>0</v>
      </c>
      <c r="O731" s="7" t="str">
        <f>IFERROR(VLOOKUP($B731,[11]BPT_System_Structure!$B:$F,2,FALSE),"-")</f>
        <v>-</v>
      </c>
      <c r="P731" s="23" t="str">
        <f>IFERROR(VLOOKUP($B731,[11]BPT_System_Structure!$B:$F,3,FALSE),"-")</f>
        <v>-</v>
      </c>
      <c r="Q731" s="8" t="str">
        <f>IFERROR(VLOOKUP($B731,[11]BPT_System_Structure!$B:$F,5,FALSE),"-")</f>
        <v>-</v>
      </c>
      <c r="R731" s="59">
        <v>0</v>
      </c>
    </row>
    <row r="732" spans="2:18" hidden="1" x14ac:dyDescent="0.2">
      <c r="B732" s="21" t="str">
        <f>'[10]Linked sheet'!A732</f>
        <v>FZ76C</v>
      </c>
      <c r="C732" s="20" t="str">
        <f>VLOOKUP($B732,'[10]Linked sheet'!$A$3:$O$1925,2,FALSE)</f>
        <v>Distal Colon Procedures, 19 years and over, with CC Score 3+</v>
      </c>
      <c r="D732" s="68" t="str">
        <f>IF(AND($Q732=$D$2,$O732="HRG"),"See 07.BPT",IFERROR(ROUND('[10]Linked sheet'!C732,'Rounded options'!$B$3),"-"))</f>
        <v>-</v>
      </c>
      <c r="E732" s="66">
        <f>IF(AND($O732="HRG",OR($D$2,$Q732=$E$2)), "See 07.BPTs",IFERROR(ROUND('[10]Linked sheet'!D732,'Rounded options'!$B$3),"-"))</f>
        <v>6206</v>
      </c>
      <c r="F732" s="15" t="str">
        <f>IFERROR(ROUND(IF('[10]Linked sheet'!E732="","-",'[10]Linked sheet'!E732),'Rounded options'!$B$3),"-")</f>
        <v>-</v>
      </c>
      <c r="G732" s="15" t="str">
        <f>IFERROR(ROUND(IF('[10]Linked sheet'!F732="","-",'[10]Linked sheet'!F732),'Rounded options'!$B$3),"-")</f>
        <v>-</v>
      </c>
      <c r="H732" s="15">
        <f>IFERROR(ROUND(IF('[10]Linked sheet'!G732="","-",'[10]Linked sheet'!G732),'Rounded options'!$B$3),"-")</f>
        <v>23</v>
      </c>
      <c r="I732" s="66">
        <f>IF(AND(Q732=$I$2,$O732="HRG"),"See 07.BPTs",IFERROR(ROUND('[10]Linked sheet'!H732,'Rounded options'!$B$3),"-"))</f>
        <v>7655</v>
      </c>
      <c r="J732" s="15">
        <f>IFERROR(ROUND(IF('[10]Linked sheet'!I732="","-",'[10]Linked sheet'!I732),'Rounded options'!$B$3),"-")</f>
        <v>51</v>
      </c>
      <c r="K732" s="15">
        <f>IFERROR(ROUND(IF('[10]Linked sheet'!J732="","-",'[10]Linked sheet'!J732),'Rounded options'!$B$3),"-")</f>
        <v>202</v>
      </c>
      <c r="L732" s="15" t="str">
        <f>IF('[10]Linked sheet'!K732="","-",'[10]Linked sheet'!K732)</f>
        <v>No</v>
      </c>
      <c r="M732" s="39" t="str">
        <f>IF('[10]Linked sheet'!L732="","-",'[10]Linked sheet'!L732)</f>
        <v>-</v>
      </c>
      <c r="N732" s="35">
        <f>IFERROR(ROUND('[10]Linked sheet'!M732,'Rounded options'!$B$3),"-")</f>
        <v>0</v>
      </c>
      <c r="O732" s="7" t="str">
        <f>IFERROR(VLOOKUP($B732,[11]BPT_System_Structure!$B:$F,2,FALSE),"-")</f>
        <v>-</v>
      </c>
      <c r="P732" s="23" t="str">
        <f>IFERROR(VLOOKUP($B732,[11]BPT_System_Structure!$B:$F,3,FALSE),"-")</f>
        <v>-</v>
      </c>
      <c r="Q732" s="8" t="str">
        <f>IFERROR(VLOOKUP($B732,[11]BPT_System_Structure!$B:$F,5,FALSE),"-")</f>
        <v>-</v>
      </c>
      <c r="R732" s="59">
        <v>0</v>
      </c>
    </row>
    <row r="733" spans="2:18" hidden="1" x14ac:dyDescent="0.2">
      <c r="B733" s="21" t="str">
        <f>'[10]Linked sheet'!A733</f>
        <v>FZ76D</v>
      </c>
      <c r="C733" s="20" t="str">
        <f>VLOOKUP($B733,'[10]Linked sheet'!$A$3:$O$1925,2,FALSE)</f>
        <v>Distal Colon Procedures, 19 years and over, with CC Score 0-2</v>
      </c>
      <c r="D733" s="68" t="str">
        <f>IF(AND($Q733=$D$2,$O733="HRG"),"See 07.BPT",IFERROR(ROUND('[10]Linked sheet'!C733,'Rounded options'!$B$3),"-"))</f>
        <v>-</v>
      </c>
      <c r="E733" s="66">
        <f>IF(AND($O733="HRG",OR($D$2,$Q733=$E$2)), "See 07.BPTs",IFERROR(ROUND('[10]Linked sheet'!D733,'Rounded options'!$B$3),"-"))</f>
        <v>4182</v>
      </c>
      <c r="F733" s="15" t="str">
        <f>IFERROR(ROUND(IF('[10]Linked sheet'!E733="","-",'[10]Linked sheet'!E733),'Rounded options'!$B$3),"-")</f>
        <v>-</v>
      </c>
      <c r="G733" s="15" t="str">
        <f>IFERROR(ROUND(IF('[10]Linked sheet'!F733="","-",'[10]Linked sheet'!F733),'Rounded options'!$B$3),"-")</f>
        <v>-</v>
      </c>
      <c r="H733" s="15">
        <f>IFERROR(ROUND(IF('[10]Linked sheet'!G733="","-",'[10]Linked sheet'!G733),'Rounded options'!$B$3),"-")</f>
        <v>13</v>
      </c>
      <c r="I733" s="66">
        <f>IF(AND(Q733=$I$2,$O733="HRG"),"See 07.BPTs",IFERROR(ROUND('[10]Linked sheet'!H733,'Rounded options'!$B$3),"-"))</f>
        <v>5424</v>
      </c>
      <c r="J733" s="15">
        <f>IFERROR(ROUND(IF('[10]Linked sheet'!I733="","-",'[10]Linked sheet'!I733),'Rounded options'!$B$3),"-")</f>
        <v>25</v>
      </c>
      <c r="K733" s="15">
        <f>IFERROR(ROUND(IF('[10]Linked sheet'!J733="","-",'[10]Linked sheet'!J733),'Rounded options'!$B$3),"-")</f>
        <v>202</v>
      </c>
      <c r="L733" s="15" t="str">
        <f>IF('[10]Linked sheet'!K733="","-",'[10]Linked sheet'!K733)</f>
        <v>No</v>
      </c>
      <c r="M733" s="39" t="str">
        <f>IF('[10]Linked sheet'!L733="","-",'[10]Linked sheet'!L733)</f>
        <v>-</v>
      </c>
      <c r="N733" s="35">
        <f>IFERROR(ROUND('[10]Linked sheet'!M733,'Rounded options'!$B$3),"-")</f>
        <v>0</v>
      </c>
      <c r="O733" s="7" t="str">
        <f>IFERROR(VLOOKUP($B733,[11]BPT_System_Structure!$B:$F,2,FALSE),"-")</f>
        <v>-</v>
      </c>
      <c r="P733" s="23" t="str">
        <f>IFERROR(VLOOKUP($B733,[11]BPT_System_Structure!$B:$F,3,FALSE),"-")</f>
        <v>-</v>
      </c>
      <c r="Q733" s="8" t="str">
        <f>IFERROR(VLOOKUP($B733,[11]BPT_System_Structure!$B:$F,5,FALSE),"-")</f>
        <v>-</v>
      </c>
      <c r="R733" s="59">
        <v>0</v>
      </c>
    </row>
    <row r="734" spans="2:18" hidden="1" x14ac:dyDescent="0.2">
      <c r="B734" s="21" t="str">
        <f>'[10]Linked sheet'!A734</f>
        <v>FZ77C</v>
      </c>
      <c r="C734" s="20" t="str">
        <f>VLOOKUP($B734,'[10]Linked sheet'!$A$3:$O$1925,2,FALSE)</f>
        <v>Major Large Intestine Procedures, 19 years and over, with CC Score 3+</v>
      </c>
      <c r="D734" s="68" t="str">
        <f>IF(AND($Q734=$D$2,$O734="HRG"),"See 07.BPT",IFERROR(ROUND('[10]Linked sheet'!C734,'Rounded options'!$B$3),"-"))</f>
        <v>-</v>
      </c>
      <c r="E734" s="66">
        <f>IF(AND($O734="HRG",OR($D$2,$Q734=$E$2)), "See 07.BPTs",IFERROR(ROUND('[10]Linked sheet'!D734,'Rounded options'!$B$3),"-"))</f>
        <v>4164</v>
      </c>
      <c r="F734" s="15" t="str">
        <f>IFERROR(ROUND(IF('[10]Linked sheet'!E734="","-",'[10]Linked sheet'!E734),'Rounded options'!$B$3),"-")</f>
        <v>-</v>
      </c>
      <c r="G734" s="15" t="str">
        <f>IFERROR(ROUND(IF('[10]Linked sheet'!F734="","-",'[10]Linked sheet'!F734),'Rounded options'!$B$3),"-")</f>
        <v>-</v>
      </c>
      <c r="H734" s="15">
        <f>IFERROR(ROUND(IF('[10]Linked sheet'!G734="","-",'[10]Linked sheet'!G734),'Rounded options'!$B$3),"-")</f>
        <v>22</v>
      </c>
      <c r="I734" s="66">
        <f>IF(AND(Q734=$I$2,$O734="HRG"),"See 07.BPTs",IFERROR(ROUND('[10]Linked sheet'!H734,'Rounded options'!$B$3),"-"))</f>
        <v>6111</v>
      </c>
      <c r="J734" s="15">
        <f>IFERROR(ROUND(IF('[10]Linked sheet'!I734="","-",'[10]Linked sheet'!I734),'Rounded options'!$B$3),"-")</f>
        <v>48</v>
      </c>
      <c r="K734" s="15">
        <f>IFERROR(ROUND(IF('[10]Linked sheet'!J734="","-",'[10]Linked sheet'!J734),'Rounded options'!$B$3),"-")</f>
        <v>202</v>
      </c>
      <c r="L734" s="15" t="str">
        <f>IF('[10]Linked sheet'!K734="","-",'[10]Linked sheet'!K734)</f>
        <v>No</v>
      </c>
      <c r="M734" s="39" t="str">
        <f>IF('[10]Linked sheet'!L734="","-",'[10]Linked sheet'!L734)</f>
        <v>-</v>
      </c>
      <c r="N734" s="35">
        <f>IFERROR(ROUND('[10]Linked sheet'!M734,'Rounded options'!$B$3),"-")</f>
        <v>0</v>
      </c>
      <c r="O734" s="7" t="str">
        <f>IFERROR(VLOOKUP($B734,[11]BPT_System_Structure!$B:$F,2,FALSE),"-")</f>
        <v>-</v>
      </c>
      <c r="P734" s="23" t="str">
        <f>IFERROR(VLOOKUP($B734,[11]BPT_System_Structure!$B:$F,3,FALSE),"-")</f>
        <v>-</v>
      </c>
      <c r="Q734" s="8" t="str">
        <f>IFERROR(VLOOKUP($B734,[11]BPT_System_Structure!$B:$F,5,FALSE),"-")</f>
        <v>-</v>
      </c>
      <c r="R734" s="59">
        <v>0</v>
      </c>
    </row>
    <row r="735" spans="2:18" hidden="1" x14ac:dyDescent="0.2">
      <c r="B735" s="21" t="str">
        <f>'[10]Linked sheet'!A735</f>
        <v>FZ77D</v>
      </c>
      <c r="C735" s="20" t="str">
        <f>VLOOKUP($B735,'[10]Linked sheet'!$A$3:$O$1925,2,FALSE)</f>
        <v>Major Large Intestine Procedures, 19 years and over, with CC Score 1-2</v>
      </c>
      <c r="D735" s="68" t="str">
        <f>IF(AND($Q735=$D$2,$O735="HRG"),"See 07.BPT",IFERROR(ROUND('[10]Linked sheet'!C735,'Rounded options'!$B$3),"-"))</f>
        <v>-</v>
      </c>
      <c r="E735" s="66">
        <f>IF(AND($O735="HRG",OR($D$2,$Q735=$E$2)), "See 07.BPTs",IFERROR(ROUND('[10]Linked sheet'!D735,'Rounded options'!$B$3),"-"))</f>
        <v>3191</v>
      </c>
      <c r="F735" s="15" t="str">
        <f>IFERROR(ROUND(IF('[10]Linked sheet'!E735="","-",'[10]Linked sheet'!E735),'Rounded options'!$B$3),"-")</f>
        <v>-</v>
      </c>
      <c r="G735" s="15" t="str">
        <f>IFERROR(ROUND(IF('[10]Linked sheet'!F735="","-",'[10]Linked sheet'!F735),'Rounded options'!$B$3),"-")</f>
        <v>-</v>
      </c>
      <c r="H735" s="15">
        <f>IFERROR(ROUND(IF('[10]Linked sheet'!G735="","-",'[10]Linked sheet'!G735),'Rounded options'!$B$3),"-")</f>
        <v>11</v>
      </c>
      <c r="I735" s="66">
        <f>IF(AND(Q735=$I$2,$O735="HRG"),"See 07.BPTs",IFERROR(ROUND('[10]Linked sheet'!H735,'Rounded options'!$B$3),"-"))</f>
        <v>4005</v>
      </c>
      <c r="J735" s="15">
        <f>IFERROR(ROUND(IF('[10]Linked sheet'!I735="","-",'[10]Linked sheet'!I735),'Rounded options'!$B$3),"-")</f>
        <v>24</v>
      </c>
      <c r="K735" s="15">
        <f>IFERROR(ROUND(IF('[10]Linked sheet'!J735="","-",'[10]Linked sheet'!J735),'Rounded options'!$B$3),"-")</f>
        <v>202</v>
      </c>
      <c r="L735" s="15" t="str">
        <f>IF('[10]Linked sheet'!K735="","-",'[10]Linked sheet'!K735)</f>
        <v>No</v>
      </c>
      <c r="M735" s="39" t="str">
        <f>IF('[10]Linked sheet'!L735="","-",'[10]Linked sheet'!L735)</f>
        <v>-</v>
      </c>
      <c r="N735" s="35">
        <f>IFERROR(ROUND('[10]Linked sheet'!M735,'Rounded options'!$B$3),"-")</f>
        <v>0</v>
      </c>
      <c r="O735" s="7" t="str">
        <f>IFERROR(VLOOKUP($B735,[11]BPT_System_Structure!$B:$F,2,FALSE),"-")</f>
        <v>-</v>
      </c>
      <c r="P735" s="23" t="str">
        <f>IFERROR(VLOOKUP($B735,[11]BPT_System_Structure!$B:$F,3,FALSE),"-")</f>
        <v>-</v>
      </c>
      <c r="Q735" s="8" t="str">
        <f>IFERROR(VLOOKUP($B735,[11]BPT_System_Structure!$B:$F,5,FALSE),"-")</f>
        <v>-</v>
      </c>
      <c r="R735" s="59">
        <v>0</v>
      </c>
    </row>
    <row r="736" spans="2:18" hidden="1" x14ac:dyDescent="0.2">
      <c r="B736" s="21" t="str">
        <f>'[10]Linked sheet'!A736</f>
        <v>FZ77E</v>
      </c>
      <c r="C736" s="20" t="str">
        <f>VLOOKUP($B736,'[10]Linked sheet'!$A$3:$O$1925,2,FALSE)</f>
        <v>Major Large Intestine Procedures, 19 years and over, with CC Score 0</v>
      </c>
      <c r="D736" s="68" t="str">
        <f>IF(AND($Q736=$D$2,$O736="HRG"),"See 07.BPT",IFERROR(ROUND('[10]Linked sheet'!C736,'Rounded options'!$B$3),"-"))</f>
        <v>-</v>
      </c>
      <c r="E736" s="66">
        <f>IF(AND($O736="HRG",OR($D$2,$Q736=$E$2)), "See 07.BPTs",IFERROR(ROUND('[10]Linked sheet'!D736,'Rounded options'!$B$3),"-"))</f>
        <v>2460</v>
      </c>
      <c r="F736" s="15" t="str">
        <f>IFERROR(ROUND(IF('[10]Linked sheet'!E736="","-",'[10]Linked sheet'!E736),'Rounded options'!$B$3),"-")</f>
        <v>-</v>
      </c>
      <c r="G736" s="15" t="str">
        <f>IFERROR(ROUND(IF('[10]Linked sheet'!F736="","-",'[10]Linked sheet'!F736),'Rounded options'!$B$3),"-")</f>
        <v>-</v>
      </c>
      <c r="H736" s="15">
        <f>IFERROR(ROUND(IF('[10]Linked sheet'!G736="","-",'[10]Linked sheet'!G736),'Rounded options'!$B$3),"-")</f>
        <v>6</v>
      </c>
      <c r="I736" s="66">
        <f>IF(AND(Q736=$I$2,$O736="HRG"),"See 07.BPTs",IFERROR(ROUND('[10]Linked sheet'!H736,'Rounded options'!$B$3),"-"))</f>
        <v>3297</v>
      </c>
      <c r="J736" s="15">
        <f>IFERROR(ROUND(IF('[10]Linked sheet'!I736="","-",'[10]Linked sheet'!I736),'Rounded options'!$B$3),"-")</f>
        <v>17</v>
      </c>
      <c r="K736" s="15">
        <f>IFERROR(ROUND(IF('[10]Linked sheet'!J736="","-",'[10]Linked sheet'!J736),'Rounded options'!$B$3),"-")</f>
        <v>202</v>
      </c>
      <c r="L736" s="15" t="str">
        <f>IF('[10]Linked sheet'!K736="","-",'[10]Linked sheet'!K736)</f>
        <v>No</v>
      </c>
      <c r="M736" s="39" t="str">
        <f>IF('[10]Linked sheet'!L736="","-",'[10]Linked sheet'!L736)</f>
        <v>-</v>
      </c>
      <c r="N736" s="35">
        <f>IFERROR(ROUND('[10]Linked sheet'!M736,'Rounded options'!$B$3),"-")</f>
        <v>0</v>
      </c>
      <c r="O736" s="7" t="str">
        <f>IFERROR(VLOOKUP($B736,[11]BPT_System_Structure!$B:$F,2,FALSE),"-")</f>
        <v>-</v>
      </c>
      <c r="P736" s="23" t="str">
        <f>IFERROR(VLOOKUP($B736,[11]BPT_System_Structure!$B:$F,3,FALSE),"-")</f>
        <v>-</v>
      </c>
      <c r="Q736" s="8" t="str">
        <f>IFERROR(VLOOKUP($B736,[11]BPT_System_Structure!$B:$F,5,FALSE),"-")</f>
        <v>-</v>
      </c>
      <c r="R736" s="59">
        <v>0</v>
      </c>
    </row>
    <row r="737" spans="2:18" hidden="1" x14ac:dyDescent="0.2">
      <c r="B737" s="21" t="str">
        <f>'[10]Linked sheet'!A737</f>
        <v>FZ78A</v>
      </c>
      <c r="C737" s="20" t="str">
        <f>VLOOKUP($B737,'[10]Linked sheet'!$A$3:$O$1925,2,FALSE)</f>
        <v>Complex or Major, Large Intestine Procedures, between 2 and 18 years, with CC Score 1+</v>
      </c>
      <c r="D737" s="68" t="str">
        <f>IF(AND($Q737=$D$2,$O737="HRG"),"See 07.BPT",IFERROR(ROUND('[10]Linked sheet'!C737,'Rounded options'!$B$3),"-"))</f>
        <v>-</v>
      </c>
      <c r="E737" s="66">
        <f>IF(AND($O737="HRG",OR($D$2,$Q737=$E$2)), "See 07.BPTs",IFERROR(ROUND('[10]Linked sheet'!D737,'Rounded options'!$B$3),"-"))</f>
        <v>6989</v>
      </c>
      <c r="F737" s="15" t="str">
        <f>IFERROR(ROUND(IF('[10]Linked sheet'!E737="","-",'[10]Linked sheet'!E737),'Rounded options'!$B$3),"-")</f>
        <v>-</v>
      </c>
      <c r="G737" s="15" t="str">
        <f>IFERROR(ROUND(IF('[10]Linked sheet'!F737="","-",'[10]Linked sheet'!F737),'Rounded options'!$B$3),"-")</f>
        <v>-</v>
      </c>
      <c r="H737" s="15">
        <f>IFERROR(ROUND(IF('[10]Linked sheet'!G737="","-",'[10]Linked sheet'!G737),'Rounded options'!$B$3),"-")</f>
        <v>20</v>
      </c>
      <c r="I737" s="66">
        <f>IF(AND(Q737=$I$2,$O737="HRG"),"See 07.BPTs",IFERROR(ROUND('[10]Linked sheet'!H737,'Rounded options'!$B$3),"-"))</f>
        <v>8535</v>
      </c>
      <c r="J737" s="15">
        <f>IFERROR(ROUND(IF('[10]Linked sheet'!I737="","-",'[10]Linked sheet'!I737),'Rounded options'!$B$3),"-")</f>
        <v>36</v>
      </c>
      <c r="K737" s="15">
        <f>IFERROR(ROUND(IF('[10]Linked sheet'!J737="","-",'[10]Linked sheet'!J737),'Rounded options'!$B$3),"-")</f>
        <v>202</v>
      </c>
      <c r="L737" s="15" t="str">
        <f>IF('[10]Linked sheet'!K737="","-",'[10]Linked sheet'!K737)</f>
        <v>No</v>
      </c>
      <c r="M737" s="39" t="str">
        <f>IF('[10]Linked sheet'!L737="","-",'[10]Linked sheet'!L737)</f>
        <v>-</v>
      </c>
      <c r="N737" s="35">
        <f>IFERROR(ROUND('[10]Linked sheet'!M737,'Rounded options'!$B$3),"-")</f>
        <v>0</v>
      </c>
      <c r="O737" s="7" t="str">
        <f>IFERROR(VLOOKUP($B737,[11]BPT_System_Structure!$B:$F,2,FALSE),"-")</f>
        <v>-</v>
      </c>
      <c r="P737" s="23" t="str">
        <f>IFERROR(VLOOKUP($B737,[11]BPT_System_Structure!$B:$F,3,FALSE),"-")</f>
        <v>-</v>
      </c>
      <c r="Q737" s="8" t="str">
        <f>IFERROR(VLOOKUP($B737,[11]BPT_System_Structure!$B:$F,5,FALSE),"-")</f>
        <v>-</v>
      </c>
      <c r="R737" s="59">
        <v>0</v>
      </c>
    </row>
    <row r="738" spans="2:18" hidden="1" x14ac:dyDescent="0.2">
      <c r="B738" s="21" t="str">
        <f>'[10]Linked sheet'!A738</f>
        <v>FZ78B</v>
      </c>
      <c r="C738" s="20" t="str">
        <f>VLOOKUP($B738,'[10]Linked sheet'!$A$3:$O$1925,2,FALSE)</f>
        <v>Complex or Major, Large Intestine Procedures, between 2 and 18 years, with CC Score 0</v>
      </c>
      <c r="D738" s="68" t="str">
        <f>IF(AND($Q738=$D$2,$O738="HRG"),"See 07.BPT",IFERROR(ROUND('[10]Linked sheet'!C738,'Rounded options'!$B$3),"-"))</f>
        <v>-</v>
      </c>
      <c r="E738" s="66">
        <f>IF(AND($O738="HRG",OR($D$2,$Q738=$E$2)), "See 07.BPTs",IFERROR(ROUND('[10]Linked sheet'!D738,'Rounded options'!$B$3),"-"))</f>
        <v>4625</v>
      </c>
      <c r="F738" s="15" t="str">
        <f>IFERROR(ROUND(IF('[10]Linked sheet'!E738="","-",'[10]Linked sheet'!E738),'Rounded options'!$B$3),"-")</f>
        <v>-</v>
      </c>
      <c r="G738" s="15" t="str">
        <f>IFERROR(ROUND(IF('[10]Linked sheet'!F738="","-",'[10]Linked sheet'!F738),'Rounded options'!$B$3),"-")</f>
        <v>-</v>
      </c>
      <c r="H738" s="15">
        <f>IFERROR(ROUND(IF('[10]Linked sheet'!G738="","-",'[10]Linked sheet'!G738),'Rounded options'!$B$3),"-")</f>
        <v>13</v>
      </c>
      <c r="I738" s="66">
        <f>IF(AND(Q738=$I$2,$O738="HRG"),"See 07.BPTs",IFERROR(ROUND('[10]Linked sheet'!H738,'Rounded options'!$B$3),"-"))</f>
        <v>5289</v>
      </c>
      <c r="J738" s="15">
        <f>IFERROR(ROUND(IF('[10]Linked sheet'!I738="","-",'[10]Linked sheet'!I738),'Rounded options'!$B$3),"-")</f>
        <v>17</v>
      </c>
      <c r="K738" s="15">
        <f>IFERROR(ROUND(IF('[10]Linked sheet'!J738="","-",'[10]Linked sheet'!J738),'Rounded options'!$B$3),"-")</f>
        <v>252</v>
      </c>
      <c r="L738" s="15" t="str">
        <f>IF('[10]Linked sheet'!K738="","-",'[10]Linked sheet'!K738)</f>
        <v>No</v>
      </c>
      <c r="M738" s="39" t="str">
        <f>IF('[10]Linked sheet'!L738="","-",'[10]Linked sheet'!L738)</f>
        <v>-</v>
      </c>
      <c r="N738" s="35">
        <f>IFERROR(ROUND('[10]Linked sheet'!M738,'Rounded options'!$B$3),"-")</f>
        <v>0</v>
      </c>
      <c r="O738" s="7" t="str">
        <f>IFERROR(VLOOKUP($B738,[11]BPT_System_Structure!$B:$F,2,FALSE),"-")</f>
        <v>-</v>
      </c>
      <c r="P738" s="23" t="str">
        <f>IFERROR(VLOOKUP($B738,[11]BPT_System_Structure!$B:$F,3,FALSE),"-")</f>
        <v>-</v>
      </c>
      <c r="Q738" s="8" t="str">
        <f>IFERROR(VLOOKUP($B738,[11]BPT_System_Structure!$B:$F,5,FALSE),"-")</f>
        <v>-</v>
      </c>
      <c r="R738" s="59">
        <v>0</v>
      </c>
    </row>
    <row r="739" spans="2:18" hidden="1" x14ac:dyDescent="0.2">
      <c r="B739" s="21" t="str">
        <f>'[10]Linked sheet'!A739</f>
        <v>FZ78C</v>
      </c>
      <c r="C739" s="20" t="str">
        <f>VLOOKUP($B739,'[10]Linked sheet'!$A$3:$O$1925,2,FALSE)</f>
        <v>Complex or Major, Large Intestine Procedures, 1 year and under, with CC Score 1+</v>
      </c>
      <c r="D739" s="68" t="str">
        <f>IF(AND($Q739=$D$2,$O739="HRG"),"See 07.BPT",IFERROR(ROUND('[10]Linked sheet'!C739,'Rounded options'!$B$3),"-"))</f>
        <v>-</v>
      </c>
      <c r="E739" s="66">
        <f>IF(AND($O739="HRG",OR($D$2,$Q739=$E$2)), "See 07.BPTs",IFERROR(ROUND('[10]Linked sheet'!D739,'Rounded options'!$B$3),"-"))</f>
        <v>5915</v>
      </c>
      <c r="F739" s="15" t="str">
        <f>IFERROR(ROUND(IF('[10]Linked sheet'!E739="","-",'[10]Linked sheet'!E739),'Rounded options'!$B$3),"-")</f>
        <v>-</v>
      </c>
      <c r="G739" s="15" t="str">
        <f>IFERROR(ROUND(IF('[10]Linked sheet'!F739="","-",'[10]Linked sheet'!F739),'Rounded options'!$B$3),"-")</f>
        <v>-</v>
      </c>
      <c r="H739" s="15">
        <f>IFERROR(ROUND(IF('[10]Linked sheet'!G739="","-",'[10]Linked sheet'!G739),'Rounded options'!$B$3),"-")</f>
        <v>16</v>
      </c>
      <c r="I739" s="66">
        <f>IF(AND(Q739=$I$2,$O739="HRG"),"See 07.BPTs",IFERROR(ROUND('[10]Linked sheet'!H739,'Rounded options'!$B$3),"-"))</f>
        <v>9798</v>
      </c>
      <c r="J739" s="15">
        <f>IFERROR(ROUND(IF('[10]Linked sheet'!I739="","-",'[10]Linked sheet'!I739),'Rounded options'!$B$3),"-")</f>
        <v>73</v>
      </c>
      <c r="K739" s="15">
        <f>IFERROR(ROUND(IF('[10]Linked sheet'!J739="","-",'[10]Linked sheet'!J739),'Rounded options'!$B$3),"-")</f>
        <v>252</v>
      </c>
      <c r="L739" s="15" t="str">
        <f>IF('[10]Linked sheet'!K739="","-",'[10]Linked sheet'!K739)</f>
        <v>No</v>
      </c>
      <c r="M739" s="39" t="str">
        <f>IF('[10]Linked sheet'!L739="","-",'[10]Linked sheet'!L739)</f>
        <v>-</v>
      </c>
      <c r="N739" s="35">
        <f>IFERROR(ROUND('[10]Linked sheet'!M739,'Rounded options'!$B$3),"-")</f>
        <v>0</v>
      </c>
      <c r="O739" s="7" t="str">
        <f>IFERROR(VLOOKUP($B739,[11]BPT_System_Structure!$B:$F,2,FALSE),"-")</f>
        <v>-</v>
      </c>
      <c r="P739" s="23" t="str">
        <f>IFERROR(VLOOKUP($B739,[11]BPT_System_Structure!$B:$F,3,FALSE),"-")</f>
        <v>-</v>
      </c>
      <c r="Q739" s="8" t="str">
        <f>IFERROR(VLOOKUP($B739,[11]BPT_System_Structure!$B:$F,5,FALSE),"-")</f>
        <v>-</v>
      </c>
      <c r="R739" s="59">
        <v>0</v>
      </c>
    </row>
    <row r="740" spans="2:18" hidden="1" x14ac:dyDescent="0.2">
      <c r="B740" s="21" t="str">
        <f>'[10]Linked sheet'!A740</f>
        <v>FZ78D</v>
      </c>
      <c r="C740" s="20" t="str">
        <f>VLOOKUP($B740,'[10]Linked sheet'!$A$3:$O$1925,2,FALSE)</f>
        <v>Complex or Major, Large Intestine Procedures, 1 year and under, with CC Score 0</v>
      </c>
      <c r="D740" s="68" t="str">
        <f>IF(AND($Q740=$D$2,$O740="HRG"),"See 07.BPT",IFERROR(ROUND('[10]Linked sheet'!C740,'Rounded options'!$B$3),"-"))</f>
        <v>-</v>
      </c>
      <c r="E740" s="66">
        <f>IF(AND($O740="HRG",OR($D$2,$Q740=$E$2)), "See 07.BPTs",IFERROR(ROUND('[10]Linked sheet'!D740,'Rounded options'!$B$3),"-"))</f>
        <v>5314</v>
      </c>
      <c r="F740" s="15" t="str">
        <f>IFERROR(ROUND(IF('[10]Linked sheet'!E740="","-",'[10]Linked sheet'!E740),'Rounded options'!$B$3),"-")</f>
        <v>-</v>
      </c>
      <c r="G740" s="15" t="str">
        <f>IFERROR(ROUND(IF('[10]Linked sheet'!F740="","-",'[10]Linked sheet'!F740),'Rounded options'!$B$3),"-")</f>
        <v>-</v>
      </c>
      <c r="H740" s="15">
        <f>IFERROR(ROUND(IF('[10]Linked sheet'!G740="","-",'[10]Linked sheet'!G740),'Rounded options'!$B$3),"-")</f>
        <v>11</v>
      </c>
      <c r="I740" s="66">
        <f>IF(AND(Q740=$I$2,$O740="HRG"),"See 07.BPTs",IFERROR(ROUND('[10]Linked sheet'!H740,'Rounded options'!$B$3),"-"))</f>
        <v>5010</v>
      </c>
      <c r="J740" s="15">
        <f>IFERROR(ROUND(IF('[10]Linked sheet'!I740="","-",'[10]Linked sheet'!I740),'Rounded options'!$B$3),"-")</f>
        <v>23</v>
      </c>
      <c r="K740" s="15">
        <f>IFERROR(ROUND(IF('[10]Linked sheet'!J740="","-",'[10]Linked sheet'!J740),'Rounded options'!$B$3),"-")</f>
        <v>252</v>
      </c>
      <c r="L740" s="15" t="str">
        <f>IF('[10]Linked sheet'!K740="","-",'[10]Linked sheet'!K740)</f>
        <v>No</v>
      </c>
      <c r="M740" s="39" t="str">
        <f>IF('[10]Linked sheet'!L740="","-",'[10]Linked sheet'!L740)</f>
        <v>-</v>
      </c>
      <c r="N740" s="35">
        <f>IFERROR(ROUND('[10]Linked sheet'!M740,'Rounded options'!$B$3),"-")</f>
        <v>0</v>
      </c>
      <c r="O740" s="7" t="str">
        <f>IFERROR(VLOOKUP($B740,[11]BPT_System_Structure!$B:$F,2,FALSE),"-")</f>
        <v>-</v>
      </c>
      <c r="P740" s="23" t="str">
        <f>IFERROR(VLOOKUP($B740,[11]BPT_System_Structure!$B:$F,3,FALSE),"-")</f>
        <v>-</v>
      </c>
      <c r="Q740" s="8" t="str">
        <f>IFERROR(VLOOKUP($B740,[11]BPT_System_Structure!$B:$F,5,FALSE),"-")</f>
        <v>-</v>
      </c>
      <c r="R740" s="59">
        <v>0</v>
      </c>
    </row>
    <row r="741" spans="2:18" hidden="1" x14ac:dyDescent="0.2">
      <c r="B741" s="21" t="str">
        <f>'[10]Linked sheet'!A741</f>
        <v>FZ79C</v>
      </c>
      <c r="C741" s="20" t="str">
        <f>VLOOKUP($B741,'[10]Linked sheet'!$A$3:$O$1925,2,FALSE)</f>
        <v>Complex General Abdominal Procedures with CC Score 6+</v>
      </c>
      <c r="D741" s="68" t="str">
        <f>IF(AND($Q741=$D$2,$O741="HRG"),"See 07.BPT",IFERROR(ROUND('[10]Linked sheet'!C741,'Rounded options'!$B$3),"-"))</f>
        <v>-</v>
      </c>
      <c r="E741" s="66">
        <f>IF(AND($O741="HRG",OR($D$2,$Q741=$E$2)), "See 07.BPTs",IFERROR(ROUND('[10]Linked sheet'!D741,'Rounded options'!$B$3),"-"))</f>
        <v>13955</v>
      </c>
      <c r="F741" s="15" t="str">
        <f>IFERROR(ROUND(IF('[10]Linked sheet'!E741="","-",'[10]Linked sheet'!E741),'Rounded options'!$B$3),"-")</f>
        <v>-</v>
      </c>
      <c r="G741" s="15" t="str">
        <f>IFERROR(ROUND(IF('[10]Linked sheet'!F741="","-",'[10]Linked sheet'!F741),'Rounded options'!$B$3),"-")</f>
        <v>-</v>
      </c>
      <c r="H741" s="15">
        <f>IFERROR(ROUND(IF('[10]Linked sheet'!G741="","-",'[10]Linked sheet'!G741),'Rounded options'!$B$3),"-")</f>
        <v>165</v>
      </c>
      <c r="I741" s="66">
        <f>IF(AND(Q741=$I$2,$O741="HRG"),"See 07.BPTs",IFERROR(ROUND('[10]Linked sheet'!H741,'Rounded options'!$B$3),"-"))</f>
        <v>14179</v>
      </c>
      <c r="J741" s="15">
        <f>IFERROR(ROUND(IF('[10]Linked sheet'!I741="","-",'[10]Linked sheet'!I741),'Rounded options'!$B$3),"-")</f>
        <v>112</v>
      </c>
      <c r="K741" s="15">
        <f>IFERROR(ROUND(IF('[10]Linked sheet'!J741="","-",'[10]Linked sheet'!J741),'Rounded options'!$B$3),"-")</f>
        <v>202</v>
      </c>
      <c r="L741" s="15" t="str">
        <f>IF('[10]Linked sheet'!K741="","-",'[10]Linked sheet'!K741)</f>
        <v>No</v>
      </c>
      <c r="M741" s="39" t="str">
        <f>IF('[10]Linked sheet'!L741="","-",'[10]Linked sheet'!L741)</f>
        <v>-</v>
      </c>
      <c r="N741" s="35">
        <f>IFERROR(ROUND('[10]Linked sheet'!M741,'Rounded options'!$B$3),"-")</f>
        <v>0</v>
      </c>
      <c r="O741" s="7" t="str">
        <f>IFERROR(VLOOKUP($B741,[11]BPT_System_Structure!$B:$F,2,FALSE),"-")</f>
        <v>-</v>
      </c>
      <c r="P741" s="23" t="str">
        <f>IFERROR(VLOOKUP($B741,[11]BPT_System_Structure!$B:$F,3,FALSE),"-")</f>
        <v>-</v>
      </c>
      <c r="Q741" s="8" t="str">
        <f>IFERROR(VLOOKUP($B741,[11]BPT_System_Structure!$B:$F,5,FALSE),"-")</f>
        <v>-</v>
      </c>
      <c r="R741" s="59">
        <v>0</v>
      </c>
    </row>
    <row r="742" spans="2:18" hidden="1" x14ac:dyDescent="0.2">
      <c r="B742" s="21" t="str">
        <f>'[10]Linked sheet'!A742</f>
        <v>FZ79D</v>
      </c>
      <c r="C742" s="20" t="str">
        <f>VLOOKUP($B742,'[10]Linked sheet'!$A$3:$O$1925,2,FALSE)</f>
        <v>Complex General Abdominal Procedures with CC Score 3-5</v>
      </c>
      <c r="D742" s="68" t="str">
        <f>IF(AND($Q742=$D$2,$O742="HRG"),"See 07.BPT",IFERROR(ROUND('[10]Linked sheet'!C742,'Rounded options'!$B$3),"-"))</f>
        <v>-</v>
      </c>
      <c r="E742" s="66">
        <f>IF(AND($O742="HRG",OR($D$2,$Q742=$E$2)), "See 07.BPTs",IFERROR(ROUND('[10]Linked sheet'!D742,'Rounded options'!$B$3),"-"))</f>
        <v>7467</v>
      </c>
      <c r="F742" s="15" t="str">
        <f>IFERROR(ROUND(IF('[10]Linked sheet'!E742="","-",'[10]Linked sheet'!E742),'Rounded options'!$B$3),"-")</f>
        <v>-</v>
      </c>
      <c r="G742" s="15" t="str">
        <f>IFERROR(ROUND(IF('[10]Linked sheet'!F742="","-",'[10]Linked sheet'!F742),'Rounded options'!$B$3),"-")</f>
        <v>-</v>
      </c>
      <c r="H742" s="15">
        <f>IFERROR(ROUND(IF('[10]Linked sheet'!G742="","-",'[10]Linked sheet'!G742),'Rounded options'!$B$3),"-")</f>
        <v>50</v>
      </c>
      <c r="I742" s="66">
        <f>IF(AND(Q742=$I$2,$O742="HRG"),"See 07.BPTs",IFERROR(ROUND('[10]Linked sheet'!H742,'Rounded options'!$B$3),"-"))</f>
        <v>8561</v>
      </c>
      <c r="J742" s="15">
        <f>IFERROR(ROUND(IF('[10]Linked sheet'!I742="","-",'[10]Linked sheet'!I742),'Rounded options'!$B$3),"-")</f>
        <v>61</v>
      </c>
      <c r="K742" s="15">
        <f>IFERROR(ROUND(IF('[10]Linked sheet'!J742="","-",'[10]Linked sheet'!J742),'Rounded options'!$B$3),"-")</f>
        <v>202</v>
      </c>
      <c r="L742" s="15" t="str">
        <f>IF('[10]Linked sheet'!K742="","-",'[10]Linked sheet'!K742)</f>
        <v>No</v>
      </c>
      <c r="M742" s="39" t="str">
        <f>IF('[10]Linked sheet'!L742="","-",'[10]Linked sheet'!L742)</f>
        <v>-</v>
      </c>
      <c r="N742" s="35">
        <f>IFERROR(ROUND('[10]Linked sheet'!M742,'Rounded options'!$B$3),"-")</f>
        <v>0</v>
      </c>
      <c r="O742" s="7" t="str">
        <f>IFERROR(VLOOKUP($B742,[11]BPT_System_Structure!$B:$F,2,FALSE),"-")</f>
        <v>-</v>
      </c>
      <c r="P742" s="23" t="str">
        <f>IFERROR(VLOOKUP($B742,[11]BPT_System_Structure!$B:$F,3,FALSE),"-")</f>
        <v>-</v>
      </c>
      <c r="Q742" s="8" t="str">
        <f>IFERROR(VLOOKUP($B742,[11]BPT_System_Structure!$B:$F,5,FALSE),"-")</f>
        <v>-</v>
      </c>
      <c r="R742" s="59">
        <v>0</v>
      </c>
    </row>
    <row r="743" spans="2:18" hidden="1" x14ac:dyDescent="0.2">
      <c r="B743" s="21" t="str">
        <f>'[10]Linked sheet'!A743</f>
        <v>FZ79E</v>
      </c>
      <c r="C743" s="20" t="str">
        <f>VLOOKUP($B743,'[10]Linked sheet'!$A$3:$O$1925,2,FALSE)</f>
        <v>Complex General Abdominal Procedures with CC Score 0-2</v>
      </c>
      <c r="D743" s="68" t="str">
        <f>IF(AND($Q743=$D$2,$O743="HRG"),"See 07.BPT",IFERROR(ROUND('[10]Linked sheet'!C743,'Rounded options'!$B$3),"-"))</f>
        <v>-</v>
      </c>
      <c r="E743" s="66">
        <f>IF(AND($O743="HRG",OR($D$2,$Q743=$E$2)), "See 07.BPTs",IFERROR(ROUND('[10]Linked sheet'!D743,'Rounded options'!$B$3),"-"))</f>
        <v>4339</v>
      </c>
      <c r="F743" s="15" t="str">
        <f>IFERROR(ROUND(IF('[10]Linked sheet'!E743="","-",'[10]Linked sheet'!E743),'Rounded options'!$B$3),"-")</f>
        <v>-</v>
      </c>
      <c r="G743" s="15" t="str">
        <f>IFERROR(ROUND(IF('[10]Linked sheet'!F743="","-",'[10]Linked sheet'!F743),'Rounded options'!$B$3),"-")</f>
        <v>-</v>
      </c>
      <c r="H743" s="15">
        <f>IFERROR(ROUND(IF('[10]Linked sheet'!G743="","-",'[10]Linked sheet'!G743),'Rounded options'!$B$3),"-")</f>
        <v>15</v>
      </c>
      <c r="I743" s="66">
        <f>IF(AND(Q743=$I$2,$O743="HRG"),"See 07.BPTs",IFERROR(ROUND('[10]Linked sheet'!H743,'Rounded options'!$B$3),"-"))</f>
        <v>6328</v>
      </c>
      <c r="J743" s="15">
        <f>IFERROR(ROUND(IF('[10]Linked sheet'!I743="","-",'[10]Linked sheet'!I743),'Rounded options'!$B$3),"-")</f>
        <v>40</v>
      </c>
      <c r="K743" s="15">
        <f>IFERROR(ROUND(IF('[10]Linked sheet'!J743="","-",'[10]Linked sheet'!J743),'Rounded options'!$B$3),"-")</f>
        <v>202</v>
      </c>
      <c r="L743" s="15" t="str">
        <f>IF('[10]Linked sheet'!K743="","-",'[10]Linked sheet'!K743)</f>
        <v>No</v>
      </c>
      <c r="M743" s="39" t="str">
        <f>IF('[10]Linked sheet'!L743="","-",'[10]Linked sheet'!L743)</f>
        <v>-</v>
      </c>
      <c r="N743" s="35">
        <f>IFERROR(ROUND('[10]Linked sheet'!M743,'Rounded options'!$B$3),"-")</f>
        <v>0</v>
      </c>
      <c r="O743" s="7" t="str">
        <f>IFERROR(VLOOKUP($B743,[11]BPT_System_Structure!$B:$F,2,FALSE),"-")</f>
        <v>-</v>
      </c>
      <c r="P743" s="23" t="str">
        <f>IFERROR(VLOOKUP($B743,[11]BPT_System_Structure!$B:$F,3,FALSE),"-")</f>
        <v>-</v>
      </c>
      <c r="Q743" s="8" t="str">
        <f>IFERROR(VLOOKUP($B743,[11]BPT_System_Structure!$B:$F,5,FALSE),"-")</f>
        <v>-</v>
      </c>
      <c r="R743" s="59">
        <v>0</v>
      </c>
    </row>
    <row r="744" spans="2:18" hidden="1" x14ac:dyDescent="0.2">
      <c r="B744" s="21" t="str">
        <f>'[10]Linked sheet'!A744</f>
        <v>FZ80C</v>
      </c>
      <c r="C744" s="20" t="str">
        <f>VLOOKUP($B744,'[10]Linked sheet'!$A$3:$O$1925,2,FALSE)</f>
        <v>Very Complex, Oesophageal, Stomach or Duodenum Procedures, 19 years and over, with CC Score 6+</v>
      </c>
      <c r="D744" s="68" t="str">
        <f>IF(AND($Q744=$D$2,$O744="HRG"),"See 07.BPT",IFERROR(ROUND('[10]Linked sheet'!C744,'Rounded options'!$B$3),"-"))</f>
        <v>-</v>
      </c>
      <c r="E744" s="66">
        <f>IF(AND($O744="HRG",OR($D$2,$Q744=$E$2)), "See 07.BPTs",IFERROR(ROUND('[10]Linked sheet'!D744,'Rounded options'!$B$3),"-"))</f>
        <v>16920</v>
      </c>
      <c r="F744" s="15" t="str">
        <f>IFERROR(ROUND(IF('[10]Linked sheet'!E744="","-",'[10]Linked sheet'!E744),'Rounded options'!$B$3),"-")</f>
        <v>-</v>
      </c>
      <c r="G744" s="15" t="str">
        <f>IFERROR(ROUND(IF('[10]Linked sheet'!F744="","-",'[10]Linked sheet'!F744),'Rounded options'!$B$3),"-")</f>
        <v>-</v>
      </c>
      <c r="H744" s="15">
        <f>IFERROR(ROUND(IF('[10]Linked sheet'!G744="","-",'[10]Linked sheet'!G744),'Rounded options'!$B$3),"-")</f>
        <v>101</v>
      </c>
      <c r="I744" s="66">
        <f>IF(AND(Q744=$I$2,$O744="HRG"),"See 07.BPTs",IFERROR(ROUND('[10]Linked sheet'!H744,'Rounded options'!$B$3),"-"))</f>
        <v>15798</v>
      </c>
      <c r="J744" s="15">
        <f>IFERROR(ROUND(IF('[10]Linked sheet'!I744="","-",'[10]Linked sheet'!I744),'Rounded options'!$B$3),"-")</f>
        <v>121</v>
      </c>
      <c r="K744" s="15">
        <f>IFERROR(ROUND(IF('[10]Linked sheet'!J744="","-",'[10]Linked sheet'!J744),'Rounded options'!$B$3),"-")</f>
        <v>202</v>
      </c>
      <c r="L744" s="15" t="str">
        <f>IF('[10]Linked sheet'!K744="","-",'[10]Linked sheet'!K744)</f>
        <v>No</v>
      </c>
      <c r="M744" s="39" t="str">
        <f>IF('[10]Linked sheet'!L744="","-",'[10]Linked sheet'!L744)</f>
        <v>-</v>
      </c>
      <c r="N744" s="35">
        <f>IFERROR(ROUND('[10]Linked sheet'!M744,'Rounded options'!$B$3),"-")</f>
        <v>0</v>
      </c>
      <c r="O744" s="7" t="str">
        <f>IFERROR(VLOOKUP($B744,[11]BPT_System_Structure!$B:$F,2,FALSE),"-")</f>
        <v>-</v>
      </c>
      <c r="P744" s="23" t="str">
        <f>IFERROR(VLOOKUP($B744,[11]BPT_System_Structure!$B:$F,3,FALSE),"-")</f>
        <v>-</v>
      </c>
      <c r="Q744" s="8" t="str">
        <f>IFERROR(VLOOKUP($B744,[11]BPT_System_Structure!$B:$F,5,FALSE),"-")</f>
        <v>-</v>
      </c>
      <c r="R744" s="59">
        <v>0</v>
      </c>
    </row>
    <row r="745" spans="2:18" hidden="1" x14ac:dyDescent="0.2">
      <c r="B745" s="21" t="str">
        <f>'[10]Linked sheet'!A745</f>
        <v>FZ80D</v>
      </c>
      <c r="C745" s="20" t="str">
        <f>VLOOKUP($B745,'[10]Linked sheet'!$A$3:$O$1925,2,FALSE)</f>
        <v>Very Complex, Oesophageal, Stomach or Duodenum Procedures, 19 years and over, with CC Score 3-5</v>
      </c>
      <c r="D745" s="68" t="str">
        <f>IF(AND($Q745=$D$2,$O745="HRG"),"See 07.BPT",IFERROR(ROUND('[10]Linked sheet'!C745,'Rounded options'!$B$3),"-"))</f>
        <v>-</v>
      </c>
      <c r="E745" s="66">
        <f>IF(AND($O745="HRG",OR($D$2,$Q745=$E$2)), "See 07.BPTs",IFERROR(ROUND('[10]Linked sheet'!D745,'Rounded options'!$B$3),"-"))</f>
        <v>10850</v>
      </c>
      <c r="F745" s="15" t="str">
        <f>IFERROR(ROUND(IF('[10]Linked sheet'!E745="","-",'[10]Linked sheet'!E745),'Rounded options'!$B$3),"-")</f>
        <v>-</v>
      </c>
      <c r="G745" s="15" t="str">
        <f>IFERROR(ROUND(IF('[10]Linked sheet'!F745="","-",'[10]Linked sheet'!F745),'Rounded options'!$B$3),"-")</f>
        <v>-</v>
      </c>
      <c r="H745" s="15">
        <f>IFERROR(ROUND(IF('[10]Linked sheet'!G745="","-",'[10]Linked sheet'!G745),'Rounded options'!$B$3),"-")</f>
        <v>40</v>
      </c>
      <c r="I745" s="66">
        <f>IF(AND(Q745=$I$2,$O745="HRG"),"See 07.BPTs",IFERROR(ROUND('[10]Linked sheet'!H745,'Rounded options'!$B$3),"-"))</f>
        <v>10513</v>
      </c>
      <c r="J745" s="15">
        <f>IFERROR(ROUND(IF('[10]Linked sheet'!I745="","-",'[10]Linked sheet'!I745),'Rounded options'!$B$3),"-")</f>
        <v>64</v>
      </c>
      <c r="K745" s="15">
        <f>IFERROR(ROUND(IF('[10]Linked sheet'!J745="","-",'[10]Linked sheet'!J745),'Rounded options'!$B$3),"-")</f>
        <v>202</v>
      </c>
      <c r="L745" s="15" t="str">
        <f>IF('[10]Linked sheet'!K745="","-",'[10]Linked sheet'!K745)</f>
        <v>No</v>
      </c>
      <c r="M745" s="39" t="str">
        <f>IF('[10]Linked sheet'!L745="","-",'[10]Linked sheet'!L745)</f>
        <v>-</v>
      </c>
      <c r="N745" s="35">
        <f>IFERROR(ROUND('[10]Linked sheet'!M745,'Rounded options'!$B$3),"-")</f>
        <v>0</v>
      </c>
      <c r="O745" s="7" t="str">
        <f>IFERROR(VLOOKUP($B745,[11]BPT_System_Structure!$B:$F,2,FALSE),"-")</f>
        <v>-</v>
      </c>
      <c r="P745" s="23" t="str">
        <f>IFERROR(VLOOKUP($B745,[11]BPT_System_Structure!$B:$F,3,FALSE),"-")</f>
        <v>-</v>
      </c>
      <c r="Q745" s="8" t="str">
        <f>IFERROR(VLOOKUP($B745,[11]BPT_System_Structure!$B:$F,5,FALSE),"-")</f>
        <v>-</v>
      </c>
      <c r="R745" s="59">
        <v>0</v>
      </c>
    </row>
    <row r="746" spans="2:18" hidden="1" x14ac:dyDescent="0.2">
      <c r="B746" s="21" t="str">
        <f>'[10]Linked sheet'!A746</f>
        <v>FZ80E</v>
      </c>
      <c r="C746" s="20" t="str">
        <f>VLOOKUP($B746,'[10]Linked sheet'!$A$3:$O$1925,2,FALSE)</f>
        <v>Very Complex, Oesophageal, Stomach or Duodenum Procedures, 19 years and over, with CC Score 0-2</v>
      </c>
      <c r="D746" s="68" t="str">
        <f>IF(AND($Q746=$D$2,$O746="HRG"),"See 07.BPT",IFERROR(ROUND('[10]Linked sheet'!C746,'Rounded options'!$B$3),"-"))</f>
        <v>-</v>
      </c>
      <c r="E746" s="66">
        <f>IF(AND($O746="HRG",OR($D$2,$Q746=$E$2)), "See 07.BPTs",IFERROR(ROUND('[10]Linked sheet'!D746,'Rounded options'!$B$3),"-"))</f>
        <v>7889</v>
      </c>
      <c r="F746" s="15" t="str">
        <f>IFERROR(ROUND(IF('[10]Linked sheet'!E746="","-",'[10]Linked sheet'!E746),'Rounded options'!$B$3),"-")</f>
        <v>-</v>
      </c>
      <c r="G746" s="15" t="str">
        <f>IFERROR(ROUND(IF('[10]Linked sheet'!F746="","-",'[10]Linked sheet'!F746),'Rounded options'!$B$3),"-")</f>
        <v>-</v>
      </c>
      <c r="H746" s="15">
        <f>IFERROR(ROUND(IF('[10]Linked sheet'!G746="","-",'[10]Linked sheet'!G746),'Rounded options'!$B$3),"-")</f>
        <v>25</v>
      </c>
      <c r="I746" s="66">
        <f>IF(AND(Q746=$I$2,$O746="HRG"),"See 07.BPTs",IFERROR(ROUND('[10]Linked sheet'!H746,'Rounded options'!$B$3),"-"))</f>
        <v>8177</v>
      </c>
      <c r="J746" s="15">
        <f>IFERROR(ROUND(IF('[10]Linked sheet'!I746="","-",'[10]Linked sheet'!I746),'Rounded options'!$B$3),"-")</f>
        <v>43</v>
      </c>
      <c r="K746" s="15">
        <f>IFERROR(ROUND(IF('[10]Linked sheet'!J746="","-",'[10]Linked sheet'!J746),'Rounded options'!$B$3),"-")</f>
        <v>202</v>
      </c>
      <c r="L746" s="15" t="str">
        <f>IF('[10]Linked sheet'!K746="","-",'[10]Linked sheet'!K746)</f>
        <v>No</v>
      </c>
      <c r="M746" s="39" t="str">
        <f>IF('[10]Linked sheet'!L746="","-",'[10]Linked sheet'!L746)</f>
        <v>-</v>
      </c>
      <c r="N746" s="35">
        <f>IFERROR(ROUND('[10]Linked sheet'!M746,'Rounded options'!$B$3),"-")</f>
        <v>0</v>
      </c>
      <c r="O746" s="7" t="str">
        <f>IFERROR(VLOOKUP($B746,[11]BPT_System_Structure!$B:$F,2,FALSE),"-")</f>
        <v>-</v>
      </c>
      <c r="P746" s="23" t="str">
        <f>IFERROR(VLOOKUP($B746,[11]BPT_System_Structure!$B:$F,3,FALSE),"-")</f>
        <v>-</v>
      </c>
      <c r="Q746" s="8" t="str">
        <f>IFERROR(VLOOKUP($B746,[11]BPT_System_Structure!$B:$F,5,FALSE),"-")</f>
        <v>-</v>
      </c>
      <c r="R746" s="59">
        <v>0</v>
      </c>
    </row>
    <row r="747" spans="2:18" hidden="1" x14ac:dyDescent="0.2">
      <c r="B747" s="21" t="str">
        <f>'[10]Linked sheet'!A747</f>
        <v>FZ81C</v>
      </c>
      <c r="C747" s="20" t="str">
        <f>VLOOKUP($B747,'[10]Linked sheet'!$A$3:$O$1925,2,FALSE)</f>
        <v>Complex, Oesophageal, Stomach or Duodenum Procedures, 19 years and over, with CC Score 4+</v>
      </c>
      <c r="D747" s="68" t="str">
        <f>IF(AND($Q747=$D$2,$O747="HRG"),"See 07.BPT",IFERROR(ROUND('[10]Linked sheet'!C747,'Rounded options'!$B$3),"-"))</f>
        <v>-</v>
      </c>
      <c r="E747" s="66">
        <f>IF(AND($O747="HRG",OR($D$2,$Q747=$E$2)), "See 07.BPTs",IFERROR(ROUND('[10]Linked sheet'!D747,'Rounded options'!$B$3),"-"))</f>
        <v>10639</v>
      </c>
      <c r="F747" s="15" t="str">
        <f>IFERROR(ROUND(IF('[10]Linked sheet'!E747="","-",'[10]Linked sheet'!E747),'Rounded options'!$B$3),"-")</f>
        <v>-</v>
      </c>
      <c r="G747" s="15" t="str">
        <f>IFERROR(ROUND(IF('[10]Linked sheet'!F747="","-",'[10]Linked sheet'!F747),'Rounded options'!$B$3),"-")</f>
        <v>-</v>
      </c>
      <c r="H747" s="15">
        <f>IFERROR(ROUND(IF('[10]Linked sheet'!G747="","-",'[10]Linked sheet'!G747),'Rounded options'!$B$3),"-")</f>
        <v>50</v>
      </c>
      <c r="I747" s="66">
        <f>IF(AND(Q747=$I$2,$O747="HRG"),"See 07.BPTs",IFERROR(ROUND('[10]Linked sheet'!H747,'Rounded options'!$B$3),"-"))</f>
        <v>10428</v>
      </c>
      <c r="J747" s="15">
        <f>IFERROR(ROUND(IF('[10]Linked sheet'!I747="","-",'[10]Linked sheet'!I747),'Rounded options'!$B$3),"-")</f>
        <v>72</v>
      </c>
      <c r="K747" s="15">
        <f>IFERROR(ROUND(IF('[10]Linked sheet'!J747="","-",'[10]Linked sheet'!J747),'Rounded options'!$B$3),"-")</f>
        <v>202</v>
      </c>
      <c r="L747" s="15" t="str">
        <f>IF('[10]Linked sheet'!K747="","-",'[10]Linked sheet'!K747)</f>
        <v>No</v>
      </c>
      <c r="M747" s="39" t="str">
        <f>IF('[10]Linked sheet'!L747="","-",'[10]Linked sheet'!L747)</f>
        <v>-</v>
      </c>
      <c r="N747" s="35">
        <f>IFERROR(ROUND('[10]Linked sheet'!M747,'Rounded options'!$B$3),"-")</f>
        <v>0</v>
      </c>
      <c r="O747" s="7" t="str">
        <f>IFERROR(VLOOKUP($B747,[11]BPT_System_Structure!$B:$F,2,FALSE),"-")</f>
        <v>-</v>
      </c>
      <c r="P747" s="23" t="str">
        <f>IFERROR(VLOOKUP($B747,[11]BPT_System_Structure!$B:$F,3,FALSE),"-")</f>
        <v>-</v>
      </c>
      <c r="Q747" s="8" t="str">
        <f>IFERROR(VLOOKUP($B747,[11]BPT_System_Structure!$B:$F,5,FALSE),"-")</f>
        <v>-</v>
      </c>
      <c r="R747" s="59">
        <v>0</v>
      </c>
    </row>
    <row r="748" spans="2:18" hidden="1" x14ac:dyDescent="0.2">
      <c r="B748" s="21" t="str">
        <f>'[10]Linked sheet'!A748</f>
        <v>FZ81D</v>
      </c>
      <c r="C748" s="20" t="str">
        <f>VLOOKUP($B748,'[10]Linked sheet'!$A$3:$O$1925,2,FALSE)</f>
        <v>Complex, Oesophageal, Stomach or Duodenum Procedures, 19 years and over, with CC Score 2-3</v>
      </c>
      <c r="D748" s="68" t="str">
        <f>IF(AND($Q748=$D$2,$O748="HRG"),"See 07.BPT",IFERROR(ROUND('[10]Linked sheet'!C748,'Rounded options'!$B$3),"-"))</f>
        <v>-</v>
      </c>
      <c r="E748" s="66">
        <f>IF(AND($O748="HRG",OR($D$2,$Q748=$E$2)), "See 07.BPTs",IFERROR(ROUND('[10]Linked sheet'!D748,'Rounded options'!$B$3),"-"))</f>
        <v>6977</v>
      </c>
      <c r="F748" s="15" t="str">
        <f>IFERROR(ROUND(IF('[10]Linked sheet'!E748="","-",'[10]Linked sheet'!E748),'Rounded options'!$B$3),"-")</f>
        <v>-</v>
      </c>
      <c r="G748" s="15" t="str">
        <f>IFERROR(ROUND(IF('[10]Linked sheet'!F748="","-",'[10]Linked sheet'!F748),'Rounded options'!$B$3),"-")</f>
        <v>-</v>
      </c>
      <c r="H748" s="15">
        <f>IFERROR(ROUND(IF('[10]Linked sheet'!G748="","-",'[10]Linked sheet'!G748),'Rounded options'!$B$3),"-")</f>
        <v>25</v>
      </c>
      <c r="I748" s="66">
        <f>IF(AND(Q748=$I$2,$O748="HRG"),"See 07.BPTs",IFERROR(ROUND('[10]Linked sheet'!H748,'Rounded options'!$B$3),"-"))</f>
        <v>7123</v>
      </c>
      <c r="J748" s="15">
        <f>IFERROR(ROUND(IF('[10]Linked sheet'!I748="","-",'[10]Linked sheet'!I748),'Rounded options'!$B$3),"-")</f>
        <v>38</v>
      </c>
      <c r="K748" s="15">
        <f>IFERROR(ROUND(IF('[10]Linked sheet'!J748="","-",'[10]Linked sheet'!J748),'Rounded options'!$B$3),"-")</f>
        <v>202</v>
      </c>
      <c r="L748" s="15" t="str">
        <f>IF('[10]Linked sheet'!K748="","-",'[10]Linked sheet'!K748)</f>
        <v>No</v>
      </c>
      <c r="M748" s="39" t="str">
        <f>IF('[10]Linked sheet'!L748="","-",'[10]Linked sheet'!L748)</f>
        <v>-</v>
      </c>
      <c r="N748" s="35">
        <f>IFERROR(ROUND('[10]Linked sheet'!M748,'Rounded options'!$B$3),"-")</f>
        <v>0</v>
      </c>
      <c r="O748" s="7" t="str">
        <f>IFERROR(VLOOKUP($B748,[11]BPT_System_Structure!$B:$F,2,FALSE),"-")</f>
        <v>-</v>
      </c>
      <c r="P748" s="23" t="str">
        <f>IFERROR(VLOOKUP($B748,[11]BPT_System_Structure!$B:$F,3,FALSE),"-")</f>
        <v>-</v>
      </c>
      <c r="Q748" s="8" t="str">
        <f>IFERROR(VLOOKUP($B748,[11]BPT_System_Structure!$B:$F,5,FALSE),"-")</f>
        <v>-</v>
      </c>
      <c r="R748" s="59">
        <v>0</v>
      </c>
    </row>
    <row r="749" spans="2:18" hidden="1" x14ac:dyDescent="0.2">
      <c r="B749" s="21" t="str">
        <f>'[10]Linked sheet'!A749</f>
        <v>FZ81E</v>
      </c>
      <c r="C749" s="20" t="str">
        <f>VLOOKUP($B749,'[10]Linked sheet'!$A$3:$O$1925,2,FALSE)</f>
        <v>Complex, Oesophageal, Stomach or Duodenum Procedures, 19 years and over, with CC Score 0-1</v>
      </c>
      <c r="D749" s="68" t="str">
        <f>IF(AND($Q749=$D$2,$O749="HRG"),"See 07.BPT",IFERROR(ROUND('[10]Linked sheet'!C749,'Rounded options'!$B$3),"-"))</f>
        <v>-</v>
      </c>
      <c r="E749" s="66">
        <f>IF(AND($O749="HRG",OR($D$2,$Q749=$E$2)), "See 07.BPTs",IFERROR(ROUND('[10]Linked sheet'!D749,'Rounded options'!$B$3),"-"))</f>
        <v>4538</v>
      </c>
      <c r="F749" s="15" t="str">
        <f>IFERROR(ROUND(IF('[10]Linked sheet'!E749="","-",'[10]Linked sheet'!E749),'Rounded options'!$B$3),"-")</f>
        <v>-</v>
      </c>
      <c r="G749" s="15" t="str">
        <f>IFERROR(ROUND(IF('[10]Linked sheet'!F749="","-",'[10]Linked sheet'!F749),'Rounded options'!$B$3),"-")</f>
        <v>-</v>
      </c>
      <c r="H749" s="15">
        <f>IFERROR(ROUND(IF('[10]Linked sheet'!G749="","-",'[10]Linked sheet'!G749),'Rounded options'!$B$3),"-")</f>
        <v>19</v>
      </c>
      <c r="I749" s="66">
        <f>IF(AND(Q749=$I$2,$O749="HRG"),"See 07.BPTs",IFERROR(ROUND('[10]Linked sheet'!H749,'Rounded options'!$B$3),"-"))</f>
        <v>5623</v>
      </c>
      <c r="J749" s="15">
        <f>IFERROR(ROUND(IF('[10]Linked sheet'!I749="","-",'[10]Linked sheet'!I749),'Rounded options'!$B$3),"-")</f>
        <v>26</v>
      </c>
      <c r="K749" s="15">
        <f>IFERROR(ROUND(IF('[10]Linked sheet'!J749="","-",'[10]Linked sheet'!J749),'Rounded options'!$B$3),"-")</f>
        <v>202</v>
      </c>
      <c r="L749" s="15" t="str">
        <f>IF('[10]Linked sheet'!K749="","-",'[10]Linked sheet'!K749)</f>
        <v>No</v>
      </c>
      <c r="M749" s="39" t="str">
        <f>IF('[10]Linked sheet'!L749="","-",'[10]Linked sheet'!L749)</f>
        <v>-</v>
      </c>
      <c r="N749" s="35">
        <f>IFERROR(ROUND('[10]Linked sheet'!M749,'Rounded options'!$B$3),"-")</f>
        <v>0</v>
      </c>
      <c r="O749" s="7" t="str">
        <f>IFERROR(VLOOKUP($B749,[11]BPT_System_Structure!$B:$F,2,FALSE),"-")</f>
        <v>-</v>
      </c>
      <c r="P749" s="23" t="str">
        <f>IFERROR(VLOOKUP($B749,[11]BPT_System_Structure!$B:$F,3,FALSE),"-")</f>
        <v>-</v>
      </c>
      <c r="Q749" s="8" t="str">
        <f>IFERROR(VLOOKUP($B749,[11]BPT_System_Structure!$B:$F,5,FALSE),"-")</f>
        <v>-</v>
      </c>
      <c r="R749" s="59">
        <v>0</v>
      </c>
    </row>
    <row r="750" spans="2:18" hidden="1" x14ac:dyDescent="0.2">
      <c r="B750" s="21" t="str">
        <f>'[10]Linked sheet'!A750</f>
        <v>FZ82C</v>
      </c>
      <c r="C750" s="20" t="str">
        <f>VLOOKUP($B750,'[10]Linked sheet'!$A$3:$O$1925,2,FALSE)</f>
        <v>Very Complex or Complex, Oesophageal, Stomach or Duodenum Procedures, 18 years and under, with CC Score 2+</v>
      </c>
      <c r="D750" s="68" t="str">
        <f>IF(AND($Q750=$D$2,$O750="HRG"),"See 07.BPT",IFERROR(ROUND('[10]Linked sheet'!C750,'Rounded options'!$B$3),"-"))</f>
        <v>-</v>
      </c>
      <c r="E750" s="66">
        <f>IF(AND($O750="HRG",OR($D$2,$Q750=$E$2)), "See 07.BPTs",IFERROR(ROUND('[10]Linked sheet'!D750,'Rounded options'!$B$3),"-"))</f>
        <v>15360</v>
      </c>
      <c r="F750" s="15" t="str">
        <f>IFERROR(ROUND(IF('[10]Linked sheet'!E750="","-",'[10]Linked sheet'!E750),'Rounded options'!$B$3),"-")</f>
        <v>-</v>
      </c>
      <c r="G750" s="15" t="str">
        <f>IFERROR(ROUND(IF('[10]Linked sheet'!F750="","-",'[10]Linked sheet'!F750),'Rounded options'!$B$3),"-")</f>
        <v>-</v>
      </c>
      <c r="H750" s="15">
        <f>IFERROR(ROUND(IF('[10]Linked sheet'!G750="","-",'[10]Linked sheet'!G750),'Rounded options'!$B$3),"-")</f>
        <v>47</v>
      </c>
      <c r="I750" s="66">
        <f>IF(AND(Q750=$I$2,$O750="HRG"),"See 07.BPTs",IFERROR(ROUND('[10]Linked sheet'!H750,'Rounded options'!$B$3),"-"))</f>
        <v>12605</v>
      </c>
      <c r="J750" s="15">
        <f>IFERROR(ROUND(IF('[10]Linked sheet'!I750="","-",'[10]Linked sheet'!I750),'Rounded options'!$B$3),"-")</f>
        <v>102</v>
      </c>
      <c r="K750" s="15">
        <f>IFERROR(ROUND(IF('[10]Linked sheet'!J750="","-",'[10]Linked sheet'!J750),'Rounded options'!$B$3),"-")</f>
        <v>252</v>
      </c>
      <c r="L750" s="15" t="str">
        <f>IF('[10]Linked sheet'!K750="","-",'[10]Linked sheet'!K750)</f>
        <v>No</v>
      </c>
      <c r="M750" s="39" t="str">
        <f>IF('[10]Linked sheet'!L750="","-",'[10]Linked sheet'!L750)</f>
        <v>-</v>
      </c>
      <c r="N750" s="35">
        <f>IFERROR(ROUND('[10]Linked sheet'!M750,'Rounded options'!$B$3),"-")</f>
        <v>0</v>
      </c>
      <c r="O750" s="7" t="str">
        <f>IFERROR(VLOOKUP($B750,[11]BPT_System_Structure!$B:$F,2,FALSE),"-")</f>
        <v>-</v>
      </c>
      <c r="P750" s="23" t="str">
        <f>IFERROR(VLOOKUP($B750,[11]BPT_System_Structure!$B:$F,3,FALSE),"-")</f>
        <v>-</v>
      </c>
      <c r="Q750" s="8" t="str">
        <f>IFERROR(VLOOKUP($B750,[11]BPT_System_Structure!$B:$F,5,FALSE),"-")</f>
        <v>-</v>
      </c>
      <c r="R750" s="59">
        <v>0</v>
      </c>
    </row>
    <row r="751" spans="2:18" hidden="1" x14ac:dyDescent="0.2">
      <c r="B751" s="21" t="str">
        <f>'[10]Linked sheet'!A751</f>
        <v>FZ82D</v>
      </c>
      <c r="C751" s="20" t="str">
        <f>VLOOKUP($B751,'[10]Linked sheet'!$A$3:$O$1925,2,FALSE)</f>
        <v>Very Complex or Complex, Oesophageal, Stomach or Duodenum Procedures, 18 years and under, with CC Score 0-1</v>
      </c>
      <c r="D751" s="68" t="str">
        <f>IF(AND($Q751=$D$2,$O751="HRG"),"See 07.BPT",IFERROR(ROUND('[10]Linked sheet'!C751,'Rounded options'!$B$3),"-"))</f>
        <v>-</v>
      </c>
      <c r="E751" s="66">
        <f>IF(AND($O751="HRG",OR($D$2,$Q751=$E$2)), "See 07.BPTs",IFERROR(ROUND('[10]Linked sheet'!D751,'Rounded options'!$B$3),"-"))</f>
        <v>5753</v>
      </c>
      <c r="F751" s="15" t="str">
        <f>IFERROR(ROUND(IF('[10]Linked sheet'!E751="","-",'[10]Linked sheet'!E751),'Rounded options'!$B$3),"-")</f>
        <v>-</v>
      </c>
      <c r="G751" s="15" t="str">
        <f>IFERROR(ROUND(IF('[10]Linked sheet'!F751="","-",'[10]Linked sheet'!F751),'Rounded options'!$B$3),"-")</f>
        <v>-</v>
      </c>
      <c r="H751" s="15">
        <f>IFERROR(ROUND(IF('[10]Linked sheet'!G751="","-",'[10]Linked sheet'!G751),'Rounded options'!$B$3),"-")</f>
        <v>17</v>
      </c>
      <c r="I751" s="66">
        <f>IF(AND(Q751=$I$2,$O751="HRG"),"See 07.BPTs",IFERROR(ROUND('[10]Linked sheet'!H751,'Rounded options'!$B$3),"-"))</f>
        <v>8530</v>
      </c>
      <c r="J751" s="15">
        <f>IFERROR(ROUND(IF('[10]Linked sheet'!I751="","-",'[10]Linked sheet'!I751),'Rounded options'!$B$3),"-")</f>
        <v>42</v>
      </c>
      <c r="K751" s="15">
        <f>IFERROR(ROUND(IF('[10]Linked sheet'!J751="","-",'[10]Linked sheet'!J751),'Rounded options'!$B$3),"-")</f>
        <v>252</v>
      </c>
      <c r="L751" s="15" t="str">
        <f>IF('[10]Linked sheet'!K751="","-",'[10]Linked sheet'!K751)</f>
        <v>No</v>
      </c>
      <c r="M751" s="39" t="str">
        <f>IF('[10]Linked sheet'!L751="","-",'[10]Linked sheet'!L751)</f>
        <v>-</v>
      </c>
      <c r="N751" s="35">
        <f>IFERROR(ROUND('[10]Linked sheet'!M751,'Rounded options'!$B$3),"-")</f>
        <v>0</v>
      </c>
      <c r="O751" s="7" t="str">
        <f>IFERROR(VLOOKUP($B751,[11]BPT_System_Structure!$B:$F,2,FALSE),"-")</f>
        <v>-</v>
      </c>
      <c r="P751" s="23" t="str">
        <f>IFERROR(VLOOKUP($B751,[11]BPT_System_Structure!$B:$F,3,FALSE),"-")</f>
        <v>-</v>
      </c>
      <c r="Q751" s="8" t="str">
        <f>IFERROR(VLOOKUP($B751,[11]BPT_System_Structure!$B:$F,5,FALSE),"-")</f>
        <v>-</v>
      </c>
      <c r="R751" s="59">
        <v>0</v>
      </c>
    </row>
    <row r="752" spans="2:18" hidden="1" x14ac:dyDescent="0.2">
      <c r="B752" s="21" t="str">
        <f>'[10]Linked sheet'!A752</f>
        <v>FZ83C</v>
      </c>
      <c r="C752" s="20" t="str">
        <f>VLOOKUP($B752,'[10]Linked sheet'!$A$3:$O$1925,2,FALSE)</f>
        <v>Major, Oesophageal, Stomach or Duodenum Procedures, between 2 and 18 years, with CC Score 1+</v>
      </c>
      <c r="D752" s="68" t="str">
        <f>IF(AND($Q752=$D$2,$O752="HRG"),"See 07.BPT",IFERROR(ROUND('[10]Linked sheet'!C752,'Rounded options'!$B$3),"-"))</f>
        <v>-</v>
      </c>
      <c r="E752" s="66">
        <f>IF(AND($O752="HRG",OR($D$2,$Q752=$E$2)), "See 07.BPTs",IFERROR(ROUND('[10]Linked sheet'!D752,'Rounded options'!$B$3),"-"))</f>
        <v>5933</v>
      </c>
      <c r="F752" s="15" t="str">
        <f>IFERROR(ROUND(IF('[10]Linked sheet'!E752="","-",'[10]Linked sheet'!E752),'Rounded options'!$B$3),"-")</f>
        <v>-</v>
      </c>
      <c r="G752" s="15" t="str">
        <f>IFERROR(ROUND(IF('[10]Linked sheet'!F752="","-",'[10]Linked sheet'!F752),'Rounded options'!$B$3),"-")</f>
        <v>-</v>
      </c>
      <c r="H752" s="15">
        <f>IFERROR(ROUND(IF('[10]Linked sheet'!G752="","-",'[10]Linked sheet'!G752),'Rounded options'!$B$3),"-")</f>
        <v>13</v>
      </c>
      <c r="I752" s="66">
        <f>IF(AND(Q752=$I$2,$O752="HRG"),"See 07.BPTs",IFERROR(ROUND('[10]Linked sheet'!H752,'Rounded options'!$B$3),"-"))</f>
        <v>9612</v>
      </c>
      <c r="J752" s="15">
        <f>IFERROR(ROUND(IF('[10]Linked sheet'!I752="","-",'[10]Linked sheet'!I752),'Rounded options'!$B$3),"-")</f>
        <v>49</v>
      </c>
      <c r="K752" s="15">
        <f>IFERROR(ROUND(IF('[10]Linked sheet'!J752="","-",'[10]Linked sheet'!J752),'Rounded options'!$B$3),"-")</f>
        <v>252</v>
      </c>
      <c r="L752" s="15" t="str">
        <f>IF('[10]Linked sheet'!K752="","-",'[10]Linked sheet'!K752)</f>
        <v>No</v>
      </c>
      <c r="M752" s="39" t="str">
        <f>IF('[10]Linked sheet'!L752="","-",'[10]Linked sheet'!L752)</f>
        <v>-</v>
      </c>
      <c r="N752" s="35">
        <f>IFERROR(ROUND('[10]Linked sheet'!M752,'Rounded options'!$B$3),"-")</f>
        <v>0</v>
      </c>
      <c r="O752" s="7" t="str">
        <f>IFERROR(VLOOKUP($B752,[11]BPT_System_Structure!$B:$F,2,FALSE),"-")</f>
        <v>-</v>
      </c>
      <c r="P752" s="23" t="str">
        <f>IFERROR(VLOOKUP($B752,[11]BPT_System_Structure!$B:$F,3,FALSE),"-")</f>
        <v>-</v>
      </c>
      <c r="Q752" s="8" t="str">
        <f>IFERROR(VLOOKUP($B752,[11]BPT_System_Structure!$B:$F,5,FALSE),"-")</f>
        <v>-</v>
      </c>
      <c r="R752" s="59">
        <v>0</v>
      </c>
    </row>
    <row r="753" spans="2:18" hidden="1" x14ac:dyDescent="0.2">
      <c r="B753" s="21" t="str">
        <f>'[10]Linked sheet'!A753</f>
        <v>FZ83D</v>
      </c>
      <c r="C753" s="20" t="str">
        <f>VLOOKUP($B753,'[10]Linked sheet'!$A$3:$O$1925,2,FALSE)</f>
        <v>Major, Oesophageal, Stomach or Duodenum Procedures, between 2 and 18 years, with CC Score 0</v>
      </c>
      <c r="D753" s="68" t="str">
        <f>IF(AND($Q753=$D$2,$O753="HRG"),"See 07.BPT",IFERROR(ROUND('[10]Linked sheet'!C753,'Rounded options'!$B$3),"-"))</f>
        <v>-</v>
      </c>
      <c r="E753" s="66">
        <f>IF(AND($O753="HRG",OR($D$2,$Q753=$E$2)), "See 07.BPTs",IFERROR(ROUND('[10]Linked sheet'!D753,'Rounded options'!$B$3),"-"))</f>
        <v>3992</v>
      </c>
      <c r="F753" s="15" t="str">
        <f>IFERROR(ROUND(IF('[10]Linked sheet'!E753="","-",'[10]Linked sheet'!E753),'Rounded options'!$B$3),"-")</f>
        <v>-</v>
      </c>
      <c r="G753" s="15" t="str">
        <f>IFERROR(ROUND(IF('[10]Linked sheet'!F753="","-",'[10]Linked sheet'!F753),'Rounded options'!$B$3),"-")</f>
        <v>-</v>
      </c>
      <c r="H753" s="15">
        <f>IFERROR(ROUND(IF('[10]Linked sheet'!G753="","-",'[10]Linked sheet'!G753),'Rounded options'!$B$3),"-")</f>
        <v>10</v>
      </c>
      <c r="I753" s="66">
        <f>IF(AND(Q753=$I$2,$O753="HRG"),"See 07.BPTs",IFERROR(ROUND('[10]Linked sheet'!H753,'Rounded options'!$B$3),"-"))</f>
        <v>4282</v>
      </c>
      <c r="J753" s="15">
        <f>IFERROR(ROUND(IF('[10]Linked sheet'!I753="","-",'[10]Linked sheet'!I753),'Rounded options'!$B$3),"-")</f>
        <v>17</v>
      </c>
      <c r="K753" s="15">
        <f>IFERROR(ROUND(IF('[10]Linked sheet'!J753="","-",'[10]Linked sheet'!J753),'Rounded options'!$B$3),"-")</f>
        <v>252</v>
      </c>
      <c r="L753" s="15" t="str">
        <f>IF('[10]Linked sheet'!K753="","-",'[10]Linked sheet'!K753)</f>
        <v>No</v>
      </c>
      <c r="M753" s="39" t="str">
        <f>IF('[10]Linked sheet'!L753="","-",'[10]Linked sheet'!L753)</f>
        <v>-</v>
      </c>
      <c r="N753" s="35">
        <f>IFERROR(ROUND('[10]Linked sheet'!M753,'Rounded options'!$B$3),"-")</f>
        <v>0</v>
      </c>
      <c r="O753" s="7" t="str">
        <f>IFERROR(VLOOKUP($B753,[11]BPT_System_Structure!$B:$F,2,FALSE),"-")</f>
        <v>-</v>
      </c>
      <c r="P753" s="23" t="str">
        <f>IFERROR(VLOOKUP($B753,[11]BPT_System_Structure!$B:$F,3,FALSE),"-")</f>
        <v>-</v>
      </c>
      <c r="Q753" s="8" t="str">
        <f>IFERROR(VLOOKUP($B753,[11]BPT_System_Structure!$B:$F,5,FALSE),"-")</f>
        <v>-</v>
      </c>
      <c r="R753" s="59">
        <v>0</v>
      </c>
    </row>
    <row r="754" spans="2:18" hidden="1" x14ac:dyDescent="0.2">
      <c r="B754" s="21" t="str">
        <f>'[10]Linked sheet'!A754</f>
        <v>FZ83E</v>
      </c>
      <c r="C754" s="20" t="str">
        <f>VLOOKUP($B754,'[10]Linked sheet'!$A$3:$O$1925,2,FALSE)</f>
        <v>Major, Oesophageal, Stomach or Duodenum Procedures, 1 year and under, with CC Score 1+</v>
      </c>
      <c r="D754" s="68" t="str">
        <f>IF(AND($Q754=$D$2,$O754="HRG"),"See 07.BPT",IFERROR(ROUND('[10]Linked sheet'!C754,'Rounded options'!$B$3),"-"))</f>
        <v>-</v>
      </c>
      <c r="E754" s="66">
        <f>IF(AND($O754="HRG",OR($D$2,$Q754=$E$2)), "See 07.BPTs",IFERROR(ROUND('[10]Linked sheet'!D754,'Rounded options'!$B$3),"-"))</f>
        <v>8635</v>
      </c>
      <c r="F754" s="15" t="str">
        <f>IFERROR(ROUND(IF('[10]Linked sheet'!E754="","-",'[10]Linked sheet'!E754),'Rounded options'!$B$3),"-")</f>
        <v>-</v>
      </c>
      <c r="G754" s="15" t="str">
        <f>IFERROR(ROUND(IF('[10]Linked sheet'!F754="","-",'[10]Linked sheet'!F754),'Rounded options'!$B$3),"-")</f>
        <v>-</v>
      </c>
      <c r="H754" s="15">
        <f>IFERROR(ROUND(IF('[10]Linked sheet'!G754="","-",'[10]Linked sheet'!G754),'Rounded options'!$B$3),"-")</f>
        <v>32</v>
      </c>
      <c r="I754" s="66">
        <f>IF(AND(Q754=$I$2,$O754="HRG"),"See 07.BPTs",IFERROR(ROUND('[10]Linked sheet'!H754,'Rounded options'!$B$3),"-"))</f>
        <v>8153</v>
      </c>
      <c r="J754" s="15">
        <f>IFERROR(ROUND(IF('[10]Linked sheet'!I754="","-",'[10]Linked sheet'!I754),'Rounded options'!$B$3),"-")</f>
        <v>68</v>
      </c>
      <c r="K754" s="15">
        <f>IFERROR(ROUND(IF('[10]Linked sheet'!J754="","-",'[10]Linked sheet'!J754),'Rounded options'!$B$3),"-")</f>
        <v>252</v>
      </c>
      <c r="L754" s="15" t="str">
        <f>IF('[10]Linked sheet'!K754="","-",'[10]Linked sheet'!K754)</f>
        <v>No</v>
      </c>
      <c r="M754" s="39" t="str">
        <f>IF('[10]Linked sheet'!L754="","-",'[10]Linked sheet'!L754)</f>
        <v>-</v>
      </c>
      <c r="N754" s="35">
        <f>IFERROR(ROUND('[10]Linked sheet'!M754,'Rounded options'!$B$3),"-")</f>
        <v>0</v>
      </c>
      <c r="O754" s="7" t="str">
        <f>IFERROR(VLOOKUP($B754,[11]BPT_System_Structure!$B:$F,2,FALSE),"-")</f>
        <v>-</v>
      </c>
      <c r="P754" s="23" t="str">
        <f>IFERROR(VLOOKUP($B754,[11]BPT_System_Structure!$B:$F,3,FALSE),"-")</f>
        <v>-</v>
      </c>
      <c r="Q754" s="8" t="str">
        <f>IFERROR(VLOOKUP($B754,[11]BPT_System_Structure!$B:$F,5,FALSE),"-")</f>
        <v>-</v>
      </c>
      <c r="R754" s="59">
        <v>0</v>
      </c>
    </row>
    <row r="755" spans="2:18" hidden="1" x14ac:dyDescent="0.2">
      <c r="B755" s="21" t="str">
        <f>'[10]Linked sheet'!A755</f>
        <v>FZ83F</v>
      </c>
      <c r="C755" s="20" t="str">
        <f>VLOOKUP($B755,'[10]Linked sheet'!$A$3:$O$1925,2,FALSE)</f>
        <v>Major, Oesophageal, Stomach or Duodenum Procedures, 1 year and under, with CC Score 0</v>
      </c>
      <c r="D755" s="68" t="str">
        <f>IF(AND($Q755=$D$2,$O755="HRG"),"See 07.BPT",IFERROR(ROUND('[10]Linked sheet'!C755,'Rounded options'!$B$3),"-"))</f>
        <v>-</v>
      </c>
      <c r="E755" s="66">
        <f>IF(AND($O755="HRG",OR($D$2,$Q755=$E$2)), "See 07.BPTs",IFERROR(ROUND('[10]Linked sheet'!D755,'Rounded options'!$B$3),"-"))</f>
        <v>5010</v>
      </c>
      <c r="F755" s="15" t="str">
        <f>IFERROR(ROUND(IF('[10]Linked sheet'!E755="","-",'[10]Linked sheet'!E755),'Rounded options'!$B$3),"-")</f>
        <v>-</v>
      </c>
      <c r="G755" s="15" t="str">
        <f>IFERROR(ROUND(IF('[10]Linked sheet'!F755="","-",'[10]Linked sheet'!F755),'Rounded options'!$B$3),"-")</f>
        <v>-</v>
      </c>
      <c r="H755" s="15">
        <f>IFERROR(ROUND(IF('[10]Linked sheet'!G755="","-",'[10]Linked sheet'!G755),'Rounded options'!$B$3),"-")</f>
        <v>11</v>
      </c>
      <c r="I755" s="66">
        <f>IF(AND(Q755=$I$2,$O755="HRG"),"See 07.BPTs",IFERROR(ROUND('[10]Linked sheet'!H755,'Rounded options'!$B$3),"-"))</f>
        <v>2976</v>
      </c>
      <c r="J755" s="15">
        <f>IFERROR(ROUND(IF('[10]Linked sheet'!I755="","-",'[10]Linked sheet'!I755),'Rounded options'!$B$3),"-")</f>
        <v>11</v>
      </c>
      <c r="K755" s="15">
        <f>IFERROR(ROUND(IF('[10]Linked sheet'!J755="","-",'[10]Linked sheet'!J755),'Rounded options'!$B$3),"-")</f>
        <v>252</v>
      </c>
      <c r="L755" s="15" t="str">
        <f>IF('[10]Linked sheet'!K755="","-",'[10]Linked sheet'!K755)</f>
        <v>No</v>
      </c>
      <c r="M755" s="39" t="str">
        <f>IF('[10]Linked sheet'!L755="","-",'[10]Linked sheet'!L755)</f>
        <v>-</v>
      </c>
      <c r="N755" s="35">
        <f>IFERROR(ROUND('[10]Linked sheet'!M755,'Rounded options'!$B$3),"-")</f>
        <v>0</v>
      </c>
      <c r="O755" s="7" t="str">
        <f>IFERROR(VLOOKUP($B755,[11]BPT_System_Structure!$B:$F,2,FALSE),"-")</f>
        <v>-</v>
      </c>
      <c r="P755" s="23" t="str">
        <f>IFERROR(VLOOKUP($B755,[11]BPT_System_Structure!$B:$F,3,FALSE),"-")</f>
        <v>-</v>
      </c>
      <c r="Q755" s="8" t="str">
        <f>IFERROR(VLOOKUP($B755,[11]BPT_System_Structure!$B:$F,5,FALSE),"-")</f>
        <v>-</v>
      </c>
      <c r="R755" s="59">
        <v>0</v>
      </c>
    </row>
    <row r="756" spans="2:18" hidden="1" x14ac:dyDescent="0.2">
      <c r="B756" s="21" t="str">
        <f>'[10]Linked sheet'!A756</f>
        <v>FZ83G</v>
      </c>
      <c r="C756" s="20" t="str">
        <f>VLOOKUP($B756,'[10]Linked sheet'!$A$3:$O$1925,2,FALSE)</f>
        <v>Major, Oesophageal, Stomach or Duodenum Procedures, 19 years and over, with CC Score 7+</v>
      </c>
      <c r="D756" s="68" t="str">
        <f>IF(AND($Q756=$D$2,$O756="HRG"),"See 07.BPT",IFERROR(ROUND('[10]Linked sheet'!C756,'Rounded options'!$B$3),"-"))</f>
        <v>-</v>
      </c>
      <c r="E756" s="66">
        <f>IF(AND($O756="HRG",OR($D$2,$Q756=$E$2)), "See 07.BPTs",IFERROR(ROUND('[10]Linked sheet'!D756,'Rounded options'!$B$3),"-"))</f>
        <v>9089</v>
      </c>
      <c r="F756" s="15" t="str">
        <f>IFERROR(ROUND(IF('[10]Linked sheet'!E756="","-",'[10]Linked sheet'!E756),'Rounded options'!$B$3),"-")</f>
        <v>-</v>
      </c>
      <c r="G756" s="15" t="str">
        <f>IFERROR(ROUND(IF('[10]Linked sheet'!F756="","-",'[10]Linked sheet'!F756),'Rounded options'!$B$3),"-")</f>
        <v>-</v>
      </c>
      <c r="H756" s="15">
        <f>IFERROR(ROUND(IF('[10]Linked sheet'!G756="","-",'[10]Linked sheet'!G756),'Rounded options'!$B$3),"-")</f>
        <v>45</v>
      </c>
      <c r="I756" s="66">
        <f>IF(AND(Q756=$I$2,$O756="HRG"),"See 07.BPTs",IFERROR(ROUND('[10]Linked sheet'!H756,'Rounded options'!$B$3),"-"))</f>
        <v>8056</v>
      </c>
      <c r="J756" s="15">
        <f>IFERROR(ROUND(IF('[10]Linked sheet'!I756="","-",'[10]Linked sheet'!I756),'Rounded options'!$B$3),"-")</f>
        <v>61</v>
      </c>
      <c r="K756" s="15">
        <f>IFERROR(ROUND(IF('[10]Linked sheet'!J756="","-",'[10]Linked sheet'!J756),'Rounded options'!$B$3),"-")</f>
        <v>202</v>
      </c>
      <c r="L756" s="15" t="str">
        <f>IF('[10]Linked sheet'!K756="","-",'[10]Linked sheet'!K756)</f>
        <v>No</v>
      </c>
      <c r="M756" s="39" t="str">
        <f>IF('[10]Linked sheet'!L756="","-",'[10]Linked sheet'!L756)</f>
        <v>-</v>
      </c>
      <c r="N756" s="35">
        <f>IFERROR(ROUND('[10]Linked sheet'!M756,'Rounded options'!$B$3),"-")</f>
        <v>0</v>
      </c>
      <c r="O756" s="7" t="str">
        <f>IFERROR(VLOOKUP($B756,[11]BPT_System_Structure!$B:$F,2,FALSE),"-")</f>
        <v>-</v>
      </c>
      <c r="P756" s="23" t="str">
        <f>IFERROR(VLOOKUP($B756,[11]BPT_System_Structure!$B:$F,3,FALSE),"-")</f>
        <v>-</v>
      </c>
      <c r="Q756" s="8" t="str">
        <f>IFERROR(VLOOKUP($B756,[11]BPT_System_Structure!$B:$F,5,FALSE),"-")</f>
        <v>-</v>
      </c>
      <c r="R756" s="59">
        <v>0</v>
      </c>
    </row>
    <row r="757" spans="2:18" hidden="1" x14ac:dyDescent="0.2">
      <c r="B757" s="21" t="str">
        <f>'[10]Linked sheet'!A757</f>
        <v>FZ83H</v>
      </c>
      <c r="C757" s="20" t="str">
        <f>VLOOKUP($B757,'[10]Linked sheet'!$A$3:$O$1925,2,FALSE)</f>
        <v>Major, Oesophageal, Stomach or Duodenum Procedures, 19 years and over, with CC Score 4-6</v>
      </c>
      <c r="D757" s="68" t="str">
        <f>IF(AND($Q757=$D$2,$O757="HRG"),"See 07.BPT",IFERROR(ROUND('[10]Linked sheet'!C757,'Rounded options'!$B$3),"-"))</f>
        <v>-</v>
      </c>
      <c r="E757" s="66">
        <f>IF(AND($O757="HRG",OR($D$2,$Q757=$E$2)), "See 07.BPTs",IFERROR(ROUND('[10]Linked sheet'!D757,'Rounded options'!$B$3),"-"))</f>
        <v>5308</v>
      </c>
      <c r="F757" s="15" t="str">
        <f>IFERROR(ROUND(IF('[10]Linked sheet'!E757="","-",'[10]Linked sheet'!E757),'Rounded options'!$B$3),"-")</f>
        <v>-</v>
      </c>
      <c r="G757" s="15" t="str">
        <f>IFERROR(ROUND(IF('[10]Linked sheet'!F757="","-",'[10]Linked sheet'!F757),'Rounded options'!$B$3),"-")</f>
        <v>-</v>
      </c>
      <c r="H757" s="15">
        <f>IFERROR(ROUND(IF('[10]Linked sheet'!G757="","-",'[10]Linked sheet'!G757),'Rounded options'!$B$3),"-")</f>
        <v>21</v>
      </c>
      <c r="I757" s="66">
        <f>IF(AND(Q757=$I$2,$O757="HRG"),"See 07.BPTs",IFERROR(ROUND('[10]Linked sheet'!H757,'Rounded options'!$B$3),"-"))</f>
        <v>4664</v>
      </c>
      <c r="J757" s="15">
        <f>IFERROR(ROUND(IF('[10]Linked sheet'!I757="","-",'[10]Linked sheet'!I757),'Rounded options'!$B$3),"-")</f>
        <v>29</v>
      </c>
      <c r="K757" s="15">
        <f>IFERROR(ROUND(IF('[10]Linked sheet'!J757="","-",'[10]Linked sheet'!J757),'Rounded options'!$B$3),"-")</f>
        <v>202</v>
      </c>
      <c r="L757" s="15" t="str">
        <f>IF('[10]Linked sheet'!K757="","-",'[10]Linked sheet'!K757)</f>
        <v>No</v>
      </c>
      <c r="M757" s="39" t="str">
        <f>IF('[10]Linked sheet'!L757="","-",'[10]Linked sheet'!L757)</f>
        <v>-</v>
      </c>
      <c r="N757" s="35">
        <f>IFERROR(ROUND('[10]Linked sheet'!M757,'Rounded options'!$B$3),"-")</f>
        <v>0</v>
      </c>
      <c r="O757" s="7" t="str">
        <f>IFERROR(VLOOKUP($B757,[11]BPT_System_Structure!$B:$F,2,FALSE),"-")</f>
        <v>-</v>
      </c>
      <c r="P757" s="23" t="str">
        <f>IFERROR(VLOOKUP($B757,[11]BPT_System_Structure!$B:$F,3,FALSE),"-")</f>
        <v>-</v>
      </c>
      <c r="Q757" s="8" t="str">
        <f>IFERROR(VLOOKUP($B757,[11]BPT_System_Structure!$B:$F,5,FALSE),"-")</f>
        <v>-</v>
      </c>
      <c r="R757" s="59">
        <v>0</v>
      </c>
    </row>
    <row r="758" spans="2:18" hidden="1" x14ac:dyDescent="0.2">
      <c r="B758" s="21" t="str">
        <f>'[10]Linked sheet'!A758</f>
        <v>FZ83J</v>
      </c>
      <c r="C758" s="20" t="str">
        <f>VLOOKUP($B758,'[10]Linked sheet'!$A$3:$O$1925,2,FALSE)</f>
        <v>Major, Oesophageal, Stomach or Duodenum Procedures, 19 years and over, with CC Score 2-3</v>
      </c>
      <c r="D758" s="68" t="str">
        <f>IF(AND($Q758=$D$2,$O758="HRG"),"See 07.BPT",IFERROR(ROUND('[10]Linked sheet'!C758,'Rounded options'!$B$3),"-"))</f>
        <v>-</v>
      </c>
      <c r="E758" s="66">
        <f>IF(AND($O758="HRG",OR($D$2,$Q758=$E$2)), "See 07.BPTs",IFERROR(ROUND('[10]Linked sheet'!D758,'Rounded options'!$B$3),"-"))</f>
        <v>3296</v>
      </c>
      <c r="F758" s="15" t="str">
        <f>IFERROR(ROUND(IF('[10]Linked sheet'!E758="","-",'[10]Linked sheet'!E758),'Rounded options'!$B$3),"-")</f>
        <v>-</v>
      </c>
      <c r="G758" s="15" t="str">
        <f>IFERROR(ROUND(IF('[10]Linked sheet'!F758="","-",'[10]Linked sheet'!F758),'Rounded options'!$B$3),"-")</f>
        <v>-</v>
      </c>
      <c r="H758" s="15">
        <f>IFERROR(ROUND(IF('[10]Linked sheet'!G758="","-",'[10]Linked sheet'!G758),'Rounded options'!$B$3),"-")</f>
        <v>11</v>
      </c>
      <c r="I758" s="66">
        <f>IF(AND(Q758=$I$2,$O758="HRG"),"See 07.BPTs",IFERROR(ROUND('[10]Linked sheet'!H758,'Rounded options'!$B$3),"-"))</f>
        <v>3523</v>
      </c>
      <c r="J758" s="15">
        <f>IFERROR(ROUND(IF('[10]Linked sheet'!I758="","-",'[10]Linked sheet'!I758),'Rounded options'!$B$3),"-")</f>
        <v>14</v>
      </c>
      <c r="K758" s="15">
        <f>IFERROR(ROUND(IF('[10]Linked sheet'!J758="","-",'[10]Linked sheet'!J758),'Rounded options'!$B$3),"-")</f>
        <v>202</v>
      </c>
      <c r="L758" s="15" t="str">
        <f>IF('[10]Linked sheet'!K758="","-",'[10]Linked sheet'!K758)</f>
        <v>No</v>
      </c>
      <c r="M758" s="39" t="str">
        <f>IF('[10]Linked sheet'!L758="","-",'[10]Linked sheet'!L758)</f>
        <v>-</v>
      </c>
      <c r="N758" s="35">
        <f>IFERROR(ROUND('[10]Linked sheet'!M758,'Rounded options'!$B$3),"-")</f>
        <v>0</v>
      </c>
      <c r="O758" s="7" t="str">
        <f>IFERROR(VLOOKUP($B758,[11]BPT_System_Structure!$B:$F,2,FALSE),"-")</f>
        <v>-</v>
      </c>
      <c r="P758" s="23" t="str">
        <f>IFERROR(VLOOKUP($B758,[11]BPT_System_Structure!$B:$F,3,FALSE),"-")</f>
        <v>-</v>
      </c>
      <c r="Q758" s="8" t="str">
        <f>IFERROR(VLOOKUP($B758,[11]BPT_System_Structure!$B:$F,5,FALSE),"-")</f>
        <v>-</v>
      </c>
      <c r="R758" s="59">
        <v>0</v>
      </c>
    </row>
    <row r="759" spans="2:18" hidden="1" x14ac:dyDescent="0.2">
      <c r="B759" s="21" t="str">
        <f>'[10]Linked sheet'!A759</f>
        <v>FZ83K</v>
      </c>
      <c r="C759" s="20" t="str">
        <f>VLOOKUP($B759,'[10]Linked sheet'!$A$3:$O$1925,2,FALSE)</f>
        <v>Major, Oesophageal, Stomach or Duodenum Procedures, 19 years and over, with CC Score 0-1</v>
      </c>
      <c r="D759" s="68" t="str">
        <f>IF(AND($Q759=$D$2,$O759="HRG"),"See 07.BPT",IFERROR(ROUND('[10]Linked sheet'!C759,'Rounded options'!$B$3),"-"))</f>
        <v>-</v>
      </c>
      <c r="E759" s="66">
        <f>IF(AND($O759="HRG",OR($D$2,$Q759=$E$2)), "See 07.BPTs",IFERROR(ROUND('[10]Linked sheet'!D759,'Rounded options'!$B$3),"-"))</f>
        <v>2420</v>
      </c>
      <c r="F759" s="15" t="str">
        <f>IFERROR(ROUND(IF('[10]Linked sheet'!E759="","-",'[10]Linked sheet'!E759),'Rounded options'!$B$3),"-")</f>
        <v>-</v>
      </c>
      <c r="G759" s="15" t="str">
        <f>IFERROR(ROUND(IF('[10]Linked sheet'!F759="","-",'[10]Linked sheet'!F759),'Rounded options'!$B$3),"-")</f>
        <v>-</v>
      </c>
      <c r="H759" s="15">
        <f>IFERROR(ROUND(IF('[10]Linked sheet'!G759="","-",'[10]Linked sheet'!G759),'Rounded options'!$B$3),"-")</f>
        <v>5</v>
      </c>
      <c r="I759" s="66">
        <f>IF(AND(Q759=$I$2,$O759="HRG"),"See 07.BPTs",IFERROR(ROUND('[10]Linked sheet'!H759,'Rounded options'!$B$3),"-"))</f>
        <v>2255</v>
      </c>
      <c r="J759" s="15">
        <f>IFERROR(ROUND(IF('[10]Linked sheet'!I759="","-",'[10]Linked sheet'!I759),'Rounded options'!$B$3),"-")</f>
        <v>11</v>
      </c>
      <c r="K759" s="15">
        <f>IFERROR(ROUND(IF('[10]Linked sheet'!J759="","-",'[10]Linked sheet'!J759),'Rounded options'!$B$3),"-")</f>
        <v>202</v>
      </c>
      <c r="L759" s="15" t="str">
        <f>IF('[10]Linked sheet'!K759="","-",'[10]Linked sheet'!K759)</f>
        <v>No</v>
      </c>
      <c r="M759" s="39" t="str">
        <f>IF('[10]Linked sheet'!L759="","-",'[10]Linked sheet'!L759)</f>
        <v>-</v>
      </c>
      <c r="N759" s="35">
        <f>IFERROR(ROUND('[10]Linked sheet'!M759,'Rounded options'!$B$3),"-")</f>
        <v>0</v>
      </c>
      <c r="O759" s="7" t="str">
        <f>IFERROR(VLOOKUP($B759,[11]BPT_System_Structure!$B:$F,2,FALSE),"-")</f>
        <v>-</v>
      </c>
      <c r="P759" s="23" t="str">
        <f>IFERROR(VLOOKUP($B759,[11]BPT_System_Structure!$B:$F,3,FALSE),"-")</f>
        <v>-</v>
      </c>
      <c r="Q759" s="8" t="str">
        <f>IFERROR(VLOOKUP($B759,[11]BPT_System_Structure!$B:$F,5,FALSE),"-")</f>
        <v>-</v>
      </c>
      <c r="R759" s="59">
        <v>0</v>
      </c>
    </row>
    <row r="760" spans="2:18" hidden="1" x14ac:dyDescent="0.2">
      <c r="B760" s="21" t="str">
        <f>'[10]Linked sheet'!A760</f>
        <v>FZ84Z</v>
      </c>
      <c r="C760" s="20" t="str">
        <f>VLOOKUP($B760,'[10]Linked sheet'!$A$3:$O$1925,2,FALSE)</f>
        <v>Stomach Bypass Procedures for Obesity, 19 years and over</v>
      </c>
      <c r="D760" s="68" t="str">
        <f>IF(AND($Q760=$D$2,$O760="HRG"),"See 07.BPT",IFERROR(ROUND('[10]Linked sheet'!C760,'Rounded options'!$B$3),"-"))</f>
        <v>-</v>
      </c>
      <c r="E760" s="66">
        <f>IF(AND($O760="HRG",OR($D$2,$Q760=$E$2)), "See 07.BPTs",IFERROR(ROUND('[10]Linked sheet'!D760,'Rounded options'!$B$3),"-"))</f>
        <v>6951</v>
      </c>
      <c r="F760" s="15" t="str">
        <f>IFERROR(ROUND(IF('[10]Linked sheet'!E760="","-",'[10]Linked sheet'!E760),'Rounded options'!$B$3),"-")</f>
        <v>-</v>
      </c>
      <c r="G760" s="15" t="str">
        <f>IFERROR(ROUND(IF('[10]Linked sheet'!F760="","-",'[10]Linked sheet'!F760),'Rounded options'!$B$3),"-")</f>
        <v>-</v>
      </c>
      <c r="H760" s="15">
        <f>IFERROR(ROUND(IF('[10]Linked sheet'!G760="","-",'[10]Linked sheet'!G760),'Rounded options'!$B$3),"-")</f>
        <v>34</v>
      </c>
      <c r="I760" s="66">
        <f>IF(AND(Q760=$I$2,$O760="HRG"),"See 07.BPTs",IFERROR(ROUND('[10]Linked sheet'!H760,'Rounded options'!$B$3),"-"))</f>
        <v>6951</v>
      </c>
      <c r="J760" s="15">
        <f>IFERROR(ROUND(IF('[10]Linked sheet'!I760="","-",'[10]Linked sheet'!I760),'Rounded options'!$B$3),"-")</f>
        <v>34</v>
      </c>
      <c r="K760" s="15">
        <f>IFERROR(ROUND(IF('[10]Linked sheet'!J760="","-",'[10]Linked sheet'!J760),'Rounded options'!$B$3),"-")</f>
        <v>202</v>
      </c>
      <c r="L760" s="15" t="str">
        <f>IF('[10]Linked sheet'!K760="","-",'[10]Linked sheet'!K760)</f>
        <v>No</v>
      </c>
      <c r="M760" s="39" t="str">
        <f>IF('[10]Linked sheet'!L760="","-",'[10]Linked sheet'!L760)</f>
        <v>-</v>
      </c>
      <c r="N760" s="35">
        <f>IFERROR(ROUND('[10]Linked sheet'!M760,'Rounded options'!$B$3),"-")</f>
        <v>0</v>
      </c>
      <c r="O760" s="7" t="str">
        <f>IFERROR(VLOOKUP($B760,[11]BPT_System_Structure!$B:$F,2,FALSE),"-")</f>
        <v>-</v>
      </c>
      <c r="P760" s="23" t="str">
        <f>IFERROR(VLOOKUP($B760,[11]BPT_System_Structure!$B:$F,3,FALSE),"-")</f>
        <v>-</v>
      </c>
      <c r="Q760" s="8" t="str">
        <f>IFERROR(VLOOKUP($B760,[11]BPT_System_Structure!$B:$F,5,FALSE),"-")</f>
        <v>-</v>
      </c>
      <c r="R760" s="59">
        <v>0</v>
      </c>
    </row>
    <row r="761" spans="2:18" hidden="1" x14ac:dyDescent="0.2">
      <c r="B761" s="21" t="str">
        <f>'[10]Linked sheet'!A761</f>
        <v>FZ85Z</v>
      </c>
      <c r="C761" s="20" t="str">
        <f>VLOOKUP($B761,'[10]Linked sheet'!$A$3:$O$1925,2,FALSE)</f>
        <v>Restrictive Stomach Procedures for Obesity</v>
      </c>
      <c r="D761" s="68" t="str">
        <f>IF(AND($Q761=$D$2,$O761="HRG"),"See 07.BPT",IFERROR(ROUND('[10]Linked sheet'!C761,'Rounded options'!$B$3),"-"))</f>
        <v>-</v>
      </c>
      <c r="E761" s="66">
        <f>IF(AND($O761="HRG",OR($D$2,$Q761=$E$2)), "See 07.BPTs",IFERROR(ROUND('[10]Linked sheet'!D761,'Rounded options'!$B$3),"-"))</f>
        <v>7958</v>
      </c>
      <c r="F761" s="15" t="str">
        <f>IFERROR(ROUND(IF('[10]Linked sheet'!E761="","-",'[10]Linked sheet'!E761),'Rounded options'!$B$3),"-")</f>
        <v>-</v>
      </c>
      <c r="G761" s="15" t="str">
        <f>IFERROR(ROUND(IF('[10]Linked sheet'!F761="","-",'[10]Linked sheet'!F761),'Rounded options'!$B$3),"-")</f>
        <v>-</v>
      </c>
      <c r="H761" s="15">
        <f>IFERROR(ROUND(IF('[10]Linked sheet'!G761="","-",'[10]Linked sheet'!G761),'Rounded options'!$B$3),"-")</f>
        <v>35</v>
      </c>
      <c r="I761" s="66">
        <f>IF(AND(Q761=$I$2,$O761="HRG"),"See 07.BPTs",IFERROR(ROUND('[10]Linked sheet'!H761,'Rounded options'!$B$3),"-"))</f>
        <v>2437</v>
      </c>
      <c r="J761" s="15">
        <f>IFERROR(ROUND(IF('[10]Linked sheet'!I761="","-",'[10]Linked sheet'!I761),'Rounded options'!$B$3),"-")</f>
        <v>73</v>
      </c>
      <c r="K761" s="15">
        <f>IFERROR(ROUND(IF('[10]Linked sheet'!J761="","-",'[10]Linked sheet'!J761),'Rounded options'!$B$3),"-")</f>
        <v>202</v>
      </c>
      <c r="L761" s="15" t="str">
        <f>IF('[10]Linked sheet'!K761="","-",'[10]Linked sheet'!K761)</f>
        <v>No</v>
      </c>
      <c r="M761" s="39" t="str">
        <f>IF('[10]Linked sheet'!L761="","-",'[10]Linked sheet'!L761)</f>
        <v>-</v>
      </c>
      <c r="N761" s="35">
        <f>IFERROR(ROUND('[10]Linked sheet'!M761,'Rounded options'!$B$3),"-")</f>
        <v>0</v>
      </c>
      <c r="O761" s="7" t="str">
        <f>IFERROR(VLOOKUP($B761,[11]BPT_System_Structure!$B:$F,2,FALSE),"-")</f>
        <v>-</v>
      </c>
      <c r="P761" s="23" t="str">
        <f>IFERROR(VLOOKUP($B761,[11]BPT_System_Structure!$B:$F,3,FALSE),"-")</f>
        <v>-</v>
      </c>
      <c r="Q761" s="8" t="str">
        <f>IFERROR(VLOOKUP($B761,[11]BPT_System_Structure!$B:$F,5,FALSE),"-")</f>
        <v>-</v>
      </c>
      <c r="R761" s="59">
        <v>0</v>
      </c>
    </row>
    <row r="762" spans="2:18" hidden="1" x14ac:dyDescent="0.2">
      <c r="B762" s="21" t="str">
        <f>'[10]Linked sheet'!A762</f>
        <v>FZ86Z</v>
      </c>
      <c r="C762" s="20" t="str">
        <f>VLOOKUP($B762,'[10]Linked sheet'!$A$3:$O$1925,2,FALSE)</f>
        <v>Endoscopic Insertion of Gastric Balloon for Obesity</v>
      </c>
      <c r="D762" s="68" t="str">
        <f>IF(AND($Q762=$D$2,$O762="HRG"),"See 07.BPT",IFERROR(ROUND('[10]Linked sheet'!C762,'Rounded options'!$B$3),"-"))</f>
        <v>-</v>
      </c>
      <c r="E762" s="66">
        <f>IF(AND($O762="HRG",OR($D$2,$Q762=$E$2)), "See 07.BPTs",IFERROR(ROUND('[10]Linked sheet'!D762,'Rounded options'!$B$3),"-"))</f>
        <v>1083</v>
      </c>
      <c r="F762" s="15" t="str">
        <f>IFERROR(ROUND(IF('[10]Linked sheet'!E762="","-",'[10]Linked sheet'!E762),'Rounded options'!$B$3),"-")</f>
        <v>-</v>
      </c>
      <c r="G762" s="15" t="str">
        <f>IFERROR(ROUND(IF('[10]Linked sheet'!F762="","-",'[10]Linked sheet'!F762),'Rounded options'!$B$3),"-")</f>
        <v>-</v>
      </c>
      <c r="H762" s="15">
        <f>IFERROR(ROUND(IF('[10]Linked sheet'!G762="","-",'[10]Linked sheet'!G762),'Rounded options'!$B$3),"-")</f>
        <v>5</v>
      </c>
      <c r="I762" s="66">
        <f>IF(AND(Q762=$I$2,$O762="HRG"),"See 07.BPTs",IFERROR(ROUND('[10]Linked sheet'!H762,'Rounded options'!$B$3),"-"))</f>
        <v>2248</v>
      </c>
      <c r="J762" s="15">
        <f>IFERROR(ROUND(IF('[10]Linked sheet'!I762="","-",'[10]Linked sheet'!I762),'Rounded options'!$B$3),"-")</f>
        <v>7</v>
      </c>
      <c r="K762" s="15">
        <f>IFERROR(ROUND(IF('[10]Linked sheet'!J762="","-",'[10]Linked sheet'!J762),'Rounded options'!$B$3),"-")</f>
        <v>202</v>
      </c>
      <c r="L762" s="15" t="str">
        <f>IF('[10]Linked sheet'!K762="","-",'[10]Linked sheet'!K762)</f>
        <v>No</v>
      </c>
      <c r="M762" s="39" t="str">
        <f>IF('[10]Linked sheet'!L762="","-",'[10]Linked sheet'!L762)</f>
        <v>-</v>
      </c>
      <c r="N762" s="35">
        <f>IFERROR(ROUND('[10]Linked sheet'!M762,'Rounded options'!$B$3),"-")</f>
        <v>0</v>
      </c>
      <c r="O762" s="7" t="str">
        <f>IFERROR(VLOOKUP($B762,[11]BPT_System_Structure!$B:$F,2,FALSE),"-")</f>
        <v>-</v>
      </c>
      <c r="P762" s="23" t="str">
        <f>IFERROR(VLOOKUP($B762,[11]BPT_System_Structure!$B:$F,3,FALSE),"-")</f>
        <v>-</v>
      </c>
      <c r="Q762" s="8" t="str">
        <f>IFERROR(VLOOKUP($B762,[11]BPT_System_Structure!$B:$F,5,FALSE),"-")</f>
        <v>-</v>
      </c>
      <c r="R762" s="59">
        <v>0</v>
      </c>
    </row>
    <row r="763" spans="2:18" hidden="1" x14ac:dyDescent="0.2">
      <c r="B763" s="21" t="str">
        <f>'[10]Linked sheet'!A763</f>
        <v>FZ87D</v>
      </c>
      <c r="C763" s="20" t="str">
        <f>VLOOKUP($B763,'[10]Linked sheet'!$A$3:$O$1925,2,FALSE)</f>
        <v>Complex Hernia Procedures with CC Score 5+</v>
      </c>
      <c r="D763" s="68" t="str">
        <f>IF(AND($Q763=$D$2,$O763="HRG"),"See 07.BPT",IFERROR(ROUND('[10]Linked sheet'!C763,'Rounded options'!$B$3),"-"))</f>
        <v>-</v>
      </c>
      <c r="E763" s="66">
        <f>IF(AND($O763="HRG",OR($D$2,$Q763=$E$2)), "See 07.BPTs",IFERROR(ROUND('[10]Linked sheet'!D763,'Rounded options'!$B$3),"-"))</f>
        <v>6030</v>
      </c>
      <c r="F763" s="15" t="str">
        <f>IFERROR(ROUND(IF('[10]Linked sheet'!E763="","-",'[10]Linked sheet'!E763),'Rounded options'!$B$3),"-")</f>
        <v>-</v>
      </c>
      <c r="G763" s="15" t="str">
        <f>IFERROR(ROUND(IF('[10]Linked sheet'!F763="","-",'[10]Linked sheet'!F763),'Rounded options'!$B$3),"-")</f>
        <v>-</v>
      </c>
      <c r="H763" s="15">
        <f>IFERROR(ROUND(IF('[10]Linked sheet'!G763="","-",'[10]Linked sheet'!G763),'Rounded options'!$B$3),"-")</f>
        <v>26</v>
      </c>
      <c r="I763" s="66">
        <f>IF(AND(Q763=$I$2,$O763="HRG"),"See 07.BPTs",IFERROR(ROUND('[10]Linked sheet'!H763,'Rounded options'!$B$3),"-"))</f>
        <v>6123</v>
      </c>
      <c r="J763" s="15">
        <f>IFERROR(ROUND(IF('[10]Linked sheet'!I763="","-",'[10]Linked sheet'!I763),'Rounded options'!$B$3),"-")</f>
        <v>45</v>
      </c>
      <c r="K763" s="15">
        <f>IFERROR(ROUND(IF('[10]Linked sheet'!J763="","-",'[10]Linked sheet'!J763),'Rounded options'!$B$3),"-")</f>
        <v>202</v>
      </c>
      <c r="L763" s="15" t="str">
        <f>IF('[10]Linked sheet'!K763="","-",'[10]Linked sheet'!K763)</f>
        <v>No</v>
      </c>
      <c r="M763" s="39" t="str">
        <f>IF('[10]Linked sheet'!L763="","-",'[10]Linked sheet'!L763)</f>
        <v>-</v>
      </c>
      <c r="N763" s="35">
        <f>IFERROR(ROUND('[10]Linked sheet'!M763,'Rounded options'!$B$3),"-")</f>
        <v>0</v>
      </c>
      <c r="O763" s="7" t="str">
        <f>IFERROR(VLOOKUP($B763,[11]BPT_System_Structure!$B:$F,2,FALSE),"-")</f>
        <v>-</v>
      </c>
      <c r="P763" s="23" t="str">
        <f>IFERROR(VLOOKUP($B763,[11]BPT_System_Structure!$B:$F,3,FALSE),"-")</f>
        <v>-</v>
      </c>
      <c r="Q763" s="8" t="str">
        <f>IFERROR(VLOOKUP($B763,[11]BPT_System_Structure!$B:$F,5,FALSE),"-")</f>
        <v>-</v>
      </c>
      <c r="R763" s="59">
        <v>0</v>
      </c>
    </row>
    <row r="764" spans="2:18" hidden="1" x14ac:dyDescent="0.2">
      <c r="B764" s="21" t="str">
        <f>'[10]Linked sheet'!A764</f>
        <v>FZ87E</v>
      </c>
      <c r="C764" s="20" t="str">
        <f>VLOOKUP($B764,'[10]Linked sheet'!$A$3:$O$1925,2,FALSE)</f>
        <v>Complex Hernia Procedures with CC Score 3-4</v>
      </c>
      <c r="D764" s="68" t="str">
        <f>IF(AND($Q764=$D$2,$O764="HRG"),"See 07.BPT",IFERROR(ROUND('[10]Linked sheet'!C764,'Rounded options'!$B$3),"-"))</f>
        <v>-</v>
      </c>
      <c r="E764" s="66">
        <f>IF(AND($O764="HRG",OR($D$2,$Q764=$E$2)), "See 07.BPTs",IFERROR(ROUND('[10]Linked sheet'!D764,'Rounded options'!$B$3),"-"))</f>
        <v>3893</v>
      </c>
      <c r="F764" s="15" t="str">
        <f>IFERROR(ROUND(IF('[10]Linked sheet'!E764="","-",'[10]Linked sheet'!E764),'Rounded options'!$B$3),"-")</f>
        <v>-</v>
      </c>
      <c r="G764" s="15" t="str">
        <f>IFERROR(ROUND(IF('[10]Linked sheet'!F764="","-",'[10]Linked sheet'!F764),'Rounded options'!$B$3),"-")</f>
        <v>-</v>
      </c>
      <c r="H764" s="15">
        <f>IFERROR(ROUND(IF('[10]Linked sheet'!G764="","-",'[10]Linked sheet'!G764),'Rounded options'!$B$3),"-")</f>
        <v>16</v>
      </c>
      <c r="I764" s="66">
        <f>IF(AND(Q764=$I$2,$O764="HRG"),"See 07.BPTs",IFERROR(ROUND('[10]Linked sheet'!H764,'Rounded options'!$B$3),"-"))</f>
        <v>3796</v>
      </c>
      <c r="J764" s="15">
        <f>IFERROR(ROUND(IF('[10]Linked sheet'!I764="","-",'[10]Linked sheet'!I764),'Rounded options'!$B$3),"-")</f>
        <v>21</v>
      </c>
      <c r="K764" s="15">
        <f>IFERROR(ROUND(IF('[10]Linked sheet'!J764="","-",'[10]Linked sheet'!J764),'Rounded options'!$B$3),"-")</f>
        <v>202</v>
      </c>
      <c r="L764" s="15" t="str">
        <f>IF('[10]Linked sheet'!K764="","-",'[10]Linked sheet'!K764)</f>
        <v>No</v>
      </c>
      <c r="M764" s="39" t="str">
        <f>IF('[10]Linked sheet'!L764="","-",'[10]Linked sheet'!L764)</f>
        <v>-</v>
      </c>
      <c r="N764" s="35">
        <f>IFERROR(ROUND('[10]Linked sheet'!M764,'Rounded options'!$B$3),"-")</f>
        <v>0</v>
      </c>
      <c r="O764" s="7" t="str">
        <f>IFERROR(VLOOKUP($B764,[11]BPT_System_Structure!$B:$F,2,FALSE),"-")</f>
        <v>-</v>
      </c>
      <c r="P764" s="23" t="str">
        <f>IFERROR(VLOOKUP($B764,[11]BPT_System_Structure!$B:$F,3,FALSE),"-")</f>
        <v>-</v>
      </c>
      <c r="Q764" s="8" t="str">
        <f>IFERROR(VLOOKUP($B764,[11]BPT_System_Structure!$B:$F,5,FALSE),"-")</f>
        <v>-</v>
      </c>
      <c r="R764" s="59">
        <v>0</v>
      </c>
    </row>
    <row r="765" spans="2:18" hidden="1" x14ac:dyDescent="0.2">
      <c r="B765" s="21" t="str">
        <f>'[10]Linked sheet'!A765</f>
        <v>FZ87F</v>
      </c>
      <c r="C765" s="20" t="str">
        <f>VLOOKUP($B765,'[10]Linked sheet'!$A$3:$O$1925,2,FALSE)</f>
        <v>Complex Hernia Procedures with CC Score 1-2</v>
      </c>
      <c r="D765" s="68" t="str">
        <f>IF(AND($Q765=$D$2,$O765="HRG"),"See 07.BPT",IFERROR(ROUND('[10]Linked sheet'!C765,'Rounded options'!$B$3),"-"))</f>
        <v>-</v>
      </c>
      <c r="E765" s="66">
        <f>IF(AND($O765="HRG",OR($D$2,$Q765=$E$2)), "See 07.BPTs",IFERROR(ROUND('[10]Linked sheet'!D765,'Rounded options'!$B$3),"-"))</f>
        <v>2665</v>
      </c>
      <c r="F765" s="15" t="str">
        <f>IFERROR(ROUND(IF('[10]Linked sheet'!E765="","-",'[10]Linked sheet'!E765),'Rounded options'!$B$3),"-")</f>
        <v>-</v>
      </c>
      <c r="G765" s="15" t="str">
        <f>IFERROR(ROUND(IF('[10]Linked sheet'!F765="","-",'[10]Linked sheet'!F765),'Rounded options'!$B$3),"-")</f>
        <v>-</v>
      </c>
      <c r="H765" s="15">
        <f>IFERROR(ROUND(IF('[10]Linked sheet'!G765="","-",'[10]Linked sheet'!G765),'Rounded options'!$B$3),"-")</f>
        <v>10</v>
      </c>
      <c r="I765" s="66">
        <f>IF(AND(Q765=$I$2,$O765="HRG"),"See 07.BPTs",IFERROR(ROUND('[10]Linked sheet'!H765,'Rounded options'!$B$3),"-"))</f>
        <v>2946</v>
      </c>
      <c r="J765" s="15">
        <f>IFERROR(ROUND(IF('[10]Linked sheet'!I765="","-",'[10]Linked sheet'!I765),'Rounded options'!$B$3),"-")</f>
        <v>15</v>
      </c>
      <c r="K765" s="15">
        <f>IFERROR(ROUND(IF('[10]Linked sheet'!J765="","-",'[10]Linked sheet'!J765),'Rounded options'!$B$3),"-")</f>
        <v>202</v>
      </c>
      <c r="L765" s="15" t="str">
        <f>IF('[10]Linked sheet'!K765="","-",'[10]Linked sheet'!K765)</f>
        <v>No</v>
      </c>
      <c r="M765" s="39" t="str">
        <f>IF('[10]Linked sheet'!L765="","-",'[10]Linked sheet'!L765)</f>
        <v>-</v>
      </c>
      <c r="N765" s="35">
        <f>IFERROR(ROUND('[10]Linked sheet'!M765,'Rounded options'!$B$3),"-")</f>
        <v>0</v>
      </c>
      <c r="O765" s="7" t="str">
        <f>IFERROR(VLOOKUP($B765,[11]BPT_System_Structure!$B:$F,2,FALSE),"-")</f>
        <v>-</v>
      </c>
      <c r="P765" s="23" t="str">
        <f>IFERROR(VLOOKUP($B765,[11]BPT_System_Structure!$B:$F,3,FALSE),"-")</f>
        <v>-</v>
      </c>
      <c r="Q765" s="8" t="str">
        <f>IFERROR(VLOOKUP($B765,[11]BPT_System_Structure!$B:$F,5,FALSE),"-")</f>
        <v>-</v>
      </c>
      <c r="R765" s="59">
        <v>0</v>
      </c>
    </row>
    <row r="766" spans="2:18" hidden="1" x14ac:dyDescent="0.2">
      <c r="B766" s="21" t="str">
        <f>'[10]Linked sheet'!A766</f>
        <v>FZ87G</v>
      </c>
      <c r="C766" s="20" t="str">
        <f>VLOOKUP($B766,'[10]Linked sheet'!$A$3:$O$1925,2,FALSE)</f>
        <v>Complex Hernia Procedures with CC Score 0</v>
      </c>
      <c r="D766" s="68" t="str">
        <f>IF(AND($Q766=$D$2,$O766="HRG"),"See 07.BPT",IFERROR(ROUND('[10]Linked sheet'!C766,'Rounded options'!$B$3),"-"))</f>
        <v>-</v>
      </c>
      <c r="E766" s="66">
        <f>IF(AND($O766="HRG",OR($D$2,$Q766=$E$2)), "See 07.BPTs",IFERROR(ROUND('[10]Linked sheet'!D766,'Rounded options'!$B$3),"-"))</f>
        <v>1465</v>
      </c>
      <c r="F766" s="15" t="str">
        <f>IFERROR(ROUND(IF('[10]Linked sheet'!E766="","-",'[10]Linked sheet'!E766),'Rounded options'!$B$3),"-")</f>
        <v>-</v>
      </c>
      <c r="G766" s="15" t="str">
        <f>IFERROR(ROUND(IF('[10]Linked sheet'!F766="","-",'[10]Linked sheet'!F766),'Rounded options'!$B$3),"-")</f>
        <v>-</v>
      </c>
      <c r="H766" s="15">
        <f>IFERROR(ROUND(IF('[10]Linked sheet'!G766="","-",'[10]Linked sheet'!G766),'Rounded options'!$B$3),"-")</f>
        <v>5</v>
      </c>
      <c r="I766" s="66">
        <f>IF(AND(Q766=$I$2,$O766="HRG"),"See 07.BPTs",IFERROR(ROUND('[10]Linked sheet'!H766,'Rounded options'!$B$3),"-"))</f>
        <v>2502</v>
      </c>
      <c r="J766" s="15">
        <f>IFERROR(ROUND(IF('[10]Linked sheet'!I766="","-",'[10]Linked sheet'!I766),'Rounded options'!$B$3),"-")</f>
        <v>12</v>
      </c>
      <c r="K766" s="15">
        <f>IFERROR(ROUND(IF('[10]Linked sheet'!J766="","-",'[10]Linked sheet'!J766),'Rounded options'!$B$3),"-")</f>
        <v>202</v>
      </c>
      <c r="L766" s="15" t="str">
        <f>IF('[10]Linked sheet'!K766="","-",'[10]Linked sheet'!K766)</f>
        <v>No</v>
      </c>
      <c r="M766" s="39" t="str">
        <f>IF('[10]Linked sheet'!L766="","-",'[10]Linked sheet'!L766)</f>
        <v>-</v>
      </c>
      <c r="N766" s="35">
        <f>IFERROR(ROUND('[10]Linked sheet'!M766,'Rounded options'!$B$3),"-")</f>
        <v>0</v>
      </c>
      <c r="O766" s="7" t="str">
        <f>IFERROR(VLOOKUP($B766,[11]BPT_System_Structure!$B:$F,2,FALSE),"-")</f>
        <v>-</v>
      </c>
      <c r="P766" s="23" t="str">
        <f>IFERROR(VLOOKUP($B766,[11]BPT_System_Structure!$B:$F,3,FALSE),"-")</f>
        <v>-</v>
      </c>
      <c r="Q766" s="8" t="str">
        <f>IFERROR(VLOOKUP($B766,[11]BPT_System_Structure!$B:$F,5,FALSE),"-")</f>
        <v>-</v>
      </c>
      <c r="R766" s="59">
        <v>0</v>
      </c>
    </row>
    <row r="767" spans="2:18" hidden="1" x14ac:dyDescent="0.2">
      <c r="B767" s="21" t="str">
        <f>'[10]Linked sheet'!A767</f>
        <v>FZ88A</v>
      </c>
      <c r="C767" s="20" t="str">
        <f>VLOOKUP($B767,'[10]Linked sheet'!$A$3:$O$1925,2,FALSE)</f>
        <v>Insertion of Gastrostomy Tube, 19 years and over</v>
      </c>
      <c r="D767" s="68" t="str">
        <f>IF(AND($Q767=$D$2,$O767="HRG"),"See 07.BPT",IFERROR(ROUND('[10]Linked sheet'!C767,'Rounded options'!$B$3),"-"))</f>
        <v>-</v>
      </c>
      <c r="E767" s="66">
        <f>IF(AND($O767="HRG",OR($D$2,$Q767=$E$2)), "See 07.BPTs",IFERROR(ROUND('[10]Linked sheet'!D767,'Rounded options'!$B$3),"-"))</f>
        <v>884</v>
      </c>
      <c r="F767" s="15" t="str">
        <f>IFERROR(ROUND(IF('[10]Linked sheet'!E767="","-",'[10]Linked sheet'!E767),'Rounded options'!$B$3),"-")</f>
        <v>-</v>
      </c>
      <c r="G767" s="15" t="str">
        <f>IFERROR(ROUND(IF('[10]Linked sheet'!F767="","-",'[10]Linked sheet'!F767),'Rounded options'!$B$3),"-")</f>
        <v>-</v>
      </c>
      <c r="H767" s="15">
        <f>IFERROR(ROUND(IF('[10]Linked sheet'!G767="","-",'[10]Linked sheet'!G767),'Rounded options'!$B$3),"-")</f>
        <v>5</v>
      </c>
      <c r="I767" s="66">
        <f>IF(AND(Q767=$I$2,$O767="HRG"),"See 07.BPTs",IFERROR(ROUND('[10]Linked sheet'!H767,'Rounded options'!$B$3),"-"))</f>
        <v>884</v>
      </c>
      <c r="J767" s="15">
        <f>IFERROR(ROUND(IF('[10]Linked sheet'!I767="","-",'[10]Linked sheet'!I767),'Rounded options'!$B$3),"-")</f>
        <v>5</v>
      </c>
      <c r="K767" s="15">
        <f>IFERROR(ROUND(IF('[10]Linked sheet'!J767="","-",'[10]Linked sheet'!J767),'Rounded options'!$B$3),"-")</f>
        <v>202</v>
      </c>
      <c r="L767" s="15" t="str">
        <f>IF('[10]Linked sheet'!K767="","-",'[10]Linked sheet'!K767)</f>
        <v>No</v>
      </c>
      <c r="M767" s="39" t="str">
        <f>IF('[10]Linked sheet'!L767="","-",'[10]Linked sheet'!L767)</f>
        <v>-</v>
      </c>
      <c r="N767" s="35">
        <f>IFERROR(ROUND('[10]Linked sheet'!M767,'Rounded options'!$B$3),"-")</f>
        <v>0</v>
      </c>
      <c r="O767" s="7" t="str">
        <f>IFERROR(VLOOKUP($B767,[11]BPT_System_Structure!$B:$F,2,FALSE),"-")</f>
        <v>-</v>
      </c>
      <c r="P767" s="23" t="str">
        <f>IFERROR(VLOOKUP($B767,[11]BPT_System_Structure!$B:$F,3,FALSE),"-")</f>
        <v>-</v>
      </c>
      <c r="Q767" s="8" t="str">
        <f>IFERROR(VLOOKUP($B767,[11]BPT_System_Structure!$B:$F,5,FALSE),"-")</f>
        <v>-</v>
      </c>
      <c r="R767" s="59">
        <v>0</v>
      </c>
    </row>
    <row r="768" spans="2:18" hidden="1" x14ac:dyDescent="0.2">
      <c r="B768" s="21" t="str">
        <f>'[10]Linked sheet'!A768</f>
        <v>FZ88B</v>
      </c>
      <c r="C768" s="20" t="str">
        <f>VLOOKUP($B768,'[10]Linked sheet'!$A$3:$O$1925,2,FALSE)</f>
        <v>Insertion of Gastrostomy Tube, 18 years and under</v>
      </c>
      <c r="D768" s="68" t="str">
        <f>IF(AND($Q768=$D$2,$O768="HRG"),"See 07.BPT",IFERROR(ROUND('[10]Linked sheet'!C768,'Rounded options'!$B$3),"-"))</f>
        <v>-</v>
      </c>
      <c r="E768" s="66">
        <f>IF(AND($O768="HRG",OR($D$2,$Q768=$E$2)), "See 07.BPTs",IFERROR(ROUND('[10]Linked sheet'!D768,'Rounded options'!$B$3),"-"))</f>
        <v>1601</v>
      </c>
      <c r="F768" s="15" t="str">
        <f>IFERROR(ROUND(IF('[10]Linked sheet'!E768="","-",'[10]Linked sheet'!E768),'Rounded options'!$B$3),"-")</f>
        <v>-</v>
      </c>
      <c r="G768" s="15" t="str">
        <f>IFERROR(ROUND(IF('[10]Linked sheet'!F768="","-",'[10]Linked sheet'!F768),'Rounded options'!$B$3),"-")</f>
        <v>-</v>
      </c>
      <c r="H768" s="15">
        <f>IFERROR(ROUND(IF('[10]Linked sheet'!G768="","-",'[10]Linked sheet'!G768),'Rounded options'!$B$3),"-")</f>
        <v>5</v>
      </c>
      <c r="I768" s="66">
        <f>IF(AND(Q768=$I$2,$O768="HRG"),"See 07.BPTs",IFERROR(ROUND('[10]Linked sheet'!H768,'Rounded options'!$B$3),"-"))</f>
        <v>1601</v>
      </c>
      <c r="J768" s="15">
        <f>IFERROR(ROUND(IF('[10]Linked sheet'!I768="","-",'[10]Linked sheet'!I768),'Rounded options'!$B$3),"-")</f>
        <v>5</v>
      </c>
      <c r="K768" s="15">
        <f>IFERROR(ROUND(IF('[10]Linked sheet'!J768="","-",'[10]Linked sheet'!J768),'Rounded options'!$B$3),"-")</f>
        <v>252</v>
      </c>
      <c r="L768" s="15" t="str">
        <f>IF('[10]Linked sheet'!K768="","-",'[10]Linked sheet'!K768)</f>
        <v>No</v>
      </c>
      <c r="M768" s="39" t="str">
        <f>IF('[10]Linked sheet'!L768="","-",'[10]Linked sheet'!L768)</f>
        <v>-</v>
      </c>
      <c r="N768" s="35">
        <f>IFERROR(ROUND('[10]Linked sheet'!M768,'Rounded options'!$B$3),"-")</f>
        <v>0</v>
      </c>
      <c r="O768" s="7" t="str">
        <f>IFERROR(VLOOKUP($B768,[11]BPT_System_Structure!$B:$F,2,FALSE),"-")</f>
        <v>-</v>
      </c>
      <c r="P768" s="23" t="str">
        <f>IFERROR(VLOOKUP($B768,[11]BPT_System_Structure!$B:$F,3,FALSE),"-")</f>
        <v>-</v>
      </c>
      <c r="Q768" s="8" t="str">
        <f>IFERROR(VLOOKUP($B768,[11]BPT_System_Structure!$B:$F,5,FALSE),"-")</f>
        <v>-</v>
      </c>
      <c r="R768" s="59">
        <v>0</v>
      </c>
    </row>
    <row r="769" spans="2:18" hidden="1" x14ac:dyDescent="0.2">
      <c r="B769" s="21" t="str">
        <f>'[10]Linked sheet'!A769</f>
        <v>FZ89Z</v>
      </c>
      <c r="C769" s="20" t="str">
        <f>VLOOKUP($B769,'[10]Linked sheet'!$A$3:$O$1925,2,FALSE)</f>
        <v>Complex Therapeutic Endoscopic, Upper or Lower Gastrointestinal Tract Procedures</v>
      </c>
      <c r="D769" s="68" t="str">
        <f>IF(AND($Q769=$D$2,$O769="HRG"),"See 07.BPT",IFERROR(ROUND('[10]Linked sheet'!C769,'Rounded options'!$B$3),"-"))</f>
        <v>-</v>
      </c>
      <c r="E769" s="66">
        <f>IF(AND($O769="HRG",OR($D$2,$Q769=$E$2)), "See 07.BPTs",IFERROR(ROUND('[10]Linked sheet'!D769,'Rounded options'!$B$3),"-"))</f>
        <v>816</v>
      </c>
      <c r="F769" s="15" t="str">
        <f>IFERROR(ROUND(IF('[10]Linked sheet'!E769="","-",'[10]Linked sheet'!E769),'Rounded options'!$B$3),"-")</f>
        <v>-</v>
      </c>
      <c r="G769" s="15" t="str">
        <f>IFERROR(ROUND(IF('[10]Linked sheet'!F769="","-",'[10]Linked sheet'!F769),'Rounded options'!$B$3),"-")</f>
        <v>-</v>
      </c>
      <c r="H769" s="15">
        <f>IFERROR(ROUND(IF('[10]Linked sheet'!G769="","-",'[10]Linked sheet'!G769),'Rounded options'!$B$3),"-")</f>
        <v>5</v>
      </c>
      <c r="I769" s="66">
        <f>IF(AND(Q769=$I$2,$O769="HRG"),"See 07.BPTs",IFERROR(ROUND('[10]Linked sheet'!H769,'Rounded options'!$B$3),"-"))</f>
        <v>5884</v>
      </c>
      <c r="J769" s="15">
        <f>IFERROR(ROUND(IF('[10]Linked sheet'!I769="","-",'[10]Linked sheet'!I769),'Rounded options'!$B$3),"-")</f>
        <v>60</v>
      </c>
      <c r="K769" s="15">
        <f>IFERROR(ROUND(IF('[10]Linked sheet'!J769="","-",'[10]Linked sheet'!J769),'Rounded options'!$B$3),"-")</f>
        <v>202</v>
      </c>
      <c r="L769" s="15" t="str">
        <f>IF('[10]Linked sheet'!K769="","-",'[10]Linked sheet'!K769)</f>
        <v>No</v>
      </c>
      <c r="M769" s="39" t="str">
        <f>IF('[10]Linked sheet'!L769="","-",'[10]Linked sheet'!L769)</f>
        <v>-</v>
      </c>
      <c r="N769" s="35">
        <f>IFERROR(ROUND('[10]Linked sheet'!M769,'Rounded options'!$B$3),"-")</f>
        <v>0</v>
      </c>
      <c r="O769" s="7" t="str">
        <f>IFERROR(VLOOKUP($B769,[11]BPT_System_Structure!$B:$F,2,FALSE),"-")</f>
        <v>-</v>
      </c>
      <c r="P769" s="23" t="str">
        <f>IFERROR(VLOOKUP($B769,[11]BPT_System_Structure!$B:$F,3,FALSE),"-")</f>
        <v>-</v>
      </c>
      <c r="Q769" s="8" t="str">
        <f>IFERROR(VLOOKUP($B769,[11]BPT_System_Structure!$B:$F,5,FALSE),"-")</f>
        <v>-</v>
      </c>
      <c r="R769" s="59">
        <v>0</v>
      </c>
    </row>
    <row r="770" spans="2:18" hidden="1" x14ac:dyDescent="0.2">
      <c r="B770" s="21" t="str">
        <f>'[10]Linked sheet'!A770</f>
        <v>FZ90A</v>
      </c>
      <c r="C770" s="20" t="str">
        <f>VLOOKUP($B770,'[10]Linked sheet'!$A$3:$O$1925,2,FALSE)</f>
        <v>Abdominal Pain with Interventions</v>
      </c>
      <c r="D770" s="68" t="str">
        <f>IF(AND($Q770=$D$2,$O770="HRG"),"See 07.BPT",IFERROR(ROUND('[10]Linked sheet'!C770,'Rounded options'!$B$3),"-"))</f>
        <v>-</v>
      </c>
      <c r="E770" s="66">
        <f>IF(AND($O770="HRG",OR($D$2,$Q770=$E$2)), "See 07.BPTs",IFERROR(ROUND('[10]Linked sheet'!D770,'Rounded options'!$B$3),"-"))</f>
        <v>2040</v>
      </c>
      <c r="F770" s="15" t="str">
        <f>IFERROR(ROUND(IF('[10]Linked sheet'!E770="","-",'[10]Linked sheet'!E770),'Rounded options'!$B$3),"-")</f>
        <v>-</v>
      </c>
      <c r="G770" s="15" t="str">
        <f>IFERROR(ROUND(IF('[10]Linked sheet'!F770="","-",'[10]Linked sheet'!F770),'Rounded options'!$B$3),"-")</f>
        <v>-</v>
      </c>
      <c r="H770" s="15">
        <f>IFERROR(ROUND(IF('[10]Linked sheet'!G770="","-",'[10]Linked sheet'!G770),'Rounded options'!$B$3),"-")</f>
        <v>7</v>
      </c>
      <c r="I770" s="66">
        <f>IF(AND(Q770=$I$2,$O770="HRG"),"See 07.BPTs",IFERROR(ROUND('[10]Linked sheet'!H770,'Rounded options'!$B$3),"-"))</f>
        <v>2094</v>
      </c>
      <c r="J770" s="15">
        <f>IFERROR(ROUND(IF('[10]Linked sheet'!I770="","-",'[10]Linked sheet'!I770),'Rounded options'!$B$3),"-")</f>
        <v>13</v>
      </c>
      <c r="K770" s="15">
        <f>IFERROR(ROUND(IF('[10]Linked sheet'!J770="","-",'[10]Linked sheet'!J770),'Rounded options'!$B$3),"-")</f>
        <v>202</v>
      </c>
      <c r="L770" s="15" t="str">
        <f>IF('[10]Linked sheet'!K770="","-",'[10]Linked sheet'!K770)</f>
        <v>Yes</v>
      </c>
      <c r="M770" s="39">
        <f>IF('[10]Linked sheet'!L770="","-",'[10]Linked sheet'!L770)</f>
        <v>0.30000000000000004</v>
      </c>
      <c r="N770" s="35">
        <f>IFERROR(ROUND('[10]Linked sheet'!M770,'Rounded options'!$B$3),"-")</f>
        <v>628</v>
      </c>
      <c r="O770" s="7" t="str">
        <f>IFERROR(VLOOKUP($B770,[11]BPT_System_Structure!$B:$F,2,FALSE),"-")</f>
        <v>-</v>
      </c>
      <c r="P770" s="23" t="str">
        <f>IFERROR(VLOOKUP($B770,[11]BPT_System_Structure!$B:$F,3,FALSE),"-")</f>
        <v>-</v>
      </c>
      <c r="Q770" s="8" t="str">
        <f>IFERROR(VLOOKUP($B770,[11]BPT_System_Structure!$B:$F,5,FALSE),"-")</f>
        <v>-</v>
      </c>
      <c r="R770" s="59">
        <v>0</v>
      </c>
    </row>
    <row r="771" spans="2:18" x14ac:dyDescent="0.2">
      <c r="B771" s="21" t="str">
        <f>'[10]Linked sheet'!A771</f>
        <v>FZ90B</v>
      </c>
      <c r="C771" s="20" t="str">
        <f>VLOOKUP($B771,'[10]Linked sheet'!$A$3:$O$1925,2,FALSE)</f>
        <v>Abdominal Pain without Interventions</v>
      </c>
      <c r="D771" s="68" t="str">
        <f>IF(AND($Q771=$D$2,$O771="HRG"),"See 07.BPT",IFERROR(ROUND('[10]Linked sheet'!C771,'Rounded options'!$B$3),"-"))</f>
        <v>-</v>
      </c>
      <c r="E771" s="66">
        <f>IF(AND($O771="HRG",OR($D$2,$Q771=$E$2)), "See 07.BPTs",IFERROR(ROUND('[10]Linked sheet'!D771,'Rounded options'!$B$3),"-"))</f>
        <v>435</v>
      </c>
      <c r="F771" s="15" t="str">
        <f>IFERROR(ROUND(IF('[10]Linked sheet'!E771="","-",'[10]Linked sheet'!E771),'Rounded options'!$B$3),"-")</f>
        <v>-</v>
      </c>
      <c r="G771" s="15" t="str">
        <f>IFERROR(ROUND(IF('[10]Linked sheet'!F771="","-",'[10]Linked sheet'!F771),'Rounded options'!$B$3),"-")</f>
        <v>-</v>
      </c>
      <c r="H771" s="15">
        <f>IFERROR(ROUND(IF('[10]Linked sheet'!G771="","-",'[10]Linked sheet'!G771),'Rounded options'!$B$3),"-")</f>
        <v>5</v>
      </c>
      <c r="I771" s="66">
        <f>IF(AND(Q771=$I$2,$O771="HRG"),"See 07.BPTs",IFERROR(ROUND('[10]Linked sheet'!H771,'Rounded options'!$B$3),"-"))</f>
        <v>647</v>
      </c>
      <c r="J771" s="15">
        <f>IFERROR(ROUND(IF('[10]Linked sheet'!I771="","-",'[10]Linked sheet'!I771),'Rounded options'!$B$3),"-")</f>
        <v>5</v>
      </c>
      <c r="K771" s="15">
        <f>IFERROR(ROUND(IF('[10]Linked sheet'!J771="","-",'[10]Linked sheet'!J771),'Rounded options'!$B$3),"-")</f>
        <v>202</v>
      </c>
      <c r="L771" s="15" t="str">
        <f>IF('[10]Linked sheet'!K771="","-",'[10]Linked sheet'!K771)</f>
        <v>Yes</v>
      </c>
      <c r="M771" s="39">
        <f>IF('[10]Linked sheet'!L771="","-",'[10]Linked sheet'!L771)</f>
        <v>1</v>
      </c>
      <c r="N771" s="35">
        <f>IFERROR(ROUND('[10]Linked sheet'!M771,'Rounded options'!$B$3),"-")</f>
        <v>647</v>
      </c>
      <c r="O771" s="7" t="str">
        <f>IFERROR(VLOOKUP($B771,[11]BPT_System_Structure!$B:$F,2,FALSE),"-")</f>
        <v xml:space="preserve">HRG </v>
      </c>
      <c r="P771" s="23" t="str">
        <f>IFERROR(VLOOKUP($B771,[11]BPT_System_Structure!$B:$F,3,FALSE),"-")</f>
        <v>SDEC</v>
      </c>
      <c r="Q771" s="8" t="str">
        <f>IFERROR(VLOOKUP($B771,[11]BPT_System_Structure!$B:$F,5,FALSE),"-")</f>
        <v>NE</v>
      </c>
      <c r="R771" s="59" t="s">
        <v>11</v>
      </c>
    </row>
    <row r="772" spans="2:18" hidden="1" x14ac:dyDescent="0.2">
      <c r="B772" s="21" t="str">
        <f>'[10]Linked sheet'!A772</f>
        <v>FZ91A</v>
      </c>
      <c r="C772" s="20" t="str">
        <f>VLOOKUP($B772,'[10]Linked sheet'!$A$3:$O$1925,2,FALSE)</f>
        <v>Non-Malignant Gastrointestinal Tract Disorders with Multiple Interventions, with CC Score 8+</v>
      </c>
      <c r="D772" s="68" t="str">
        <f>IF(AND($Q772=$D$2,$O772="HRG"),"See 07.BPT",IFERROR(ROUND('[10]Linked sheet'!C772,'Rounded options'!$B$3),"-"))</f>
        <v>-</v>
      </c>
      <c r="E772" s="66">
        <f>IF(AND($O772="HRG",OR($D$2,$Q772=$E$2)), "See 07.BPTs",IFERROR(ROUND('[10]Linked sheet'!D772,'Rounded options'!$B$3),"-"))</f>
        <v>11736</v>
      </c>
      <c r="F772" s="15" t="str">
        <f>IFERROR(ROUND(IF('[10]Linked sheet'!E772="","-",'[10]Linked sheet'!E772),'Rounded options'!$B$3),"-")</f>
        <v>-</v>
      </c>
      <c r="G772" s="15" t="str">
        <f>IFERROR(ROUND(IF('[10]Linked sheet'!F772="","-",'[10]Linked sheet'!F772),'Rounded options'!$B$3),"-")</f>
        <v>-</v>
      </c>
      <c r="H772" s="15">
        <f>IFERROR(ROUND(IF('[10]Linked sheet'!G772="","-",'[10]Linked sheet'!G772),'Rounded options'!$B$3),"-")</f>
        <v>94</v>
      </c>
      <c r="I772" s="66">
        <f>IF(AND(Q772=$I$2,$O772="HRG"),"See 07.BPTs",IFERROR(ROUND('[10]Linked sheet'!H772,'Rounded options'!$B$3),"-"))</f>
        <v>9243</v>
      </c>
      <c r="J772" s="15">
        <f>IFERROR(ROUND(IF('[10]Linked sheet'!I772="","-",'[10]Linked sheet'!I772),'Rounded options'!$B$3),"-")</f>
        <v>87</v>
      </c>
      <c r="K772" s="15">
        <f>IFERROR(ROUND(IF('[10]Linked sheet'!J772="","-",'[10]Linked sheet'!J772),'Rounded options'!$B$3),"-")</f>
        <v>202</v>
      </c>
      <c r="L772" s="15" t="str">
        <f>IF('[10]Linked sheet'!K772="","-",'[10]Linked sheet'!K772)</f>
        <v>Yes</v>
      </c>
      <c r="M772" s="39">
        <f>IF('[10]Linked sheet'!L772="","-",'[10]Linked sheet'!L772)</f>
        <v>0.30000000000000004</v>
      </c>
      <c r="N772" s="35">
        <f>IFERROR(ROUND('[10]Linked sheet'!M772,'Rounded options'!$B$3),"-")</f>
        <v>2773</v>
      </c>
      <c r="O772" s="7" t="str">
        <f>IFERROR(VLOOKUP($B772,[11]BPT_System_Structure!$B:$F,2,FALSE),"-")</f>
        <v>-</v>
      </c>
      <c r="P772" s="23" t="str">
        <f>IFERROR(VLOOKUP($B772,[11]BPT_System_Structure!$B:$F,3,FALSE),"-")</f>
        <v>-</v>
      </c>
      <c r="Q772" s="8" t="str">
        <f>IFERROR(VLOOKUP($B772,[11]BPT_System_Structure!$B:$F,5,FALSE),"-")</f>
        <v>-</v>
      </c>
      <c r="R772" s="59">
        <v>0</v>
      </c>
    </row>
    <row r="773" spans="2:18" hidden="1" x14ac:dyDescent="0.2">
      <c r="B773" s="21" t="str">
        <f>'[10]Linked sheet'!A773</f>
        <v>FZ91B</v>
      </c>
      <c r="C773" s="20" t="str">
        <f>VLOOKUP($B773,'[10]Linked sheet'!$A$3:$O$1925,2,FALSE)</f>
        <v>Non-Malignant Gastrointestinal Tract Disorders with Multiple Interventions, with CC Score 5-7</v>
      </c>
      <c r="D773" s="68" t="str">
        <f>IF(AND($Q773=$D$2,$O773="HRG"),"See 07.BPT",IFERROR(ROUND('[10]Linked sheet'!C773,'Rounded options'!$B$3),"-"))</f>
        <v>-</v>
      </c>
      <c r="E773" s="66">
        <f>IF(AND($O773="HRG",OR($D$2,$Q773=$E$2)), "See 07.BPTs",IFERROR(ROUND('[10]Linked sheet'!D773,'Rounded options'!$B$3),"-"))</f>
        <v>6046</v>
      </c>
      <c r="F773" s="15" t="str">
        <f>IFERROR(ROUND(IF('[10]Linked sheet'!E773="","-",'[10]Linked sheet'!E773),'Rounded options'!$B$3),"-")</f>
        <v>-</v>
      </c>
      <c r="G773" s="15" t="str">
        <f>IFERROR(ROUND(IF('[10]Linked sheet'!F773="","-",'[10]Linked sheet'!F773),'Rounded options'!$B$3),"-")</f>
        <v>-</v>
      </c>
      <c r="H773" s="15">
        <f>IFERROR(ROUND(IF('[10]Linked sheet'!G773="","-",'[10]Linked sheet'!G773),'Rounded options'!$B$3),"-")</f>
        <v>36</v>
      </c>
      <c r="I773" s="66">
        <f>IF(AND(Q773=$I$2,$O773="HRG"),"See 07.BPTs",IFERROR(ROUND('[10]Linked sheet'!H773,'Rounded options'!$B$3),"-"))</f>
        <v>6034</v>
      </c>
      <c r="J773" s="15">
        <f>IFERROR(ROUND(IF('[10]Linked sheet'!I773="","-",'[10]Linked sheet'!I773),'Rounded options'!$B$3),"-")</f>
        <v>51</v>
      </c>
      <c r="K773" s="15">
        <f>IFERROR(ROUND(IF('[10]Linked sheet'!J773="","-",'[10]Linked sheet'!J773),'Rounded options'!$B$3),"-")</f>
        <v>202</v>
      </c>
      <c r="L773" s="15" t="str">
        <f>IF('[10]Linked sheet'!K773="","-",'[10]Linked sheet'!K773)</f>
        <v>Yes</v>
      </c>
      <c r="M773" s="39">
        <f>IF('[10]Linked sheet'!L773="","-",'[10]Linked sheet'!L773)</f>
        <v>0.30000000000000004</v>
      </c>
      <c r="N773" s="35">
        <f>IFERROR(ROUND('[10]Linked sheet'!M773,'Rounded options'!$B$3),"-")</f>
        <v>1810</v>
      </c>
      <c r="O773" s="7" t="str">
        <f>IFERROR(VLOOKUP($B773,[11]BPT_System_Structure!$B:$F,2,FALSE),"-")</f>
        <v>-</v>
      </c>
      <c r="P773" s="23" t="str">
        <f>IFERROR(VLOOKUP($B773,[11]BPT_System_Structure!$B:$F,3,FALSE),"-")</f>
        <v>-</v>
      </c>
      <c r="Q773" s="8" t="str">
        <f>IFERROR(VLOOKUP($B773,[11]BPT_System_Structure!$B:$F,5,FALSE),"-")</f>
        <v>-</v>
      </c>
      <c r="R773" s="59">
        <v>0</v>
      </c>
    </row>
    <row r="774" spans="2:18" hidden="1" x14ac:dyDescent="0.2">
      <c r="B774" s="21" t="str">
        <f>'[10]Linked sheet'!A774</f>
        <v>FZ91C</v>
      </c>
      <c r="C774" s="20" t="str">
        <f>VLOOKUP($B774,'[10]Linked sheet'!$A$3:$O$1925,2,FALSE)</f>
        <v>Non-Malignant Gastrointestinal Tract Disorders with Multiple Interventions, with CC Score 3-4</v>
      </c>
      <c r="D774" s="68" t="str">
        <f>IF(AND($Q774=$D$2,$O774="HRG"),"See 07.BPT",IFERROR(ROUND('[10]Linked sheet'!C774,'Rounded options'!$B$3),"-"))</f>
        <v>-</v>
      </c>
      <c r="E774" s="66">
        <f>IF(AND($O774="HRG",OR($D$2,$Q774=$E$2)), "See 07.BPTs",IFERROR(ROUND('[10]Linked sheet'!D774,'Rounded options'!$B$3),"-"))</f>
        <v>3451</v>
      </c>
      <c r="F774" s="15" t="str">
        <f>IFERROR(ROUND(IF('[10]Linked sheet'!E774="","-",'[10]Linked sheet'!E774),'Rounded options'!$B$3),"-")</f>
        <v>-</v>
      </c>
      <c r="G774" s="15" t="str">
        <f>IFERROR(ROUND(IF('[10]Linked sheet'!F774="","-",'[10]Linked sheet'!F774),'Rounded options'!$B$3),"-")</f>
        <v>-</v>
      </c>
      <c r="H774" s="15">
        <f>IFERROR(ROUND(IF('[10]Linked sheet'!G774="","-",'[10]Linked sheet'!G774),'Rounded options'!$B$3),"-")</f>
        <v>17</v>
      </c>
      <c r="I774" s="66">
        <f>IF(AND(Q774=$I$2,$O774="HRG"),"See 07.BPTs",IFERROR(ROUND('[10]Linked sheet'!H774,'Rounded options'!$B$3),"-"))</f>
        <v>4379</v>
      </c>
      <c r="J774" s="15">
        <f>IFERROR(ROUND(IF('[10]Linked sheet'!I774="","-",'[10]Linked sheet'!I774),'Rounded options'!$B$3),"-")</f>
        <v>34</v>
      </c>
      <c r="K774" s="15">
        <f>IFERROR(ROUND(IF('[10]Linked sheet'!J774="","-",'[10]Linked sheet'!J774),'Rounded options'!$B$3),"-")</f>
        <v>202</v>
      </c>
      <c r="L774" s="15" t="str">
        <f>IF('[10]Linked sheet'!K774="","-",'[10]Linked sheet'!K774)</f>
        <v>Yes</v>
      </c>
      <c r="M774" s="39">
        <f>IF('[10]Linked sheet'!L774="","-",'[10]Linked sheet'!L774)</f>
        <v>0.30000000000000004</v>
      </c>
      <c r="N774" s="35">
        <f>IFERROR(ROUND('[10]Linked sheet'!M774,'Rounded options'!$B$3),"-")</f>
        <v>1314</v>
      </c>
      <c r="O774" s="7" t="str">
        <f>IFERROR(VLOOKUP($B774,[11]BPT_System_Structure!$B:$F,2,FALSE),"-")</f>
        <v>-</v>
      </c>
      <c r="P774" s="23" t="str">
        <f>IFERROR(VLOOKUP($B774,[11]BPT_System_Structure!$B:$F,3,FALSE),"-")</f>
        <v>-</v>
      </c>
      <c r="Q774" s="8" t="str">
        <f>IFERROR(VLOOKUP($B774,[11]BPT_System_Structure!$B:$F,5,FALSE),"-")</f>
        <v>-</v>
      </c>
      <c r="R774" s="59">
        <v>0</v>
      </c>
    </row>
    <row r="775" spans="2:18" hidden="1" x14ac:dyDescent="0.2">
      <c r="B775" s="21" t="str">
        <f>'[10]Linked sheet'!A775</f>
        <v>FZ91D</v>
      </c>
      <c r="C775" s="20" t="str">
        <f>VLOOKUP($B775,'[10]Linked sheet'!$A$3:$O$1925,2,FALSE)</f>
        <v>Non-Malignant Gastrointestinal Tract Disorders with Multiple Interventions, with CC Score 0-2</v>
      </c>
      <c r="D775" s="68" t="str">
        <f>IF(AND($Q775=$D$2,$O775="HRG"),"See 07.BPT",IFERROR(ROUND('[10]Linked sheet'!C775,'Rounded options'!$B$3),"-"))</f>
        <v>-</v>
      </c>
      <c r="E775" s="66">
        <f>IF(AND($O775="HRG",OR($D$2,$Q775=$E$2)), "See 07.BPTs",IFERROR(ROUND('[10]Linked sheet'!D775,'Rounded options'!$B$3),"-"))</f>
        <v>2698</v>
      </c>
      <c r="F775" s="15" t="str">
        <f>IFERROR(ROUND(IF('[10]Linked sheet'!E775="","-",'[10]Linked sheet'!E775),'Rounded options'!$B$3),"-")</f>
        <v>-</v>
      </c>
      <c r="G775" s="15" t="str">
        <f>IFERROR(ROUND(IF('[10]Linked sheet'!F775="","-",'[10]Linked sheet'!F775),'Rounded options'!$B$3),"-")</f>
        <v>-</v>
      </c>
      <c r="H775" s="15">
        <f>IFERROR(ROUND(IF('[10]Linked sheet'!G775="","-",'[10]Linked sheet'!G775),'Rounded options'!$B$3),"-")</f>
        <v>12</v>
      </c>
      <c r="I775" s="66">
        <f>IF(AND(Q775=$I$2,$O775="HRG"),"See 07.BPTs",IFERROR(ROUND('[10]Linked sheet'!H775,'Rounded options'!$B$3),"-"))</f>
        <v>3297</v>
      </c>
      <c r="J775" s="15">
        <f>IFERROR(ROUND(IF('[10]Linked sheet'!I775="","-",'[10]Linked sheet'!I775),'Rounded options'!$B$3),"-")</f>
        <v>24</v>
      </c>
      <c r="K775" s="15">
        <f>IFERROR(ROUND(IF('[10]Linked sheet'!J775="","-",'[10]Linked sheet'!J775),'Rounded options'!$B$3),"-")</f>
        <v>202</v>
      </c>
      <c r="L775" s="15" t="str">
        <f>IF('[10]Linked sheet'!K775="","-",'[10]Linked sheet'!K775)</f>
        <v>Yes</v>
      </c>
      <c r="M775" s="39">
        <f>IF('[10]Linked sheet'!L775="","-",'[10]Linked sheet'!L775)</f>
        <v>0.30000000000000004</v>
      </c>
      <c r="N775" s="35">
        <f>IFERROR(ROUND('[10]Linked sheet'!M775,'Rounded options'!$B$3),"-")</f>
        <v>989</v>
      </c>
      <c r="O775" s="7" t="str">
        <f>IFERROR(VLOOKUP($B775,[11]BPT_System_Structure!$B:$F,2,FALSE),"-")</f>
        <v>-</v>
      </c>
      <c r="P775" s="23" t="str">
        <f>IFERROR(VLOOKUP($B775,[11]BPT_System_Structure!$B:$F,3,FALSE),"-")</f>
        <v>-</v>
      </c>
      <c r="Q775" s="8" t="str">
        <f>IFERROR(VLOOKUP($B775,[11]BPT_System_Structure!$B:$F,5,FALSE),"-")</f>
        <v>-</v>
      </c>
      <c r="R775" s="59">
        <v>0</v>
      </c>
    </row>
    <row r="776" spans="2:18" hidden="1" x14ac:dyDescent="0.2">
      <c r="B776" s="21" t="str">
        <f>'[10]Linked sheet'!A776</f>
        <v>FZ91E</v>
      </c>
      <c r="C776" s="20" t="str">
        <f>VLOOKUP($B776,'[10]Linked sheet'!$A$3:$O$1925,2,FALSE)</f>
        <v>Non-Malignant Gastrointestinal Tract Disorders with Single Intervention, with CC Score 9+</v>
      </c>
      <c r="D776" s="68" t="str">
        <f>IF(AND($Q776=$D$2,$O776="HRG"),"See 07.BPT",IFERROR(ROUND('[10]Linked sheet'!C776,'Rounded options'!$B$3),"-"))</f>
        <v>-</v>
      </c>
      <c r="E776" s="66">
        <f>IF(AND($O776="HRG",OR($D$2,$Q776=$E$2)), "See 07.BPTs",IFERROR(ROUND('[10]Linked sheet'!D776,'Rounded options'!$B$3),"-"))</f>
        <v>7473</v>
      </c>
      <c r="F776" s="15" t="str">
        <f>IFERROR(ROUND(IF('[10]Linked sheet'!E776="","-",'[10]Linked sheet'!E776),'Rounded options'!$B$3),"-")</f>
        <v>-</v>
      </c>
      <c r="G776" s="15" t="str">
        <f>IFERROR(ROUND(IF('[10]Linked sheet'!F776="","-",'[10]Linked sheet'!F776),'Rounded options'!$B$3),"-")</f>
        <v>-</v>
      </c>
      <c r="H776" s="15">
        <f>IFERROR(ROUND(IF('[10]Linked sheet'!G776="","-",'[10]Linked sheet'!G776),'Rounded options'!$B$3),"-")</f>
        <v>47</v>
      </c>
      <c r="I776" s="66">
        <f>IF(AND(Q776=$I$2,$O776="HRG"),"See 07.BPTs",IFERROR(ROUND('[10]Linked sheet'!H776,'Rounded options'!$B$3),"-"))</f>
        <v>6717</v>
      </c>
      <c r="J776" s="15">
        <f>IFERROR(ROUND(IF('[10]Linked sheet'!I776="","-",'[10]Linked sheet'!I776),'Rounded options'!$B$3),"-")</f>
        <v>62</v>
      </c>
      <c r="K776" s="15">
        <f>IFERROR(ROUND(IF('[10]Linked sheet'!J776="","-",'[10]Linked sheet'!J776),'Rounded options'!$B$3),"-")</f>
        <v>202</v>
      </c>
      <c r="L776" s="15" t="str">
        <f>IF('[10]Linked sheet'!K776="","-",'[10]Linked sheet'!K776)</f>
        <v>Yes</v>
      </c>
      <c r="M776" s="39">
        <f>IF('[10]Linked sheet'!L776="","-",'[10]Linked sheet'!L776)</f>
        <v>0.30000000000000004</v>
      </c>
      <c r="N776" s="35">
        <f>IFERROR(ROUND('[10]Linked sheet'!M776,'Rounded options'!$B$3),"-")</f>
        <v>2015</v>
      </c>
      <c r="O776" s="7" t="str">
        <f>IFERROR(VLOOKUP($B776,[11]BPT_System_Structure!$B:$F,2,FALSE),"-")</f>
        <v>-</v>
      </c>
      <c r="P776" s="23" t="str">
        <f>IFERROR(VLOOKUP($B776,[11]BPT_System_Structure!$B:$F,3,FALSE),"-")</f>
        <v>-</v>
      </c>
      <c r="Q776" s="8" t="str">
        <f>IFERROR(VLOOKUP($B776,[11]BPT_System_Structure!$B:$F,5,FALSE),"-")</f>
        <v>-</v>
      </c>
      <c r="R776" s="59">
        <v>0</v>
      </c>
    </row>
    <row r="777" spans="2:18" hidden="1" x14ac:dyDescent="0.2">
      <c r="B777" s="21" t="str">
        <f>'[10]Linked sheet'!A777</f>
        <v>FZ91F</v>
      </c>
      <c r="C777" s="20" t="str">
        <f>VLOOKUP($B777,'[10]Linked sheet'!$A$3:$O$1925,2,FALSE)</f>
        <v>Non-Malignant Gastrointestinal Tract Disorders with Single Intervention, with CC Score 5-8</v>
      </c>
      <c r="D777" s="68" t="str">
        <f>IF(AND($Q777=$D$2,$O777="HRG"),"See 07.BPT",IFERROR(ROUND('[10]Linked sheet'!C777,'Rounded options'!$B$3),"-"))</f>
        <v>-</v>
      </c>
      <c r="E777" s="66">
        <f>IF(AND($O777="HRG",OR($D$2,$Q777=$E$2)), "See 07.BPTs",IFERROR(ROUND('[10]Linked sheet'!D777,'Rounded options'!$B$3),"-"))</f>
        <v>3538</v>
      </c>
      <c r="F777" s="15" t="str">
        <f>IFERROR(ROUND(IF('[10]Linked sheet'!E777="","-",'[10]Linked sheet'!E777),'Rounded options'!$B$3),"-")</f>
        <v>-</v>
      </c>
      <c r="G777" s="15" t="str">
        <f>IFERROR(ROUND(IF('[10]Linked sheet'!F777="","-",'[10]Linked sheet'!F777),'Rounded options'!$B$3),"-")</f>
        <v>-</v>
      </c>
      <c r="H777" s="15">
        <f>IFERROR(ROUND(IF('[10]Linked sheet'!G777="","-",'[10]Linked sheet'!G777),'Rounded options'!$B$3),"-")</f>
        <v>20</v>
      </c>
      <c r="I777" s="66">
        <f>IF(AND(Q777=$I$2,$O777="HRG"),"See 07.BPTs",IFERROR(ROUND('[10]Linked sheet'!H777,'Rounded options'!$B$3),"-"))</f>
        <v>4052</v>
      </c>
      <c r="J777" s="15">
        <f>IFERROR(ROUND(IF('[10]Linked sheet'!I777="","-",'[10]Linked sheet'!I777),'Rounded options'!$B$3),"-")</f>
        <v>33</v>
      </c>
      <c r="K777" s="15">
        <f>IFERROR(ROUND(IF('[10]Linked sheet'!J777="","-",'[10]Linked sheet'!J777),'Rounded options'!$B$3),"-")</f>
        <v>202</v>
      </c>
      <c r="L777" s="15" t="str">
        <f>IF('[10]Linked sheet'!K777="","-",'[10]Linked sheet'!K777)</f>
        <v>Yes</v>
      </c>
      <c r="M777" s="39">
        <f>IF('[10]Linked sheet'!L777="","-",'[10]Linked sheet'!L777)</f>
        <v>0.30000000000000004</v>
      </c>
      <c r="N777" s="35">
        <f>IFERROR(ROUND('[10]Linked sheet'!M777,'Rounded options'!$B$3),"-")</f>
        <v>1216</v>
      </c>
      <c r="O777" s="7" t="str">
        <f>IFERROR(VLOOKUP($B777,[11]BPT_System_Structure!$B:$F,2,FALSE),"-")</f>
        <v>-</v>
      </c>
      <c r="P777" s="23" t="str">
        <f>IFERROR(VLOOKUP($B777,[11]BPT_System_Structure!$B:$F,3,FALSE),"-")</f>
        <v>-</v>
      </c>
      <c r="Q777" s="8" t="str">
        <f>IFERROR(VLOOKUP($B777,[11]BPT_System_Structure!$B:$F,5,FALSE),"-")</f>
        <v>-</v>
      </c>
      <c r="R777" s="59">
        <v>0</v>
      </c>
    </row>
    <row r="778" spans="2:18" hidden="1" x14ac:dyDescent="0.2">
      <c r="B778" s="21" t="str">
        <f>'[10]Linked sheet'!A778</f>
        <v>FZ91G</v>
      </c>
      <c r="C778" s="20" t="str">
        <f>VLOOKUP($B778,'[10]Linked sheet'!$A$3:$O$1925,2,FALSE)</f>
        <v>Non-Malignant Gastrointestinal Tract Disorders with Single Intervention, with CC Score 3-4</v>
      </c>
      <c r="D778" s="68" t="str">
        <f>IF(AND($Q778=$D$2,$O778="HRG"),"See 07.BPT",IFERROR(ROUND('[10]Linked sheet'!C778,'Rounded options'!$B$3),"-"))</f>
        <v>-</v>
      </c>
      <c r="E778" s="66">
        <f>IF(AND($O778="HRG",OR($D$2,$Q778=$E$2)), "See 07.BPTs",IFERROR(ROUND('[10]Linked sheet'!D778,'Rounded options'!$B$3),"-"))</f>
        <v>2624</v>
      </c>
      <c r="F778" s="15" t="str">
        <f>IFERROR(ROUND(IF('[10]Linked sheet'!E778="","-",'[10]Linked sheet'!E778),'Rounded options'!$B$3),"-")</f>
        <v>-</v>
      </c>
      <c r="G778" s="15" t="str">
        <f>IFERROR(ROUND(IF('[10]Linked sheet'!F778="","-",'[10]Linked sheet'!F778),'Rounded options'!$B$3),"-")</f>
        <v>-</v>
      </c>
      <c r="H778" s="15">
        <f>IFERROR(ROUND(IF('[10]Linked sheet'!G778="","-",'[10]Linked sheet'!G778),'Rounded options'!$B$3),"-")</f>
        <v>12</v>
      </c>
      <c r="I778" s="66">
        <f>IF(AND(Q778=$I$2,$O778="HRG"),"See 07.BPTs",IFERROR(ROUND('[10]Linked sheet'!H778,'Rounded options'!$B$3),"-"))</f>
        <v>2968</v>
      </c>
      <c r="J778" s="15">
        <f>IFERROR(ROUND(IF('[10]Linked sheet'!I778="","-",'[10]Linked sheet'!I778),'Rounded options'!$B$3),"-")</f>
        <v>23</v>
      </c>
      <c r="K778" s="15">
        <f>IFERROR(ROUND(IF('[10]Linked sheet'!J778="","-",'[10]Linked sheet'!J778),'Rounded options'!$B$3),"-")</f>
        <v>202</v>
      </c>
      <c r="L778" s="15" t="str">
        <f>IF('[10]Linked sheet'!K778="","-",'[10]Linked sheet'!K778)</f>
        <v>Yes</v>
      </c>
      <c r="M778" s="39">
        <f>IF('[10]Linked sheet'!L778="","-",'[10]Linked sheet'!L778)</f>
        <v>0.30000000000000004</v>
      </c>
      <c r="N778" s="35">
        <f>IFERROR(ROUND('[10]Linked sheet'!M778,'Rounded options'!$B$3),"-")</f>
        <v>891</v>
      </c>
      <c r="O778" s="7" t="str">
        <f>IFERROR(VLOOKUP($B778,[11]BPT_System_Structure!$B:$F,2,FALSE),"-")</f>
        <v>-</v>
      </c>
      <c r="P778" s="23" t="str">
        <f>IFERROR(VLOOKUP($B778,[11]BPT_System_Structure!$B:$F,3,FALSE),"-")</f>
        <v>-</v>
      </c>
      <c r="Q778" s="8" t="str">
        <f>IFERROR(VLOOKUP($B778,[11]BPT_System_Structure!$B:$F,5,FALSE),"-")</f>
        <v>-</v>
      </c>
      <c r="R778" s="59">
        <v>0</v>
      </c>
    </row>
    <row r="779" spans="2:18" hidden="1" x14ac:dyDescent="0.2">
      <c r="B779" s="21" t="str">
        <f>'[10]Linked sheet'!A779</f>
        <v>FZ91H</v>
      </c>
      <c r="C779" s="20" t="str">
        <f>VLOOKUP($B779,'[10]Linked sheet'!$A$3:$O$1925,2,FALSE)</f>
        <v>Non-Malignant Gastrointestinal Tract Disorders with Single Intervention, with CC Score 0-2</v>
      </c>
      <c r="D779" s="68" t="str">
        <f>IF(AND($Q779=$D$2,$O779="HRG"),"See 07.BPT",IFERROR(ROUND('[10]Linked sheet'!C779,'Rounded options'!$B$3),"-"))</f>
        <v>-</v>
      </c>
      <c r="E779" s="66">
        <f>IF(AND($O779="HRG",OR($D$2,$Q779=$E$2)), "See 07.BPTs",IFERROR(ROUND('[10]Linked sheet'!D779,'Rounded options'!$B$3),"-"))</f>
        <v>2279</v>
      </c>
      <c r="F779" s="15" t="str">
        <f>IFERROR(ROUND(IF('[10]Linked sheet'!E779="","-",'[10]Linked sheet'!E779),'Rounded options'!$B$3),"-")</f>
        <v>-</v>
      </c>
      <c r="G779" s="15" t="str">
        <f>IFERROR(ROUND(IF('[10]Linked sheet'!F779="","-",'[10]Linked sheet'!F779),'Rounded options'!$B$3),"-")</f>
        <v>-</v>
      </c>
      <c r="H779" s="15">
        <f>IFERROR(ROUND(IF('[10]Linked sheet'!G779="","-",'[10]Linked sheet'!G779),'Rounded options'!$B$3),"-")</f>
        <v>7</v>
      </c>
      <c r="I779" s="66">
        <f>IF(AND(Q779=$I$2,$O779="HRG"),"See 07.BPTs",IFERROR(ROUND('[10]Linked sheet'!H779,'Rounded options'!$B$3),"-"))</f>
        <v>2125</v>
      </c>
      <c r="J779" s="15">
        <f>IFERROR(ROUND(IF('[10]Linked sheet'!I779="","-",'[10]Linked sheet'!I779),'Rounded options'!$B$3),"-")</f>
        <v>13</v>
      </c>
      <c r="K779" s="15">
        <f>IFERROR(ROUND(IF('[10]Linked sheet'!J779="","-",'[10]Linked sheet'!J779),'Rounded options'!$B$3),"-")</f>
        <v>202</v>
      </c>
      <c r="L779" s="15" t="str">
        <f>IF('[10]Linked sheet'!K779="","-",'[10]Linked sheet'!K779)</f>
        <v>Yes</v>
      </c>
      <c r="M779" s="39">
        <f>IF('[10]Linked sheet'!L779="","-",'[10]Linked sheet'!L779)</f>
        <v>0.30000000000000004</v>
      </c>
      <c r="N779" s="35">
        <f>IFERROR(ROUND('[10]Linked sheet'!M779,'Rounded options'!$B$3),"-")</f>
        <v>637</v>
      </c>
      <c r="O779" s="7" t="str">
        <f>IFERROR(VLOOKUP($B779,[11]BPT_System_Structure!$B:$F,2,FALSE),"-")</f>
        <v>-</v>
      </c>
      <c r="P779" s="23" t="str">
        <f>IFERROR(VLOOKUP($B779,[11]BPT_System_Structure!$B:$F,3,FALSE),"-")</f>
        <v>-</v>
      </c>
      <c r="Q779" s="8" t="str">
        <f>IFERROR(VLOOKUP($B779,[11]BPT_System_Structure!$B:$F,5,FALSE),"-")</f>
        <v>-</v>
      </c>
      <c r="R779" s="59">
        <v>0</v>
      </c>
    </row>
    <row r="780" spans="2:18" hidden="1" x14ac:dyDescent="0.2">
      <c r="B780" s="21" t="str">
        <f>'[10]Linked sheet'!A780</f>
        <v>FZ91J</v>
      </c>
      <c r="C780" s="20" t="str">
        <f>VLOOKUP($B780,'[10]Linked sheet'!$A$3:$O$1925,2,FALSE)</f>
        <v>Non-Malignant Gastrointestinal Tract Disorders without Interventions, with CC Score 11+</v>
      </c>
      <c r="D780" s="68" t="str">
        <f>IF(AND($Q780=$D$2,$O780="HRG"),"See 07.BPT",IFERROR(ROUND('[10]Linked sheet'!C780,'Rounded options'!$B$3),"-"))</f>
        <v>-</v>
      </c>
      <c r="E780" s="66">
        <f>IF(AND($O780="HRG",OR($D$2,$Q780=$E$2)), "See 07.BPTs",IFERROR(ROUND('[10]Linked sheet'!D780,'Rounded options'!$B$3),"-"))</f>
        <v>4318</v>
      </c>
      <c r="F780" s="15" t="str">
        <f>IFERROR(ROUND(IF('[10]Linked sheet'!E780="","-",'[10]Linked sheet'!E780),'Rounded options'!$B$3),"-")</f>
        <v>-</v>
      </c>
      <c r="G780" s="15" t="str">
        <f>IFERROR(ROUND(IF('[10]Linked sheet'!F780="","-",'[10]Linked sheet'!F780),'Rounded options'!$B$3),"-")</f>
        <v>-</v>
      </c>
      <c r="H780" s="15">
        <f>IFERROR(ROUND(IF('[10]Linked sheet'!G780="","-",'[10]Linked sheet'!G780),'Rounded options'!$B$3),"-")</f>
        <v>42</v>
      </c>
      <c r="I780" s="66">
        <f>IF(AND(Q780=$I$2,$O780="HRG"),"See 07.BPTs",IFERROR(ROUND('[10]Linked sheet'!H780,'Rounded options'!$B$3),"-"))</f>
        <v>4318</v>
      </c>
      <c r="J780" s="15">
        <f>IFERROR(ROUND(IF('[10]Linked sheet'!I780="","-",'[10]Linked sheet'!I780),'Rounded options'!$B$3),"-")</f>
        <v>42</v>
      </c>
      <c r="K780" s="15">
        <f>IFERROR(ROUND(IF('[10]Linked sheet'!J780="","-",'[10]Linked sheet'!J780),'Rounded options'!$B$3),"-")</f>
        <v>202</v>
      </c>
      <c r="L780" s="15" t="str">
        <f>IF('[10]Linked sheet'!K780="","-",'[10]Linked sheet'!K780)</f>
        <v>Yes</v>
      </c>
      <c r="M780" s="39">
        <f>IF('[10]Linked sheet'!L780="","-",'[10]Linked sheet'!L780)</f>
        <v>0.30000000000000004</v>
      </c>
      <c r="N780" s="35">
        <f>IFERROR(ROUND('[10]Linked sheet'!M780,'Rounded options'!$B$3),"-")</f>
        <v>1295</v>
      </c>
      <c r="O780" s="7" t="str">
        <f>IFERROR(VLOOKUP($B780,[11]BPT_System_Structure!$B:$F,2,FALSE),"-")</f>
        <v>-</v>
      </c>
      <c r="P780" s="23" t="str">
        <f>IFERROR(VLOOKUP($B780,[11]BPT_System_Structure!$B:$F,3,FALSE),"-")</f>
        <v>-</v>
      </c>
      <c r="Q780" s="8" t="str">
        <f>IFERROR(VLOOKUP($B780,[11]BPT_System_Structure!$B:$F,5,FALSE),"-")</f>
        <v>-</v>
      </c>
      <c r="R780" s="59">
        <v>0</v>
      </c>
    </row>
    <row r="781" spans="2:18" hidden="1" x14ac:dyDescent="0.2">
      <c r="B781" s="21" t="str">
        <f>'[10]Linked sheet'!A781</f>
        <v>FZ91K</v>
      </c>
      <c r="C781" s="20" t="str">
        <f>VLOOKUP($B781,'[10]Linked sheet'!$A$3:$O$1925,2,FALSE)</f>
        <v>Non-Malignant Gastrointestinal Tract Disorders without Interventions, with CC Score 6-10</v>
      </c>
      <c r="D781" s="68" t="str">
        <f>IF(AND($Q781=$D$2,$O781="HRG"),"See 07.BPT",IFERROR(ROUND('[10]Linked sheet'!C781,'Rounded options'!$B$3),"-"))</f>
        <v>-</v>
      </c>
      <c r="E781" s="66">
        <f>IF(AND($O781="HRG",OR($D$2,$Q781=$E$2)), "See 07.BPTs",IFERROR(ROUND('[10]Linked sheet'!D781,'Rounded options'!$B$3),"-"))</f>
        <v>1794</v>
      </c>
      <c r="F781" s="15" t="str">
        <f>IFERROR(ROUND(IF('[10]Linked sheet'!E781="","-",'[10]Linked sheet'!E781),'Rounded options'!$B$3),"-")</f>
        <v>-</v>
      </c>
      <c r="G781" s="15" t="str">
        <f>IFERROR(ROUND(IF('[10]Linked sheet'!F781="","-",'[10]Linked sheet'!F781),'Rounded options'!$B$3),"-")</f>
        <v>-</v>
      </c>
      <c r="H781" s="15">
        <f>IFERROR(ROUND(IF('[10]Linked sheet'!G781="","-",'[10]Linked sheet'!G781),'Rounded options'!$B$3),"-")</f>
        <v>16</v>
      </c>
      <c r="I781" s="66">
        <f>IF(AND(Q781=$I$2,$O781="HRG"),"See 07.BPTs",IFERROR(ROUND('[10]Linked sheet'!H781,'Rounded options'!$B$3),"-"))</f>
        <v>2828</v>
      </c>
      <c r="J781" s="15">
        <f>IFERROR(ROUND(IF('[10]Linked sheet'!I781="","-",'[10]Linked sheet'!I781),'Rounded options'!$B$3),"-")</f>
        <v>25</v>
      </c>
      <c r="K781" s="15">
        <f>IFERROR(ROUND(IF('[10]Linked sheet'!J781="","-",'[10]Linked sheet'!J781),'Rounded options'!$B$3),"-")</f>
        <v>202</v>
      </c>
      <c r="L781" s="15" t="str">
        <f>IF('[10]Linked sheet'!K781="","-",'[10]Linked sheet'!K781)</f>
        <v>Yes</v>
      </c>
      <c r="M781" s="39">
        <f>IF('[10]Linked sheet'!L781="","-",'[10]Linked sheet'!L781)</f>
        <v>0.30000000000000004</v>
      </c>
      <c r="N781" s="35">
        <f>IFERROR(ROUND('[10]Linked sheet'!M781,'Rounded options'!$B$3),"-")</f>
        <v>848</v>
      </c>
      <c r="O781" s="7" t="str">
        <f>IFERROR(VLOOKUP($B781,[11]BPT_System_Structure!$B:$F,2,FALSE),"-")</f>
        <v>-</v>
      </c>
      <c r="P781" s="23" t="str">
        <f>IFERROR(VLOOKUP($B781,[11]BPT_System_Structure!$B:$F,3,FALSE),"-")</f>
        <v>-</v>
      </c>
      <c r="Q781" s="8" t="str">
        <f>IFERROR(VLOOKUP($B781,[11]BPT_System_Structure!$B:$F,5,FALSE),"-")</f>
        <v>-</v>
      </c>
      <c r="R781" s="59">
        <v>0</v>
      </c>
    </row>
    <row r="782" spans="2:18" hidden="1" x14ac:dyDescent="0.2">
      <c r="B782" s="21" t="str">
        <f>'[10]Linked sheet'!A782</f>
        <v>FZ91L</v>
      </c>
      <c r="C782" s="20" t="str">
        <f>VLOOKUP($B782,'[10]Linked sheet'!$A$3:$O$1925,2,FALSE)</f>
        <v>Non-Malignant Gastrointestinal Tract Disorders without Interventions, with CC Score 3-5</v>
      </c>
      <c r="D782" s="68" t="str">
        <f>IF(AND($Q782=$D$2,$O782="HRG"),"See 07.BPT",IFERROR(ROUND('[10]Linked sheet'!C782,'Rounded options'!$B$3),"-"))</f>
        <v>-</v>
      </c>
      <c r="E782" s="66">
        <f>IF(AND($O782="HRG",OR($D$2,$Q782=$E$2)), "See 07.BPTs",IFERROR(ROUND('[10]Linked sheet'!D782,'Rounded options'!$B$3),"-"))</f>
        <v>751</v>
      </c>
      <c r="F782" s="15" t="str">
        <f>IFERROR(ROUND(IF('[10]Linked sheet'!E782="","-",'[10]Linked sheet'!E782),'Rounded options'!$B$3),"-")</f>
        <v>-</v>
      </c>
      <c r="G782" s="15" t="str">
        <f>IFERROR(ROUND(IF('[10]Linked sheet'!F782="","-",'[10]Linked sheet'!F782),'Rounded options'!$B$3),"-")</f>
        <v>-</v>
      </c>
      <c r="H782" s="15">
        <f>IFERROR(ROUND(IF('[10]Linked sheet'!G782="","-",'[10]Linked sheet'!G782),'Rounded options'!$B$3),"-")</f>
        <v>5</v>
      </c>
      <c r="I782" s="66">
        <f>IF(AND(Q782=$I$2,$O782="HRG"),"See 07.BPTs",IFERROR(ROUND('[10]Linked sheet'!H782,'Rounded options'!$B$3),"-"))</f>
        <v>1980</v>
      </c>
      <c r="J782" s="15">
        <f>IFERROR(ROUND(IF('[10]Linked sheet'!I782="","-",'[10]Linked sheet'!I782),'Rounded options'!$B$3),"-")</f>
        <v>14</v>
      </c>
      <c r="K782" s="15">
        <f>IFERROR(ROUND(IF('[10]Linked sheet'!J782="","-",'[10]Linked sheet'!J782),'Rounded options'!$B$3),"-")</f>
        <v>202</v>
      </c>
      <c r="L782" s="15" t="str">
        <f>IF('[10]Linked sheet'!K782="","-",'[10]Linked sheet'!K782)</f>
        <v>Yes</v>
      </c>
      <c r="M782" s="39">
        <f>IF('[10]Linked sheet'!L782="","-",'[10]Linked sheet'!L782)</f>
        <v>0.30000000000000004</v>
      </c>
      <c r="N782" s="35">
        <f>IFERROR(ROUND('[10]Linked sheet'!M782,'Rounded options'!$B$3),"-")</f>
        <v>594</v>
      </c>
      <c r="O782" s="7" t="str">
        <f>IFERROR(VLOOKUP($B782,[11]BPT_System_Structure!$B:$F,2,FALSE),"-")</f>
        <v>-</v>
      </c>
      <c r="P782" s="23" t="str">
        <f>IFERROR(VLOOKUP($B782,[11]BPT_System_Structure!$B:$F,3,FALSE),"-")</f>
        <v>-</v>
      </c>
      <c r="Q782" s="8" t="str">
        <f>IFERROR(VLOOKUP($B782,[11]BPT_System_Structure!$B:$F,5,FALSE),"-")</f>
        <v>-</v>
      </c>
      <c r="R782" s="59">
        <v>0</v>
      </c>
    </row>
    <row r="783" spans="2:18" hidden="1" x14ac:dyDescent="0.2">
      <c r="B783" s="21" t="str">
        <f>'[10]Linked sheet'!A783</f>
        <v>FZ91M</v>
      </c>
      <c r="C783" s="20" t="str">
        <f>VLOOKUP($B783,'[10]Linked sheet'!$A$3:$O$1925,2,FALSE)</f>
        <v>Non-Malignant Gastrointestinal Tract Disorders without Interventions, with CC Score 0-2</v>
      </c>
      <c r="D783" s="68" t="str">
        <f>IF(AND($Q783=$D$2,$O783="HRG"),"See 07.BPT",IFERROR(ROUND('[10]Linked sheet'!C783,'Rounded options'!$B$3),"-"))</f>
        <v>-</v>
      </c>
      <c r="E783" s="66">
        <f>IF(AND($O783="HRG",OR($D$2,$Q783=$E$2)), "See 07.BPTs",IFERROR(ROUND('[10]Linked sheet'!D783,'Rounded options'!$B$3),"-"))</f>
        <v>417</v>
      </c>
      <c r="F783" s="15" t="str">
        <f>IFERROR(ROUND(IF('[10]Linked sheet'!E783="","-",'[10]Linked sheet'!E783),'Rounded options'!$B$3),"-")</f>
        <v>-</v>
      </c>
      <c r="G783" s="15" t="str">
        <f>IFERROR(ROUND(IF('[10]Linked sheet'!F783="","-",'[10]Linked sheet'!F783),'Rounded options'!$B$3),"-")</f>
        <v>-</v>
      </c>
      <c r="H783" s="15">
        <f>IFERROR(ROUND(IF('[10]Linked sheet'!G783="","-",'[10]Linked sheet'!G783),'Rounded options'!$B$3),"-")</f>
        <v>5</v>
      </c>
      <c r="I783" s="66">
        <f>IF(AND(Q783=$I$2,$O783="HRG"),"See 07.BPTs",IFERROR(ROUND('[10]Linked sheet'!H783,'Rounded options'!$B$3),"-"))</f>
        <v>1009</v>
      </c>
      <c r="J783" s="15">
        <f>IFERROR(ROUND(IF('[10]Linked sheet'!I783="","-",'[10]Linked sheet'!I783),'Rounded options'!$B$3),"-")</f>
        <v>8</v>
      </c>
      <c r="K783" s="15">
        <f>IFERROR(ROUND(IF('[10]Linked sheet'!J783="","-",'[10]Linked sheet'!J783),'Rounded options'!$B$3),"-")</f>
        <v>202</v>
      </c>
      <c r="L783" s="15" t="str">
        <f>IF('[10]Linked sheet'!K783="","-",'[10]Linked sheet'!K783)</f>
        <v>Yes</v>
      </c>
      <c r="M783" s="39">
        <f>IF('[10]Linked sheet'!L783="","-",'[10]Linked sheet'!L783)</f>
        <v>0.65</v>
      </c>
      <c r="N783" s="35">
        <f>IFERROR(ROUND('[10]Linked sheet'!M783,'Rounded options'!$B$3),"-")</f>
        <v>656</v>
      </c>
      <c r="O783" s="7" t="str">
        <f>IFERROR(VLOOKUP($B783,[11]BPT_System_Structure!$B:$F,2,FALSE),"-")</f>
        <v>-</v>
      </c>
      <c r="P783" s="23" t="str">
        <f>IFERROR(VLOOKUP($B783,[11]BPT_System_Structure!$B:$F,3,FALSE),"-")</f>
        <v>-</v>
      </c>
      <c r="Q783" s="8" t="str">
        <f>IFERROR(VLOOKUP($B783,[11]BPT_System_Structure!$B:$F,5,FALSE),"-")</f>
        <v>-</v>
      </c>
      <c r="R783" s="59">
        <v>0</v>
      </c>
    </row>
    <row r="784" spans="2:18" hidden="1" x14ac:dyDescent="0.2">
      <c r="B784" s="21" t="str">
        <f>'[10]Linked sheet'!A784</f>
        <v>FZ92A</v>
      </c>
      <c r="C784" s="20" t="str">
        <f>VLOOKUP($B784,'[10]Linked sheet'!$A$3:$O$1925,2,FALSE)</f>
        <v>Malignant Gastrointestinal Tract Disorders with Multiple Interventions, with CC Score 7+</v>
      </c>
      <c r="D784" s="68" t="str">
        <f>IF(AND($Q784=$D$2,$O784="HRG"),"See 07.BPT",IFERROR(ROUND('[10]Linked sheet'!C784,'Rounded options'!$B$3),"-"))</f>
        <v>-</v>
      </c>
      <c r="E784" s="66">
        <f>IF(AND($O784="HRG",OR($D$2,$Q784=$E$2)), "See 07.BPTs",IFERROR(ROUND('[10]Linked sheet'!D784,'Rounded options'!$B$3),"-"))</f>
        <v>8931</v>
      </c>
      <c r="F784" s="15" t="str">
        <f>IFERROR(ROUND(IF('[10]Linked sheet'!E784="","-",'[10]Linked sheet'!E784),'Rounded options'!$B$3),"-")</f>
        <v>-</v>
      </c>
      <c r="G784" s="15" t="str">
        <f>IFERROR(ROUND(IF('[10]Linked sheet'!F784="","-",'[10]Linked sheet'!F784),'Rounded options'!$B$3),"-")</f>
        <v>-</v>
      </c>
      <c r="H784" s="15">
        <f>IFERROR(ROUND(IF('[10]Linked sheet'!G784="","-",'[10]Linked sheet'!G784),'Rounded options'!$B$3),"-")</f>
        <v>82</v>
      </c>
      <c r="I784" s="66">
        <f>IF(AND(Q784=$I$2,$O784="HRG"),"See 07.BPTs",IFERROR(ROUND('[10]Linked sheet'!H784,'Rounded options'!$B$3),"-"))</f>
        <v>7949</v>
      </c>
      <c r="J784" s="15">
        <f>IFERROR(ROUND(IF('[10]Linked sheet'!I784="","-",'[10]Linked sheet'!I784),'Rounded options'!$B$3),"-")</f>
        <v>60</v>
      </c>
      <c r="K784" s="15">
        <f>IFERROR(ROUND(IF('[10]Linked sheet'!J784="","-",'[10]Linked sheet'!J784),'Rounded options'!$B$3),"-")</f>
        <v>202</v>
      </c>
      <c r="L784" s="15" t="str">
        <f>IF('[10]Linked sheet'!K784="","-",'[10]Linked sheet'!K784)</f>
        <v>Yes</v>
      </c>
      <c r="M784" s="39">
        <f>IF('[10]Linked sheet'!L784="","-",'[10]Linked sheet'!L784)</f>
        <v>0.30000000000000004</v>
      </c>
      <c r="N784" s="35">
        <f>IFERROR(ROUND('[10]Linked sheet'!M784,'Rounded options'!$B$3),"-")</f>
        <v>2385</v>
      </c>
      <c r="O784" s="7" t="str">
        <f>IFERROR(VLOOKUP($B784,[11]BPT_System_Structure!$B:$F,2,FALSE),"-")</f>
        <v>-</v>
      </c>
      <c r="P784" s="23" t="str">
        <f>IFERROR(VLOOKUP($B784,[11]BPT_System_Structure!$B:$F,3,FALSE),"-")</f>
        <v>-</v>
      </c>
      <c r="Q784" s="8" t="str">
        <f>IFERROR(VLOOKUP($B784,[11]BPT_System_Structure!$B:$F,5,FALSE),"-")</f>
        <v>-</v>
      </c>
      <c r="R784" s="59">
        <v>0</v>
      </c>
    </row>
    <row r="785" spans="2:18" hidden="1" x14ac:dyDescent="0.2">
      <c r="B785" s="21" t="str">
        <f>'[10]Linked sheet'!A785</f>
        <v>FZ92B</v>
      </c>
      <c r="C785" s="20" t="str">
        <f>VLOOKUP($B785,'[10]Linked sheet'!$A$3:$O$1925,2,FALSE)</f>
        <v>Malignant Gastrointestinal Tract Disorders with Multiple Interventions, with CC Score 3-6</v>
      </c>
      <c r="D785" s="68" t="str">
        <f>IF(AND($Q785=$D$2,$O785="HRG"),"See 07.BPT",IFERROR(ROUND('[10]Linked sheet'!C785,'Rounded options'!$B$3),"-"))</f>
        <v>-</v>
      </c>
      <c r="E785" s="66">
        <f>IF(AND($O785="HRG",OR($D$2,$Q785=$E$2)), "See 07.BPTs",IFERROR(ROUND('[10]Linked sheet'!D785,'Rounded options'!$B$3),"-"))</f>
        <v>4325</v>
      </c>
      <c r="F785" s="15" t="str">
        <f>IFERROR(ROUND(IF('[10]Linked sheet'!E785="","-",'[10]Linked sheet'!E785),'Rounded options'!$B$3),"-")</f>
        <v>-</v>
      </c>
      <c r="G785" s="15" t="str">
        <f>IFERROR(ROUND(IF('[10]Linked sheet'!F785="","-",'[10]Linked sheet'!F785),'Rounded options'!$B$3),"-")</f>
        <v>-</v>
      </c>
      <c r="H785" s="15">
        <f>IFERROR(ROUND(IF('[10]Linked sheet'!G785="","-",'[10]Linked sheet'!G785),'Rounded options'!$B$3),"-")</f>
        <v>27</v>
      </c>
      <c r="I785" s="66">
        <f>IF(AND(Q785=$I$2,$O785="HRG"),"See 07.BPTs",IFERROR(ROUND('[10]Linked sheet'!H785,'Rounded options'!$B$3),"-"))</f>
        <v>5382</v>
      </c>
      <c r="J785" s="15">
        <f>IFERROR(ROUND(IF('[10]Linked sheet'!I785="","-",'[10]Linked sheet'!I785),'Rounded options'!$B$3),"-")</f>
        <v>43</v>
      </c>
      <c r="K785" s="15">
        <f>IFERROR(ROUND(IF('[10]Linked sheet'!J785="","-",'[10]Linked sheet'!J785),'Rounded options'!$B$3),"-")</f>
        <v>202</v>
      </c>
      <c r="L785" s="15" t="str">
        <f>IF('[10]Linked sheet'!K785="","-",'[10]Linked sheet'!K785)</f>
        <v>Yes</v>
      </c>
      <c r="M785" s="39">
        <f>IF('[10]Linked sheet'!L785="","-",'[10]Linked sheet'!L785)</f>
        <v>0.30000000000000004</v>
      </c>
      <c r="N785" s="35">
        <f>IFERROR(ROUND('[10]Linked sheet'!M785,'Rounded options'!$B$3),"-")</f>
        <v>1614</v>
      </c>
      <c r="O785" s="7" t="str">
        <f>IFERROR(VLOOKUP($B785,[11]BPT_System_Structure!$B:$F,2,FALSE),"-")</f>
        <v>-</v>
      </c>
      <c r="P785" s="23" t="str">
        <f>IFERROR(VLOOKUP($B785,[11]BPT_System_Structure!$B:$F,3,FALSE),"-")</f>
        <v>-</v>
      </c>
      <c r="Q785" s="8" t="str">
        <f>IFERROR(VLOOKUP($B785,[11]BPT_System_Structure!$B:$F,5,FALSE),"-")</f>
        <v>-</v>
      </c>
      <c r="R785" s="59">
        <v>0</v>
      </c>
    </row>
    <row r="786" spans="2:18" hidden="1" x14ac:dyDescent="0.2">
      <c r="B786" s="21" t="str">
        <f>'[10]Linked sheet'!A786</f>
        <v>FZ92C</v>
      </c>
      <c r="C786" s="20" t="str">
        <f>VLOOKUP($B786,'[10]Linked sheet'!$A$3:$O$1925,2,FALSE)</f>
        <v>Malignant Gastrointestinal Tract Disorders with Multiple Interventions, with CC Score 0-2</v>
      </c>
      <c r="D786" s="68" t="str">
        <f>IF(AND($Q786=$D$2,$O786="HRG"),"See 07.BPT",IFERROR(ROUND('[10]Linked sheet'!C786,'Rounded options'!$B$3),"-"))</f>
        <v>-</v>
      </c>
      <c r="E786" s="66">
        <f>IF(AND($O786="HRG",OR($D$2,$Q786=$E$2)), "See 07.BPTs",IFERROR(ROUND('[10]Linked sheet'!D786,'Rounded options'!$B$3),"-"))</f>
        <v>2813</v>
      </c>
      <c r="F786" s="15" t="str">
        <f>IFERROR(ROUND(IF('[10]Linked sheet'!E786="","-",'[10]Linked sheet'!E786),'Rounded options'!$B$3),"-")</f>
        <v>-</v>
      </c>
      <c r="G786" s="15" t="str">
        <f>IFERROR(ROUND(IF('[10]Linked sheet'!F786="","-",'[10]Linked sheet'!F786),'Rounded options'!$B$3),"-")</f>
        <v>-</v>
      </c>
      <c r="H786" s="15">
        <f>IFERROR(ROUND(IF('[10]Linked sheet'!G786="","-",'[10]Linked sheet'!G786),'Rounded options'!$B$3),"-")</f>
        <v>12</v>
      </c>
      <c r="I786" s="66">
        <f>IF(AND(Q786=$I$2,$O786="HRG"),"See 07.BPTs",IFERROR(ROUND('[10]Linked sheet'!H786,'Rounded options'!$B$3),"-"))</f>
        <v>4077</v>
      </c>
      <c r="J786" s="15">
        <f>IFERROR(ROUND(IF('[10]Linked sheet'!I786="","-",'[10]Linked sheet'!I786),'Rounded options'!$B$3),"-")</f>
        <v>28</v>
      </c>
      <c r="K786" s="15">
        <f>IFERROR(ROUND(IF('[10]Linked sheet'!J786="","-",'[10]Linked sheet'!J786),'Rounded options'!$B$3),"-")</f>
        <v>202</v>
      </c>
      <c r="L786" s="15" t="str">
        <f>IF('[10]Linked sheet'!K786="","-",'[10]Linked sheet'!K786)</f>
        <v>Yes</v>
      </c>
      <c r="M786" s="39">
        <f>IF('[10]Linked sheet'!L786="","-",'[10]Linked sheet'!L786)</f>
        <v>0.30000000000000004</v>
      </c>
      <c r="N786" s="35">
        <f>IFERROR(ROUND('[10]Linked sheet'!M786,'Rounded options'!$B$3),"-")</f>
        <v>1223</v>
      </c>
      <c r="O786" s="7" t="str">
        <f>IFERROR(VLOOKUP($B786,[11]BPT_System_Structure!$B:$F,2,FALSE),"-")</f>
        <v>-</v>
      </c>
      <c r="P786" s="23" t="str">
        <f>IFERROR(VLOOKUP($B786,[11]BPT_System_Structure!$B:$F,3,FALSE),"-")</f>
        <v>-</v>
      </c>
      <c r="Q786" s="8" t="str">
        <f>IFERROR(VLOOKUP($B786,[11]BPT_System_Structure!$B:$F,5,FALSE),"-")</f>
        <v>-</v>
      </c>
      <c r="R786" s="59">
        <v>0</v>
      </c>
    </row>
    <row r="787" spans="2:18" hidden="1" x14ac:dyDescent="0.2">
      <c r="B787" s="21" t="str">
        <f>'[10]Linked sheet'!A787</f>
        <v>FZ92D</v>
      </c>
      <c r="C787" s="20" t="str">
        <f>VLOOKUP($B787,'[10]Linked sheet'!$A$3:$O$1925,2,FALSE)</f>
        <v>Malignant Gastrointestinal Tract Disorders with Single Intervention, with CC Score 6+</v>
      </c>
      <c r="D787" s="68" t="str">
        <f>IF(AND($Q787=$D$2,$O787="HRG"),"See 07.BPT",IFERROR(ROUND('[10]Linked sheet'!C787,'Rounded options'!$B$3),"-"))</f>
        <v>-</v>
      </c>
      <c r="E787" s="66">
        <f>IF(AND($O787="HRG",OR($D$2,$Q787=$E$2)), "See 07.BPTs",IFERROR(ROUND('[10]Linked sheet'!D787,'Rounded options'!$B$3),"-"))</f>
        <v>5015</v>
      </c>
      <c r="F787" s="15" t="str">
        <f>IFERROR(ROUND(IF('[10]Linked sheet'!E787="","-",'[10]Linked sheet'!E787),'Rounded options'!$B$3),"-")</f>
        <v>-</v>
      </c>
      <c r="G787" s="15" t="str">
        <f>IFERROR(ROUND(IF('[10]Linked sheet'!F787="","-",'[10]Linked sheet'!F787),'Rounded options'!$B$3),"-")</f>
        <v>-</v>
      </c>
      <c r="H787" s="15">
        <f>IFERROR(ROUND(IF('[10]Linked sheet'!G787="","-",'[10]Linked sheet'!G787),'Rounded options'!$B$3),"-")</f>
        <v>32</v>
      </c>
      <c r="I787" s="66">
        <f>IF(AND(Q787=$I$2,$O787="HRG"),"See 07.BPTs",IFERROR(ROUND('[10]Linked sheet'!H787,'Rounded options'!$B$3),"-"))</f>
        <v>5232</v>
      </c>
      <c r="J787" s="15">
        <f>IFERROR(ROUND(IF('[10]Linked sheet'!I787="","-",'[10]Linked sheet'!I787),'Rounded options'!$B$3),"-")</f>
        <v>40</v>
      </c>
      <c r="K787" s="15">
        <f>IFERROR(ROUND(IF('[10]Linked sheet'!J787="","-",'[10]Linked sheet'!J787),'Rounded options'!$B$3),"-")</f>
        <v>202</v>
      </c>
      <c r="L787" s="15" t="str">
        <f>IF('[10]Linked sheet'!K787="","-",'[10]Linked sheet'!K787)</f>
        <v>Yes</v>
      </c>
      <c r="M787" s="39">
        <f>IF('[10]Linked sheet'!L787="","-",'[10]Linked sheet'!L787)</f>
        <v>0.30000000000000004</v>
      </c>
      <c r="N787" s="35">
        <f>IFERROR(ROUND('[10]Linked sheet'!M787,'Rounded options'!$B$3),"-")</f>
        <v>1570</v>
      </c>
      <c r="O787" s="7" t="str">
        <f>IFERROR(VLOOKUP($B787,[11]BPT_System_Structure!$B:$F,2,FALSE),"-")</f>
        <v>-</v>
      </c>
      <c r="P787" s="23" t="str">
        <f>IFERROR(VLOOKUP($B787,[11]BPT_System_Structure!$B:$F,3,FALSE),"-")</f>
        <v>-</v>
      </c>
      <c r="Q787" s="8" t="str">
        <f>IFERROR(VLOOKUP($B787,[11]BPT_System_Structure!$B:$F,5,FALSE),"-")</f>
        <v>-</v>
      </c>
      <c r="R787" s="59">
        <v>0</v>
      </c>
    </row>
    <row r="788" spans="2:18" hidden="1" x14ac:dyDescent="0.2">
      <c r="B788" s="21" t="str">
        <f>'[10]Linked sheet'!A788</f>
        <v>FZ92E</v>
      </c>
      <c r="C788" s="20" t="str">
        <f>VLOOKUP($B788,'[10]Linked sheet'!$A$3:$O$1925,2,FALSE)</f>
        <v>Malignant Gastrointestinal Tract Disorders with Single Intervention, with CC Score 3-5</v>
      </c>
      <c r="D788" s="68" t="str">
        <f>IF(AND($Q788=$D$2,$O788="HRG"),"See 07.BPT",IFERROR(ROUND('[10]Linked sheet'!C788,'Rounded options'!$B$3),"-"))</f>
        <v>-</v>
      </c>
      <c r="E788" s="66">
        <f>IF(AND($O788="HRG",OR($D$2,$Q788=$E$2)), "See 07.BPTs",IFERROR(ROUND('[10]Linked sheet'!D788,'Rounded options'!$B$3),"-"))</f>
        <v>2888</v>
      </c>
      <c r="F788" s="15" t="str">
        <f>IFERROR(ROUND(IF('[10]Linked sheet'!E788="","-",'[10]Linked sheet'!E788),'Rounded options'!$B$3),"-")</f>
        <v>-</v>
      </c>
      <c r="G788" s="15" t="str">
        <f>IFERROR(ROUND(IF('[10]Linked sheet'!F788="","-",'[10]Linked sheet'!F788),'Rounded options'!$B$3),"-")</f>
        <v>-</v>
      </c>
      <c r="H788" s="15">
        <f>IFERROR(ROUND(IF('[10]Linked sheet'!G788="","-",'[10]Linked sheet'!G788),'Rounded options'!$B$3),"-")</f>
        <v>15</v>
      </c>
      <c r="I788" s="66">
        <f>IF(AND(Q788=$I$2,$O788="HRG"),"See 07.BPTs",IFERROR(ROUND('[10]Linked sheet'!H788,'Rounded options'!$B$3),"-"))</f>
        <v>3649</v>
      </c>
      <c r="J788" s="15">
        <f>IFERROR(ROUND(IF('[10]Linked sheet'!I788="","-",'[10]Linked sheet'!I788),'Rounded options'!$B$3),"-")</f>
        <v>27</v>
      </c>
      <c r="K788" s="15">
        <f>IFERROR(ROUND(IF('[10]Linked sheet'!J788="","-",'[10]Linked sheet'!J788),'Rounded options'!$B$3),"-")</f>
        <v>202</v>
      </c>
      <c r="L788" s="15" t="str">
        <f>IF('[10]Linked sheet'!K788="","-",'[10]Linked sheet'!K788)</f>
        <v>Yes</v>
      </c>
      <c r="M788" s="39">
        <f>IF('[10]Linked sheet'!L788="","-",'[10]Linked sheet'!L788)</f>
        <v>0.30000000000000004</v>
      </c>
      <c r="N788" s="35">
        <f>IFERROR(ROUND('[10]Linked sheet'!M788,'Rounded options'!$B$3),"-")</f>
        <v>1095</v>
      </c>
      <c r="O788" s="7" t="str">
        <f>IFERROR(VLOOKUP($B788,[11]BPT_System_Structure!$B:$F,2,FALSE),"-")</f>
        <v>-</v>
      </c>
      <c r="P788" s="23" t="str">
        <f>IFERROR(VLOOKUP($B788,[11]BPT_System_Structure!$B:$F,3,FALSE),"-")</f>
        <v>-</v>
      </c>
      <c r="Q788" s="8" t="str">
        <f>IFERROR(VLOOKUP($B788,[11]BPT_System_Structure!$B:$F,5,FALSE),"-")</f>
        <v>-</v>
      </c>
      <c r="R788" s="59">
        <v>0</v>
      </c>
    </row>
    <row r="789" spans="2:18" hidden="1" x14ac:dyDescent="0.2">
      <c r="B789" s="21" t="str">
        <f>'[10]Linked sheet'!A789</f>
        <v>FZ92F</v>
      </c>
      <c r="C789" s="20" t="str">
        <f>VLOOKUP($B789,'[10]Linked sheet'!$A$3:$O$1925,2,FALSE)</f>
        <v>Malignant Gastrointestinal Tract Disorders with Single Intervention, with CC Score 0-2</v>
      </c>
      <c r="D789" s="68" t="str">
        <f>IF(AND($Q789=$D$2,$O789="HRG"),"See 07.BPT",IFERROR(ROUND('[10]Linked sheet'!C789,'Rounded options'!$B$3),"-"))</f>
        <v>-</v>
      </c>
      <c r="E789" s="66">
        <f>IF(AND($O789="HRG",OR($D$2,$Q789=$E$2)), "See 07.BPTs",IFERROR(ROUND('[10]Linked sheet'!D789,'Rounded options'!$B$3),"-"))</f>
        <v>2106</v>
      </c>
      <c r="F789" s="15" t="str">
        <f>IFERROR(ROUND(IF('[10]Linked sheet'!E789="","-",'[10]Linked sheet'!E789),'Rounded options'!$B$3),"-")</f>
        <v>-</v>
      </c>
      <c r="G789" s="15" t="str">
        <f>IFERROR(ROUND(IF('[10]Linked sheet'!F789="","-",'[10]Linked sheet'!F789),'Rounded options'!$B$3),"-")</f>
        <v>-</v>
      </c>
      <c r="H789" s="15">
        <f>IFERROR(ROUND(IF('[10]Linked sheet'!G789="","-",'[10]Linked sheet'!G789),'Rounded options'!$B$3),"-")</f>
        <v>7</v>
      </c>
      <c r="I789" s="66">
        <f>IF(AND(Q789=$I$2,$O789="HRG"),"See 07.BPTs",IFERROR(ROUND('[10]Linked sheet'!H789,'Rounded options'!$B$3),"-"))</f>
        <v>2556</v>
      </c>
      <c r="J789" s="15">
        <f>IFERROR(ROUND(IF('[10]Linked sheet'!I789="","-",'[10]Linked sheet'!I789),'Rounded options'!$B$3),"-")</f>
        <v>16</v>
      </c>
      <c r="K789" s="15">
        <f>IFERROR(ROUND(IF('[10]Linked sheet'!J789="","-",'[10]Linked sheet'!J789),'Rounded options'!$B$3),"-")</f>
        <v>202</v>
      </c>
      <c r="L789" s="15" t="str">
        <f>IF('[10]Linked sheet'!K789="","-",'[10]Linked sheet'!K789)</f>
        <v>Yes</v>
      </c>
      <c r="M789" s="39">
        <f>IF('[10]Linked sheet'!L789="","-",'[10]Linked sheet'!L789)</f>
        <v>0.30000000000000004</v>
      </c>
      <c r="N789" s="35">
        <f>IFERROR(ROUND('[10]Linked sheet'!M789,'Rounded options'!$B$3),"-")</f>
        <v>767</v>
      </c>
      <c r="O789" s="7" t="str">
        <f>IFERROR(VLOOKUP($B789,[11]BPT_System_Structure!$B:$F,2,FALSE),"-")</f>
        <v>-</v>
      </c>
      <c r="P789" s="23" t="str">
        <f>IFERROR(VLOOKUP($B789,[11]BPT_System_Structure!$B:$F,3,FALSE),"-")</f>
        <v>-</v>
      </c>
      <c r="Q789" s="8" t="str">
        <f>IFERROR(VLOOKUP($B789,[11]BPT_System_Structure!$B:$F,5,FALSE),"-")</f>
        <v>-</v>
      </c>
      <c r="R789" s="59">
        <v>0</v>
      </c>
    </row>
    <row r="790" spans="2:18" hidden="1" x14ac:dyDescent="0.2">
      <c r="B790" s="21" t="str">
        <f>'[10]Linked sheet'!A790</f>
        <v>FZ92G</v>
      </c>
      <c r="C790" s="20" t="str">
        <f>VLOOKUP($B790,'[10]Linked sheet'!$A$3:$O$1925,2,FALSE)</f>
        <v>Malignant Gastrointestinal Tract Disorders without Interventions, with CC Score 9+</v>
      </c>
      <c r="D790" s="68" t="str">
        <f>IF(AND($Q790=$D$2,$O790="HRG"),"See 07.BPT",IFERROR(ROUND('[10]Linked sheet'!C790,'Rounded options'!$B$3),"-"))</f>
        <v>-</v>
      </c>
      <c r="E790" s="66">
        <f>IF(AND($O790="HRG",OR($D$2,$Q790=$E$2)), "See 07.BPTs",IFERROR(ROUND('[10]Linked sheet'!D790,'Rounded options'!$B$3),"-"))</f>
        <v>3556</v>
      </c>
      <c r="F790" s="15" t="str">
        <f>IFERROR(ROUND(IF('[10]Linked sheet'!E790="","-",'[10]Linked sheet'!E790),'Rounded options'!$B$3),"-")</f>
        <v>-</v>
      </c>
      <c r="G790" s="15" t="str">
        <f>IFERROR(ROUND(IF('[10]Linked sheet'!F790="","-",'[10]Linked sheet'!F790),'Rounded options'!$B$3),"-")</f>
        <v>-</v>
      </c>
      <c r="H790" s="15">
        <f>IFERROR(ROUND(IF('[10]Linked sheet'!G790="","-",'[10]Linked sheet'!G790),'Rounded options'!$B$3),"-")</f>
        <v>41</v>
      </c>
      <c r="I790" s="66">
        <f>IF(AND(Q790=$I$2,$O790="HRG"),"See 07.BPTs",IFERROR(ROUND('[10]Linked sheet'!H790,'Rounded options'!$B$3),"-"))</f>
        <v>4311</v>
      </c>
      <c r="J790" s="15">
        <f>IFERROR(ROUND(IF('[10]Linked sheet'!I790="","-",'[10]Linked sheet'!I790),'Rounded options'!$B$3),"-")</f>
        <v>40</v>
      </c>
      <c r="K790" s="15">
        <f>IFERROR(ROUND(IF('[10]Linked sheet'!J790="","-",'[10]Linked sheet'!J790),'Rounded options'!$B$3),"-")</f>
        <v>202</v>
      </c>
      <c r="L790" s="15" t="str">
        <f>IF('[10]Linked sheet'!K790="","-",'[10]Linked sheet'!K790)</f>
        <v>Yes</v>
      </c>
      <c r="M790" s="39">
        <f>IF('[10]Linked sheet'!L790="","-",'[10]Linked sheet'!L790)</f>
        <v>0.30000000000000004</v>
      </c>
      <c r="N790" s="35">
        <f>IFERROR(ROUND('[10]Linked sheet'!M790,'Rounded options'!$B$3),"-")</f>
        <v>1293</v>
      </c>
      <c r="O790" s="7" t="str">
        <f>IFERROR(VLOOKUP($B790,[11]BPT_System_Structure!$B:$F,2,FALSE),"-")</f>
        <v>-</v>
      </c>
      <c r="P790" s="23" t="str">
        <f>IFERROR(VLOOKUP($B790,[11]BPT_System_Structure!$B:$F,3,FALSE),"-")</f>
        <v>-</v>
      </c>
      <c r="Q790" s="8" t="str">
        <f>IFERROR(VLOOKUP($B790,[11]BPT_System_Structure!$B:$F,5,FALSE),"-")</f>
        <v>-</v>
      </c>
      <c r="R790" s="59">
        <v>0</v>
      </c>
    </row>
    <row r="791" spans="2:18" hidden="1" x14ac:dyDescent="0.2">
      <c r="B791" s="21" t="str">
        <f>'[10]Linked sheet'!A791</f>
        <v>FZ92H</v>
      </c>
      <c r="C791" s="20" t="str">
        <f>VLOOKUP($B791,'[10]Linked sheet'!$A$3:$O$1925,2,FALSE)</f>
        <v>Malignant Gastrointestinal Tract Disorders without Interventions, with CC Score 5-8</v>
      </c>
      <c r="D791" s="68" t="str">
        <f>IF(AND($Q791=$D$2,$O791="HRG"),"See 07.BPT",IFERROR(ROUND('[10]Linked sheet'!C791,'Rounded options'!$B$3),"-"))</f>
        <v>-</v>
      </c>
      <c r="E791" s="66">
        <f>IF(AND($O791="HRG",OR($D$2,$Q791=$E$2)), "See 07.BPTs",IFERROR(ROUND('[10]Linked sheet'!D791,'Rounded options'!$B$3),"-"))</f>
        <v>1921</v>
      </c>
      <c r="F791" s="15" t="str">
        <f>IFERROR(ROUND(IF('[10]Linked sheet'!E791="","-",'[10]Linked sheet'!E791),'Rounded options'!$B$3),"-")</f>
        <v>-</v>
      </c>
      <c r="G791" s="15" t="str">
        <f>IFERROR(ROUND(IF('[10]Linked sheet'!F791="","-",'[10]Linked sheet'!F791),'Rounded options'!$B$3),"-")</f>
        <v>-</v>
      </c>
      <c r="H791" s="15">
        <f>IFERROR(ROUND(IF('[10]Linked sheet'!G791="","-",'[10]Linked sheet'!G791),'Rounded options'!$B$3),"-")</f>
        <v>15</v>
      </c>
      <c r="I791" s="66">
        <f>IF(AND(Q791=$I$2,$O791="HRG"),"See 07.BPTs",IFERROR(ROUND('[10]Linked sheet'!H791,'Rounded options'!$B$3),"-"))</f>
        <v>3049</v>
      </c>
      <c r="J791" s="15">
        <f>IFERROR(ROUND(IF('[10]Linked sheet'!I791="","-",'[10]Linked sheet'!I791),'Rounded options'!$B$3),"-")</f>
        <v>28</v>
      </c>
      <c r="K791" s="15">
        <f>IFERROR(ROUND(IF('[10]Linked sheet'!J791="","-",'[10]Linked sheet'!J791),'Rounded options'!$B$3),"-")</f>
        <v>202</v>
      </c>
      <c r="L791" s="15" t="str">
        <f>IF('[10]Linked sheet'!K791="","-",'[10]Linked sheet'!K791)</f>
        <v>Yes</v>
      </c>
      <c r="M791" s="39">
        <f>IF('[10]Linked sheet'!L791="","-",'[10]Linked sheet'!L791)</f>
        <v>0.30000000000000004</v>
      </c>
      <c r="N791" s="35">
        <f>IFERROR(ROUND('[10]Linked sheet'!M791,'Rounded options'!$B$3),"-")</f>
        <v>915</v>
      </c>
      <c r="O791" s="7" t="str">
        <f>IFERROR(VLOOKUP($B791,[11]BPT_System_Structure!$B:$F,2,FALSE),"-")</f>
        <v>-</v>
      </c>
      <c r="P791" s="23" t="str">
        <f>IFERROR(VLOOKUP($B791,[11]BPT_System_Structure!$B:$F,3,FALSE),"-")</f>
        <v>-</v>
      </c>
      <c r="Q791" s="8" t="str">
        <f>IFERROR(VLOOKUP($B791,[11]BPT_System_Structure!$B:$F,5,FALSE),"-")</f>
        <v>-</v>
      </c>
      <c r="R791" s="59">
        <v>0</v>
      </c>
    </row>
    <row r="792" spans="2:18" hidden="1" x14ac:dyDescent="0.2">
      <c r="B792" s="21" t="str">
        <f>'[10]Linked sheet'!A792</f>
        <v>FZ92J</v>
      </c>
      <c r="C792" s="20" t="str">
        <f>VLOOKUP($B792,'[10]Linked sheet'!$A$3:$O$1925,2,FALSE)</f>
        <v>Malignant Gastrointestinal Tract Disorders without Interventions, with CC Score 3-4</v>
      </c>
      <c r="D792" s="68" t="str">
        <f>IF(AND($Q792=$D$2,$O792="HRG"),"See 07.BPT",IFERROR(ROUND('[10]Linked sheet'!C792,'Rounded options'!$B$3),"-"))</f>
        <v>-</v>
      </c>
      <c r="E792" s="66">
        <f>IF(AND($O792="HRG",OR($D$2,$Q792=$E$2)), "See 07.BPTs",IFERROR(ROUND('[10]Linked sheet'!D792,'Rounded options'!$B$3),"-"))</f>
        <v>846</v>
      </c>
      <c r="F792" s="15" t="str">
        <f>IFERROR(ROUND(IF('[10]Linked sheet'!E792="","-",'[10]Linked sheet'!E792),'Rounded options'!$B$3),"-")</f>
        <v>-</v>
      </c>
      <c r="G792" s="15" t="str">
        <f>IFERROR(ROUND(IF('[10]Linked sheet'!F792="","-",'[10]Linked sheet'!F792),'Rounded options'!$B$3),"-")</f>
        <v>-</v>
      </c>
      <c r="H792" s="15">
        <f>IFERROR(ROUND(IF('[10]Linked sheet'!G792="","-",'[10]Linked sheet'!G792),'Rounded options'!$B$3),"-")</f>
        <v>5</v>
      </c>
      <c r="I792" s="66">
        <f>IF(AND(Q792=$I$2,$O792="HRG"),"See 07.BPTs",IFERROR(ROUND('[10]Linked sheet'!H792,'Rounded options'!$B$3),"-"))</f>
        <v>2334</v>
      </c>
      <c r="J792" s="15">
        <f>IFERROR(ROUND(IF('[10]Linked sheet'!I792="","-",'[10]Linked sheet'!I792),'Rounded options'!$B$3),"-")</f>
        <v>20</v>
      </c>
      <c r="K792" s="15">
        <f>IFERROR(ROUND(IF('[10]Linked sheet'!J792="","-",'[10]Linked sheet'!J792),'Rounded options'!$B$3),"-")</f>
        <v>202</v>
      </c>
      <c r="L792" s="15" t="str">
        <f>IF('[10]Linked sheet'!K792="","-",'[10]Linked sheet'!K792)</f>
        <v>Yes</v>
      </c>
      <c r="M792" s="39">
        <f>IF('[10]Linked sheet'!L792="","-",'[10]Linked sheet'!L792)</f>
        <v>0.30000000000000004</v>
      </c>
      <c r="N792" s="35">
        <f>IFERROR(ROUND('[10]Linked sheet'!M792,'Rounded options'!$B$3),"-")</f>
        <v>700</v>
      </c>
      <c r="O792" s="7" t="str">
        <f>IFERROR(VLOOKUP($B792,[11]BPT_System_Structure!$B:$F,2,FALSE),"-")</f>
        <v>-</v>
      </c>
      <c r="P792" s="23" t="str">
        <f>IFERROR(VLOOKUP($B792,[11]BPT_System_Structure!$B:$F,3,FALSE),"-")</f>
        <v>-</v>
      </c>
      <c r="Q792" s="8" t="str">
        <f>IFERROR(VLOOKUP($B792,[11]BPT_System_Structure!$B:$F,5,FALSE),"-")</f>
        <v>-</v>
      </c>
      <c r="R792" s="59">
        <v>0</v>
      </c>
    </row>
    <row r="793" spans="2:18" hidden="1" x14ac:dyDescent="0.2">
      <c r="B793" s="21" t="str">
        <f>'[10]Linked sheet'!A793</f>
        <v>FZ92K</v>
      </c>
      <c r="C793" s="20" t="str">
        <f>VLOOKUP($B793,'[10]Linked sheet'!$A$3:$O$1925,2,FALSE)</f>
        <v>Malignant Gastrointestinal Tract Disorders without Interventions, with CC Score 0-2</v>
      </c>
      <c r="D793" s="68" t="str">
        <f>IF(AND($Q793=$D$2,$O793="HRG"),"See 07.BPT",IFERROR(ROUND('[10]Linked sheet'!C793,'Rounded options'!$B$3),"-"))</f>
        <v>-</v>
      </c>
      <c r="E793" s="66">
        <f>IF(AND($O793="HRG",OR($D$2,$Q793=$E$2)), "See 07.BPTs",IFERROR(ROUND('[10]Linked sheet'!D793,'Rounded options'!$B$3),"-"))</f>
        <v>645</v>
      </c>
      <c r="F793" s="15" t="str">
        <f>IFERROR(ROUND(IF('[10]Linked sheet'!E793="","-",'[10]Linked sheet'!E793),'Rounded options'!$B$3),"-")</f>
        <v>-</v>
      </c>
      <c r="G793" s="15" t="str">
        <f>IFERROR(ROUND(IF('[10]Linked sheet'!F793="","-",'[10]Linked sheet'!F793),'Rounded options'!$B$3),"-")</f>
        <v>-</v>
      </c>
      <c r="H793" s="15">
        <f>IFERROR(ROUND(IF('[10]Linked sheet'!G793="","-",'[10]Linked sheet'!G793),'Rounded options'!$B$3),"-")</f>
        <v>5</v>
      </c>
      <c r="I793" s="66">
        <f>IF(AND(Q793=$I$2,$O793="HRG"),"See 07.BPTs",IFERROR(ROUND('[10]Linked sheet'!H793,'Rounded options'!$B$3),"-"))</f>
        <v>1938</v>
      </c>
      <c r="J793" s="15">
        <f>IFERROR(ROUND(IF('[10]Linked sheet'!I793="","-",'[10]Linked sheet'!I793),'Rounded options'!$B$3),"-")</f>
        <v>11</v>
      </c>
      <c r="K793" s="15">
        <f>IFERROR(ROUND(IF('[10]Linked sheet'!J793="","-",'[10]Linked sheet'!J793),'Rounded options'!$B$3),"-")</f>
        <v>202</v>
      </c>
      <c r="L793" s="15" t="str">
        <f>IF('[10]Linked sheet'!K793="","-",'[10]Linked sheet'!K793)</f>
        <v>Yes</v>
      </c>
      <c r="M793" s="39">
        <f>IF('[10]Linked sheet'!L793="","-",'[10]Linked sheet'!L793)</f>
        <v>0.30000000000000004</v>
      </c>
      <c r="N793" s="35">
        <f>IFERROR(ROUND('[10]Linked sheet'!M793,'Rounded options'!$B$3),"-")</f>
        <v>581</v>
      </c>
      <c r="O793" s="7" t="str">
        <f>IFERROR(VLOOKUP($B793,[11]BPT_System_Structure!$B:$F,2,FALSE),"-")</f>
        <v>-</v>
      </c>
      <c r="P793" s="23" t="str">
        <f>IFERROR(VLOOKUP($B793,[11]BPT_System_Structure!$B:$F,3,FALSE),"-")</f>
        <v>-</v>
      </c>
      <c r="Q793" s="8" t="str">
        <f>IFERROR(VLOOKUP($B793,[11]BPT_System_Structure!$B:$F,5,FALSE),"-")</f>
        <v>-</v>
      </c>
      <c r="R793" s="59">
        <v>0</v>
      </c>
    </row>
    <row r="794" spans="2:18" hidden="1" x14ac:dyDescent="0.2">
      <c r="B794" s="21" t="str">
        <f>'[10]Linked sheet'!A794</f>
        <v>FZ98Z</v>
      </c>
      <c r="C794" s="20" t="str">
        <f>VLOOKUP($B794,'[10]Linked sheet'!$A$3:$O$1925,2,FALSE)</f>
        <v>Adjustment of Gastric Band</v>
      </c>
      <c r="D794" s="68" t="str">
        <f>IF(AND($Q794=$D$2,$O794="HRG"),"See 07.BPT",IFERROR(ROUND('[10]Linked sheet'!C794,'Rounded options'!$B$3),"-"))</f>
        <v>-</v>
      </c>
      <c r="E794" s="66">
        <f>IF(AND($O794="HRG",OR($D$2,$Q794=$E$2)), "See 07.BPTs",IFERROR(ROUND('[10]Linked sheet'!D794,'Rounded options'!$B$3),"-"))</f>
        <v>2904</v>
      </c>
      <c r="F794" s="15" t="str">
        <f>IFERROR(ROUND(IF('[10]Linked sheet'!E794="","-",'[10]Linked sheet'!E794),'Rounded options'!$B$3),"-")</f>
        <v>-</v>
      </c>
      <c r="G794" s="15" t="str">
        <f>IFERROR(ROUND(IF('[10]Linked sheet'!F794="","-",'[10]Linked sheet'!F794),'Rounded options'!$B$3),"-")</f>
        <v>-</v>
      </c>
      <c r="H794" s="15">
        <f>IFERROR(ROUND(IF('[10]Linked sheet'!G794="","-",'[10]Linked sheet'!G794),'Rounded options'!$B$3),"-")</f>
        <v>6</v>
      </c>
      <c r="I794" s="66">
        <f>IF(AND(Q794=$I$2,$O794="HRG"),"See 07.BPTs",IFERROR(ROUND('[10]Linked sheet'!H794,'Rounded options'!$B$3),"-"))</f>
        <v>2371</v>
      </c>
      <c r="J794" s="15">
        <f>IFERROR(ROUND(IF('[10]Linked sheet'!I794="","-",'[10]Linked sheet'!I794),'Rounded options'!$B$3),"-")</f>
        <v>51</v>
      </c>
      <c r="K794" s="15">
        <f>IFERROR(ROUND(IF('[10]Linked sheet'!J794="","-",'[10]Linked sheet'!J794),'Rounded options'!$B$3),"-")</f>
        <v>202</v>
      </c>
      <c r="L794" s="15" t="str">
        <f>IF('[10]Linked sheet'!K794="","-",'[10]Linked sheet'!K794)</f>
        <v>No</v>
      </c>
      <c r="M794" s="39" t="str">
        <f>IF('[10]Linked sheet'!L794="","-",'[10]Linked sheet'!L794)</f>
        <v>-</v>
      </c>
      <c r="N794" s="35">
        <f>IFERROR(ROUND('[10]Linked sheet'!M794,'Rounded options'!$B$3),"-")</f>
        <v>0</v>
      </c>
      <c r="O794" s="7" t="str">
        <f>IFERROR(VLOOKUP($B794,[11]BPT_System_Structure!$B:$F,2,FALSE),"-")</f>
        <v>-</v>
      </c>
      <c r="P794" s="23" t="str">
        <f>IFERROR(VLOOKUP($B794,[11]BPT_System_Structure!$B:$F,3,FALSE),"-")</f>
        <v>-</v>
      </c>
      <c r="Q794" s="8" t="str">
        <f>IFERROR(VLOOKUP($B794,[11]BPT_System_Structure!$B:$F,5,FALSE),"-")</f>
        <v>-</v>
      </c>
      <c r="R794" s="59">
        <v>0</v>
      </c>
    </row>
    <row r="795" spans="2:18" hidden="1" x14ac:dyDescent="0.2">
      <c r="B795" s="21" t="str">
        <f>'[10]Linked sheet'!A795</f>
        <v>GA03C</v>
      </c>
      <c r="C795" s="20" t="str">
        <f>VLOOKUP($B795,'[10]Linked sheet'!$A$3:$O$1925,2,FALSE)</f>
        <v>Very Complex Open, Hepatobiliary or Pancreatic Procedures, with CC Score 4+</v>
      </c>
      <c r="D795" s="68" t="str">
        <f>IF(AND($Q795=$D$2,$O795="HRG"),"See 07.BPT",IFERROR(ROUND('[10]Linked sheet'!C795,'Rounded options'!$B$3),"-"))</f>
        <v>-</v>
      </c>
      <c r="E795" s="66">
        <f>IF(AND($O795="HRG",OR($D$2,$Q795=$E$2)), "See 07.BPTs",IFERROR(ROUND('[10]Linked sheet'!D795,'Rounded options'!$B$3),"-"))</f>
        <v>13647</v>
      </c>
      <c r="F795" s="15" t="str">
        <f>IFERROR(ROUND(IF('[10]Linked sheet'!E795="","-",'[10]Linked sheet'!E795),'Rounded options'!$B$3),"-")</f>
        <v>-</v>
      </c>
      <c r="G795" s="15" t="str">
        <f>IFERROR(ROUND(IF('[10]Linked sheet'!F795="","-",'[10]Linked sheet'!F795),'Rounded options'!$B$3),"-")</f>
        <v>-</v>
      </c>
      <c r="H795" s="15">
        <f>IFERROR(ROUND(IF('[10]Linked sheet'!G795="","-",'[10]Linked sheet'!G795),'Rounded options'!$B$3),"-")</f>
        <v>56</v>
      </c>
      <c r="I795" s="66">
        <f>IF(AND(Q795=$I$2,$O795="HRG"),"See 07.BPTs",IFERROR(ROUND('[10]Linked sheet'!H795,'Rounded options'!$B$3),"-"))</f>
        <v>11202</v>
      </c>
      <c r="J795" s="15">
        <f>IFERROR(ROUND(IF('[10]Linked sheet'!I795="","-",'[10]Linked sheet'!I795),'Rounded options'!$B$3),"-")</f>
        <v>71</v>
      </c>
      <c r="K795" s="15">
        <f>IFERROR(ROUND(IF('[10]Linked sheet'!J795="","-",'[10]Linked sheet'!J795),'Rounded options'!$B$3),"-")</f>
        <v>209</v>
      </c>
      <c r="L795" s="15" t="str">
        <f>IF('[10]Linked sheet'!K795="","-",'[10]Linked sheet'!K795)</f>
        <v>No</v>
      </c>
      <c r="M795" s="39" t="str">
        <f>IF('[10]Linked sheet'!L795="","-",'[10]Linked sheet'!L795)</f>
        <v>-</v>
      </c>
      <c r="N795" s="35">
        <f>IFERROR(ROUND('[10]Linked sheet'!M795,'Rounded options'!$B$3),"-")</f>
        <v>0</v>
      </c>
      <c r="O795" s="7" t="str">
        <f>IFERROR(VLOOKUP($B795,[11]BPT_System_Structure!$B:$F,2,FALSE),"-")</f>
        <v>-</v>
      </c>
      <c r="P795" s="23" t="str">
        <f>IFERROR(VLOOKUP($B795,[11]BPT_System_Structure!$B:$F,3,FALSE),"-")</f>
        <v>-</v>
      </c>
      <c r="Q795" s="8" t="str">
        <f>IFERROR(VLOOKUP($B795,[11]BPT_System_Structure!$B:$F,5,FALSE),"-")</f>
        <v>-</v>
      </c>
      <c r="R795" s="59">
        <v>0</v>
      </c>
    </row>
    <row r="796" spans="2:18" hidden="1" x14ac:dyDescent="0.2">
      <c r="B796" s="21" t="str">
        <f>'[10]Linked sheet'!A796</f>
        <v>GA03D</v>
      </c>
      <c r="C796" s="20" t="str">
        <f>VLOOKUP($B796,'[10]Linked sheet'!$A$3:$O$1925,2,FALSE)</f>
        <v>Very Complex Open, Hepatobiliary or Pancreatic Procedures, with CC Score 2-3</v>
      </c>
      <c r="D796" s="68" t="str">
        <f>IF(AND($Q796=$D$2,$O796="HRG"),"See 07.BPT",IFERROR(ROUND('[10]Linked sheet'!C796,'Rounded options'!$B$3),"-"))</f>
        <v>-</v>
      </c>
      <c r="E796" s="66">
        <f>IF(AND($O796="HRG",OR($D$2,$Q796=$E$2)), "See 07.BPTs",IFERROR(ROUND('[10]Linked sheet'!D796,'Rounded options'!$B$3),"-"))</f>
        <v>9252</v>
      </c>
      <c r="F796" s="15" t="str">
        <f>IFERROR(ROUND(IF('[10]Linked sheet'!E796="","-",'[10]Linked sheet'!E796),'Rounded options'!$B$3),"-")</f>
        <v>-</v>
      </c>
      <c r="G796" s="15" t="str">
        <f>IFERROR(ROUND(IF('[10]Linked sheet'!F796="","-",'[10]Linked sheet'!F796),'Rounded options'!$B$3),"-")</f>
        <v>-</v>
      </c>
      <c r="H796" s="15">
        <f>IFERROR(ROUND(IF('[10]Linked sheet'!G796="","-",'[10]Linked sheet'!G796),'Rounded options'!$B$3),"-")</f>
        <v>28</v>
      </c>
      <c r="I796" s="66">
        <f>IF(AND(Q796=$I$2,$O796="HRG"),"See 07.BPTs",IFERROR(ROUND('[10]Linked sheet'!H796,'Rounded options'!$B$3),"-"))</f>
        <v>9116</v>
      </c>
      <c r="J796" s="15">
        <f>IFERROR(ROUND(IF('[10]Linked sheet'!I796="","-",'[10]Linked sheet'!I796),'Rounded options'!$B$3),"-")</f>
        <v>49</v>
      </c>
      <c r="K796" s="15">
        <f>IFERROR(ROUND(IF('[10]Linked sheet'!J796="","-",'[10]Linked sheet'!J796),'Rounded options'!$B$3),"-")</f>
        <v>209</v>
      </c>
      <c r="L796" s="15" t="str">
        <f>IF('[10]Linked sheet'!K796="","-",'[10]Linked sheet'!K796)</f>
        <v>No</v>
      </c>
      <c r="M796" s="39" t="str">
        <f>IF('[10]Linked sheet'!L796="","-",'[10]Linked sheet'!L796)</f>
        <v>-</v>
      </c>
      <c r="N796" s="35">
        <f>IFERROR(ROUND('[10]Linked sheet'!M796,'Rounded options'!$B$3),"-")</f>
        <v>0</v>
      </c>
      <c r="O796" s="7" t="str">
        <f>IFERROR(VLOOKUP($B796,[11]BPT_System_Structure!$B:$F,2,FALSE),"-")</f>
        <v>-</v>
      </c>
      <c r="P796" s="23" t="str">
        <f>IFERROR(VLOOKUP($B796,[11]BPT_System_Structure!$B:$F,3,FALSE),"-")</f>
        <v>-</v>
      </c>
      <c r="Q796" s="8" t="str">
        <f>IFERROR(VLOOKUP($B796,[11]BPT_System_Structure!$B:$F,5,FALSE),"-")</f>
        <v>-</v>
      </c>
      <c r="R796" s="59">
        <v>0</v>
      </c>
    </row>
    <row r="797" spans="2:18" hidden="1" x14ac:dyDescent="0.2">
      <c r="B797" s="21" t="str">
        <f>'[10]Linked sheet'!A797</f>
        <v>GA03E</v>
      </c>
      <c r="C797" s="20" t="str">
        <f>VLOOKUP($B797,'[10]Linked sheet'!$A$3:$O$1925,2,FALSE)</f>
        <v>Very Complex Open, Hepatobiliary or Pancreatic Procedures, with CC Score 0-1</v>
      </c>
      <c r="D797" s="68" t="str">
        <f>IF(AND($Q797=$D$2,$O797="HRG"),"See 07.BPT",IFERROR(ROUND('[10]Linked sheet'!C797,'Rounded options'!$B$3),"-"))</f>
        <v>-</v>
      </c>
      <c r="E797" s="66">
        <f>IF(AND($O797="HRG",OR($D$2,$Q797=$E$2)), "See 07.BPTs",IFERROR(ROUND('[10]Linked sheet'!D797,'Rounded options'!$B$3),"-"))</f>
        <v>7561</v>
      </c>
      <c r="F797" s="15" t="str">
        <f>IFERROR(ROUND(IF('[10]Linked sheet'!E797="","-",'[10]Linked sheet'!E797),'Rounded options'!$B$3),"-")</f>
        <v>-</v>
      </c>
      <c r="G797" s="15" t="str">
        <f>IFERROR(ROUND(IF('[10]Linked sheet'!F797="","-",'[10]Linked sheet'!F797),'Rounded options'!$B$3),"-")</f>
        <v>-</v>
      </c>
      <c r="H797" s="15">
        <f>IFERROR(ROUND(IF('[10]Linked sheet'!G797="","-",'[10]Linked sheet'!G797),'Rounded options'!$B$3),"-")</f>
        <v>21</v>
      </c>
      <c r="I797" s="66">
        <f>IF(AND(Q797=$I$2,$O797="HRG"),"See 07.BPTs",IFERROR(ROUND('[10]Linked sheet'!H797,'Rounded options'!$B$3),"-"))</f>
        <v>6766</v>
      </c>
      <c r="J797" s="15">
        <f>IFERROR(ROUND(IF('[10]Linked sheet'!I797="","-",'[10]Linked sheet'!I797),'Rounded options'!$B$3),"-")</f>
        <v>36</v>
      </c>
      <c r="K797" s="15">
        <f>IFERROR(ROUND(IF('[10]Linked sheet'!J797="","-",'[10]Linked sheet'!J797),'Rounded options'!$B$3),"-")</f>
        <v>209</v>
      </c>
      <c r="L797" s="15" t="str">
        <f>IF('[10]Linked sheet'!K797="","-",'[10]Linked sheet'!K797)</f>
        <v>No</v>
      </c>
      <c r="M797" s="39" t="str">
        <f>IF('[10]Linked sheet'!L797="","-",'[10]Linked sheet'!L797)</f>
        <v>-</v>
      </c>
      <c r="N797" s="35">
        <f>IFERROR(ROUND('[10]Linked sheet'!M797,'Rounded options'!$B$3),"-")</f>
        <v>0</v>
      </c>
      <c r="O797" s="7" t="str">
        <f>IFERROR(VLOOKUP($B797,[11]BPT_System_Structure!$B:$F,2,FALSE),"-")</f>
        <v>-</v>
      </c>
      <c r="P797" s="23" t="str">
        <f>IFERROR(VLOOKUP($B797,[11]BPT_System_Structure!$B:$F,3,FALSE),"-")</f>
        <v>-</v>
      </c>
      <c r="Q797" s="8" t="str">
        <f>IFERROR(VLOOKUP($B797,[11]BPT_System_Structure!$B:$F,5,FALSE),"-")</f>
        <v>-</v>
      </c>
      <c r="R797" s="59">
        <v>0</v>
      </c>
    </row>
    <row r="798" spans="2:18" hidden="1" x14ac:dyDescent="0.2">
      <c r="B798" s="21" t="str">
        <f>'[10]Linked sheet'!A798</f>
        <v>GA04C</v>
      </c>
      <c r="C798" s="20" t="str">
        <f>VLOOKUP($B798,'[10]Linked sheet'!$A$3:$O$1925,2,FALSE)</f>
        <v>Complex Open, Hepatobiliary or Pancreatic Procedures, with CC Score 3+</v>
      </c>
      <c r="D798" s="68" t="str">
        <f>IF(AND($Q798=$D$2,$O798="HRG"),"See 07.BPT",IFERROR(ROUND('[10]Linked sheet'!C798,'Rounded options'!$B$3),"-"))</f>
        <v>-</v>
      </c>
      <c r="E798" s="66">
        <f>IF(AND($O798="HRG",OR($D$2,$Q798=$E$2)), "See 07.BPTs",IFERROR(ROUND('[10]Linked sheet'!D798,'Rounded options'!$B$3),"-"))</f>
        <v>9507</v>
      </c>
      <c r="F798" s="15" t="str">
        <f>IFERROR(ROUND(IF('[10]Linked sheet'!E798="","-",'[10]Linked sheet'!E798),'Rounded options'!$B$3),"-")</f>
        <v>-</v>
      </c>
      <c r="G798" s="15" t="str">
        <f>IFERROR(ROUND(IF('[10]Linked sheet'!F798="","-",'[10]Linked sheet'!F798),'Rounded options'!$B$3),"-")</f>
        <v>-</v>
      </c>
      <c r="H798" s="15">
        <f>IFERROR(ROUND(IF('[10]Linked sheet'!G798="","-",'[10]Linked sheet'!G798),'Rounded options'!$B$3),"-")</f>
        <v>33</v>
      </c>
      <c r="I798" s="66">
        <f>IF(AND(Q798=$I$2,$O798="HRG"),"See 07.BPTs",IFERROR(ROUND('[10]Linked sheet'!H798,'Rounded options'!$B$3),"-"))</f>
        <v>15546</v>
      </c>
      <c r="J798" s="15">
        <f>IFERROR(ROUND(IF('[10]Linked sheet'!I798="","-",'[10]Linked sheet'!I798),'Rounded options'!$B$3),"-")</f>
        <v>86</v>
      </c>
      <c r="K798" s="15">
        <f>IFERROR(ROUND(IF('[10]Linked sheet'!J798="","-",'[10]Linked sheet'!J798),'Rounded options'!$B$3),"-")</f>
        <v>209</v>
      </c>
      <c r="L798" s="15" t="str">
        <f>IF('[10]Linked sheet'!K798="","-",'[10]Linked sheet'!K798)</f>
        <v>No</v>
      </c>
      <c r="M798" s="39" t="str">
        <f>IF('[10]Linked sheet'!L798="","-",'[10]Linked sheet'!L798)</f>
        <v>-</v>
      </c>
      <c r="N798" s="35">
        <f>IFERROR(ROUND('[10]Linked sheet'!M798,'Rounded options'!$B$3),"-")</f>
        <v>0</v>
      </c>
      <c r="O798" s="7" t="str">
        <f>IFERROR(VLOOKUP($B798,[11]BPT_System_Structure!$B:$F,2,FALSE),"-")</f>
        <v>-</v>
      </c>
      <c r="P798" s="23" t="str">
        <f>IFERROR(VLOOKUP($B798,[11]BPT_System_Structure!$B:$F,3,FALSE),"-")</f>
        <v>-</v>
      </c>
      <c r="Q798" s="8" t="str">
        <f>IFERROR(VLOOKUP($B798,[11]BPT_System_Structure!$B:$F,5,FALSE),"-")</f>
        <v>-</v>
      </c>
      <c r="R798" s="59">
        <v>0</v>
      </c>
    </row>
    <row r="799" spans="2:18" hidden="1" x14ac:dyDescent="0.2">
      <c r="B799" s="21" t="str">
        <f>'[10]Linked sheet'!A799</f>
        <v>GA04D</v>
      </c>
      <c r="C799" s="20" t="str">
        <f>VLOOKUP($B799,'[10]Linked sheet'!$A$3:$O$1925,2,FALSE)</f>
        <v>Complex Open, Hepatobiliary or Pancreatic Procedures, with CC Score 0-2</v>
      </c>
      <c r="D799" s="68" t="str">
        <f>IF(AND($Q799=$D$2,$O799="HRG"),"See 07.BPT",IFERROR(ROUND('[10]Linked sheet'!C799,'Rounded options'!$B$3),"-"))</f>
        <v>-</v>
      </c>
      <c r="E799" s="66">
        <f>IF(AND($O799="HRG",OR($D$2,$Q799=$E$2)), "See 07.BPTs",IFERROR(ROUND('[10]Linked sheet'!D799,'Rounded options'!$B$3),"-"))</f>
        <v>6783</v>
      </c>
      <c r="F799" s="15" t="str">
        <f>IFERROR(ROUND(IF('[10]Linked sheet'!E799="","-",'[10]Linked sheet'!E799),'Rounded options'!$B$3),"-")</f>
        <v>-</v>
      </c>
      <c r="G799" s="15" t="str">
        <f>IFERROR(ROUND(IF('[10]Linked sheet'!F799="","-",'[10]Linked sheet'!F799),'Rounded options'!$B$3),"-")</f>
        <v>-</v>
      </c>
      <c r="H799" s="15">
        <f>IFERROR(ROUND(IF('[10]Linked sheet'!G799="","-",'[10]Linked sheet'!G799),'Rounded options'!$B$3),"-")</f>
        <v>15</v>
      </c>
      <c r="I799" s="66">
        <f>IF(AND(Q799=$I$2,$O799="HRG"),"See 07.BPTs",IFERROR(ROUND('[10]Linked sheet'!H799,'Rounded options'!$B$3),"-"))</f>
        <v>7529</v>
      </c>
      <c r="J799" s="15">
        <f>IFERROR(ROUND(IF('[10]Linked sheet'!I799="","-",'[10]Linked sheet'!I799),'Rounded options'!$B$3),"-")</f>
        <v>36</v>
      </c>
      <c r="K799" s="15">
        <f>IFERROR(ROUND(IF('[10]Linked sheet'!J799="","-",'[10]Linked sheet'!J799),'Rounded options'!$B$3),"-")</f>
        <v>209</v>
      </c>
      <c r="L799" s="15" t="str">
        <f>IF('[10]Linked sheet'!K799="","-",'[10]Linked sheet'!K799)</f>
        <v>No</v>
      </c>
      <c r="M799" s="39" t="str">
        <f>IF('[10]Linked sheet'!L799="","-",'[10]Linked sheet'!L799)</f>
        <v>-</v>
      </c>
      <c r="N799" s="35">
        <f>IFERROR(ROUND('[10]Linked sheet'!M799,'Rounded options'!$B$3),"-")</f>
        <v>0</v>
      </c>
      <c r="O799" s="7" t="str">
        <f>IFERROR(VLOOKUP($B799,[11]BPT_System_Structure!$B:$F,2,FALSE),"-")</f>
        <v>-</v>
      </c>
      <c r="P799" s="23" t="str">
        <f>IFERROR(VLOOKUP($B799,[11]BPT_System_Structure!$B:$F,3,FALSE),"-")</f>
        <v>-</v>
      </c>
      <c r="Q799" s="8" t="str">
        <f>IFERROR(VLOOKUP($B799,[11]BPT_System_Structure!$B:$F,5,FALSE),"-")</f>
        <v>-</v>
      </c>
      <c r="R799" s="59">
        <v>0</v>
      </c>
    </row>
    <row r="800" spans="2:18" hidden="1" x14ac:dyDescent="0.2">
      <c r="B800" s="21" t="str">
        <f>'[10]Linked sheet'!A800</f>
        <v>GA05C</v>
      </c>
      <c r="C800" s="20" t="str">
        <f>VLOOKUP($B800,'[10]Linked sheet'!$A$3:$O$1925,2,FALSE)</f>
        <v>Very Major Open, Hepatobiliary or Pancreatic Procedures, with CC Score 3+</v>
      </c>
      <c r="D800" s="68" t="str">
        <f>IF(AND($Q800=$D$2,$O800="HRG"),"See 07.BPT",IFERROR(ROUND('[10]Linked sheet'!C800,'Rounded options'!$B$3),"-"))</f>
        <v>-</v>
      </c>
      <c r="E800" s="66">
        <f>IF(AND($O800="HRG",OR($D$2,$Q800=$E$2)), "See 07.BPTs",IFERROR(ROUND('[10]Linked sheet'!D800,'Rounded options'!$B$3),"-"))</f>
        <v>8096</v>
      </c>
      <c r="F800" s="15" t="str">
        <f>IFERROR(ROUND(IF('[10]Linked sheet'!E800="","-",'[10]Linked sheet'!E800),'Rounded options'!$B$3),"-")</f>
        <v>-</v>
      </c>
      <c r="G800" s="15" t="str">
        <f>IFERROR(ROUND(IF('[10]Linked sheet'!F800="","-",'[10]Linked sheet'!F800),'Rounded options'!$B$3),"-")</f>
        <v>-</v>
      </c>
      <c r="H800" s="15">
        <f>IFERROR(ROUND(IF('[10]Linked sheet'!G800="","-",'[10]Linked sheet'!G800),'Rounded options'!$B$3),"-")</f>
        <v>30</v>
      </c>
      <c r="I800" s="66">
        <f>IF(AND(Q800=$I$2,$O800="HRG"),"See 07.BPTs",IFERROR(ROUND('[10]Linked sheet'!H800,'Rounded options'!$B$3),"-"))</f>
        <v>10494</v>
      </c>
      <c r="J800" s="15">
        <f>IFERROR(ROUND(IF('[10]Linked sheet'!I800="","-",'[10]Linked sheet'!I800),'Rounded options'!$B$3),"-")</f>
        <v>54</v>
      </c>
      <c r="K800" s="15">
        <f>IFERROR(ROUND(IF('[10]Linked sheet'!J800="","-",'[10]Linked sheet'!J800),'Rounded options'!$B$3),"-")</f>
        <v>209</v>
      </c>
      <c r="L800" s="15" t="str">
        <f>IF('[10]Linked sheet'!K800="","-",'[10]Linked sheet'!K800)</f>
        <v>No</v>
      </c>
      <c r="M800" s="39" t="str">
        <f>IF('[10]Linked sheet'!L800="","-",'[10]Linked sheet'!L800)</f>
        <v>-</v>
      </c>
      <c r="N800" s="35">
        <f>IFERROR(ROUND('[10]Linked sheet'!M800,'Rounded options'!$B$3),"-")</f>
        <v>0</v>
      </c>
      <c r="O800" s="7" t="str">
        <f>IFERROR(VLOOKUP($B800,[11]BPT_System_Structure!$B:$F,2,FALSE),"-")</f>
        <v>-</v>
      </c>
      <c r="P800" s="23" t="str">
        <f>IFERROR(VLOOKUP($B800,[11]BPT_System_Structure!$B:$F,3,FALSE),"-")</f>
        <v>-</v>
      </c>
      <c r="Q800" s="8" t="str">
        <f>IFERROR(VLOOKUP($B800,[11]BPT_System_Structure!$B:$F,5,FALSE),"-")</f>
        <v>-</v>
      </c>
      <c r="R800" s="59">
        <v>0</v>
      </c>
    </row>
    <row r="801" spans="2:18" hidden="1" x14ac:dyDescent="0.2">
      <c r="B801" s="21" t="str">
        <f>'[10]Linked sheet'!A801</f>
        <v>GA05D</v>
      </c>
      <c r="C801" s="20" t="str">
        <f>VLOOKUP($B801,'[10]Linked sheet'!$A$3:$O$1925,2,FALSE)</f>
        <v>Very Major Open, Hepatobiliary or Pancreatic Procedures, with CC Score 0-2</v>
      </c>
      <c r="D801" s="68" t="str">
        <f>IF(AND($Q801=$D$2,$O801="HRG"),"See 07.BPT",IFERROR(ROUND('[10]Linked sheet'!C801,'Rounded options'!$B$3),"-"))</f>
        <v>-</v>
      </c>
      <c r="E801" s="66">
        <f>IF(AND($O801="HRG",OR($D$2,$Q801=$E$2)), "See 07.BPTs",IFERROR(ROUND('[10]Linked sheet'!D801,'Rounded options'!$B$3),"-"))</f>
        <v>5718</v>
      </c>
      <c r="F801" s="15" t="str">
        <f>IFERROR(ROUND(IF('[10]Linked sheet'!E801="","-",'[10]Linked sheet'!E801),'Rounded options'!$B$3),"-")</f>
        <v>-</v>
      </c>
      <c r="G801" s="15" t="str">
        <f>IFERROR(ROUND(IF('[10]Linked sheet'!F801="","-",'[10]Linked sheet'!F801),'Rounded options'!$B$3),"-")</f>
        <v>-</v>
      </c>
      <c r="H801" s="15">
        <f>IFERROR(ROUND(IF('[10]Linked sheet'!G801="","-",'[10]Linked sheet'!G801),'Rounded options'!$B$3),"-")</f>
        <v>14</v>
      </c>
      <c r="I801" s="66">
        <f>IF(AND(Q801=$I$2,$O801="HRG"),"See 07.BPTs",IFERROR(ROUND('[10]Linked sheet'!H801,'Rounded options'!$B$3),"-"))</f>
        <v>5711</v>
      </c>
      <c r="J801" s="15">
        <f>IFERROR(ROUND(IF('[10]Linked sheet'!I801="","-",'[10]Linked sheet'!I801),'Rounded options'!$B$3),"-")</f>
        <v>23</v>
      </c>
      <c r="K801" s="15">
        <f>IFERROR(ROUND(IF('[10]Linked sheet'!J801="","-",'[10]Linked sheet'!J801),'Rounded options'!$B$3),"-")</f>
        <v>209</v>
      </c>
      <c r="L801" s="15" t="str">
        <f>IF('[10]Linked sheet'!K801="","-",'[10]Linked sheet'!K801)</f>
        <v>No</v>
      </c>
      <c r="M801" s="39" t="str">
        <f>IF('[10]Linked sheet'!L801="","-",'[10]Linked sheet'!L801)</f>
        <v>-</v>
      </c>
      <c r="N801" s="35">
        <f>IFERROR(ROUND('[10]Linked sheet'!M801,'Rounded options'!$B$3),"-")</f>
        <v>0</v>
      </c>
      <c r="O801" s="7" t="str">
        <f>IFERROR(VLOOKUP($B801,[11]BPT_System_Structure!$B:$F,2,FALSE),"-")</f>
        <v>-</v>
      </c>
      <c r="P801" s="23" t="str">
        <f>IFERROR(VLOOKUP($B801,[11]BPT_System_Structure!$B:$F,3,FALSE),"-")</f>
        <v>-</v>
      </c>
      <c r="Q801" s="8" t="str">
        <f>IFERROR(VLOOKUP($B801,[11]BPT_System_Structure!$B:$F,5,FALSE),"-")</f>
        <v>-</v>
      </c>
      <c r="R801" s="59">
        <v>0</v>
      </c>
    </row>
    <row r="802" spans="2:18" hidden="1" x14ac:dyDescent="0.2">
      <c r="B802" s="21" t="str">
        <f>'[10]Linked sheet'!A802</f>
        <v>GA06C</v>
      </c>
      <c r="C802" s="20" t="str">
        <f>VLOOKUP($B802,'[10]Linked sheet'!$A$3:$O$1925,2,FALSE)</f>
        <v>Major Open, Hepatobiliary or Pancreatic Procedures, with CC Score 2+</v>
      </c>
      <c r="D802" s="68" t="str">
        <f>IF(AND($Q802=$D$2,$O802="HRG"),"See 07.BPT",IFERROR(ROUND('[10]Linked sheet'!C802,'Rounded options'!$B$3),"-"))</f>
        <v>-</v>
      </c>
      <c r="E802" s="66">
        <f>IF(AND($O802="HRG",OR($D$2,$Q802=$E$2)), "See 07.BPTs",IFERROR(ROUND('[10]Linked sheet'!D802,'Rounded options'!$B$3),"-"))</f>
        <v>5963</v>
      </c>
      <c r="F802" s="15" t="str">
        <f>IFERROR(ROUND(IF('[10]Linked sheet'!E802="","-",'[10]Linked sheet'!E802),'Rounded options'!$B$3),"-")</f>
        <v>-</v>
      </c>
      <c r="G802" s="15" t="str">
        <f>IFERROR(ROUND(IF('[10]Linked sheet'!F802="","-",'[10]Linked sheet'!F802),'Rounded options'!$B$3),"-")</f>
        <v>-</v>
      </c>
      <c r="H802" s="15">
        <f>IFERROR(ROUND(IF('[10]Linked sheet'!G802="","-",'[10]Linked sheet'!G802),'Rounded options'!$B$3),"-")</f>
        <v>27</v>
      </c>
      <c r="I802" s="66">
        <f>IF(AND(Q802=$I$2,$O802="HRG"),"See 07.BPTs",IFERROR(ROUND('[10]Linked sheet'!H802,'Rounded options'!$B$3),"-"))</f>
        <v>7805</v>
      </c>
      <c r="J802" s="15">
        <f>IFERROR(ROUND(IF('[10]Linked sheet'!I802="","-",'[10]Linked sheet'!I802),'Rounded options'!$B$3),"-")</f>
        <v>54</v>
      </c>
      <c r="K802" s="15">
        <f>IFERROR(ROUND(IF('[10]Linked sheet'!J802="","-",'[10]Linked sheet'!J802),'Rounded options'!$B$3),"-")</f>
        <v>209</v>
      </c>
      <c r="L802" s="15" t="str">
        <f>IF('[10]Linked sheet'!K802="","-",'[10]Linked sheet'!K802)</f>
        <v>No</v>
      </c>
      <c r="M802" s="39" t="str">
        <f>IF('[10]Linked sheet'!L802="","-",'[10]Linked sheet'!L802)</f>
        <v>-</v>
      </c>
      <c r="N802" s="35">
        <f>IFERROR(ROUND('[10]Linked sheet'!M802,'Rounded options'!$B$3),"-")</f>
        <v>0</v>
      </c>
      <c r="O802" s="7" t="str">
        <f>IFERROR(VLOOKUP($B802,[11]BPT_System_Structure!$B:$F,2,FALSE),"-")</f>
        <v>-</v>
      </c>
      <c r="P802" s="23" t="str">
        <f>IFERROR(VLOOKUP($B802,[11]BPT_System_Structure!$B:$F,3,FALSE),"-")</f>
        <v>-</v>
      </c>
      <c r="Q802" s="8" t="str">
        <f>IFERROR(VLOOKUP($B802,[11]BPT_System_Structure!$B:$F,5,FALSE),"-")</f>
        <v>-</v>
      </c>
      <c r="R802" s="59">
        <v>0</v>
      </c>
    </row>
    <row r="803" spans="2:18" hidden="1" x14ac:dyDescent="0.2">
      <c r="B803" s="21" t="str">
        <f>'[10]Linked sheet'!A803</f>
        <v>GA06D</v>
      </c>
      <c r="C803" s="20" t="str">
        <f>VLOOKUP($B803,'[10]Linked sheet'!$A$3:$O$1925,2,FALSE)</f>
        <v>Major Open, Hepatobiliary or Pancreatic Procedures, with CC Score 0-1</v>
      </c>
      <c r="D803" s="68" t="str">
        <f>IF(AND($Q803=$D$2,$O803="HRG"),"See 07.BPT",IFERROR(ROUND('[10]Linked sheet'!C803,'Rounded options'!$B$3),"-"))</f>
        <v>-</v>
      </c>
      <c r="E803" s="66">
        <f>IF(AND($O803="HRG",OR($D$2,$Q803=$E$2)), "See 07.BPTs",IFERROR(ROUND('[10]Linked sheet'!D803,'Rounded options'!$B$3),"-"))</f>
        <v>3464</v>
      </c>
      <c r="F803" s="15" t="str">
        <f>IFERROR(ROUND(IF('[10]Linked sheet'!E803="","-",'[10]Linked sheet'!E803),'Rounded options'!$B$3),"-")</f>
        <v>-</v>
      </c>
      <c r="G803" s="15" t="str">
        <f>IFERROR(ROUND(IF('[10]Linked sheet'!F803="","-",'[10]Linked sheet'!F803),'Rounded options'!$B$3),"-")</f>
        <v>-</v>
      </c>
      <c r="H803" s="15">
        <f>IFERROR(ROUND(IF('[10]Linked sheet'!G803="","-",'[10]Linked sheet'!G803),'Rounded options'!$B$3),"-")</f>
        <v>15</v>
      </c>
      <c r="I803" s="66">
        <f>IF(AND(Q803=$I$2,$O803="HRG"),"See 07.BPTs",IFERROR(ROUND('[10]Linked sheet'!H803,'Rounded options'!$B$3),"-"))</f>
        <v>4342</v>
      </c>
      <c r="J803" s="15">
        <f>IFERROR(ROUND(IF('[10]Linked sheet'!I803="","-",'[10]Linked sheet'!I803),'Rounded options'!$B$3),"-")</f>
        <v>20</v>
      </c>
      <c r="K803" s="15">
        <f>IFERROR(ROUND(IF('[10]Linked sheet'!J803="","-",'[10]Linked sheet'!J803),'Rounded options'!$B$3),"-")</f>
        <v>209</v>
      </c>
      <c r="L803" s="15" t="str">
        <f>IF('[10]Linked sheet'!K803="","-",'[10]Linked sheet'!K803)</f>
        <v>No</v>
      </c>
      <c r="M803" s="39" t="str">
        <f>IF('[10]Linked sheet'!L803="","-",'[10]Linked sheet'!L803)</f>
        <v>-</v>
      </c>
      <c r="N803" s="35">
        <f>IFERROR(ROUND('[10]Linked sheet'!M803,'Rounded options'!$B$3),"-")</f>
        <v>0</v>
      </c>
      <c r="O803" s="7" t="str">
        <f>IFERROR(VLOOKUP($B803,[11]BPT_System_Structure!$B:$F,2,FALSE),"-")</f>
        <v>-</v>
      </c>
      <c r="P803" s="23" t="str">
        <f>IFERROR(VLOOKUP($B803,[11]BPT_System_Structure!$B:$F,3,FALSE),"-")</f>
        <v>-</v>
      </c>
      <c r="Q803" s="8" t="str">
        <f>IFERROR(VLOOKUP($B803,[11]BPT_System_Structure!$B:$F,5,FALSE),"-")</f>
        <v>-</v>
      </c>
      <c r="R803" s="59">
        <v>0</v>
      </c>
    </row>
    <row r="804" spans="2:18" hidden="1" x14ac:dyDescent="0.2">
      <c r="B804" s="21" t="str">
        <f>'[10]Linked sheet'!A804</f>
        <v>GA07C</v>
      </c>
      <c r="C804" s="20" t="str">
        <f>VLOOKUP($B804,'[10]Linked sheet'!$A$3:$O$1925,2,FALSE)</f>
        <v>Intermediate Open, Hepatobiliary or Pancreatic Procedures, with CC Score 3+</v>
      </c>
      <c r="D804" s="68" t="str">
        <f>IF(AND($Q804=$D$2,$O804="HRG"),"See 07.BPT",IFERROR(ROUND('[10]Linked sheet'!C804,'Rounded options'!$B$3),"-"))</f>
        <v>-</v>
      </c>
      <c r="E804" s="66">
        <f>IF(AND($O804="HRG",OR($D$2,$Q804=$E$2)), "See 07.BPTs",IFERROR(ROUND('[10]Linked sheet'!D804,'Rounded options'!$B$3),"-"))</f>
        <v>5504</v>
      </c>
      <c r="F804" s="15" t="str">
        <f>IFERROR(ROUND(IF('[10]Linked sheet'!E804="","-",'[10]Linked sheet'!E804),'Rounded options'!$B$3),"-")</f>
        <v>-</v>
      </c>
      <c r="G804" s="15" t="str">
        <f>IFERROR(ROUND(IF('[10]Linked sheet'!F804="","-",'[10]Linked sheet'!F804),'Rounded options'!$B$3),"-")</f>
        <v>-</v>
      </c>
      <c r="H804" s="15">
        <f>IFERROR(ROUND(IF('[10]Linked sheet'!G804="","-",'[10]Linked sheet'!G804),'Rounded options'!$B$3),"-")</f>
        <v>23</v>
      </c>
      <c r="I804" s="66">
        <f>IF(AND(Q804=$I$2,$O804="HRG"),"See 07.BPTs",IFERROR(ROUND('[10]Linked sheet'!H804,'Rounded options'!$B$3),"-"))</f>
        <v>6835</v>
      </c>
      <c r="J804" s="15">
        <f>IFERROR(ROUND(IF('[10]Linked sheet'!I804="","-",'[10]Linked sheet'!I804),'Rounded options'!$B$3),"-")</f>
        <v>43</v>
      </c>
      <c r="K804" s="15">
        <f>IFERROR(ROUND(IF('[10]Linked sheet'!J804="","-",'[10]Linked sheet'!J804),'Rounded options'!$B$3),"-")</f>
        <v>209</v>
      </c>
      <c r="L804" s="15" t="str">
        <f>IF('[10]Linked sheet'!K804="","-",'[10]Linked sheet'!K804)</f>
        <v>No</v>
      </c>
      <c r="M804" s="39" t="str">
        <f>IF('[10]Linked sheet'!L804="","-",'[10]Linked sheet'!L804)</f>
        <v>-</v>
      </c>
      <c r="N804" s="35">
        <f>IFERROR(ROUND('[10]Linked sheet'!M804,'Rounded options'!$B$3),"-")</f>
        <v>0</v>
      </c>
      <c r="O804" s="7" t="str">
        <f>IFERROR(VLOOKUP($B804,[11]BPT_System_Structure!$B:$F,2,FALSE),"-")</f>
        <v>-</v>
      </c>
      <c r="P804" s="23" t="str">
        <f>IFERROR(VLOOKUP($B804,[11]BPT_System_Structure!$B:$F,3,FALSE),"-")</f>
        <v>-</v>
      </c>
      <c r="Q804" s="8" t="str">
        <f>IFERROR(VLOOKUP($B804,[11]BPT_System_Structure!$B:$F,5,FALSE),"-")</f>
        <v>-</v>
      </c>
      <c r="R804" s="59">
        <v>0</v>
      </c>
    </row>
    <row r="805" spans="2:18" hidden="1" x14ac:dyDescent="0.2">
      <c r="B805" s="21" t="str">
        <f>'[10]Linked sheet'!A805</f>
        <v>GA07D</v>
      </c>
      <c r="C805" s="20" t="str">
        <f>VLOOKUP($B805,'[10]Linked sheet'!$A$3:$O$1925,2,FALSE)</f>
        <v>Intermediate Open, Hepatobiliary or Pancreatic Procedures, with CC Score 1-2</v>
      </c>
      <c r="D805" s="68" t="str">
        <f>IF(AND($Q805=$D$2,$O805="HRG"),"See 07.BPT",IFERROR(ROUND('[10]Linked sheet'!C805,'Rounded options'!$B$3),"-"))</f>
        <v>-</v>
      </c>
      <c r="E805" s="66">
        <f>IF(AND($O805="HRG",OR($D$2,$Q805=$E$2)), "See 07.BPTs",IFERROR(ROUND('[10]Linked sheet'!D805,'Rounded options'!$B$3),"-"))</f>
        <v>3436</v>
      </c>
      <c r="F805" s="15" t="str">
        <f>IFERROR(ROUND(IF('[10]Linked sheet'!E805="","-",'[10]Linked sheet'!E805),'Rounded options'!$B$3),"-")</f>
        <v>-</v>
      </c>
      <c r="G805" s="15" t="str">
        <f>IFERROR(ROUND(IF('[10]Linked sheet'!F805="","-",'[10]Linked sheet'!F805),'Rounded options'!$B$3),"-")</f>
        <v>-</v>
      </c>
      <c r="H805" s="15">
        <f>IFERROR(ROUND(IF('[10]Linked sheet'!G805="","-",'[10]Linked sheet'!G805),'Rounded options'!$B$3),"-")</f>
        <v>14</v>
      </c>
      <c r="I805" s="66">
        <f>IF(AND(Q805=$I$2,$O805="HRG"),"See 07.BPTs",IFERROR(ROUND('[10]Linked sheet'!H805,'Rounded options'!$B$3),"-"))</f>
        <v>4618</v>
      </c>
      <c r="J805" s="15">
        <f>IFERROR(ROUND(IF('[10]Linked sheet'!I805="","-",'[10]Linked sheet'!I805),'Rounded options'!$B$3),"-")</f>
        <v>20</v>
      </c>
      <c r="K805" s="15">
        <f>IFERROR(ROUND(IF('[10]Linked sheet'!J805="","-",'[10]Linked sheet'!J805),'Rounded options'!$B$3),"-")</f>
        <v>209</v>
      </c>
      <c r="L805" s="15" t="str">
        <f>IF('[10]Linked sheet'!K805="","-",'[10]Linked sheet'!K805)</f>
        <v>No</v>
      </c>
      <c r="M805" s="39" t="str">
        <f>IF('[10]Linked sheet'!L805="","-",'[10]Linked sheet'!L805)</f>
        <v>-</v>
      </c>
      <c r="N805" s="35">
        <f>IFERROR(ROUND('[10]Linked sheet'!M805,'Rounded options'!$B$3),"-")</f>
        <v>0</v>
      </c>
      <c r="O805" s="7" t="str">
        <f>IFERROR(VLOOKUP($B805,[11]BPT_System_Structure!$B:$F,2,FALSE),"-")</f>
        <v>-</v>
      </c>
      <c r="P805" s="23" t="str">
        <f>IFERROR(VLOOKUP($B805,[11]BPT_System_Structure!$B:$F,3,FALSE),"-")</f>
        <v>-</v>
      </c>
      <c r="Q805" s="8" t="str">
        <f>IFERROR(VLOOKUP($B805,[11]BPT_System_Structure!$B:$F,5,FALSE),"-")</f>
        <v>-</v>
      </c>
      <c r="R805" s="59">
        <v>0</v>
      </c>
    </row>
    <row r="806" spans="2:18" hidden="1" x14ac:dyDescent="0.2">
      <c r="B806" s="21" t="str">
        <f>'[10]Linked sheet'!A806</f>
        <v>GA07E</v>
      </c>
      <c r="C806" s="20" t="str">
        <f>VLOOKUP($B806,'[10]Linked sheet'!$A$3:$O$1925,2,FALSE)</f>
        <v>Intermediate Open, Hepatobiliary or Pancreatic Procedures, with CC Score 0</v>
      </c>
      <c r="D806" s="68" t="str">
        <f>IF(AND($Q806=$D$2,$O806="HRG"),"See 07.BPT",IFERROR(ROUND('[10]Linked sheet'!C806,'Rounded options'!$B$3),"-"))</f>
        <v>-</v>
      </c>
      <c r="E806" s="66">
        <f>IF(AND($O806="HRG",OR($D$2,$Q806=$E$2)), "See 07.BPTs",IFERROR(ROUND('[10]Linked sheet'!D806,'Rounded options'!$B$3),"-"))</f>
        <v>2884</v>
      </c>
      <c r="F806" s="15" t="str">
        <f>IFERROR(ROUND(IF('[10]Linked sheet'!E806="","-",'[10]Linked sheet'!E806),'Rounded options'!$B$3),"-")</f>
        <v>-</v>
      </c>
      <c r="G806" s="15" t="str">
        <f>IFERROR(ROUND(IF('[10]Linked sheet'!F806="","-",'[10]Linked sheet'!F806),'Rounded options'!$B$3),"-")</f>
        <v>-</v>
      </c>
      <c r="H806" s="15">
        <f>IFERROR(ROUND(IF('[10]Linked sheet'!G806="","-",'[10]Linked sheet'!G806),'Rounded options'!$B$3),"-")</f>
        <v>10</v>
      </c>
      <c r="I806" s="66">
        <f>IF(AND(Q806=$I$2,$O806="HRG"),"See 07.BPTs",IFERROR(ROUND('[10]Linked sheet'!H806,'Rounded options'!$B$3),"-"))</f>
        <v>3894</v>
      </c>
      <c r="J806" s="15">
        <f>IFERROR(ROUND(IF('[10]Linked sheet'!I806="","-",'[10]Linked sheet'!I806),'Rounded options'!$B$3),"-")</f>
        <v>17</v>
      </c>
      <c r="K806" s="15">
        <f>IFERROR(ROUND(IF('[10]Linked sheet'!J806="","-",'[10]Linked sheet'!J806),'Rounded options'!$B$3),"-")</f>
        <v>209</v>
      </c>
      <c r="L806" s="15" t="str">
        <f>IF('[10]Linked sheet'!K806="","-",'[10]Linked sheet'!K806)</f>
        <v>No</v>
      </c>
      <c r="M806" s="39" t="str">
        <f>IF('[10]Linked sheet'!L806="","-",'[10]Linked sheet'!L806)</f>
        <v>-</v>
      </c>
      <c r="N806" s="35">
        <f>IFERROR(ROUND('[10]Linked sheet'!M806,'Rounded options'!$B$3),"-")</f>
        <v>0</v>
      </c>
      <c r="O806" s="7" t="str">
        <f>IFERROR(VLOOKUP($B806,[11]BPT_System_Structure!$B:$F,2,FALSE),"-")</f>
        <v>-</v>
      </c>
      <c r="P806" s="23" t="str">
        <f>IFERROR(VLOOKUP($B806,[11]BPT_System_Structure!$B:$F,3,FALSE),"-")</f>
        <v>-</v>
      </c>
      <c r="Q806" s="8" t="str">
        <f>IFERROR(VLOOKUP($B806,[11]BPT_System_Structure!$B:$F,5,FALSE),"-")</f>
        <v>-</v>
      </c>
      <c r="R806" s="59">
        <v>0</v>
      </c>
    </row>
    <row r="807" spans="2:18" hidden="1" x14ac:dyDescent="0.2">
      <c r="B807" s="21" t="str">
        <f>'[10]Linked sheet'!A807</f>
        <v>GA10G</v>
      </c>
      <c r="C807" s="20" t="str">
        <f>VLOOKUP($B807,'[10]Linked sheet'!$A$3:$O$1925,2,FALSE)</f>
        <v>Open or Laparoscopic Cholecystectomy, 18 years and under</v>
      </c>
      <c r="D807" s="68" t="str">
        <f>IF(AND($Q807=$D$2,$O807="HRG"),"See 07.BPT",IFERROR(ROUND('[10]Linked sheet'!C807,'Rounded options'!$B$3),"-"))</f>
        <v>-</v>
      </c>
      <c r="E807" s="66">
        <f>IF(AND($O807="HRG",OR($D$2,$Q807=$E$2)), "See 07.BPTs",IFERROR(ROUND('[10]Linked sheet'!D807,'Rounded options'!$B$3),"-"))</f>
        <v>2395</v>
      </c>
      <c r="F807" s="15" t="str">
        <f>IFERROR(ROUND(IF('[10]Linked sheet'!E807="","-",'[10]Linked sheet'!E807),'Rounded options'!$B$3),"-")</f>
        <v>-</v>
      </c>
      <c r="G807" s="15" t="str">
        <f>IFERROR(ROUND(IF('[10]Linked sheet'!F807="","-",'[10]Linked sheet'!F807),'Rounded options'!$B$3),"-")</f>
        <v>-</v>
      </c>
      <c r="H807" s="15">
        <f>IFERROR(ROUND(IF('[10]Linked sheet'!G807="","-",'[10]Linked sheet'!G807),'Rounded options'!$B$3),"-")</f>
        <v>5</v>
      </c>
      <c r="I807" s="66">
        <f>IF(AND(Q807=$I$2,$O807="HRG"),"See 07.BPTs",IFERROR(ROUND('[10]Linked sheet'!H807,'Rounded options'!$B$3),"-"))</f>
        <v>3532</v>
      </c>
      <c r="J807" s="15">
        <f>IFERROR(ROUND(IF('[10]Linked sheet'!I807="","-",'[10]Linked sheet'!I807),'Rounded options'!$B$3),"-")</f>
        <v>11</v>
      </c>
      <c r="K807" s="15">
        <f>IFERROR(ROUND(IF('[10]Linked sheet'!J807="","-",'[10]Linked sheet'!J807),'Rounded options'!$B$3),"-")</f>
        <v>274</v>
      </c>
      <c r="L807" s="15" t="str">
        <f>IF('[10]Linked sheet'!K807="","-",'[10]Linked sheet'!K807)</f>
        <v>No</v>
      </c>
      <c r="M807" s="39" t="str">
        <f>IF('[10]Linked sheet'!L807="","-",'[10]Linked sheet'!L807)</f>
        <v>-</v>
      </c>
      <c r="N807" s="35">
        <f>IFERROR(ROUND('[10]Linked sheet'!M807,'Rounded options'!$B$3),"-")</f>
        <v>0</v>
      </c>
      <c r="O807" s="7" t="str">
        <f>IFERROR(VLOOKUP($B807,[11]BPT_System_Structure!$B:$F,2,FALSE),"-")</f>
        <v>-</v>
      </c>
      <c r="P807" s="23" t="str">
        <f>IFERROR(VLOOKUP($B807,[11]BPT_System_Structure!$B:$F,3,FALSE),"-")</f>
        <v>-</v>
      </c>
      <c r="Q807" s="8" t="str">
        <f>IFERROR(VLOOKUP($B807,[11]BPT_System_Structure!$B:$F,5,FALSE),"-")</f>
        <v>-</v>
      </c>
      <c r="R807" s="59">
        <v>0</v>
      </c>
    </row>
    <row r="808" spans="2:18" hidden="1" x14ac:dyDescent="0.2">
      <c r="B808" s="21" t="str">
        <f>'[10]Linked sheet'!A808</f>
        <v>GA10H</v>
      </c>
      <c r="C808" s="20" t="str">
        <f>VLOOKUP($B808,'[10]Linked sheet'!$A$3:$O$1925,2,FALSE)</f>
        <v>Laparoscopic Cholecystectomy, 19 years and over, with CC Score 4+</v>
      </c>
      <c r="D808" s="68" t="str">
        <f>IF(AND($Q808=$D$2,$O808="HRG"),"See 07.BPT",IFERROR(ROUND('[10]Linked sheet'!C808,'Rounded options'!$B$3),"-"))</f>
        <v>-</v>
      </c>
      <c r="E808" s="66">
        <f>IF(AND($O808="HRG",OR($D$2,$Q808=$E$2)), "See 07.BPTs",IFERROR(ROUND('[10]Linked sheet'!D808,'Rounded options'!$B$3),"-"))</f>
        <v>3162</v>
      </c>
      <c r="F808" s="15" t="str">
        <f>IFERROR(ROUND(IF('[10]Linked sheet'!E808="","-",'[10]Linked sheet'!E808),'Rounded options'!$B$3),"-")</f>
        <v>-</v>
      </c>
      <c r="G808" s="15" t="str">
        <f>IFERROR(ROUND(IF('[10]Linked sheet'!F808="","-",'[10]Linked sheet'!F808),'Rounded options'!$B$3),"-")</f>
        <v>-</v>
      </c>
      <c r="H808" s="15">
        <f>IFERROR(ROUND(IF('[10]Linked sheet'!G808="","-",'[10]Linked sheet'!G808),'Rounded options'!$B$3),"-")</f>
        <v>11</v>
      </c>
      <c r="I808" s="66">
        <f>IF(AND(Q808=$I$2,$O808="HRG"),"See 07.BPTs",IFERROR(ROUND('[10]Linked sheet'!H808,'Rounded options'!$B$3),"-"))</f>
        <v>5689</v>
      </c>
      <c r="J808" s="15">
        <f>IFERROR(ROUND(IF('[10]Linked sheet'!I808="","-",'[10]Linked sheet'!I808),'Rounded options'!$B$3),"-")</f>
        <v>27</v>
      </c>
      <c r="K808" s="15">
        <f>IFERROR(ROUND(IF('[10]Linked sheet'!J808="","-",'[10]Linked sheet'!J808),'Rounded options'!$B$3),"-")</f>
        <v>209</v>
      </c>
      <c r="L808" s="15" t="str">
        <f>IF('[10]Linked sheet'!K808="","-",'[10]Linked sheet'!K808)</f>
        <v>No</v>
      </c>
      <c r="M808" s="39" t="str">
        <f>IF('[10]Linked sheet'!L808="","-",'[10]Linked sheet'!L808)</f>
        <v>-</v>
      </c>
      <c r="N808" s="35">
        <f>IFERROR(ROUND('[10]Linked sheet'!M808,'Rounded options'!$B$3),"-")</f>
        <v>0</v>
      </c>
      <c r="O808" s="7" t="str">
        <f>IFERROR(VLOOKUP($B808,[11]BPT_System_Structure!$B:$F,2,FALSE),"-")</f>
        <v>-</v>
      </c>
      <c r="P808" s="23" t="str">
        <f>IFERROR(VLOOKUP($B808,[11]BPT_System_Structure!$B:$F,3,FALSE),"-")</f>
        <v>-</v>
      </c>
      <c r="Q808" s="8" t="str">
        <f>IFERROR(VLOOKUP($B808,[11]BPT_System_Structure!$B:$F,5,FALSE),"-")</f>
        <v>-</v>
      </c>
      <c r="R808" s="59">
        <v>0</v>
      </c>
    </row>
    <row r="809" spans="2:18" hidden="1" x14ac:dyDescent="0.2">
      <c r="B809" s="21" t="str">
        <f>'[10]Linked sheet'!A809</f>
        <v>GA10J</v>
      </c>
      <c r="C809" s="20" t="str">
        <f>VLOOKUP($B809,'[10]Linked sheet'!$A$3:$O$1925,2,FALSE)</f>
        <v>Laparoscopic Cholecystectomy, 19 years and over, with CC Score 1-3</v>
      </c>
      <c r="D809" s="68" t="str">
        <f>IF(AND($Q809=$D$2,$O809="HRG"),"See 07.BPT",IFERROR(ROUND('[10]Linked sheet'!C809,'Rounded options'!$B$3),"-"))</f>
        <v>-</v>
      </c>
      <c r="E809" s="66">
        <f>IF(AND($O809="HRG",OR($D$2,$Q809=$E$2)), "See 07.BPTs",IFERROR(ROUND('[10]Linked sheet'!D809,'Rounded options'!$B$3),"-"))</f>
        <v>2099</v>
      </c>
      <c r="F809" s="15" t="str">
        <f>IFERROR(ROUND(IF('[10]Linked sheet'!E809="","-",'[10]Linked sheet'!E809),'Rounded options'!$B$3),"-")</f>
        <v>-</v>
      </c>
      <c r="G809" s="15" t="str">
        <f>IFERROR(ROUND(IF('[10]Linked sheet'!F809="","-",'[10]Linked sheet'!F809),'Rounded options'!$B$3),"-")</f>
        <v>-</v>
      </c>
      <c r="H809" s="15">
        <f>IFERROR(ROUND(IF('[10]Linked sheet'!G809="","-",'[10]Linked sheet'!G809),'Rounded options'!$B$3),"-")</f>
        <v>5</v>
      </c>
      <c r="I809" s="66">
        <f>IF(AND(Q809=$I$2,$O809="HRG"),"See 07.BPTs",IFERROR(ROUND('[10]Linked sheet'!H809,'Rounded options'!$B$3),"-"))</f>
        <v>3841</v>
      </c>
      <c r="J809" s="15">
        <f>IFERROR(ROUND(IF('[10]Linked sheet'!I809="","-",'[10]Linked sheet'!I809),'Rounded options'!$B$3),"-")</f>
        <v>14</v>
      </c>
      <c r="K809" s="15">
        <f>IFERROR(ROUND(IF('[10]Linked sheet'!J809="","-",'[10]Linked sheet'!J809),'Rounded options'!$B$3),"-")</f>
        <v>209</v>
      </c>
      <c r="L809" s="15" t="str">
        <f>IF('[10]Linked sheet'!K809="","-",'[10]Linked sheet'!K809)</f>
        <v>No</v>
      </c>
      <c r="M809" s="39" t="str">
        <f>IF('[10]Linked sheet'!L809="","-",'[10]Linked sheet'!L809)</f>
        <v>-</v>
      </c>
      <c r="N809" s="35">
        <f>IFERROR(ROUND('[10]Linked sheet'!M809,'Rounded options'!$B$3),"-")</f>
        <v>0</v>
      </c>
      <c r="O809" s="7" t="str">
        <f>IFERROR(VLOOKUP($B809,[11]BPT_System_Structure!$B:$F,2,FALSE),"-")</f>
        <v>-</v>
      </c>
      <c r="P809" s="23" t="str">
        <f>IFERROR(VLOOKUP($B809,[11]BPT_System_Structure!$B:$F,3,FALSE),"-")</f>
        <v>-</v>
      </c>
      <c r="Q809" s="8" t="str">
        <f>IFERROR(VLOOKUP($B809,[11]BPT_System_Structure!$B:$F,5,FALSE),"-")</f>
        <v>-</v>
      </c>
      <c r="R809" s="59">
        <v>0</v>
      </c>
    </row>
    <row r="810" spans="2:18" x14ac:dyDescent="0.2">
      <c r="B810" s="21" t="str">
        <f>'[10]Linked sheet'!A810</f>
        <v>GA10K</v>
      </c>
      <c r="C810" s="20" t="str">
        <f>VLOOKUP($B810,'[10]Linked sheet'!$A$3:$O$1925,2,FALSE)</f>
        <v>Laparoscopic Cholecystectomy, 19 years and over, with CC Score 0</v>
      </c>
      <c r="D810" s="68" t="str">
        <f>IF(AND($Q810=$D$2,$O810="HRG"),"See 07.BPT",IFERROR(ROUND('[10]Linked sheet'!C810,'Rounded options'!$B$3),"-"))</f>
        <v>-</v>
      </c>
      <c r="E810" s="66" t="str">
        <f>IF(AND($O810="HRG",OR($D$2,$Q810=$E$2)), "See 07.BPTs",IFERROR(ROUND('[10]Linked sheet'!D810,'Rounded options'!$B$3),"-"))</f>
        <v>See 07.BPTs</v>
      </c>
      <c r="F810" s="15" t="str">
        <f>IFERROR(ROUND(IF('[10]Linked sheet'!E810="","-",'[10]Linked sheet'!E810),'Rounded options'!$B$3),"-")</f>
        <v>-</v>
      </c>
      <c r="G810" s="15" t="str">
        <f>IFERROR(ROUND(IF('[10]Linked sheet'!F810="","-",'[10]Linked sheet'!F810),'Rounded options'!$B$3),"-")</f>
        <v>-</v>
      </c>
      <c r="H810" s="15">
        <f>IFERROR(ROUND(IF('[10]Linked sheet'!G810="","-",'[10]Linked sheet'!G810),'Rounded options'!$B$3),"-")</f>
        <v>5</v>
      </c>
      <c r="I810" s="66">
        <f>IF(AND(Q810=$I$2,$O810="HRG"),"See 07.BPTs",IFERROR(ROUND('[10]Linked sheet'!H810,'Rounded options'!$B$3),"-"))</f>
        <v>3071</v>
      </c>
      <c r="J810" s="15">
        <f>IFERROR(ROUND(IF('[10]Linked sheet'!I810="","-",'[10]Linked sheet'!I810),'Rounded options'!$B$3),"-")</f>
        <v>12</v>
      </c>
      <c r="K810" s="15">
        <f>IFERROR(ROUND(IF('[10]Linked sheet'!J810="","-",'[10]Linked sheet'!J810),'Rounded options'!$B$3),"-")</f>
        <v>209</v>
      </c>
      <c r="L810" s="15" t="str">
        <f>IF('[10]Linked sheet'!K810="","-",'[10]Linked sheet'!K810)</f>
        <v>No</v>
      </c>
      <c r="M810" s="39" t="str">
        <f>IF('[10]Linked sheet'!L810="","-",'[10]Linked sheet'!L810)</f>
        <v>-</v>
      </c>
      <c r="N810" s="35">
        <f>IFERROR(ROUND('[10]Linked sheet'!M810,'Rounded options'!$B$3),"-")</f>
        <v>0</v>
      </c>
      <c r="O810" s="7" t="str">
        <f>IFERROR(VLOOKUP($B810,[11]BPT_System_Structure!$B:$F,2,FALSE),"-")</f>
        <v>HRG</v>
      </c>
      <c r="P810" s="23" t="str">
        <f>IFERROR(VLOOKUP($B810,[11]BPT_System_Structure!$B:$F,3,FALSE),"-")</f>
        <v>DayCase</v>
      </c>
      <c r="Q810" s="8" t="str">
        <f>IFERROR(VLOOKUP($B810,[11]BPT_System_Structure!$B:$F,5,FALSE),"-")</f>
        <v>DC/EL</v>
      </c>
      <c r="R810" s="59" t="s">
        <v>11</v>
      </c>
    </row>
    <row r="811" spans="2:18" hidden="1" x14ac:dyDescent="0.2">
      <c r="B811" s="21" t="str">
        <f>'[10]Linked sheet'!A811</f>
        <v>GA10L</v>
      </c>
      <c r="C811" s="20" t="str">
        <f>VLOOKUP($B811,'[10]Linked sheet'!$A$3:$O$1925,2,FALSE)</f>
        <v>Open Cholecystectomy, 19 years and over, with CC Score 3+</v>
      </c>
      <c r="D811" s="68" t="str">
        <f>IF(AND($Q811=$D$2,$O811="HRG"),"See 07.BPT",IFERROR(ROUND('[10]Linked sheet'!C811,'Rounded options'!$B$3),"-"))</f>
        <v>-</v>
      </c>
      <c r="E811" s="66">
        <f>IF(AND($O811="HRG",OR($D$2,$Q811=$E$2)), "See 07.BPTs",IFERROR(ROUND('[10]Linked sheet'!D811,'Rounded options'!$B$3),"-"))</f>
        <v>5654</v>
      </c>
      <c r="F811" s="15" t="str">
        <f>IFERROR(ROUND(IF('[10]Linked sheet'!E811="","-",'[10]Linked sheet'!E811),'Rounded options'!$B$3),"-")</f>
        <v>-</v>
      </c>
      <c r="G811" s="15" t="str">
        <f>IFERROR(ROUND(IF('[10]Linked sheet'!F811="","-",'[10]Linked sheet'!F811),'Rounded options'!$B$3),"-")</f>
        <v>-</v>
      </c>
      <c r="H811" s="15">
        <f>IFERROR(ROUND(IF('[10]Linked sheet'!G811="","-",'[10]Linked sheet'!G811),'Rounded options'!$B$3),"-")</f>
        <v>24</v>
      </c>
      <c r="I811" s="66">
        <f>IF(AND(Q811=$I$2,$O811="HRG"),"See 07.BPTs",IFERROR(ROUND('[10]Linked sheet'!H811,'Rounded options'!$B$3),"-"))</f>
        <v>7041</v>
      </c>
      <c r="J811" s="15">
        <f>IFERROR(ROUND(IF('[10]Linked sheet'!I811="","-",'[10]Linked sheet'!I811),'Rounded options'!$B$3),"-")</f>
        <v>42</v>
      </c>
      <c r="K811" s="15">
        <f>IFERROR(ROUND(IF('[10]Linked sheet'!J811="","-",'[10]Linked sheet'!J811),'Rounded options'!$B$3),"-")</f>
        <v>209</v>
      </c>
      <c r="L811" s="15" t="str">
        <f>IF('[10]Linked sheet'!K811="","-",'[10]Linked sheet'!K811)</f>
        <v>No</v>
      </c>
      <c r="M811" s="39" t="str">
        <f>IF('[10]Linked sheet'!L811="","-",'[10]Linked sheet'!L811)</f>
        <v>-</v>
      </c>
      <c r="N811" s="35">
        <f>IFERROR(ROUND('[10]Linked sheet'!M811,'Rounded options'!$B$3),"-")</f>
        <v>0</v>
      </c>
      <c r="O811" s="7" t="str">
        <f>IFERROR(VLOOKUP($B811,[11]BPT_System_Structure!$B:$F,2,FALSE),"-")</f>
        <v>-</v>
      </c>
      <c r="P811" s="23" t="str">
        <f>IFERROR(VLOOKUP($B811,[11]BPT_System_Structure!$B:$F,3,FALSE),"-")</f>
        <v>-</v>
      </c>
      <c r="Q811" s="8" t="str">
        <f>IFERROR(VLOOKUP($B811,[11]BPT_System_Structure!$B:$F,5,FALSE),"-")</f>
        <v>-</v>
      </c>
      <c r="R811" s="59">
        <v>0</v>
      </c>
    </row>
    <row r="812" spans="2:18" hidden="1" x14ac:dyDescent="0.2">
      <c r="B812" s="21" t="str">
        <f>'[10]Linked sheet'!A812</f>
        <v>GA10M</v>
      </c>
      <c r="C812" s="20" t="str">
        <f>VLOOKUP($B812,'[10]Linked sheet'!$A$3:$O$1925,2,FALSE)</f>
        <v>Open Cholecystectomy, 19 years and over, with CC Score 1-2</v>
      </c>
      <c r="D812" s="68" t="str">
        <f>IF(AND($Q812=$D$2,$O812="HRG"),"See 07.BPT",IFERROR(ROUND('[10]Linked sheet'!C812,'Rounded options'!$B$3),"-"))</f>
        <v>-</v>
      </c>
      <c r="E812" s="66">
        <f>IF(AND($O812="HRG",OR($D$2,$Q812=$E$2)), "See 07.BPTs",IFERROR(ROUND('[10]Linked sheet'!D812,'Rounded options'!$B$3),"-"))</f>
        <v>3468</v>
      </c>
      <c r="F812" s="15" t="str">
        <f>IFERROR(ROUND(IF('[10]Linked sheet'!E812="","-",'[10]Linked sheet'!E812),'Rounded options'!$B$3),"-")</f>
        <v>-</v>
      </c>
      <c r="G812" s="15" t="str">
        <f>IFERROR(ROUND(IF('[10]Linked sheet'!F812="","-",'[10]Linked sheet'!F812),'Rounded options'!$B$3),"-")</f>
        <v>-</v>
      </c>
      <c r="H812" s="15">
        <f>IFERROR(ROUND(IF('[10]Linked sheet'!G812="","-",'[10]Linked sheet'!G812),'Rounded options'!$B$3),"-")</f>
        <v>14</v>
      </c>
      <c r="I812" s="66">
        <f>IF(AND(Q812=$I$2,$O812="HRG"),"See 07.BPTs",IFERROR(ROUND('[10]Linked sheet'!H812,'Rounded options'!$B$3),"-"))</f>
        <v>4776</v>
      </c>
      <c r="J812" s="15">
        <f>IFERROR(ROUND(IF('[10]Linked sheet'!I812="","-",'[10]Linked sheet'!I812),'Rounded options'!$B$3),"-")</f>
        <v>19</v>
      </c>
      <c r="K812" s="15">
        <f>IFERROR(ROUND(IF('[10]Linked sheet'!J812="","-",'[10]Linked sheet'!J812),'Rounded options'!$B$3),"-")</f>
        <v>209</v>
      </c>
      <c r="L812" s="15" t="str">
        <f>IF('[10]Linked sheet'!K812="","-",'[10]Linked sheet'!K812)</f>
        <v>No</v>
      </c>
      <c r="M812" s="39" t="str">
        <f>IF('[10]Linked sheet'!L812="","-",'[10]Linked sheet'!L812)</f>
        <v>-</v>
      </c>
      <c r="N812" s="35">
        <f>IFERROR(ROUND('[10]Linked sheet'!M812,'Rounded options'!$B$3),"-")</f>
        <v>0</v>
      </c>
      <c r="O812" s="7" t="str">
        <f>IFERROR(VLOOKUP($B812,[11]BPT_System_Structure!$B:$F,2,FALSE),"-")</f>
        <v>-</v>
      </c>
      <c r="P812" s="23" t="str">
        <f>IFERROR(VLOOKUP($B812,[11]BPT_System_Structure!$B:$F,3,FALSE),"-")</f>
        <v>-</v>
      </c>
      <c r="Q812" s="8" t="str">
        <f>IFERROR(VLOOKUP($B812,[11]BPT_System_Structure!$B:$F,5,FALSE),"-")</f>
        <v>-</v>
      </c>
      <c r="R812" s="59">
        <v>0</v>
      </c>
    </row>
    <row r="813" spans="2:18" hidden="1" x14ac:dyDescent="0.2">
      <c r="B813" s="21" t="str">
        <f>'[10]Linked sheet'!A813</f>
        <v>GA10N</v>
      </c>
      <c r="C813" s="20" t="str">
        <f>VLOOKUP($B813,'[10]Linked sheet'!$A$3:$O$1925,2,FALSE)</f>
        <v>Open Cholecystectomy, 19 years and over, with CC Score 0</v>
      </c>
      <c r="D813" s="68" t="str">
        <f>IF(AND($Q813=$D$2,$O813="HRG"),"See 07.BPT",IFERROR(ROUND('[10]Linked sheet'!C813,'Rounded options'!$B$3),"-"))</f>
        <v>-</v>
      </c>
      <c r="E813" s="66">
        <f>IF(AND($O813="HRG",OR($D$2,$Q813=$E$2)), "See 07.BPTs",IFERROR(ROUND('[10]Linked sheet'!D813,'Rounded options'!$B$3),"-"))</f>
        <v>2636</v>
      </c>
      <c r="F813" s="15" t="str">
        <f>IFERROR(ROUND(IF('[10]Linked sheet'!E813="","-",'[10]Linked sheet'!E813),'Rounded options'!$B$3),"-")</f>
        <v>-</v>
      </c>
      <c r="G813" s="15" t="str">
        <f>IFERROR(ROUND(IF('[10]Linked sheet'!F813="","-",'[10]Linked sheet'!F813),'Rounded options'!$B$3),"-")</f>
        <v>-</v>
      </c>
      <c r="H813" s="15">
        <f>IFERROR(ROUND(IF('[10]Linked sheet'!G813="","-",'[10]Linked sheet'!G813),'Rounded options'!$B$3),"-")</f>
        <v>8</v>
      </c>
      <c r="I813" s="66">
        <f>IF(AND(Q813=$I$2,$O813="HRG"),"See 07.BPTs",IFERROR(ROUND('[10]Linked sheet'!H813,'Rounded options'!$B$3),"-"))</f>
        <v>4252</v>
      </c>
      <c r="J813" s="15">
        <f>IFERROR(ROUND(IF('[10]Linked sheet'!I813="","-",'[10]Linked sheet'!I813),'Rounded options'!$B$3),"-")</f>
        <v>17</v>
      </c>
      <c r="K813" s="15">
        <f>IFERROR(ROUND(IF('[10]Linked sheet'!J813="","-",'[10]Linked sheet'!J813),'Rounded options'!$B$3),"-")</f>
        <v>209</v>
      </c>
      <c r="L813" s="15" t="str">
        <f>IF('[10]Linked sheet'!K813="","-",'[10]Linked sheet'!K813)</f>
        <v>No</v>
      </c>
      <c r="M813" s="39" t="str">
        <f>IF('[10]Linked sheet'!L813="","-",'[10]Linked sheet'!L813)</f>
        <v>-</v>
      </c>
      <c r="N813" s="35">
        <f>IFERROR(ROUND('[10]Linked sheet'!M813,'Rounded options'!$B$3),"-")</f>
        <v>0</v>
      </c>
      <c r="O813" s="7" t="str">
        <f>IFERROR(VLOOKUP($B813,[11]BPT_System_Structure!$B:$F,2,FALSE),"-")</f>
        <v>-</v>
      </c>
      <c r="P813" s="23" t="str">
        <f>IFERROR(VLOOKUP($B813,[11]BPT_System_Structure!$B:$F,3,FALSE),"-")</f>
        <v>-</v>
      </c>
      <c r="Q813" s="8" t="str">
        <f>IFERROR(VLOOKUP($B813,[11]BPT_System_Structure!$B:$F,5,FALSE),"-")</f>
        <v>-</v>
      </c>
      <c r="R813" s="59">
        <v>0</v>
      </c>
    </row>
    <row r="814" spans="2:18" hidden="1" x14ac:dyDescent="0.2">
      <c r="B814" s="21" t="str">
        <f>'[10]Linked sheet'!A814</f>
        <v>GA11Z</v>
      </c>
      <c r="C814" s="20" t="str">
        <f>VLOOKUP($B814,'[10]Linked sheet'!$A$3:$O$1925,2,FALSE)</f>
        <v>Pancreatic Necrosectomy</v>
      </c>
      <c r="D814" s="68" t="str">
        <f>IF(AND($Q814=$D$2,$O814="HRG"),"See 07.BPT",IFERROR(ROUND('[10]Linked sheet'!C814,'Rounded options'!$B$3),"-"))</f>
        <v>-</v>
      </c>
      <c r="E814" s="66">
        <f>IF(AND($O814="HRG",OR($D$2,$Q814=$E$2)), "See 07.BPTs",IFERROR(ROUND('[10]Linked sheet'!D814,'Rounded options'!$B$3),"-"))</f>
        <v>8399</v>
      </c>
      <c r="F814" s="15" t="str">
        <f>IFERROR(ROUND(IF('[10]Linked sheet'!E814="","-",'[10]Linked sheet'!E814),'Rounded options'!$B$3),"-")</f>
        <v>-</v>
      </c>
      <c r="G814" s="15" t="str">
        <f>IFERROR(ROUND(IF('[10]Linked sheet'!F814="","-",'[10]Linked sheet'!F814),'Rounded options'!$B$3),"-")</f>
        <v>-</v>
      </c>
      <c r="H814" s="15">
        <f>IFERROR(ROUND(IF('[10]Linked sheet'!G814="","-",'[10]Linked sheet'!G814),'Rounded options'!$B$3),"-")</f>
        <v>94</v>
      </c>
      <c r="I814" s="66">
        <f>IF(AND(Q814=$I$2,$O814="HRG"),"See 07.BPTs",IFERROR(ROUND('[10]Linked sheet'!H814,'Rounded options'!$B$3),"-"))</f>
        <v>17629</v>
      </c>
      <c r="J814" s="15">
        <f>IFERROR(ROUND(IF('[10]Linked sheet'!I814="","-",'[10]Linked sheet'!I814),'Rounded options'!$B$3),"-")</f>
        <v>161</v>
      </c>
      <c r="K814" s="15">
        <f>IFERROR(ROUND(IF('[10]Linked sheet'!J814="","-",'[10]Linked sheet'!J814),'Rounded options'!$B$3),"-")</f>
        <v>209</v>
      </c>
      <c r="L814" s="15" t="str">
        <f>IF('[10]Linked sheet'!K814="","-",'[10]Linked sheet'!K814)</f>
        <v>No</v>
      </c>
      <c r="M814" s="39" t="str">
        <f>IF('[10]Linked sheet'!L814="","-",'[10]Linked sheet'!L814)</f>
        <v>-</v>
      </c>
      <c r="N814" s="35">
        <f>IFERROR(ROUND('[10]Linked sheet'!M814,'Rounded options'!$B$3),"-")</f>
        <v>0</v>
      </c>
      <c r="O814" s="7" t="str">
        <f>IFERROR(VLOOKUP($B814,[11]BPT_System_Structure!$B:$F,2,FALSE),"-")</f>
        <v>-</v>
      </c>
      <c r="P814" s="23" t="str">
        <f>IFERROR(VLOOKUP($B814,[11]BPT_System_Structure!$B:$F,3,FALSE),"-")</f>
        <v>-</v>
      </c>
      <c r="Q814" s="8" t="str">
        <f>IFERROR(VLOOKUP($B814,[11]BPT_System_Structure!$B:$F,5,FALSE),"-")</f>
        <v>-</v>
      </c>
      <c r="R814" s="59">
        <v>0</v>
      </c>
    </row>
    <row r="815" spans="2:18" hidden="1" x14ac:dyDescent="0.2">
      <c r="B815" s="21" t="str">
        <f>'[10]Linked sheet'!A815</f>
        <v>GA13A</v>
      </c>
      <c r="C815" s="20" t="str">
        <f>VLOOKUP($B815,'[10]Linked sheet'!$A$3:$O$1925,2,FALSE)</f>
        <v>Minor Open or Laparoscopic, Hepatobiliary or Pancreatic Procedures, with CC Score 1+</v>
      </c>
      <c r="D815" s="68" t="str">
        <f>IF(AND($Q815=$D$2,$O815="HRG"),"See 07.BPT",IFERROR(ROUND('[10]Linked sheet'!C815,'Rounded options'!$B$3),"-"))</f>
        <v>-</v>
      </c>
      <c r="E815" s="66">
        <f>IF(AND($O815="HRG",OR($D$2,$Q815=$E$2)), "See 07.BPTs",IFERROR(ROUND('[10]Linked sheet'!D815,'Rounded options'!$B$3),"-"))</f>
        <v>2413</v>
      </c>
      <c r="F815" s="15" t="str">
        <f>IFERROR(ROUND(IF('[10]Linked sheet'!E815="","-",'[10]Linked sheet'!E815),'Rounded options'!$B$3),"-")</f>
        <v>-</v>
      </c>
      <c r="G815" s="15" t="str">
        <f>IFERROR(ROUND(IF('[10]Linked sheet'!F815="","-",'[10]Linked sheet'!F815),'Rounded options'!$B$3),"-")</f>
        <v>-</v>
      </c>
      <c r="H815" s="15">
        <f>IFERROR(ROUND(IF('[10]Linked sheet'!G815="","-",'[10]Linked sheet'!G815),'Rounded options'!$B$3),"-")</f>
        <v>8</v>
      </c>
      <c r="I815" s="66">
        <f>IF(AND(Q815=$I$2,$O815="HRG"),"See 07.BPTs",IFERROR(ROUND('[10]Linked sheet'!H815,'Rounded options'!$B$3),"-"))</f>
        <v>4689</v>
      </c>
      <c r="J815" s="15">
        <f>IFERROR(ROUND(IF('[10]Linked sheet'!I815="","-",'[10]Linked sheet'!I815),'Rounded options'!$B$3),"-")</f>
        <v>37</v>
      </c>
      <c r="K815" s="15">
        <f>IFERROR(ROUND(IF('[10]Linked sheet'!J815="","-",'[10]Linked sheet'!J815),'Rounded options'!$B$3),"-")</f>
        <v>209</v>
      </c>
      <c r="L815" s="15" t="str">
        <f>IF('[10]Linked sheet'!K815="","-",'[10]Linked sheet'!K815)</f>
        <v>No</v>
      </c>
      <c r="M815" s="39" t="str">
        <f>IF('[10]Linked sheet'!L815="","-",'[10]Linked sheet'!L815)</f>
        <v>-</v>
      </c>
      <c r="N815" s="35">
        <f>IFERROR(ROUND('[10]Linked sheet'!M815,'Rounded options'!$B$3),"-")</f>
        <v>0</v>
      </c>
      <c r="O815" s="7" t="str">
        <f>IFERROR(VLOOKUP($B815,[11]BPT_System_Structure!$B:$F,2,FALSE),"-")</f>
        <v>-</v>
      </c>
      <c r="P815" s="23" t="str">
        <f>IFERROR(VLOOKUP($B815,[11]BPT_System_Structure!$B:$F,3,FALSE),"-")</f>
        <v>-</v>
      </c>
      <c r="Q815" s="8" t="str">
        <f>IFERROR(VLOOKUP($B815,[11]BPT_System_Structure!$B:$F,5,FALSE),"-")</f>
        <v>-</v>
      </c>
      <c r="R815" s="59">
        <v>0</v>
      </c>
    </row>
    <row r="816" spans="2:18" hidden="1" x14ac:dyDescent="0.2">
      <c r="B816" s="21" t="str">
        <f>'[10]Linked sheet'!A816</f>
        <v>GA13B</v>
      </c>
      <c r="C816" s="20" t="str">
        <f>VLOOKUP($B816,'[10]Linked sheet'!$A$3:$O$1925,2,FALSE)</f>
        <v>Minor Open or Laparoscopic, Hepatobiliary or Pancreatic Procedures, with CC Score 0</v>
      </c>
      <c r="D816" s="68" t="str">
        <f>IF(AND($Q816=$D$2,$O816="HRG"),"See 07.BPT",IFERROR(ROUND('[10]Linked sheet'!C816,'Rounded options'!$B$3),"-"))</f>
        <v>-</v>
      </c>
      <c r="E816" s="66">
        <f>IF(AND($O816="HRG",OR($D$2,$Q816=$E$2)), "See 07.BPTs",IFERROR(ROUND('[10]Linked sheet'!D816,'Rounded options'!$B$3),"-"))</f>
        <v>1691</v>
      </c>
      <c r="F816" s="15" t="str">
        <f>IFERROR(ROUND(IF('[10]Linked sheet'!E816="","-",'[10]Linked sheet'!E816),'Rounded options'!$B$3),"-")</f>
        <v>-</v>
      </c>
      <c r="G816" s="15" t="str">
        <f>IFERROR(ROUND(IF('[10]Linked sheet'!F816="","-",'[10]Linked sheet'!F816),'Rounded options'!$B$3),"-")</f>
        <v>-</v>
      </c>
      <c r="H816" s="15">
        <f>IFERROR(ROUND(IF('[10]Linked sheet'!G816="","-",'[10]Linked sheet'!G816),'Rounded options'!$B$3),"-")</f>
        <v>5</v>
      </c>
      <c r="I816" s="66">
        <f>IF(AND(Q816=$I$2,$O816="HRG"),"See 07.BPTs",IFERROR(ROUND('[10]Linked sheet'!H816,'Rounded options'!$B$3),"-"))</f>
        <v>2957</v>
      </c>
      <c r="J816" s="15">
        <f>IFERROR(ROUND(IF('[10]Linked sheet'!I816="","-",'[10]Linked sheet'!I816),'Rounded options'!$B$3),"-")</f>
        <v>15</v>
      </c>
      <c r="K816" s="15">
        <f>IFERROR(ROUND(IF('[10]Linked sheet'!J816="","-",'[10]Linked sheet'!J816),'Rounded options'!$B$3),"-")</f>
        <v>209</v>
      </c>
      <c r="L816" s="15" t="str">
        <f>IF('[10]Linked sheet'!K816="","-",'[10]Linked sheet'!K816)</f>
        <v>No</v>
      </c>
      <c r="M816" s="39" t="str">
        <f>IF('[10]Linked sheet'!L816="","-",'[10]Linked sheet'!L816)</f>
        <v>-</v>
      </c>
      <c r="N816" s="35">
        <f>IFERROR(ROUND('[10]Linked sheet'!M816,'Rounded options'!$B$3),"-")</f>
        <v>0</v>
      </c>
      <c r="O816" s="7" t="str">
        <f>IFERROR(VLOOKUP($B816,[11]BPT_System_Structure!$B:$F,2,FALSE),"-")</f>
        <v>-</v>
      </c>
      <c r="P816" s="23" t="str">
        <f>IFERROR(VLOOKUP($B816,[11]BPT_System_Structure!$B:$F,3,FALSE),"-")</f>
        <v>-</v>
      </c>
      <c r="Q816" s="8" t="str">
        <f>IFERROR(VLOOKUP($B816,[11]BPT_System_Structure!$B:$F,5,FALSE),"-")</f>
        <v>-</v>
      </c>
      <c r="R816" s="59">
        <v>0</v>
      </c>
    </row>
    <row r="817" spans="2:18" hidden="1" x14ac:dyDescent="0.2">
      <c r="B817" s="21" t="str">
        <f>'[10]Linked sheet'!A817</f>
        <v>GB01C</v>
      </c>
      <c r="C817" s="20" t="str">
        <f>VLOOKUP($B817,'[10]Linked sheet'!$A$3:$O$1925,2,FALSE)</f>
        <v>Very Major, Endoscopic or Percutaneous, Hepatobiliary or Pancreatic Procedures, with CC Score 7+</v>
      </c>
      <c r="D817" s="68" t="str">
        <f>IF(AND($Q817=$D$2,$O817="HRG"),"See 07.BPT",IFERROR(ROUND('[10]Linked sheet'!C817,'Rounded options'!$B$3),"-"))</f>
        <v>-</v>
      </c>
      <c r="E817" s="66">
        <f>IF(AND($O817="HRG",OR($D$2,$Q817=$E$2)), "See 07.BPTs",IFERROR(ROUND('[10]Linked sheet'!D817,'Rounded options'!$B$3),"-"))</f>
        <v>9809</v>
      </c>
      <c r="F817" s="15" t="str">
        <f>IFERROR(ROUND(IF('[10]Linked sheet'!E817="","-",'[10]Linked sheet'!E817),'Rounded options'!$B$3),"-")</f>
        <v>-</v>
      </c>
      <c r="G817" s="15" t="str">
        <f>IFERROR(ROUND(IF('[10]Linked sheet'!F817="","-",'[10]Linked sheet'!F817),'Rounded options'!$B$3),"-")</f>
        <v>-</v>
      </c>
      <c r="H817" s="15">
        <f>IFERROR(ROUND(IF('[10]Linked sheet'!G817="","-",'[10]Linked sheet'!G817),'Rounded options'!$B$3),"-")</f>
        <v>75</v>
      </c>
      <c r="I817" s="66">
        <f>IF(AND(Q817=$I$2,$O817="HRG"),"See 07.BPTs",IFERROR(ROUND('[10]Linked sheet'!H817,'Rounded options'!$B$3),"-"))</f>
        <v>9809</v>
      </c>
      <c r="J817" s="15">
        <f>IFERROR(ROUND(IF('[10]Linked sheet'!I817="","-",'[10]Linked sheet'!I817),'Rounded options'!$B$3),"-")</f>
        <v>75</v>
      </c>
      <c r="K817" s="15">
        <f>IFERROR(ROUND(IF('[10]Linked sheet'!J817="","-",'[10]Linked sheet'!J817),'Rounded options'!$B$3),"-")</f>
        <v>209</v>
      </c>
      <c r="L817" s="15" t="str">
        <f>IF('[10]Linked sheet'!K817="","-",'[10]Linked sheet'!K817)</f>
        <v>No</v>
      </c>
      <c r="M817" s="39" t="str">
        <f>IF('[10]Linked sheet'!L817="","-",'[10]Linked sheet'!L817)</f>
        <v>-</v>
      </c>
      <c r="N817" s="35">
        <f>IFERROR(ROUND('[10]Linked sheet'!M817,'Rounded options'!$B$3),"-")</f>
        <v>0</v>
      </c>
      <c r="O817" s="7" t="str">
        <f>IFERROR(VLOOKUP($B817,[11]BPT_System_Structure!$B:$F,2,FALSE),"-")</f>
        <v>-</v>
      </c>
      <c r="P817" s="23" t="str">
        <f>IFERROR(VLOOKUP($B817,[11]BPT_System_Structure!$B:$F,3,FALSE),"-")</f>
        <v>-</v>
      </c>
      <c r="Q817" s="8" t="str">
        <f>IFERROR(VLOOKUP($B817,[11]BPT_System_Structure!$B:$F,5,FALSE),"-")</f>
        <v>-</v>
      </c>
      <c r="R817" s="59">
        <v>0</v>
      </c>
    </row>
    <row r="818" spans="2:18" hidden="1" x14ac:dyDescent="0.2">
      <c r="B818" s="21" t="str">
        <f>'[10]Linked sheet'!A818</f>
        <v>GB01D</v>
      </c>
      <c r="C818" s="20" t="str">
        <f>VLOOKUP($B818,'[10]Linked sheet'!$A$3:$O$1925,2,FALSE)</f>
        <v>Very Major, Endoscopic or Percutaneous, Hepatobiliary or Pancreatic Procedures, with CC Score 4-6</v>
      </c>
      <c r="D818" s="68" t="str">
        <f>IF(AND($Q818=$D$2,$O818="HRG"),"See 07.BPT",IFERROR(ROUND('[10]Linked sheet'!C818,'Rounded options'!$B$3),"-"))</f>
        <v>-</v>
      </c>
      <c r="E818" s="66">
        <f>IF(AND($O818="HRG",OR($D$2,$Q818=$E$2)), "See 07.BPTs",IFERROR(ROUND('[10]Linked sheet'!D818,'Rounded options'!$B$3),"-"))</f>
        <v>4973</v>
      </c>
      <c r="F818" s="15" t="str">
        <f>IFERROR(ROUND(IF('[10]Linked sheet'!E818="","-",'[10]Linked sheet'!E818),'Rounded options'!$B$3),"-")</f>
        <v>-</v>
      </c>
      <c r="G818" s="15" t="str">
        <f>IFERROR(ROUND(IF('[10]Linked sheet'!F818="","-",'[10]Linked sheet'!F818),'Rounded options'!$B$3),"-")</f>
        <v>-</v>
      </c>
      <c r="H818" s="15">
        <f>IFERROR(ROUND(IF('[10]Linked sheet'!G818="","-",'[10]Linked sheet'!G818),'Rounded options'!$B$3),"-")</f>
        <v>32</v>
      </c>
      <c r="I818" s="66">
        <f>IF(AND(Q818=$I$2,$O818="HRG"),"See 07.BPTs",IFERROR(ROUND('[10]Linked sheet'!H818,'Rounded options'!$B$3),"-"))</f>
        <v>6740</v>
      </c>
      <c r="J818" s="15">
        <f>IFERROR(ROUND(IF('[10]Linked sheet'!I818="","-",'[10]Linked sheet'!I818),'Rounded options'!$B$3),"-")</f>
        <v>48</v>
      </c>
      <c r="K818" s="15">
        <f>IFERROR(ROUND(IF('[10]Linked sheet'!J818="","-",'[10]Linked sheet'!J818),'Rounded options'!$B$3),"-")</f>
        <v>209</v>
      </c>
      <c r="L818" s="15" t="str">
        <f>IF('[10]Linked sheet'!K818="","-",'[10]Linked sheet'!K818)</f>
        <v>No</v>
      </c>
      <c r="M818" s="39" t="str">
        <f>IF('[10]Linked sheet'!L818="","-",'[10]Linked sheet'!L818)</f>
        <v>-</v>
      </c>
      <c r="N818" s="35">
        <f>IFERROR(ROUND('[10]Linked sheet'!M818,'Rounded options'!$B$3),"-")</f>
        <v>0</v>
      </c>
      <c r="O818" s="7" t="str">
        <f>IFERROR(VLOOKUP($B818,[11]BPT_System_Structure!$B:$F,2,FALSE),"-")</f>
        <v>-</v>
      </c>
      <c r="P818" s="23" t="str">
        <f>IFERROR(VLOOKUP($B818,[11]BPT_System_Structure!$B:$F,3,FALSE),"-")</f>
        <v>-</v>
      </c>
      <c r="Q818" s="8" t="str">
        <f>IFERROR(VLOOKUP($B818,[11]BPT_System_Structure!$B:$F,5,FALSE),"-")</f>
        <v>-</v>
      </c>
      <c r="R818" s="59">
        <v>0</v>
      </c>
    </row>
    <row r="819" spans="2:18" hidden="1" x14ac:dyDescent="0.2">
      <c r="B819" s="21" t="str">
        <f>'[10]Linked sheet'!A819</f>
        <v>GB01E</v>
      </c>
      <c r="C819" s="20" t="str">
        <f>VLOOKUP($B819,'[10]Linked sheet'!$A$3:$O$1925,2,FALSE)</f>
        <v>Very Major, Endoscopic or Percutaneous, Hepatobiliary or Pancreatic Procedures, with CC Score 2-3</v>
      </c>
      <c r="D819" s="68" t="str">
        <f>IF(AND($Q819=$D$2,$O819="HRG"),"See 07.BPT",IFERROR(ROUND('[10]Linked sheet'!C819,'Rounded options'!$B$3),"-"))</f>
        <v>-</v>
      </c>
      <c r="E819" s="66">
        <f>IF(AND($O819="HRG",OR($D$2,$Q819=$E$2)), "See 07.BPTs",IFERROR(ROUND('[10]Linked sheet'!D819,'Rounded options'!$B$3),"-"))</f>
        <v>3206</v>
      </c>
      <c r="F819" s="15" t="str">
        <f>IFERROR(ROUND(IF('[10]Linked sheet'!E819="","-",'[10]Linked sheet'!E819),'Rounded options'!$B$3),"-")</f>
        <v>-</v>
      </c>
      <c r="G819" s="15" t="str">
        <f>IFERROR(ROUND(IF('[10]Linked sheet'!F819="","-",'[10]Linked sheet'!F819),'Rounded options'!$B$3),"-")</f>
        <v>-</v>
      </c>
      <c r="H819" s="15">
        <f>IFERROR(ROUND(IF('[10]Linked sheet'!G819="","-",'[10]Linked sheet'!G819),'Rounded options'!$B$3),"-")</f>
        <v>9</v>
      </c>
      <c r="I819" s="66">
        <f>IF(AND(Q819=$I$2,$O819="HRG"),"See 07.BPTs",IFERROR(ROUND('[10]Linked sheet'!H819,'Rounded options'!$B$3),"-"))</f>
        <v>5193</v>
      </c>
      <c r="J819" s="15">
        <f>IFERROR(ROUND(IF('[10]Linked sheet'!I819="","-",'[10]Linked sheet'!I819),'Rounded options'!$B$3),"-")</f>
        <v>35</v>
      </c>
      <c r="K819" s="15">
        <f>IFERROR(ROUND(IF('[10]Linked sheet'!J819="","-",'[10]Linked sheet'!J819),'Rounded options'!$B$3),"-")</f>
        <v>209</v>
      </c>
      <c r="L819" s="15" t="str">
        <f>IF('[10]Linked sheet'!K819="","-",'[10]Linked sheet'!K819)</f>
        <v>No</v>
      </c>
      <c r="M819" s="39" t="str">
        <f>IF('[10]Linked sheet'!L819="","-",'[10]Linked sheet'!L819)</f>
        <v>-</v>
      </c>
      <c r="N819" s="35">
        <f>IFERROR(ROUND('[10]Linked sheet'!M819,'Rounded options'!$B$3),"-")</f>
        <v>0</v>
      </c>
      <c r="O819" s="7" t="str">
        <f>IFERROR(VLOOKUP($B819,[11]BPT_System_Structure!$B:$F,2,FALSE),"-")</f>
        <v>-</v>
      </c>
      <c r="P819" s="23" t="str">
        <f>IFERROR(VLOOKUP($B819,[11]BPT_System_Structure!$B:$F,3,FALSE),"-")</f>
        <v>-</v>
      </c>
      <c r="Q819" s="8" t="str">
        <f>IFERROR(VLOOKUP($B819,[11]BPT_System_Structure!$B:$F,5,FALSE),"-")</f>
        <v>-</v>
      </c>
      <c r="R819" s="59">
        <v>0</v>
      </c>
    </row>
    <row r="820" spans="2:18" hidden="1" x14ac:dyDescent="0.2">
      <c r="B820" s="21" t="str">
        <f>'[10]Linked sheet'!A820</f>
        <v>GB01F</v>
      </c>
      <c r="C820" s="20" t="str">
        <f>VLOOKUP($B820,'[10]Linked sheet'!$A$3:$O$1925,2,FALSE)</f>
        <v>Very Major, Endoscopic or Percutaneous, Hepatobiliary or Pancreatic Procedures, with CC Score 0-1</v>
      </c>
      <c r="D820" s="68" t="str">
        <f>IF(AND($Q820=$D$2,$O820="HRG"),"See 07.BPT",IFERROR(ROUND('[10]Linked sheet'!C820,'Rounded options'!$B$3),"-"))</f>
        <v>-</v>
      </c>
      <c r="E820" s="66">
        <f>IF(AND($O820="HRG",OR($D$2,$Q820=$E$2)), "See 07.BPTs",IFERROR(ROUND('[10]Linked sheet'!D820,'Rounded options'!$B$3),"-"))</f>
        <v>2253</v>
      </c>
      <c r="F820" s="15" t="str">
        <f>IFERROR(ROUND(IF('[10]Linked sheet'!E820="","-",'[10]Linked sheet'!E820),'Rounded options'!$B$3),"-")</f>
        <v>-</v>
      </c>
      <c r="G820" s="15" t="str">
        <f>IFERROR(ROUND(IF('[10]Linked sheet'!F820="","-",'[10]Linked sheet'!F820),'Rounded options'!$B$3),"-")</f>
        <v>-</v>
      </c>
      <c r="H820" s="15">
        <f>IFERROR(ROUND(IF('[10]Linked sheet'!G820="","-",'[10]Linked sheet'!G820),'Rounded options'!$B$3),"-")</f>
        <v>5</v>
      </c>
      <c r="I820" s="66">
        <f>IF(AND(Q820=$I$2,$O820="HRG"),"See 07.BPTs",IFERROR(ROUND('[10]Linked sheet'!H820,'Rounded options'!$B$3),"-"))</f>
        <v>3822</v>
      </c>
      <c r="J820" s="15">
        <f>IFERROR(ROUND(IF('[10]Linked sheet'!I820="","-",'[10]Linked sheet'!I820),'Rounded options'!$B$3),"-")</f>
        <v>26</v>
      </c>
      <c r="K820" s="15">
        <f>IFERROR(ROUND(IF('[10]Linked sheet'!J820="","-",'[10]Linked sheet'!J820),'Rounded options'!$B$3),"-")</f>
        <v>209</v>
      </c>
      <c r="L820" s="15" t="str">
        <f>IF('[10]Linked sheet'!K820="","-",'[10]Linked sheet'!K820)</f>
        <v>No</v>
      </c>
      <c r="M820" s="39" t="str">
        <f>IF('[10]Linked sheet'!L820="","-",'[10]Linked sheet'!L820)</f>
        <v>-</v>
      </c>
      <c r="N820" s="35">
        <f>IFERROR(ROUND('[10]Linked sheet'!M820,'Rounded options'!$B$3),"-")</f>
        <v>0</v>
      </c>
      <c r="O820" s="7" t="str">
        <f>IFERROR(VLOOKUP($B820,[11]BPT_System_Structure!$B:$F,2,FALSE),"-")</f>
        <v>-</v>
      </c>
      <c r="P820" s="23" t="str">
        <f>IFERROR(VLOOKUP($B820,[11]BPT_System_Structure!$B:$F,3,FALSE),"-")</f>
        <v>-</v>
      </c>
      <c r="Q820" s="8" t="str">
        <f>IFERROR(VLOOKUP($B820,[11]BPT_System_Structure!$B:$F,5,FALSE),"-")</f>
        <v>-</v>
      </c>
      <c r="R820" s="59">
        <v>0</v>
      </c>
    </row>
    <row r="821" spans="2:18" hidden="1" x14ac:dyDescent="0.2">
      <c r="B821" s="21" t="str">
        <f>'[10]Linked sheet'!A821</f>
        <v>GB02D</v>
      </c>
      <c r="C821" s="20" t="str">
        <f>VLOOKUP($B821,'[10]Linked sheet'!$A$3:$O$1925,2,FALSE)</f>
        <v>Major, Endoscopic or Percutaneous, Hepatobiliary or Pancreatic Procedures, with CC Score 4+</v>
      </c>
      <c r="D821" s="68" t="str">
        <f>IF(AND($Q821=$D$2,$O821="HRG"),"See 07.BPT",IFERROR(ROUND('[10]Linked sheet'!C821,'Rounded options'!$B$3),"-"))</f>
        <v>-</v>
      </c>
      <c r="E821" s="66">
        <f>IF(AND($O821="HRG",OR($D$2,$Q821=$E$2)), "See 07.BPTs",IFERROR(ROUND('[10]Linked sheet'!D821,'Rounded options'!$B$3),"-"))</f>
        <v>4616</v>
      </c>
      <c r="F821" s="15" t="str">
        <f>IFERROR(ROUND(IF('[10]Linked sheet'!E821="","-",'[10]Linked sheet'!E821),'Rounded options'!$B$3),"-")</f>
        <v>-</v>
      </c>
      <c r="G821" s="15" t="str">
        <f>IFERROR(ROUND(IF('[10]Linked sheet'!F821="","-",'[10]Linked sheet'!F821),'Rounded options'!$B$3),"-")</f>
        <v>-</v>
      </c>
      <c r="H821" s="15">
        <f>IFERROR(ROUND(IF('[10]Linked sheet'!G821="","-",'[10]Linked sheet'!G821),'Rounded options'!$B$3),"-")</f>
        <v>20</v>
      </c>
      <c r="I821" s="66">
        <f>IF(AND(Q821=$I$2,$O821="HRG"),"See 07.BPTs",IFERROR(ROUND('[10]Linked sheet'!H821,'Rounded options'!$B$3),"-"))</f>
        <v>7553</v>
      </c>
      <c r="J821" s="15">
        <f>IFERROR(ROUND(IF('[10]Linked sheet'!I821="","-",'[10]Linked sheet'!I821),'Rounded options'!$B$3),"-")</f>
        <v>59</v>
      </c>
      <c r="K821" s="15">
        <f>IFERROR(ROUND(IF('[10]Linked sheet'!J821="","-",'[10]Linked sheet'!J821),'Rounded options'!$B$3),"-")</f>
        <v>209</v>
      </c>
      <c r="L821" s="15" t="str">
        <f>IF('[10]Linked sheet'!K821="","-",'[10]Linked sheet'!K821)</f>
        <v>No</v>
      </c>
      <c r="M821" s="39" t="str">
        <f>IF('[10]Linked sheet'!L821="","-",'[10]Linked sheet'!L821)</f>
        <v>-</v>
      </c>
      <c r="N821" s="35">
        <f>IFERROR(ROUND('[10]Linked sheet'!M821,'Rounded options'!$B$3),"-")</f>
        <v>0</v>
      </c>
      <c r="O821" s="7" t="str">
        <f>IFERROR(VLOOKUP($B821,[11]BPT_System_Structure!$B:$F,2,FALSE),"-")</f>
        <v>-</v>
      </c>
      <c r="P821" s="23" t="str">
        <f>IFERROR(VLOOKUP($B821,[11]BPT_System_Structure!$B:$F,3,FALSE),"-")</f>
        <v>-</v>
      </c>
      <c r="Q821" s="8" t="str">
        <f>IFERROR(VLOOKUP($B821,[11]BPT_System_Structure!$B:$F,5,FALSE),"-")</f>
        <v>-</v>
      </c>
      <c r="R821" s="59">
        <v>0</v>
      </c>
    </row>
    <row r="822" spans="2:18" hidden="1" x14ac:dyDescent="0.2">
      <c r="B822" s="21" t="str">
        <f>'[10]Linked sheet'!A822</f>
        <v>GB02E</v>
      </c>
      <c r="C822" s="20" t="str">
        <f>VLOOKUP($B822,'[10]Linked sheet'!$A$3:$O$1925,2,FALSE)</f>
        <v>Major, Endoscopic or Percutaneous, Hepatobiliary or Pancreatic Procedures, with CC Score 2-3</v>
      </c>
      <c r="D822" s="68" t="str">
        <f>IF(AND($Q822=$D$2,$O822="HRG"),"See 07.BPT",IFERROR(ROUND('[10]Linked sheet'!C822,'Rounded options'!$B$3),"-"))</f>
        <v>-</v>
      </c>
      <c r="E822" s="66">
        <f>IF(AND($O822="HRG",OR($D$2,$Q822=$E$2)), "See 07.BPTs",IFERROR(ROUND('[10]Linked sheet'!D822,'Rounded options'!$B$3),"-"))</f>
        <v>2208</v>
      </c>
      <c r="F822" s="15" t="str">
        <f>IFERROR(ROUND(IF('[10]Linked sheet'!E822="","-",'[10]Linked sheet'!E822),'Rounded options'!$B$3),"-")</f>
        <v>-</v>
      </c>
      <c r="G822" s="15" t="str">
        <f>IFERROR(ROUND(IF('[10]Linked sheet'!F822="","-",'[10]Linked sheet'!F822),'Rounded options'!$B$3),"-")</f>
        <v>-</v>
      </c>
      <c r="H822" s="15">
        <f>IFERROR(ROUND(IF('[10]Linked sheet'!G822="","-",'[10]Linked sheet'!G822),'Rounded options'!$B$3),"-")</f>
        <v>8</v>
      </c>
      <c r="I822" s="66">
        <f>IF(AND(Q822=$I$2,$O822="HRG"),"See 07.BPTs",IFERROR(ROUND('[10]Linked sheet'!H822,'Rounded options'!$B$3),"-"))</f>
        <v>4173</v>
      </c>
      <c r="J822" s="15">
        <f>IFERROR(ROUND(IF('[10]Linked sheet'!I822="","-",'[10]Linked sheet'!I822),'Rounded options'!$B$3),"-")</f>
        <v>21</v>
      </c>
      <c r="K822" s="15">
        <f>IFERROR(ROUND(IF('[10]Linked sheet'!J822="","-",'[10]Linked sheet'!J822),'Rounded options'!$B$3),"-")</f>
        <v>209</v>
      </c>
      <c r="L822" s="15" t="str">
        <f>IF('[10]Linked sheet'!K822="","-",'[10]Linked sheet'!K822)</f>
        <v>No</v>
      </c>
      <c r="M822" s="39" t="str">
        <f>IF('[10]Linked sheet'!L822="","-",'[10]Linked sheet'!L822)</f>
        <v>-</v>
      </c>
      <c r="N822" s="35">
        <f>IFERROR(ROUND('[10]Linked sheet'!M822,'Rounded options'!$B$3),"-")</f>
        <v>0</v>
      </c>
      <c r="O822" s="7" t="str">
        <f>IFERROR(VLOOKUP($B822,[11]BPT_System_Structure!$B:$F,2,FALSE),"-")</f>
        <v>-</v>
      </c>
      <c r="P822" s="23" t="str">
        <f>IFERROR(VLOOKUP($B822,[11]BPT_System_Structure!$B:$F,3,FALSE),"-")</f>
        <v>-</v>
      </c>
      <c r="Q822" s="8" t="str">
        <f>IFERROR(VLOOKUP($B822,[11]BPT_System_Structure!$B:$F,5,FALSE),"-")</f>
        <v>-</v>
      </c>
      <c r="R822" s="59">
        <v>0</v>
      </c>
    </row>
    <row r="823" spans="2:18" hidden="1" x14ac:dyDescent="0.2">
      <c r="B823" s="21" t="str">
        <f>'[10]Linked sheet'!A823</f>
        <v>GB02F</v>
      </c>
      <c r="C823" s="20" t="str">
        <f>VLOOKUP($B823,'[10]Linked sheet'!$A$3:$O$1925,2,FALSE)</f>
        <v>Major, Endoscopic or Percutaneous, Hepatobiliary or Pancreatic Procedures, with CC Score 0-1</v>
      </c>
      <c r="D823" s="68" t="str">
        <f>IF(AND($Q823=$D$2,$O823="HRG"),"See 07.BPT",IFERROR(ROUND('[10]Linked sheet'!C823,'Rounded options'!$B$3),"-"))</f>
        <v>-</v>
      </c>
      <c r="E823" s="66">
        <f>IF(AND($O823="HRG",OR($D$2,$Q823=$E$2)), "See 07.BPTs",IFERROR(ROUND('[10]Linked sheet'!D823,'Rounded options'!$B$3),"-"))</f>
        <v>2024</v>
      </c>
      <c r="F823" s="15" t="str">
        <f>IFERROR(ROUND(IF('[10]Linked sheet'!E823="","-",'[10]Linked sheet'!E823),'Rounded options'!$B$3),"-")</f>
        <v>-</v>
      </c>
      <c r="G823" s="15" t="str">
        <f>IFERROR(ROUND(IF('[10]Linked sheet'!F823="","-",'[10]Linked sheet'!F823),'Rounded options'!$B$3),"-")</f>
        <v>-</v>
      </c>
      <c r="H823" s="15">
        <f>IFERROR(ROUND(IF('[10]Linked sheet'!G823="","-",'[10]Linked sheet'!G823),'Rounded options'!$B$3),"-")</f>
        <v>5</v>
      </c>
      <c r="I823" s="66">
        <f>IF(AND(Q823=$I$2,$O823="HRG"),"See 07.BPTs",IFERROR(ROUND('[10]Linked sheet'!H823,'Rounded options'!$B$3),"-"))</f>
        <v>3115</v>
      </c>
      <c r="J823" s="15">
        <f>IFERROR(ROUND(IF('[10]Linked sheet'!I823="","-",'[10]Linked sheet'!I823),'Rounded options'!$B$3),"-")</f>
        <v>21</v>
      </c>
      <c r="K823" s="15">
        <f>IFERROR(ROUND(IF('[10]Linked sheet'!J823="","-",'[10]Linked sheet'!J823),'Rounded options'!$B$3),"-")</f>
        <v>209</v>
      </c>
      <c r="L823" s="15" t="str">
        <f>IF('[10]Linked sheet'!K823="","-",'[10]Linked sheet'!K823)</f>
        <v>No</v>
      </c>
      <c r="M823" s="39" t="str">
        <f>IF('[10]Linked sheet'!L823="","-",'[10]Linked sheet'!L823)</f>
        <v>-</v>
      </c>
      <c r="N823" s="35">
        <f>IFERROR(ROUND('[10]Linked sheet'!M823,'Rounded options'!$B$3),"-")</f>
        <v>0</v>
      </c>
      <c r="O823" s="7" t="str">
        <f>IFERROR(VLOOKUP($B823,[11]BPT_System_Structure!$B:$F,2,FALSE),"-")</f>
        <v>-</v>
      </c>
      <c r="P823" s="23" t="str">
        <f>IFERROR(VLOOKUP($B823,[11]BPT_System_Structure!$B:$F,3,FALSE),"-")</f>
        <v>-</v>
      </c>
      <c r="Q823" s="8" t="str">
        <f>IFERROR(VLOOKUP($B823,[11]BPT_System_Structure!$B:$F,5,FALSE),"-")</f>
        <v>-</v>
      </c>
      <c r="R823" s="59">
        <v>0</v>
      </c>
    </row>
    <row r="824" spans="2:18" hidden="1" x14ac:dyDescent="0.2">
      <c r="B824" s="21" t="str">
        <f>'[10]Linked sheet'!A824</f>
        <v>GB03C</v>
      </c>
      <c r="C824" s="20" t="str">
        <f>VLOOKUP($B824,'[10]Linked sheet'!$A$3:$O$1925,2,FALSE)</f>
        <v>Intermediate, Endoscopic or Percutaneous, Hepatobiliary or Pancreatic Procedures, with CC Score 8+</v>
      </c>
      <c r="D824" s="68" t="str">
        <f>IF(AND($Q824=$D$2,$O824="HRG"),"See 07.BPT",IFERROR(ROUND('[10]Linked sheet'!C824,'Rounded options'!$B$3),"-"))</f>
        <v>-</v>
      </c>
      <c r="E824" s="66">
        <f>IF(AND($O824="HRG",OR($D$2,$Q824=$E$2)), "See 07.BPTs",IFERROR(ROUND('[10]Linked sheet'!D824,'Rounded options'!$B$3),"-"))</f>
        <v>6118</v>
      </c>
      <c r="F824" s="15" t="str">
        <f>IFERROR(ROUND(IF('[10]Linked sheet'!E824="","-",'[10]Linked sheet'!E824),'Rounded options'!$B$3),"-")</f>
        <v>-</v>
      </c>
      <c r="G824" s="15" t="str">
        <f>IFERROR(ROUND(IF('[10]Linked sheet'!F824="","-",'[10]Linked sheet'!F824),'Rounded options'!$B$3),"-")</f>
        <v>-</v>
      </c>
      <c r="H824" s="15">
        <f>IFERROR(ROUND(IF('[10]Linked sheet'!G824="","-",'[10]Linked sheet'!G824),'Rounded options'!$B$3),"-")</f>
        <v>41</v>
      </c>
      <c r="I824" s="66">
        <f>IF(AND(Q824=$I$2,$O824="HRG"),"See 07.BPTs",IFERROR(ROUND('[10]Linked sheet'!H824,'Rounded options'!$B$3),"-"))</f>
        <v>6455</v>
      </c>
      <c r="J824" s="15">
        <f>IFERROR(ROUND(IF('[10]Linked sheet'!I824="","-",'[10]Linked sheet'!I824),'Rounded options'!$B$3),"-")</f>
        <v>55</v>
      </c>
      <c r="K824" s="15">
        <f>IFERROR(ROUND(IF('[10]Linked sheet'!J824="","-",'[10]Linked sheet'!J824),'Rounded options'!$B$3),"-")</f>
        <v>209</v>
      </c>
      <c r="L824" s="15" t="str">
        <f>IF('[10]Linked sheet'!K824="","-",'[10]Linked sheet'!K824)</f>
        <v>No</v>
      </c>
      <c r="M824" s="39" t="str">
        <f>IF('[10]Linked sheet'!L824="","-",'[10]Linked sheet'!L824)</f>
        <v>-</v>
      </c>
      <c r="N824" s="35">
        <f>IFERROR(ROUND('[10]Linked sheet'!M824,'Rounded options'!$B$3),"-")</f>
        <v>0</v>
      </c>
      <c r="O824" s="7" t="str">
        <f>IFERROR(VLOOKUP($B824,[11]BPT_System_Structure!$B:$F,2,FALSE),"-")</f>
        <v>-</v>
      </c>
      <c r="P824" s="23" t="str">
        <f>IFERROR(VLOOKUP($B824,[11]BPT_System_Structure!$B:$F,3,FALSE),"-")</f>
        <v>-</v>
      </c>
      <c r="Q824" s="8" t="str">
        <f>IFERROR(VLOOKUP($B824,[11]BPT_System_Structure!$B:$F,5,FALSE),"-")</f>
        <v>-</v>
      </c>
      <c r="R824" s="59">
        <v>0</v>
      </c>
    </row>
    <row r="825" spans="2:18" hidden="1" x14ac:dyDescent="0.2">
      <c r="B825" s="21" t="str">
        <f>'[10]Linked sheet'!A825</f>
        <v>GB03D</v>
      </c>
      <c r="C825" s="20" t="str">
        <f>VLOOKUP($B825,'[10]Linked sheet'!$A$3:$O$1925,2,FALSE)</f>
        <v>Intermediate, Endoscopic or Percutaneous, Hepatobiliary or Pancreatic Procedures, with CC Score 5-7</v>
      </c>
      <c r="D825" s="68" t="str">
        <f>IF(AND($Q825=$D$2,$O825="HRG"),"See 07.BPT",IFERROR(ROUND('[10]Linked sheet'!C825,'Rounded options'!$B$3),"-"))</f>
        <v>-</v>
      </c>
      <c r="E825" s="66">
        <f>IF(AND($O825="HRG",OR($D$2,$Q825=$E$2)), "See 07.BPTs",IFERROR(ROUND('[10]Linked sheet'!D825,'Rounded options'!$B$3),"-"))</f>
        <v>1915</v>
      </c>
      <c r="F825" s="15" t="str">
        <f>IFERROR(ROUND(IF('[10]Linked sheet'!E825="","-",'[10]Linked sheet'!E825),'Rounded options'!$B$3),"-")</f>
        <v>-</v>
      </c>
      <c r="G825" s="15" t="str">
        <f>IFERROR(ROUND(IF('[10]Linked sheet'!F825="","-",'[10]Linked sheet'!F825),'Rounded options'!$B$3),"-")</f>
        <v>-</v>
      </c>
      <c r="H825" s="15">
        <f>IFERROR(ROUND(IF('[10]Linked sheet'!G825="","-",'[10]Linked sheet'!G825),'Rounded options'!$B$3),"-")</f>
        <v>9</v>
      </c>
      <c r="I825" s="66">
        <f>IF(AND(Q825=$I$2,$O825="HRG"),"See 07.BPTs",IFERROR(ROUND('[10]Linked sheet'!H825,'Rounded options'!$B$3),"-"))</f>
        <v>3620</v>
      </c>
      <c r="J825" s="15">
        <f>IFERROR(ROUND(IF('[10]Linked sheet'!I825="","-",'[10]Linked sheet'!I825),'Rounded options'!$B$3),"-")</f>
        <v>24</v>
      </c>
      <c r="K825" s="15">
        <f>IFERROR(ROUND(IF('[10]Linked sheet'!J825="","-",'[10]Linked sheet'!J825),'Rounded options'!$B$3),"-")</f>
        <v>209</v>
      </c>
      <c r="L825" s="15" t="str">
        <f>IF('[10]Linked sheet'!K825="","-",'[10]Linked sheet'!K825)</f>
        <v>No</v>
      </c>
      <c r="M825" s="39" t="str">
        <f>IF('[10]Linked sheet'!L825="","-",'[10]Linked sheet'!L825)</f>
        <v>-</v>
      </c>
      <c r="N825" s="35">
        <f>IFERROR(ROUND('[10]Linked sheet'!M825,'Rounded options'!$B$3),"-")</f>
        <v>0</v>
      </c>
      <c r="O825" s="7" t="str">
        <f>IFERROR(VLOOKUP($B825,[11]BPT_System_Structure!$B:$F,2,FALSE),"-")</f>
        <v>-</v>
      </c>
      <c r="P825" s="23" t="str">
        <f>IFERROR(VLOOKUP($B825,[11]BPT_System_Structure!$B:$F,3,FALSE),"-")</f>
        <v>-</v>
      </c>
      <c r="Q825" s="8" t="str">
        <f>IFERROR(VLOOKUP($B825,[11]BPT_System_Structure!$B:$F,5,FALSE),"-")</f>
        <v>-</v>
      </c>
      <c r="R825" s="59">
        <v>0</v>
      </c>
    </row>
    <row r="826" spans="2:18" hidden="1" x14ac:dyDescent="0.2">
      <c r="B826" s="21" t="str">
        <f>'[10]Linked sheet'!A826</f>
        <v>GB03E</v>
      </c>
      <c r="C826" s="20" t="str">
        <f>VLOOKUP($B826,'[10]Linked sheet'!$A$3:$O$1925,2,FALSE)</f>
        <v>Intermediate, Endoscopic or Percutaneous, Hepatobiliary or Pancreatic Procedures, with CC Score 2-4</v>
      </c>
      <c r="D826" s="68" t="str">
        <f>IF(AND($Q826=$D$2,$O826="HRG"),"See 07.BPT",IFERROR(ROUND('[10]Linked sheet'!C826,'Rounded options'!$B$3),"-"))</f>
        <v>-</v>
      </c>
      <c r="E826" s="66">
        <f>IF(AND($O826="HRG",OR($D$2,$Q826=$E$2)), "See 07.BPTs",IFERROR(ROUND('[10]Linked sheet'!D826,'Rounded options'!$B$3),"-"))</f>
        <v>580</v>
      </c>
      <c r="F826" s="15" t="str">
        <f>IFERROR(ROUND(IF('[10]Linked sheet'!E826="","-",'[10]Linked sheet'!E826),'Rounded options'!$B$3),"-")</f>
        <v>-</v>
      </c>
      <c r="G826" s="15" t="str">
        <f>IFERROR(ROUND(IF('[10]Linked sheet'!F826="","-",'[10]Linked sheet'!F826),'Rounded options'!$B$3),"-")</f>
        <v>-</v>
      </c>
      <c r="H826" s="15">
        <f>IFERROR(ROUND(IF('[10]Linked sheet'!G826="","-",'[10]Linked sheet'!G826),'Rounded options'!$B$3),"-")</f>
        <v>5</v>
      </c>
      <c r="I826" s="66">
        <f>IF(AND(Q826=$I$2,$O826="HRG"),"See 07.BPTs",IFERROR(ROUND('[10]Linked sheet'!H826,'Rounded options'!$B$3),"-"))</f>
        <v>2493</v>
      </c>
      <c r="J826" s="15">
        <f>IFERROR(ROUND(IF('[10]Linked sheet'!I826="","-",'[10]Linked sheet'!I826),'Rounded options'!$B$3),"-")</f>
        <v>16</v>
      </c>
      <c r="K826" s="15">
        <f>IFERROR(ROUND(IF('[10]Linked sheet'!J826="","-",'[10]Linked sheet'!J826),'Rounded options'!$B$3),"-")</f>
        <v>209</v>
      </c>
      <c r="L826" s="15" t="str">
        <f>IF('[10]Linked sheet'!K826="","-",'[10]Linked sheet'!K826)</f>
        <v>No</v>
      </c>
      <c r="M826" s="39" t="str">
        <f>IF('[10]Linked sheet'!L826="","-",'[10]Linked sheet'!L826)</f>
        <v>-</v>
      </c>
      <c r="N826" s="35">
        <f>IFERROR(ROUND('[10]Linked sheet'!M826,'Rounded options'!$B$3),"-")</f>
        <v>0</v>
      </c>
      <c r="O826" s="7" t="str">
        <f>IFERROR(VLOOKUP($B826,[11]BPT_System_Structure!$B:$F,2,FALSE),"-")</f>
        <v>-</v>
      </c>
      <c r="P826" s="23" t="str">
        <f>IFERROR(VLOOKUP($B826,[11]BPT_System_Structure!$B:$F,3,FALSE),"-")</f>
        <v>-</v>
      </c>
      <c r="Q826" s="8" t="str">
        <f>IFERROR(VLOOKUP($B826,[11]BPT_System_Structure!$B:$F,5,FALSE),"-")</f>
        <v>-</v>
      </c>
      <c r="R826" s="59">
        <v>0</v>
      </c>
    </row>
    <row r="827" spans="2:18" hidden="1" x14ac:dyDescent="0.2">
      <c r="B827" s="21" t="str">
        <f>'[10]Linked sheet'!A827</f>
        <v>GB03F</v>
      </c>
      <c r="C827" s="20" t="str">
        <f>VLOOKUP($B827,'[10]Linked sheet'!$A$3:$O$1925,2,FALSE)</f>
        <v>Intermediate, Endoscopic or Percutaneous, Hepatobiliary or Pancreatic Procedures, with CC Score 0-1</v>
      </c>
      <c r="D827" s="68" t="str">
        <f>IF(AND($Q827=$D$2,$O827="HRG"),"See 07.BPT",IFERROR(ROUND('[10]Linked sheet'!C827,'Rounded options'!$B$3),"-"))</f>
        <v>-</v>
      </c>
      <c r="E827" s="66">
        <f>IF(AND($O827="HRG",OR($D$2,$Q827=$E$2)), "See 07.BPTs",IFERROR(ROUND('[10]Linked sheet'!D827,'Rounded options'!$B$3),"-"))</f>
        <v>484</v>
      </c>
      <c r="F827" s="15" t="str">
        <f>IFERROR(ROUND(IF('[10]Linked sheet'!E827="","-",'[10]Linked sheet'!E827),'Rounded options'!$B$3),"-")</f>
        <v>-</v>
      </c>
      <c r="G827" s="15" t="str">
        <f>IFERROR(ROUND(IF('[10]Linked sheet'!F827="","-",'[10]Linked sheet'!F827),'Rounded options'!$B$3),"-")</f>
        <v>-</v>
      </c>
      <c r="H827" s="15">
        <f>IFERROR(ROUND(IF('[10]Linked sheet'!G827="","-",'[10]Linked sheet'!G827),'Rounded options'!$B$3),"-")</f>
        <v>5</v>
      </c>
      <c r="I827" s="66">
        <f>IF(AND(Q827=$I$2,$O827="HRG"),"See 07.BPTs",IFERROR(ROUND('[10]Linked sheet'!H827,'Rounded options'!$B$3),"-"))</f>
        <v>1860</v>
      </c>
      <c r="J827" s="15">
        <f>IFERROR(ROUND(IF('[10]Linked sheet'!I827="","-",'[10]Linked sheet'!I827),'Rounded options'!$B$3),"-")</f>
        <v>11</v>
      </c>
      <c r="K827" s="15">
        <f>IFERROR(ROUND(IF('[10]Linked sheet'!J827="","-",'[10]Linked sheet'!J827),'Rounded options'!$B$3),"-")</f>
        <v>209</v>
      </c>
      <c r="L827" s="15" t="str">
        <f>IF('[10]Linked sheet'!K827="","-",'[10]Linked sheet'!K827)</f>
        <v>No</v>
      </c>
      <c r="M827" s="39" t="str">
        <f>IF('[10]Linked sheet'!L827="","-",'[10]Linked sheet'!L827)</f>
        <v>-</v>
      </c>
      <c r="N827" s="35">
        <f>IFERROR(ROUND('[10]Linked sheet'!M827,'Rounded options'!$B$3),"-")</f>
        <v>0</v>
      </c>
      <c r="O827" s="7" t="str">
        <f>IFERROR(VLOOKUP($B827,[11]BPT_System_Structure!$B:$F,2,FALSE),"-")</f>
        <v>-</v>
      </c>
      <c r="P827" s="23" t="str">
        <f>IFERROR(VLOOKUP($B827,[11]BPT_System_Structure!$B:$F,3,FALSE),"-")</f>
        <v>-</v>
      </c>
      <c r="Q827" s="8" t="str">
        <f>IFERROR(VLOOKUP($B827,[11]BPT_System_Structure!$B:$F,5,FALSE),"-")</f>
        <v>-</v>
      </c>
      <c r="R827" s="59">
        <v>0</v>
      </c>
    </row>
    <row r="828" spans="2:18" x14ac:dyDescent="0.2">
      <c r="B828" s="21" t="str">
        <f>'[10]Linked sheet'!A828</f>
        <v>GB04D</v>
      </c>
      <c r="C828" s="20" t="str">
        <f>VLOOKUP($B828,'[10]Linked sheet'!$A$3:$O$1925,2,FALSE)</f>
        <v>Minor, Endoscopic or Percutaneous, Hepatobiliary or Pancreatic Procedures, 19 years and over</v>
      </c>
      <c r="D828" s="68" t="str">
        <f>IF(AND($Q828=$D$2,$O828="HRG"),"See 07.BPT",IFERROR(ROUND('[10]Linked sheet'!C828,'Rounded options'!$B$3),"-"))</f>
        <v>-</v>
      </c>
      <c r="E828" s="66">
        <f>IF(AND($O828="HRG",OR($D$2,$Q828=$E$2)), "See 07.BPTs",IFERROR(ROUND('[10]Linked sheet'!D828,'Rounded options'!$B$3),"-"))</f>
        <v>527</v>
      </c>
      <c r="F828" s="15" t="str">
        <f>IFERROR(ROUND(IF('[10]Linked sheet'!E828="","-",'[10]Linked sheet'!E828),'Rounded options'!$B$3),"-")</f>
        <v>-</v>
      </c>
      <c r="G828" s="15" t="str">
        <f>IFERROR(ROUND(IF('[10]Linked sheet'!F828="","-",'[10]Linked sheet'!F828),'Rounded options'!$B$3),"-")</f>
        <v>-</v>
      </c>
      <c r="H828" s="15">
        <f>IFERROR(ROUND(IF('[10]Linked sheet'!G828="","-",'[10]Linked sheet'!G828),'Rounded options'!$B$3),"-")</f>
        <v>5</v>
      </c>
      <c r="I828" s="66">
        <f>IF(AND(Q828=$I$2,$O828="HRG"),"See 07.BPTs",IFERROR(ROUND('[10]Linked sheet'!H828,'Rounded options'!$B$3),"-"))</f>
        <v>634</v>
      </c>
      <c r="J828" s="15">
        <f>IFERROR(ROUND(IF('[10]Linked sheet'!I828="","-",'[10]Linked sheet'!I828),'Rounded options'!$B$3),"-")</f>
        <v>5</v>
      </c>
      <c r="K828" s="15">
        <f>IFERROR(ROUND(IF('[10]Linked sheet'!J828="","-",'[10]Linked sheet'!J828),'Rounded options'!$B$3),"-")</f>
        <v>209</v>
      </c>
      <c r="L828" s="15" t="str">
        <f>IF('[10]Linked sheet'!K828="","-",'[10]Linked sheet'!K828)</f>
        <v>No</v>
      </c>
      <c r="M828" s="39" t="str">
        <f>IF('[10]Linked sheet'!L828="","-",'[10]Linked sheet'!L828)</f>
        <v>-</v>
      </c>
      <c r="N828" s="35">
        <f>IFERROR(ROUND('[10]Linked sheet'!M828,'Rounded options'!$B$3),"-")</f>
        <v>0</v>
      </c>
      <c r="O828" s="7" t="str">
        <f>IFERROR(VLOOKUP($B828,[11]BPT_System_Structure!$B:$F,2,FALSE),"-")</f>
        <v>sub-HRG</v>
      </c>
      <c r="P828" s="23" t="str">
        <f>IFERROR(VLOOKUP($B828,[11]BPT_System_Structure!$B:$F,3,FALSE),"-")</f>
        <v>DayCase</v>
      </c>
      <c r="Q828" s="8" t="str">
        <f>IFERROR(VLOOKUP($B828,[11]BPT_System_Structure!$B:$F,5,FALSE),"-")</f>
        <v>DC/EL</v>
      </c>
      <c r="R828" s="59" t="s">
        <v>11</v>
      </c>
    </row>
    <row r="829" spans="2:18" hidden="1" x14ac:dyDescent="0.2">
      <c r="B829" s="21" t="str">
        <f>'[10]Linked sheet'!A829</f>
        <v>GB04E</v>
      </c>
      <c r="C829" s="20" t="str">
        <f>VLOOKUP($B829,'[10]Linked sheet'!$A$3:$O$1925,2,FALSE)</f>
        <v>Minor, Endoscopic or Percutaneous, Hepatobiliary or Pancreatic Procedures, 18 years and under</v>
      </c>
      <c r="D829" s="68" t="str">
        <f>IF(AND($Q829=$D$2,$O829="HRG"),"See 07.BPT",IFERROR(ROUND('[10]Linked sheet'!C829,'Rounded options'!$B$3),"-"))</f>
        <v>-</v>
      </c>
      <c r="E829" s="66">
        <f>IF(AND($O829="HRG",OR($D$2,$Q829=$E$2)), "See 07.BPTs",IFERROR(ROUND('[10]Linked sheet'!D829,'Rounded options'!$B$3),"-"))</f>
        <v>1058</v>
      </c>
      <c r="F829" s="15" t="str">
        <f>IFERROR(ROUND(IF('[10]Linked sheet'!E829="","-",'[10]Linked sheet'!E829),'Rounded options'!$B$3),"-")</f>
        <v>-</v>
      </c>
      <c r="G829" s="15" t="str">
        <f>IFERROR(ROUND(IF('[10]Linked sheet'!F829="","-",'[10]Linked sheet'!F829),'Rounded options'!$B$3),"-")</f>
        <v>-</v>
      </c>
      <c r="H829" s="15">
        <f>IFERROR(ROUND(IF('[10]Linked sheet'!G829="","-",'[10]Linked sheet'!G829),'Rounded options'!$B$3),"-")</f>
        <v>5</v>
      </c>
      <c r="I829" s="66">
        <f>IF(AND(Q829=$I$2,$O829="HRG"),"See 07.BPTs",IFERROR(ROUND('[10]Linked sheet'!H829,'Rounded options'!$B$3),"-"))</f>
        <v>1058</v>
      </c>
      <c r="J829" s="15">
        <f>IFERROR(ROUND(IF('[10]Linked sheet'!I829="","-",'[10]Linked sheet'!I829),'Rounded options'!$B$3),"-")</f>
        <v>5</v>
      </c>
      <c r="K829" s="15">
        <f>IFERROR(ROUND(IF('[10]Linked sheet'!J829="","-",'[10]Linked sheet'!J829),'Rounded options'!$B$3),"-")</f>
        <v>274</v>
      </c>
      <c r="L829" s="15" t="str">
        <f>IF('[10]Linked sheet'!K829="","-",'[10]Linked sheet'!K829)</f>
        <v>No</v>
      </c>
      <c r="M829" s="39" t="str">
        <f>IF('[10]Linked sheet'!L829="","-",'[10]Linked sheet'!L829)</f>
        <v>-</v>
      </c>
      <c r="N829" s="35">
        <f>IFERROR(ROUND('[10]Linked sheet'!M829,'Rounded options'!$B$3),"-")</f>
        <v>0</v>
      </c>
      <c r="O829" s="7" t="str">
        <f>IFERROR(VLOOKUP($B829,[11]BPT_System_Structure!$B:$F,2,FALSE),"-")</f>
        <v>-</v>
      </c>
      <c r="P829" s="23" t="str">
        <f>IFERROR(VLOOKUP($B829,[11]BPT_System_Structure!$B:$F,3,FALSE),"-")</f>
        <v>-</v>
      </c>
      <c r="Q829" s="8" t="str">
        <f>IFERROR(VLOOKUP($B829,[11]BPT_System_Structure!$B:$F,5,FALSE),"-")</f>
        <v>-</v>
      </c>
      <c r="R829" s="59">
        <v>0</v>
      </c>
    </row>
    <row r="830" spans="2:18" hidden="1" x14ac:dyDescent="0.2">
      <c r="B830" s="21" t="str">
        <f>'[10]Linked sheet'!A830</f>
        <v>GB05F</v>
      </c>
      <c r="C830" s="20" t="str">
        <f>VLOOKUP($B830,'[10]Linked sheet'!$A$3:$O$1925,2,FALSE)</f>
        <v>Major Therapeutic Endoscopic Retrograde Cholangiopancreatography with CC Score 5+</v>
      </c>
      <c r="D830" s="68" t="str">
        <f>IF(AND($Q830=$D$2,$O830="HRG"),"See 07.BPT",IFERROR(ROUND('[10]Linked sheet'!C830,'Rounded options'!$B$3),"-"))</f>
        <v>-</v>
      </c>
      <c r="E830" s="66">
        <f>IF(AND($O830="HRG",OR($D$2,$Q830=$E$2)), "See 07.BPTs",IFERROR(ROUND('[10]Linked sheet'!D830,'Rounded options'!$B$3),"-"))</f>
        <v>5339</v>
      </c>
      <c r="F830" s="15" t="str">
        <f>IFERROR(ROUND(IF('[10]Linked sheet'!E830="","-",'[10]Linked sheet'!E830),'Rounded options'!$B$3),"-")</f>
        <v>-</v>
      </c>
      <c r="G830" s="15" t="str">
        <f>IFERROR(ROUND(IF('[10]Linked sheet'!F830="","-",'[10]Linked sheet'!F830),'Rounded options'!$B$3),"-")</f>
        <v>-</v>
      </c>
      <c r="H830" s="15">
        <f>IFERROR(ROUND(IF('[10]Linked sheet'!G830="","-",'[10]Linked sheet'!G830),'Rounded options'!$B$3),"-")</f>
        <v>34</v>
      </c>
      <c r="I830" s="66">
        <f>IF(AND(Q830=$I$2,$O830="HRG"),"See 07.BPTs",IFERROR(ROUND('[10]Linked sheet'!H830,'Rounded options'!$B$3),"-"))</f>
        <v>7782</v>
      </c>
      <c r="J830" s="15">
        <f>IFERROR(ROUND(IF('[10]Linked sheet'!I830="","-",'[10]Linked sheet'!I830),'Rounded options'!$B$3),"-")</f>
        <v>52</v>
      </c>
      <c r="K830" s="15">
        <f>IFERROR(ROUND(IF('[10]Linked sheet'!J830="","-",'[10]Linked sheet'!J830),'Rounded options'!$B$3),"-")</f>
        <v>209</v>
      </c>
      <c r="L830" s="15" t="str">
        <f>IF('[10]Linked sheet'!K830="","-",'[10]Linked sheet'!K830)</f>
        <v>No</v>
      </c>
      <c r="M830" s="39" t="str">
        <f>IF('[10]Linked sheet'!L830="","-",'[10]Linked sheet'!L830)</f>
        <v>-</v>
      </c>
      <c r="N830" s="35">
        <f>IFERROR(ROUND('[10]Linked sheet'!M830,'Rounded options'!$B$3),"-")</f>
        <v>0</v>
      </c>
      <c r="O830" s="7" t="str">
        <f>IFERROR(VLOOKUP($B830,[11]BPT_System_Structure!$B:$F,2,FALSE),"-")</f>
        <v>-</v>
      </c>
      <c r="P830" s="23" t="str">
        <f>IFERROR(VLOOKUP($B830,[11]BPT_System_Structure!$B:$F,3,FALSE),"-")</f>
        <v>-</v>
      </c>
      <c r="Q830" s="8" t="str">
        <f>IFERROR(VLOOKUP($B830,[11]BPT_System_Structure!$B:$F,5,FALSE),"-")</f>
        <v>-</v>
      </c>
      <c r="R830" s="59">
        <v>0</v>
      </c>
    </row>
    <row r="831" spans="2:18" hidden="1" x14ac:dyDescent="0.2">
      <c r="B831" s="21" t="str">
        <f>'[10]Linked sheet'!A831</f>
        <v>GB05G</v>
      </c>
      <c r="C831" s="20" t="str">
        <f>VLOOKUP($B831,'[10]Linked sheet'!$A$3:$O$1925,2,FALSE)</f>
        <v>Major Therapeutic Endoscopic Retrograde Cholangiopancreatography with CC Score 2-4</v>
      </c>
      <c r="D831" s="68" t="str">
        <f>IF(AND($Q831=$D$2,$O831="HRG"),"See 07.BPT",IFERROR(ROUND('[10]Linked sheet'!C831,'Rounded options'!$B$3),"-"))</f>
        <v>-</v>
      </c>
      <c r="E831" s="66">
        <f>IF(AND($O831="HRG",OR($D$2,$Q831=$E$2)), "See 07.BPTs",IFERROR(ROUND('[10]Linked sheet'!D831,'Rounded options'!$B$3),"-"))</f>
        <v>1881</v>
      </c>
      <c r="F831" s="15" t="str">
        <f>IFERROR(ROUND(IF('[10]Linked sheet'!E831="","-",'[10]Linked sheet'!E831),'Rounded options'!$B$3),"-")</f>
        <v>-</v>
      </c>
      <c r="G831" s="15" t="str">
        <f>IFERROR(ROUND(IF('[10]Linked sheet'!F831="","-",'[10]Linked sheet'!F831),'Rounded options'!$B$3),"-")</f>
        <v>-</v>
      </c>
      <c r="H831" s="15">
        <f>IFERROR(ROUND(IF('[10]Linked sheet'!G831="","-",'[10]Linked sheet'!G831),'Rounded options'!$B$3),"-")</f>
        <v>8</v>
      </c>
      <c r="I831" s="66">
        <f>IF(AND(Q831=$I$2,$O831="HRG"),"See 07.BPTs",IFERROR(ROUND('[10]Linked sheet'!H831,'Rounded options'!$B$3),"-"))</f>
        <v>4620</v>
      </c>
      <c r="J831" s="15">
        <f>IFERROR(ROUND(IF('[10]Linked sheet'!I831="","-",'[10]Linked sheet'!I831),'Rounded options'!$B$3),"-")</f>
        <v>30</v>
      </c>
      <c r="K831" s="15">
        <f>IFERROR(ROUND(IF('[10]Linked sheet'!J831="","-",'[10]Linked sheet'!J831),'Rounded options'!$B$3),"-")</f>
        <v>209</v>
      </c>
      <c r="L831" s="15" t="str">
        <f>IF('[10]Linked sheet'!K831="","-",'[10]Linked sheet'!K831)</f>
        <v>No</v>
      </c>
      <c r="M831" s="39" t="str">
        <f>IF('[10]Linked sheet'!L831="","-",'[10]Linked sheet'!L831)</f>
        <v>-</v>
      </c>
      <c r="N831" s="35">
        <f>IFERROR(ROUND('[10]Linked sheet'!M831,'Rounded options'!$B$3),"-")</f>
        <v>0</v>
      </c>
      <c r="O831" s="7" t="str">
        <f>IFERROR(VLOOKUP($B831,[11]BPT_System_Structure!$B:$F,2,FALSE),"-")</f>
        <v>-</v>
      </c>
      <c r="P831" s="23" t="str">
        <f>IFERROR(VLOOKUP($B831,[11]BPT_System_Structure!$B:$F,3,FALSE),"-")</f>
        <v>-</v>
      </c>
      <c r="Q831" s="8" t="str">
        <f>IFERROR(VLOOKUP($B831,[11]BPT_System_Structure!$B:$F,5,FALSE),"-")</f>
        <v>-</v>
      </c>
      <c r="R831" s="59">
        <v>0</v>
      </c>
    </row>
    <row r="832" spans="2:18" hidden="1" x14ac:dyDescent="0.2">
      <c r="B832" s="21" t="str">
        <f>'[10]Linked sheet'!A832</f>
        <v>GB05H</v>
      </c>
      <c r="C832" s="20" t="str">
        <f>VLOOKUP($B832,'[10]Linked sheet'!$A$3:$O$1925,2,FALSE)</f>
        <v>Major Therapeutic Endoscopic Retrograde Cholangiopancreatography with CC Score 0-1</v>
      </c>
      <c r="D832" s="68" t="str">
        <f>IF(AND($Q832=$D$2,$O832="HRG"),"See 07.BPT",IFERROR(ROUND('[10]Linked sheet'!C832,'Rounded options'!$B$3),"-"))</f>
        <v>-</v>
      </c>
      <c r="E832" s="66">
        <f>IF(AND($O832="HRG",OR($D$2,$Q832=$E$2)), "See 07.BPTs",IFERROR(ROUND('[10]Linked sheet'!D832,'Rounded options'!$B$3),"-"))</f>
        <v>1084</v>
      </c>
      <c r="F832" s="15" t="str">
        <f>IFERROR(ROUND(IF('[10]Linked sheet'!E832="","-",'[10]Linked sheet'!E832),'Rounded options'!$B$3),"-")</f>
        <v>-</v>
      </c>
      <c r="G832" s="15" t="str">
        <f>IFERROR(ROUND(IF('[10]Linked sheet'!F832="","-",'[10]Linked sheet'!F832),'Rounded options'!$B$3),"-")</f>
        <v>-</v>
      </c>
      <c r="H832" s="15">
        <f>IFERROR(ROUND(IF('[10]Linked sheet'!G832="","-",'[10]Linked sheet'!G832),'Rounded options'!$B$3),"-")</f>
        <v>5</v>
      </c>
      <c r="I832" s="66">
        <f>IF(AND(Q832=$I$2,$O832="HRG"),"See 07.BPTs",IFERROR(ROUND('[10]Linked sheet'!H832,'Rounded options'!$B$3),"-"))</f>
        <v>3394</v>
      </c>
      <c r="J832" s="15">
        <f>IFERROR(ROUND(IF('[10]Linked sheet'!I832="","-",'[10]Linked sheet'!I832),'Rounded options'!$B$3),"-")</f>
        <v>24</v>
      </c>
      <c r="K832" s="15">
        <f>IFERROR(ROUND(IF('[10]Linked sheet'!J832="","-",'[10]Linked sheet'!J832),'Rounded options'!$B$3),"-")</f>
        <v>209</v>
      </c>
      <c r="L832" s="15" t="str">
        <f>IF('[10]Linked sheet'!K832="","-",'[10]Linked sheet'!K832)</f>
        <v>No</v>
      </c>
      <c r="M832" s="39" t="str">
        <f>IF('[10]Linked sheet'!L832="","-",'[10]Linked sheet'!L832)</f>
        <v>-</v>
      </c>
      <c r="N832" s="35">
        <f>IFERROR(ROUND('[10]Linked sheet'!M832,'Rounded options'!$B$3),"-")</f>
        <v>0</v>
      </c>
      <c r="O832" s="7" t="str">
        <f>IFERROR(VLOOKUP($B832,[11]BPT_System_Structure!$B:$F,2,FALSE),"-")</f>
        <v>-</v>
      </c>
      <c r="P832" s="23" t="str">
        <f>IFERROR(VLOOKUP($B832,[11]BPT_System_Structure!$B:$F,3,FALSE),"-")</f>
        <v>-</v>
      </c>
      <c r="Q832" s="8" t="str">
        <f>IFERROR(VLOOKUP($B832,[11]BPT_System_Structure!$B:$F,5,FALSE),"-")</f>
        <v>-</v>
      </c>
      <c r="R832" s="59">
        <v>0</v>
      </c>
    </row>
    <row r="833" spans="2:18" hidden="1" x14ac:dyDescent="0.2">
      <c r="B833" s="21" t="str">
        <f>'[10]Linked sheet'!A833</f>
        <v>GB06E</v>
      </c>
      <c r="C833" s="20" t="str">
        <f>VLOOKUP($B833,'[10]Linked sheet'!$A$3:$O$1925,2,FALSE)</f>
        <v>Intermediate Therapeutic Endoscopic Retrograde Cholangiopancreatography with CC Score 6+</v>
      </c>
      <c r="D833" s="68" t="str">
        <f>IF(AND($Q833=$D$2,$O833="HRG"),"See 07.BPT",IFERROR(ROUND('[10]Linked sheet'!C833,'Rounded options'!$B$3),"-"))</f>
        <v>-</v>
      </c>
      <c r="E833" s="66">
        <f>IF(AND($O833="HRG",OR($D$2,$Q833=$E$2)), "See 07.BPTs",IFERROR(ROUND('[10]Linked sheet'!D833,'Rounded options'!$B$3),"-"))</f>
        <v>3344</v>
      </c>
      <c r="F833" s="15" t="str">
        <f>IFERROR(ROUND(IF('[10]Linked sheet'!E833="","-",'[10]Linked sheet'!E833),'Rounded options'!$B$3),"-")</f>
        <v>-</v>
      </c>
      <c r="G833" s="15" t="str">
        <f>IFERROR(ROUND(IF('[10]Linked sheet'!F833="","-",'[10]Linked sheet'!F833),'Rounded options'!$B$3),"-")</f>
        <v>-</v>
      </c>
      <c r="H833" s="15">
        <f>IFERROR(ROUND(IF('[10]Linked sheet'!G833="","-",'[10]Linked sheet'!G833),'Rounded options'!$B$3),"-")</f>
        <v>27</v>
      </c>
      <c r="I833" s="66">
        <f>IF(AND(Q833=$I$2,$O833="HRG"),"See 07.BPTs",IFERROR(ROUND('[10]Linked sheet'!H833,'Rounded options'!$B$3),"-"))</f>
        <v>6347</v>
      </c>
      <c r="J833" s="15">
        <f>IFERROR(ROUND(IF('[10]Linked sheet'!I833="","-",'[10]Linked sheet'!I833),'Rounded options'!$B$3),"-")</f>
        <v>48</v>
      </c>
      <c r="K833" s="15">
        <f>IFERROR(ROUND(IF('[10]Linked sheet'!J833="","-",'[10]Linked sheet'!J833),'Rounded options'!$B$3),"-")</f>
        <v>209</v>
      </c>
      <c r="L833" s="15" t="str">
        <f>IF('[10]Linked sheet'!K833="","-",'[10]Linked sheet'!K833)</f>
        <v>No</v>
      </c>
      <c r="M833" s="39" t="str">
        <f>IF('[10]Linked sheet'!L833="","-",'[10]Linked sheet'!L833)</f>
        <v>-</v>
      </c>
      <c r="N833" s="35">
        <f>IFERROR(ROUND('[10]Linked sheet'!M833,'Rounded options'!$B$3),"-")</f>
        <v>0</v>
      </c>
      <c r="O833" s="7" t="str">
        <f>IFERROR(VLOOKUP($B833,[11]BPT_System_Structure!$B:$F,2,FALSE),"-")</f>
        <v>-</v>
      </c>
      <c r="P833" s="23" t="str">
        <f>IFERROR(VLOOKUP($B833,[11]BPT_System_Structure!$B:$F,3,FALSE),"-")</f>
        <v>-</v>
      </c>
      <c r="Q833" s="8" t="str">
        <f>IFERROR(VLOOKUP($B833,[11]BPT_System_Structure!$B:$F,5,FALSE),"-")</f>
        <v>-</v>
      </c>
      <c r="R833" s="59">
        <v>0</v>
      </c>
    </row>
    <row r="834" spans="2:18" hidden="1" x14ac:dyDescent="0.2">
      <c r="B834" s="21" t="str">
        <f>'[10]Linked sheet'!A834</f>
        <v>GB06F</v>
      </c>
      <c r="C834" s="20" t="str">
        <f>VLOOKUP($B834,'[10]Linked sheet'!$A$3:$O$1925,2,FALSE)</f>
        <v>Intermediate Therapeutic Endoscopic Retrograde Cholangiopancreatography with CC Score 4-5</v>
      </c>
      <c r="D834" s="68" t="str">
        <f>IF(AND($Q834=$D$2,$O834="HRG"),"See 07.BPT",IFERROR(ROUND('[10]Linked sheet'!C834,'Rounded options'!$B$3),"-"))</f>
        <v>-</v>
      </c>
      <c r="E834" s="66">
        <f>IF(AND($O834="HRG",OR($D$2,$Q834=$E$2)), "See 07.BPTs",IFERROR(ROUND('[10]Linked sheet'!D834,'Rounded options'!$B$3),"-"))</f>
        <v>1586</v>
      </c>
      <c r="F834" s="15" t="str">
        <f>IFERROR(ROUND(IF('[10]Linked sheet'!E834="","-",'[10]Linked sheet'!E834),'Rounded options'!$B$3),"-")</f>
        <v>-</v>
      </c>
      <c r="G834" s="15" t="str">
        <f>IFERROR(ROUND(IF('[10]Linked sheet'!F834="","-",'[10]Linked sheet'!F834),'Rounded options'!$B$3),"-")</f>
        <v>-</v>
      </c>
      <c r="H834" s="15">
        <f>IFERROR(ROUND(IF('[10]Linked sheet'!G834="","-",'[10]Linked sheet'!G834),'Rounded options'!$B$3),"-")</f>
        <v>5</v>
      </c>
      <c r="I834" s="66">
        <f>IF(AND(Q834=$I$2,$O834="HRG"),"See 07.BPTs",IFERROR(ROUND('[10]Linked sheet'!H834,'Rounded options'!$B$3),"-"))</f>
        <v>4104</v>
      </c>
      <c r="J834" s="15">
        <f>IFERROR(ROUND(IF('[10]Linked sheet'!I834="","-",'[10]Linked sheet'!I834),'Rounded options'!$B$3),"-")</f>
        <v>27</v>
      </c>
      <c r="K834" s="15">
        <f>IFERROR(ROUND(IF('[10]Linked sheet'!J834="","-",'[10]Linked sheet'!J834),'Rounded options'!$B$3),"-")</f>
        <v>209</v>
      </c>
      <c r="L834" s="15" t="str">
        <f>IF('[10]Linked sheet'!K834="","-",'[10]Linked sheet'!K834)</f>
        <v>No</v>
      </c>
      <c r="M834" s="39" t="str">
        <f>IF('[10]Linked sheet'!L834="","-",'[10]Linked sheet'!L834)</f>
        <v>-</v>
      </c>
      <c r="N834" s="35">
        <f>IFERROR(ROUND('[10]Linked sheet'!M834,'Rounded options'!$B$3),"-")</f>
        <v>0</v>
      </c>
      <c r="O834" s="7" t="str">
        <f>IFERROR(VLOOKUP($B834,[11]BPT_System_Structure!$B:$F,2,FALSE),"-")</f>
        <v>-</v>
      </c>
      <c r="P834" s="23" t="str">
        <f>IFERROR(VLOOKUP($B834,[11]BPT_System_Structure!$B:$F,3,FALSE),"-")</f>
        <v>-</v>
      </c>
      <c r="Q834" s="8" t="str">
        <f>IFERROR(VLOOKUP($B834,[11]BPT_System_Structure!$B:$F,5,FALSE),"-")</f>
        <v>-</v>
      </c>
      <c r="R834" s="59">
        <v>0</v>
      </c>
    </row>
    <row r="835" spans="2:18" hidden="1" x14ac:dyDescent="0.2">
      <c r="B835" s="21" t="str">
        <f>'[10]Linked sheet'!A835</f>
        <v>GB06G</v>
      </c>
      <c r="C835" s="20" t="str">
        <f>VLOOKUP($B835,'[10]Linked sheet'!$A$3:$O$1925,2,FALSE)</f>
        <v>Intermediate Therapeutic Endoscopic Retrograde Cholangiopancreatography with CC Score 2-3</v>
      </c>
      <c r="D835" s="68" t="str">
        <f>IF(AND($Q835=$D$2,$O835="HRG"),"See 07.BPT",IFERROR(ROUND('[10]Linked sheet'!C835,'Rounded options'!$B$3),"-"))</f>
        <v>-</v>
      </c>
      <c r="E835" s="66">
        <f>IF(AND($O835="HRG",OR($D$2,$Q835=$E$2)), "See 07.BPTs",IFERROR(ROUND('[10]Linked sheet'!D835,'Rounded options'!$B$3),"-"))</f>
        <v>1155</v>
      </c>
      <c r="F835" s="15" t="str">
        <f>IFERROR(ROUND(IF('[10]Linked sheet'!E835="","-",'[10]Linked sheet'!E835),'Rounded options'!$B$3),"-")</f>
        <v>-</v>
      </c>
      <c r="G835" s="15" t="str">
        <f>IFERROR(ROUND(IF('[10]Linked sheet'!F835="","-",'[10]Linked sheet'!F835),'Rounded options'!$B$3),"-")</f>
        <v>-</v>
      </c>
      <c r="H835" s="15">
        <f>IFERROR(ROUND(IF('[10]Linked sheet'!G835="","-",'[10]Linked sheet'!G835),'Rounded options'!$B$3),"-")</f>
        <v>5</v>
      </c>
      <c r="I835" s="66">
        <f>IF(AND(Q835=$I$2,$O835="HRG"),"See 07.BPTs",IFERROR(ROUND('[10]Linked sheet'!H835,'Rounded options'!$B$3),"-"))</f>
        <v>3276</v>
      </c>
      <c r="J835" s="15">
        <f>IFERROR(ROUND(IF('[10]Linked sheet'!I835="","-",'[10]Linked sheet'!I835),'Rounded options'!$B$3),"-")</f>
        <v>20</v>
      </c>
      <c r="K835" s="15">
        <f>IFERROR(ROUND(IF('[10]Linked sheet'!J835="","-",'[10]Linked sheet'!J835),'Rounded options'!$B$3),"-")</f>
        <v>209</v>
      </c>
      <c r="L835" s="15" t="str">
        <f>IF('[10]Linked sheet'!K835="","-",'[10]Linked sheet'!K835)</f>
        <v>No</v>
      </c>
      <c r="M835" s="39" t="str">
        <f>IF('[10]Linked sheet'!L835="","-",'[10]Linked sheet'!L835)</f>
        <v>-</v>
      </c>
      <c r="N835" s="35">
        <f>IFERROR(ROUND('[10]Linked sheet'!M835,'Rounded options'!$B$3),"-")</f>
        <v>0</v>
      </c>
      <c r="O835" s="7" t="str">
        <f>IFERROR(VLOOKUP($B835,[11]BPT_System_Structure!$B:$F,2,FALSE),"-")</f>
        <v>-</v>
      </c>
      <c r="P835" s="23" t="str">
        <f>IFERROR(VLOOKUP($B835,[11]BPT_System_Structure!$B:$F,3,FALSE),"-")</f>
        <v>-</v>
      </c>
      <c r="Q835" s="8" t="str">
        <f>IFERROR(VLOOKUP($B835,[11]BPT_System_Structure!$B:$F,5,FALSE),"-")</f>
        <v>-</v>
      </c>
      <c r="R835" s="59">
        <v>0</v>
      </c>
    </row>
    <row r="836" spans="2:18" x14ac:dyDescent="0.2">
      <c r="B836" s="21" t="str">
        <f>'[10]Linked sheet'!A836</f>
        <v>GB06H</v>
      </c>
      <c r="C836" s="20" t="str">
        <f>VLOOKUP($B836,'[10]Linked sheet'!$A$3:$O$1925,2,FALSE)</f>
        <v>Intermediate Therapeutic Endoscopic Retrograde Cholangiopancreatography with CC Score 0-1</v>
      </c>
      <c r="D836" s="68" t="str">
        <f>IF(AND($Q836=$D$2,$O836="HRG"),"See 07.BPT",IFERROR(ROUND('[10]Linked sheet'!C836,'Rounded options'!$B$3),"-"))</f>
        <v>-</v>
      </c>
      <c r="E836" s="66" t="str">
        <f>IF(AND($O836="HRG",OR($D$2,$Q836=$E$2)), "See 07.BPTs",IFERROR(ROUND('[10]Linked sheet'!D836,'Rounded options'!$B$3),"-"))</f>
        <v>See 07.BPTs</v>
      </c>
      <c r="F836" s="15" t="str">
        <f>IFERROR(ROUND(IF('[10]Linked sheet'!E836="","-",'[10]Linked sheet'!E836),'Rounded options'!$B$3),"-")</f>
        <v>-</v>
      </c>
      <c r="G836" s="15" t="str">
        <f>IFERROR(ROUND(IF('[10]Linked sheet'!F836="","-",'[10]Linked sheet'!F836),'Rounded options'!$B$3),"-")</f>
        <v>-</v>
      </c>
      <c r="H836" s="15">
        <f>IFERROR(ROUND(IF('[10]Linked sheet'!G836="","-",'[10]Linked sheet'!G836),'Rounded options'!$B$3),"-")</f>
        <v>5</v>
      </c>
      <c r="I836" s="66">
        <f>IF(AND(Q836=$I$2,$O836="HRG"),"See 07.BPTs",IFERROR(ROUND('[10]Linked sheet'!H836,'Rounded options'!$B$3),"-"))</f>
        <v>2631</v>
      </c>
      <c r="J836" s="15">
        <f>IFERROR(ROUND(IF('[10]Linked sheet'!I836="","-",'[10]Linked sheet'!I836),'Rounded options'!$B$3),"-")</f>
        <v>17</v>
      </c>
      <c r="K836" s="15">
        <f>IFERROR(ROUND(IF('[10]Linked sheet'!J836="","-",'[10]Linked sheet'!J836),'Rounded options'!$B$3),"-")</f>
        <v>209</v>
      </c>
      <c r="L836" s="15" t="str">
        <f>IF('[10]Linked sheet'!K836="","-",'[10]Linked sheet'!K836)</f>
        <v>No</v>
      </c>
      <c r="M836" s="39" t="str">
        <f>IF('[10]Linked sheet'!L836="","-",'[10]Linked sheet'!L836)</f>
        <v>-</v>
      </c>
      <c r="N836" s="35">
        <f>IFERROR(ROUND('[10]Linked sheet'!M836,'Rounded options'!$B$3),"-")</f>
        <v>0</v>
      </c>
      <c r="O836" s="7" t="str">
        <f>IFERROR(VLOOKUP($B836,[11]BPT_System_Structure!$B:$F,2,FALSE),"-")</f>
        <v>HRG</v>
      </c>
      <c r="P836" s="23" t="str">
        <f>IFERROR(VLOOKUP($B836,[11]BPT_System_Structure!$B:$F,3,FALSE),"-")</f>
        <v>DayCase</v>
      </c>
      <c r="Q836" s="8" t="str">
        <f>IFERROR(VLOOKUP($B836,[11]BPT_System_Structure!$B:$F,5,FALSE),"-")</f>
        <v>DC/EL</v>
      </c>
      <c r="R836" s="59" t="s">
        <v>11</v>
      </c>
    </row>
    <row r="837" spans="2:18" hidden="1" x14ac:dyDescent="0.2">
      <c r="B837" s="21" t="str">
        <f>'[10]Linked sheet'!A837</f>
        <v>GB07Z</v>
      </c>
      <c r="C837" s="20" t="str">
        <f>VLOOKUP($B837,'[10]Linked sheet'!$A$3:$O$1925,2,FALSE)</f>
        <v>Minor Diagnostic Endoscopic Retrograde Cholangiopancreatography</v>
      </c>
      <c r="D837" s="68" t="str">
        <f>IF(AND($Q837=$D$2,$O837="HRG"),"See 07.BPT",IFERROR(ROUND('[10]Linked sheet'!C837,'Rounded options'!$B$3),"-"))</f>
        <v>-</v>
      </c>
      <c r="E837" s="66">
        <f>IF(AND($O837="HRG",OR($D$2,$Q837=$E$2)), "See 07.BPTs",IFERROR(ROUND('[10]Linked sheet'!D837,'Rounded options'!$B$3),"-"))</f>
        <v>764</v>
      </c>
      <c r="F837" s="15" t="str">
        <f>IFERROR(ROUND(IF('[10]Linked sheet'!E837="","-",'[10]Linked sheet'!E837),'Rounded options'!$B$3),"-")</f>
        <v>-</v>
      </c>
      <c r="G837" s="15" t="str">
        <f>IFERROR(ROUND(IF('[10]Linked sheet'!F837="","-",'[10]Linked sheet'!F837),'Rounded options'!$B$3),"-")</f>
        <v>-</v>
      </c>
      <c r="H837" s="15">
        <f>IFERROR(ROUND(IF('[10]Linked sheet'!G837="","-",'[10]Linked sheet'!G837),'Rounded options'!$B$3),"-")</f>
        <v>5</v>
      </c>
      <c r="I837" s="66">
        <f>IF(AND(Q837=$I$2,$O837="HRG"),"See 07.BPTs",IFERROR(ROUND('[10]Linked sheet'!H837,'Rounded options'!$B$3),"-"))</f>
        <v>1023</v>
      </c>
      <c r="J837" s="15">
        <f>IFERROR(ROUND(IF('[10]Linked sheet'!I837="","-",'[10]Linked sheet'!I837),'Rounded options'!$B$3),"-")</f>
        <v>5</v>
      </c>
      <c r="K837" s="15">
        <f>IFERROR(ROUND(IF('[10]Linked sheet'!J837="","-",'[10]Linked sheet'!J837),'Rounded options'!$B$3),"-")</f>
        <v>209</v>
      </c>
      <c r="L837" s="15" t="str">
        <f>IF('[10]Linked sheet'!K837="","-",'[10]Linked sheet'!K837)</f>
        <v>No</v>
      </c>
      <c r="M837" s="39" t="str">
        <f>IF('[10]Linked sheet'!L837="","-",'[10]Linked sheet'!L837)</f>
        <v>-</v>
      </c>
      <c r="N837" s="35">
        <f>IFERROR(ROUND('[10]Linked sheet'!M837,'Rounded options'!$B$3),"-")</f>
        <v>0</v>
      </c>
      <c r="O837" s="7" t="str">
        <f>IFERROR(VLOOKUP($B837,[11]BPT_System_Structure!$B:$F,2,FALSE),"-")</f>
        <v>-</v>
      </c>
      <c r="P837" s="23" t="str">
        <f>IFERROR(VLOOKUP($B837,[11]BPT_System_Structure!$B:$F,3,FALSE),"-")</f>
        <v>-</v>
      </c>
      <c r="Q837" s="8" t="str">
        <f>IFERROR(VLOOKUP($B837,[11]BPT_System_Structure!$B:$F,5,FALSE),"-")</f>
        <v>-</v>
      </c>
      <c r="R837" s="59">
        <v>0</v>
      </c>
    </row>
    <row r="838" spans="2:18" hidden="1" x14ac:dyDescent="0.2">
      <c r="B838" s="21" t="str">
        <f>'[10]Linked sheet'!A838</f>
        <v>GB08C</v>
      </c>
      <c r="C838" s="20" t="str">
        <f>VLOOKUP($B838,'[10]Linked sheet'!$A$3:$O$1925,2,FALSE)</f>
        <v>Complex, Endoscopic or Percutaneous, Hepatobiliary or Pancreatic Procedures, with CC Score 5+</v>
      </c>
      <c r="D838" s="68" t="str">
        <f>IF(AND($Q838=$D$2,$O838="HRG"),"See 07.BPT",IFERROR(ROUND('[10]Linked sheet'!C838,'Rounded options'!$B$3),"-"))</f>
        <v>-</v>
      </c>
      <c r="E838" s="66">
        <f>IF(AND($O838="HRG",OR($D$2,$Q838=$E$2)), "See 07.BPTs",IFERROR(ROUND('[10]Linked sheet'!D838,'Rounded options'!$B$3),"-"))</f>
        <v>13619</v>
      </c>
      <c r="F838" s="15" t="str">
        <f>IFERROR(ROUND(IF('[10]Linked sheet'!E838="","-",'[10]Linked sheet'!E838),'Rounded options'!$B$3),"-")</f>
        <v>-</v>
      </c>
      <c r="G838" s="15" t="str">
        <f>IFERROR(ROUND(IF('[10]Linked sheet'!F838="","-",'[10]Linked sheet'!F838),'Rounded options'!$B$3),"-")</f>
        <v>-</v>
      </c>
      <c r="H838" s="15">
        <f>IFERROR(ROUND(IF('[10]Linked sheet'!G838="","-",'[10]Linked sheet'!G838),'Rounded options'!$B$3),"-")</f>
        <v>81</v>
      </c>
      <c r="I838" s="66">
        <f>IF(AND(Q838=$I$2,$O838="HRG"),"See 07.BPTs",IFERROR(ROUND('[10]Linked sheet'!H838,'Rounded options'!$B$3),"-"))</f>
        <v>13619</v>
      </c>
      <c r="J838" s="15">
        <f>IFERROR(ROUND(IF('[10]Linked sheet'!I838="","-",'[10]Linked sheet'!I838),'Rounded options'!$B$3),"-")</f>
        <v>81</v>
      </c>
      <c r="K838" s="15">
        <f>IFERROR(ROUND(IF('[10]Linked sheet'!J838="","-",'[10]Linked sheet'!J838),'Rounded options'!$B$3),"-")</f>
        <v>209</v>
      </c>
      <c r="L838" s="15" t="str">
        <f>IF('[10]Linked sheet'!K838="","-",'[10]Linked sheet'!K838)</f>
        <v>No</v>
      </c>
      <c r="M838" s="39" t="str">
        <f>IF('[10]Linked sheet'!L838="","-",'[10]Linked sheet'!L838)</f>
        <v>-</v>
      </c>
      <c r="N838" s="35">
        <f>IFERROR(ROUND('[10]Linked sheet'!M838,'Rounded options'!$B$3),"-")</f>
        <v>0</v>
      </c>
      <c r="O838" s="7" t="str">
        <f>IFERROR(VLOOKUP($B838,[11]BPT_System_Structure!$B:$F,2,FALSE),"-")</f>
        <v>-</v>
      </c>
      <c r="P838" s="23" t="str">
        <f>IFERROR(VLOOKUP($B838,[11]BPT_System_Structure!$B:$F,3,FALSE),"-")</f>
        <v>-</v>
      </c>
      <c r="Q838" s="8" t="str">
        <f>IFERROR(VLOOKUP($B838,[11]BPT_System_Structure!$B:$F,5,FALSE),"-")</f>
        <v>-</v>
      </c>
      <c r="R838" s="59">
        <v>0</v>
      </c>
    </row>
    <row r="839" spans="2:18" hidden="1" x14ac:dyDescent="0.2">
      <c r="B839" s="21" t="str">
        <f>'[10]Linked sheet'!A839</f>
        <v>GB08D</v>
      </c>
      <c r="C839" s="20" t="str">
        <f>VLOOKUP($B839,'[10]Linked sheet'!$A$3:$O$1925,2,FALSE)</f>
        <v>Complex, Endoscopic or Percutaneous, Hepatobiliary or Pancreatic Procedures, with CC Score 0-4</v>
      </c>
      <c r="D839" s="68" t="str">
        <f>IF(AND($Q839=$D$2,$O839="HRG"),"See 07.BPT",IFERROR(ROUND('[10]Linked sheet'!C839,'Rounded options'!$B$3),"-"))</f>
        <v>-</v>
      </c>
      <c r="E839" s="66">
        <f>IF(AND($O839="HRG",OR($D$2,$Q839=$E$2)), "See 07.BPTs",IFERROR(ROUND('[10]Linked sheet'!D839,'Rounded options'!$B$3),"-"))</f>
        <v>4986</v>
      </c>
      <c r="F839" s="15" t="str">
        <f>IFERROR(ROUND(IF('[10]Linked sheet'!E839="","-",'[10]Linked sheet'!E839),'Rounded options'!$B$3),"-")</f>
        <v>-</v>
      </c>
      <c r="G839" s="15" t="str">
        <f>IFERROR(ROUND(IF('[10]Linked sheet'!F839="","-",'[10]Linked sheet'!F839),'Rounded options'!$B$3),"-")</f>
        <v>-</v>
      </c>
      <c r="H839" s="15">
        <f>IFERROR(ROUND(IF('[10]Linked sheet'!G839="","-",'[10]Linked sheet'!G839),'Rounded options'!$B$3),"-")</f>
        <v>37</v>
      </c>
      <c r="I839" s="66">
        <f>IF(AND(Q839=$I$2,$O839="HRG"),"See 07.BPTs",IFERROR(ROUND('[10]Linked sheet'!H839,'Rounded options'!$B$3),"-"))</f>
        <v>8596</v>
      </c>
      <c r="J839" s="15">
        <f>IFERROR(ROUND(IF('[10]Linked sheet'!I839="","-",'[10]Linked sheet'!I839),'Rounded options'!$B$3),"-")</f>
        <v>54</v>
      </c>
      <c r="K839" s="15">
        <f>IFERROR(ROUND(IF('[10]Linked sheet'!J839="","-",'[10]Linked sheet'!J839),'Rounded options'!$B$3),"-")</f>
        <v>209</v>
      </c>
      <c r="L839" s="15" t="str">
        <f>IF('[10]Linked sheet'!K839="","-",'[10]Linked sheet'!K839)</f>
        <v>No</v>
      </c>
      <c r="M839" s="39" t="str">
        <f>IF('[10]Linked sheet'!L839="","-",'[10]Linked sheet'!L839)</f>
        <v>-</v>
      </c>
      <c r="N839" s="35">
        <f>IFERROR(ROUND('[10]Linked sheet'!M839,'Rounded options'!$B$3),"-")</f>
        <v>0</v>
      </c>
      <c r="O839" s="7" t="str">
        <f>IFERROR(VLOOKUP($B839,[11]BPT_System_Structure!$B:$F,2,FALSE),"-")</f>
        <v>-</v>
      </c>
      <c r="P839" s="23" t="str">
        <f>IFERROR(VLOOKUP($B839,[11]BPT_System_Structure!$B:$F,3,FALSE),"-")</f>
        <v>-</v>
      </c>
      <c r="Q839" s="8" t="str">
        <f>IFERROR(VLOOKUP($B839,[11]BPT_System_Structure!$B:$F,5,FALSE),"-")</f>
        <v>-</v>
      </c>
      <c r="R839" s="59">
        <v>0</v>
      </c>
    </row>
    <row r="840" spans="2:18" hidden="1" x14ac:dyDescent="0.2">
      <c r="B840" s="21" t="str">
        <f>'[10]Linked sheet'!A840</f>
        <v>GB09D</v>
      </c>
      <c r="C840" s="20" t="str">
        <f>VLOOKUP($B840,'[10]Linked sheet'!$A$3:$O$1925,2,FALSE)</f>
        <v>Complex Therapeutic Endoscopic Retrograde Cholangiopancreatography with CC Score 5+</v>
      </c>
      <c r="D840" s="68" t="str">
        <f>IF(AND($Q840=$D$2,$O840="HRG"),"See 07.BPT",IFERROR(ROUND('[10]Linked sheet'!C840,'Rounded options'!$B$3),"-"))</f>
        <v>-</v>
      </c>
      <c r="E840" s="66">
        <f>IF(AND($O840="HRG",OR($D$2,$Q840=$E$2)), "See 07.BPTs",IFERROR(ROUND('[10]Linked sheet'!D840,'Rounded options'!$B$3),"-"))</f>
        <v>5237</v>
      </c>
      <c r="F840" s="15" t="str">
        <f>IFERROR(ROUND(IF('[10]Linked sheet'!E840="","-",'[10]Linked sheet'!E840),'Rounded options'!$B$3),"-")</f>
        <v>-</v>
      </c>
      <c r="G840" s="15" t="str">
        <f>IFERROR(ROUND(IF('[10]Linked sheet'!F840="","-",'[10]Linked sheet'!F840),'Rounded options'!$B$3),"-")</f>
        <v>-</v>
      </c>
      <c r="H840" s="15">
        <f>IFERROR(ROUND(IF('[10]Linked sheet'!G840="","-",'[10]Linked sheet'!G840),'Rounded options'!$B$3),"-")</f>
        <v>47</v>
      </c>
      <c r="I840" s="66">
        <f>IF(AND(Q840=$I$2,$O840="HRG"),"See 07.BPTs",IFERROR(ROUND('[10]Linked sheet'!H840,'Rounded options'!$B$3),"-"))</f>
        <v>7072</v>
      </c>
      <c r="J840" s="15">
        <f>IFERROR(ROUND(IF('[10]Linked sheet'!I840="","-",'[10]Linked sheet'!I840),'Rounded options'!$B$3),"-")</f>
        <v>49</v>
      </c>
      <c r="K840" s="15">
        <f>IFERROR(ROUND(IF('[10]Linked sheet'!J840="","-",'[10]Linked sheet'!J840),'Rounded options'!$B$3),"-")</f>
        <v>209</v>
      </c>
      <c r="L840" s="15" t="str">
        <f>IF('[10]Linked sheet'!K840="","-",'[10]Linked sheet'!K840)</f>
        <v>No</v>
      </c>
      <c r="M840" s="39" t="str">
        <f>IF('[10]Linked sheet'!L840="","-",'[10]Linked sheet'!L840)</f>
        <v>-</v>
      </c>
      <c r="N840" s="35">
        <f>IFERROR(ROUND('[10]Linked sheet'!M840,'Rounded options'!$B$3),"-")</f>
        <v>0</v>
      </c>
      <c r="O840" s="7" t="str">
        <f>IFERROR(VLOOKUP($B840,[11]BPT_System_Structure!$B:$F,2,FALSE),"-")</f>
        <v>-</v>
      </c>
      <c r="P840" s="23" t="str">
        <f>IFERROR(VLOOKUP($B840,[11]BPT_System_Structure!$B:$F,3,FALSE),"-")</f>
        <v>-</v>
      </c>
      <c r="Q840" s="8" t="str">
        <f>IFERROR(VLOOKUP($B840,[11]BPT_System_Structure!$B:$F,5,FALSE),"-")</f>
        <v>-</v>
      </c>
      <c r="R840" s="59">
        <v>0</v>
      </c>
    </row>
    <row r="841" spans="2:18" hidden="1" x14ac:dyDescent="0.2">
      <c r="B841" s="21" t="str">
        <f>'[10]Linked sheet'!A841</f>
        <v>GB09E</v>
      </c>
      <c r="C841" s="20" t="str">
        <f>VLOOKUP($B841,'[10]Linked sheet'!$A$3:$O$1925,2,FALSE)</f>
        <v>Complex Therapeutic Endoscopic Retrograde Cholangiopancreatography with CC Score 2-4</v>
      </c>
      <c r="D841" s="68" t="str">
        <f>IF(AND($Q841=$D$2,$O841="HRG"),"See 07.BPT",IFERROR(ROUND('[10]Linked sheet'!C841,'Rounded options'!$B$3),"-"))</f>
        <v>-</v>
      </c>
      <c r="E841" s="66">
        <f>IF(AND($O841="HRG",OR($D$2,$Q841=$E$2)), "See 07.BPTs",IFERROR(ROUND('[10]Linked sheet'!D841,'Rounded options'!$B$3),"-"))</f>
        <v>1684</v>
      </c>
      <c r="F841" s="15" t="str">
        <f>IFERROR(ROUND(IF('[10]Linked sheet'!E841="","-",'[10]Linked sheet'!E841),'Rounded options'!$B$3),"-")</f>
        <v>-</v>
      </c>
      <c r="G841" s="15" t="str">
        <f>IFERROR(ROUND(IF('[10]Linked sheet'!F841="","-",'[10]Linked sheet'!F841),'Rounded options'!$B$3),"-")</f>
        <v>-</v>
      </c>
      <c r="H841" s="15">
        <f>IFERROR(ROUND(IF('[10]Linked sheet'!G841="","-",'[10]Linked sheet'!G841),'Rounded options'!$B$3),"-")</f>
        <v>8</v>
      </c>
      <c r="I841" s="66">
        <f>IF(AND(Q841=$I$2,$O841="HRG"),"See 07.BPTs",IFERROR(ROUND('[10]Linked sheet'!H841,'Rounded options'!$B$3),"-"))</f>
        <v>4277</v>
      </c>
      <c r="J841" s="15">
        <f>IFERROR(ROUND(IF('[10]Linked sheet'!I841="","-",'[10]Linked sheet'!I841),'Rounded options'!$B$3),"-")</f>
        <v>26</v>
      </c>
      <c r="K841" s="15">
        <f>IFERROR(ROUND(IF('[10]Linked sheet'!J841="","-",'[10]Linked sheet'!J841),'Rounded options'!$B$3),"-")</f>
        <v>209</v>
      </c>
      <c r="L841" s="15" t="str">
        <f>IF('[10]Linked sheet'!K841="","-",'[10]Linked sheet'!K841)</f>
        <v>No</v>
      </c>
      <c r="M841" s="39" t="str">
        <f>IF('[10]Linked sheet'!L841="","-",'[10]Linked sheet'!L841)</f>
        <v>-</v>
      </c>
      <c r="N841" s="35">
        <f>IFERROR(ROUND('[10]Linked sheet'!M841,'Rounded options'!$B$3),"-")</f>
        <v>0</v>
      </c>
      <c r="O841" s="7" t="str">
        <f>IFERROR(VLOOKUP($B841,[11]BPT_System_Structure!$B:$F,2,FALSE),"-")</f>
        <v>-</v>
      </c>
      <c r="P841" s="23" t="str">
        <f>IFERROR(VLOOKUP($B841,[11]BPT_System_Structure!$B:$F,3,FALSE),"-")</f>
        <v>-</v>
      </c>
      <c r="Q841" s="8" t="str">
        <f>IFERROR(VLOOKUP($B841,[11]BPT_System_Structure!$B:$F,5,FALSE),"-")</f>
        <v>-</v>
      </c>
      <c r="R841" s="59">
        <v>0</v>
      </c>
    </row>
    <row r="842" spans="2:18" hidden="1" x14ac:dyDescent="0.2">
      <c r="B842" s="21" t="str">
        <f>'[10]Linked sheet'!A842</f>
        <v>GB09F</v>
      </c>
      <c r="C842" s="20" t="str">
        <f>VLOOKUP($B842,'[10]Linked sheet'!$A$3:$O$1925,2,FALSE)</f>
        <v>Complex Therapeutic Endoscopic Retrograde Cholangiopancreatography with CC Score 0-1</v>
      </c>
      <c r="D842" s="68" t="str">
        <f>IF(AND($Q842=$D$2,$O842="HRG"),"See 07.BPT",IFERROR(ROUND('[10]Linked sheet'!C842,'Rounded options'!$B$3),"-"))</f>
        <v>-</v>
      </c>
      <c r="E842" s="66">
        <f>IF(AND($O842="HRG",OR($D$2,$Q842=$E$2)), "See 07.BPTs",IFERROR(ROUND('[10]Linked sheet'!D842,'Rounded options'!$B$3),"-"))</f>
        <v>1123</v>
      </c>
      <c r="F842" s="15" t="str">
        <f>IFERROR(ROUND(IF('[10]Linked sheet'!E842="","-",'[10]Linked sheet'!E842),'Rounded options'!$B$3),"-")</f>
        <v>-</v>
      </c>
      <c r="G842" s="15" t="str">
        <f>IFERROR(ROUND(IF('[10]Linked sheet'!F842="","-",'[10]Linked sheet'!F842),'Rounded options'!$B$3),"-")</f>
        <v>-</v>
      </c>
      <c r="H842" s="15">
        <f>IFERROR(ROUND(IF('[10]Linked sheet'!G842="","-",'[10]Linked sheet'!G842),'Rounded options'!$B$3),"-")</f>
        <v>5</v>
      </c>
      <c r="I842" s="66">
        <f>IF(AND(Q842=$I$2,$O842="HRG"),"See 07.BPTs",IFERROR(ROUND('[10]Linked sheet'!H842,'Rounded options'!$B$3),"-"))</f>
        <v>3146</v>
      </c>
      <c r="J842" s="15">
        <f>IFERROR(ROUND(IF('[10]Linked sheet'!I842="","-",'[10]Linked sheet'!I842),'Rounded options'!$B$3),"-")</f>
        <v>22</v>
      </c>
      <c r="K842" s="15">
        <f>IFERROR(ROUND(IF('[10]Linked sheet'!J842="","-",'[10]Linked sheet'!J842),'Rounded options'!$B$3),"-")</f>
        <v>209</v>
      </c>
      <c r="L842" s="15" t="str">
        <f>IF('[10]Linked sheet'!K842="","-",'[10]Linked sheet'!K842)</f>
        <v>No</v>
      </c>
      <c r="M842" s="39" t="str">
        <f>IF('[10]Linked sheet'!L842="","-",'[10]Linked sheet'!L842)</f>
        <v>-</v>
      </c>
      <c r="N842" s="35">
        <f>IFERROR(ROUND('[10]Linked sheet'!M842,'Rounded options'!$B$3),"-")</f>
        <v>0</v>
      </c>
      <c r="O842" s="7" t="str">
        <f>IFERROR(VLOOKUP($B842,[11]BPT_System_Structure!$B:$F,2,FALSE),"-")</f>
        <v>-</v>
      </c>
      <c r="P842" s="23" t="str">
        <f>IFERROR(VLOOKUP($B842,[11]BPT_System_Structure!$B:$F,3,FALSE),"-")</f>
        <v>-</v>
      </c>
      <c r="Q842" s="8" t="str">
        <f>IFERROR(VLOOKUP($B842,[11]BPT_System_Structure!$B:$F,5,FALSE),"-")</f>
        <v>-</v>
      </c>
      <c r="R842" s="59">
        <v>0</v>
      </c>
    </row>
    <row r="843" spans="2:18" hidden="1" x14ac:dyDescent="0.2">
      <c r="B843" s="21" t="str">
        <f>'[10]Linked sheet'!A843</f>
        <v>GC01C</v>
      </c>
      <c r="C843" s="20" t="str">
        <f>VLOOKUP($B843,'[10]Linked sheet'!$A$3:$O$1925,2,FALSE)</f>
        <v>Liver Failure Disorders with Multiple Interventions</v>
      </c>
      <c r="D843" s="68" t="str">
        <f>IF(AND($Q843=$D$2,$O843="HRG"),"See 07.BPT",IFERROR(ROUND('[10]Linked sheet'!C843,'Rounded options'!$B$3),"-"))</f>
        <v>-</v>
      </c>
      <c r="E843" s="66">
        <f>IF(AND($O843="HRG",OR($D$2,$Q843=$E$2)), "See 07.BPTs",IFERROR(ROUND('[10]Linked sheet'!D843,'Rounded options'!$B$3),"-"))</f>
        <v>5850</v>
      </c>
      <c r="F843" s="15" t="str">
        <f>IFERROR(ROUND(IF('[10]Linked sheet'!E843="","-",'[10]Linked sheet'!E843),'Rounded options'!$B$3),"-")</f>
        <v>-</v>
      </c>
      <c r="G843" s="15" t="str">
        <f>IFERROR(ROUND(IF('[10]Linked sheet'!F843="","-",'[10]Linked sheet'!F843),'Rounded options'!$B$3),"-")</f>
        <v>-</v>
      </c>
      <c r="H843" s="15">
        <f>IFERROR(ROUND(IF('[10]Linked sheet'!G843="","-",'[10]Linked sheet'!G843),'Rounded options'!$B$3),"-")</f>
        <v>59</v>
      </c>
      <c r="I843" s="66">
        <f>IF(AND(Q843=$I$2,$O843="HRG"),"See 07.BPTs",IFERROR(ROUND('[10]Linked sheet'!H843,'Rounded options'!$B$3),"-"))</f>
        <v>6377</v>
      </c>
      <c r="J843" s="15">
        <f>IFERROR(ROUND(IF('[10]Linked sheet'!I843="","-",'[10]Linked sheet'!I843),'Rounded options'!$B$3),"-")</f>
        <v>54</v>
      </c>
      <c r="K843" s="15">
        <f>IFERROR(ROUND(IF('[10]Linked sheet'!J843="","-",'[10]Linked sheet'!J843),'Rounded options'!$B$3),"-")</f>
        <v>209</v>
      </c>
      <c r="L843" s="15" t="str">
        <f>IF('[10]Linked sheet'!K843="","-",'[10]Linked sheet'!K843)</f>
        <v>Yes</v>
      </c>
      <c r="M843" s="39">
        <f>IF('[10]Linked sheet'!L843="","-",'[10]Linked sheet'!L843)</f>
        <v>0.30000000000000004</v>
      </c>
      <c r="N843" s="35">
        <f>IFERROR(ROUND('[10]Linked sheet'!M843,'Rounded options'!$B$3),"-")</f>
        <v>1913</v>
      </c>
      <c r="O843" s="7" t="str">
        <f>IFERROR(VLOOKUP($B843,[11]BPT_System_Structure!$B:$F,2,FALSE),"-")</f>
        <v>-</v>
      </c>
      <c r="P843" s="23" t="str">
        <f>IFERROR(VLOOKUP($B843,[11]BPT_System_Structure!$B:$F,3,FALSE),"-")</f>
        <v>-</v>
      </c>
      <c r="Q843" s="8" t="str">
        <f>IFERROR(VLOOKUP($B843,[11]BPT_System_Structure!$B:$F,5,FALSE),"-")</f>
        <v>-</v>
      </c>
      <c r="R843" s="59">
        <v>0</v>
      </c>
    </row>
    <row r="844" spans="2:18" hidden="1" x14ac:dyDescent="0.2">
      <c r="B844" s="21" t="str">
        <f>'[10]Linked sheet'!A844</f>
        <v>GC01D</v>
      </c>
      <c r="C844" s="20" t="str">
        <f>VLOOKUP($B844,'[10]Linked sheet'!$A$3:$O$1925,2,FALSE)</f>
        <v>Liver Failure Disorders with Single Intervention</v>
      </c>
      <c r="D844" s="68" t="str">
        <f>IF(AND($Q844=$D$2,$O844="HRG"),"See 07.BPT",IFERROR(ROUND('[10]Linked sheet'!C844,'Rounded options'!$B$3),"-"))</f>
        <v>-</v>
      </c>
      <c r="E844" s="66">
        <f>IF(AND($O844="HRG",OR($D$2,$Q844=$E$2)), "See 07.BPTs",IFERROR(ROUND('[10]Linked sheet'!D844,'Rounded options'!$B$3),"-"))</f>
        <v>2814</v>
      </c>
      <c r="F844" s="15" t="str">
        <f>IFERROR(ROUND(IF('[10]Linked sheet'!E844="","-",'[10]Linked sheet'!E844),'Rounded options'!$B$3),"-")</f>
        <v>-</v>
      </c>
      <c r="G844" s="15" t="str">
        <f>IFERROR(ROUND(IF('[10]Linked sheet'!F844="","-",'[10]Linked sheet'!F844),'Rounded options'!$B$3),"-")</f>
        <v>-</v>
      </c>
      <c r="H844" s="15">
        <f>IFERROR(ROUND(IF('[10]Linked sheet'!G844="","-",'[10]Linked sheet'!G844),'Rounded options'!$B$3),"-")</f>
        <v>17</v>
      </c>
      <c r="I844" s="66">
        <f>IF(AND(Q844=$I$2,$O844="HRG"),"See 07.BPTs",IFERROR(ROUND('[10]Linked sheet'!H844,'Rounded options'!$B$3),"-"))</f>
        <v>3555</v>
      </c>
      <c r="J844" s="15">
        <f>IFERROR(ROUND(IF('[10]Linked sheet'!I844="","-",'[10]Linked sheet'!I844),'Rounded options'!$B$3),"-")</f>
        <v>29</v>
      </c>
      <c r="K844" s="15">
        <f>IFERROR(ROUND(IF('[10]Linked sheet'!J844="","-",'[10]Linked sheet'!J844),'Rounded options'!$B$3),"-")</f>
        <v>209</v>
      </c>
      <c r="L844" s="15" t="str">
        <f>IF('[10]Linked sheet'!K844="","-",'[10]Linked sheet'!K844)</f>
        <v>Yes</v>
      </c>
      <c r="M844" s="39">
        <f>IF('[10]Linked sheet'!L844="","-",'[10]Linked sheet'!L844)</f>
        <v>0.30000000000000004</v>
      </c>
      <c r="N844" s="35">
        <f>IFERROR(ROUND('[10]Linked sheet'!M844,'Rounded options'!$B$3),"-")</f>
        <v>1067</v>
      </c>
      <c r="O844" s="7" t="str">
        <f>IFERROR(VLOOKUP($B844,[11]BPT_System_Structure!$B:$F,2,FALSE),"-")</f>
        <v>-</v>
      </c>
      <c r="P844" s="23" t="str">
        <f>IFERROR(VLOOKUP($B844,[11]BPT_System_Structure!$B:$F,3,FALSE),"-")</f>
        <v>-</v>
      </c>
      <c r="Q844" s="8" t="str">
        <f>IFERROR(VLOOKUP($B844,[11]BPT_System_Structure!$B:$F,5,FALSE),"-")</f>
        <v>-</v>
      </c>
      <c r="R844" s="59">
        <v>0</v>
      </c>
    </row>
    <row r="845" spans="2:18" hidden="1" x14ac:dyDescent="0.2">
      <c r="B845" s="21" t="str">
        <f>'[10]Linked sheet'!A845</f>
        <v>GC01E</v>
      </c>
      <c r="C845" s="20" t="str">
        <f>VLOOKUP($B845,'[10]Linked sheet'!$A$3:$O$1925,2,FALSE)</f>
        <v>Liver Failure Disorders without Interventions, with CC Score 5+</v>
      </c>
      <c r="D845" s="68" t="str">
        <f>IF(AND($Q845=$D$2,$O845="HRG"),"See 07.BPT",IFERROR(ROUND('[10]Linked sheet'!C845,'Rounded options'!$B$3),"-"))</f>
        <v>-</v>
      </c>
      <c r="E845" s="66">
        <f>IF(AND($O845="HRG",OR($D$2,$Q845=$E$2)), "See 07.BPTs",IFERROR(ROUND('[10]Linked sheet'!D845,'Rounded options'!$B$3),"-"))</f>
        <v>2946</v>
      </c>
      <c r="F845" s="15" t="str">
        <f>IFERROR(ROUND(IF('[10]Linked sheet'!E845="","-",'[10]Linked sheet'!E845),'Rounded options'!$B$3),"-")</f>
        <v>-</v>
      </c>
      <c r="G845" s="15" t="str">
        <f>IFERROR(ROUND(IF('[10]Linked sheet'!F845="","-",'[10]Linked sheet'!F845),'Rounded options'!$B$3),"-")</f>
        <v>-</v>
      </c>
      <c r="H845" s="15">
        <f>IFERROR(ROUND(IF('[10]Linked sheet'!G845="","-",'[10]Linked sheet'!G845),'Rounded options'!$B$3),"-")</f>
        <v>35</v>
      </c>
      <c r="I845" s="66">
        <f>IF(AND(Q845=$I$2,$O845="HRG"),"See 07.BPTs",IFERROR(ROUND('[10]Linked sheet'!H845,'Rounded options'!$B$3),"-"))</f>
        <v>3430</v>
      </c>
      <c r="J845" s="15">
        <f>IFERROR(ROUND(IF('[10]Linked sheet'!I845="","-",'[10]Linked sheet'!I845),'Rounded options'!$B$3),"-")</f>
        <v>31</v>
      </c>
      <c r="K845" s="15">
        <f>IFERROR(ROUND(IF('[10]Linked sheet'!J845="","-",'[10]Linked sheet'!J845),'Rounded options'!$B$3),"-")</f>
        <v>209</v>
      </c>
      <c r="L845" s="15" t="str">
        <f>IF('[10]Linked sheet'!K845="","-",'[10]Linked sheet'!K845)</f>
        <v>Yes</v>
      </c>
      <c r="M845" s="39">
        <f>IF('[10]Linked sheet'!L845="","-",'[10]Linked sheet'!L845)</f>
        <v>0.30000000000000004</v>
      </c>
      <c r="N845" s="35">
        <f>IFERROR(ROUND('[10]Linked sheet'!M845,'Rounded options'!$B$3),"-")</f>
        <v>1029</v>
      </c>
      <c r="O845" s="7" t="str">
        <f>IFERROR(VLOOKUP($B845,[11]BPT_System_Structure!$B:$F,2,FALSE),"-")</f>
        <v>-</v>
      </c>
      <c r="P845" s="23" t="str">
        <f>IFERROR(VLOOKUP($B845,[11]BPT_System_Structure!$B:$F,3,FALSE),"-")</f>
        <v>-</v>
      </c>
      <c r="Q845" s="8" t="str">
        <f>IFERROR(VLOOKUP($B845,[11]BPT_System_Structure!$B:$F,5,FALSE),"-")</f>
        <v>-</v>
      </c>
      <c r="R845" s="59">
        <v>0</v>
      </c>
    </row>
    <row r="846" spans="2:18" hidden="1" x14ac:dyDescent="0.2">
      <c r="B846" s="21" t="str">
        <f>'[10]Linked sheet'!A846</f>
        <v>GC01F</v>
      </c>
      <c r="C846" s="20" t="str">
        <f>VLOOKUP($B846,'[10]Linked sheet'!$A$3:$O$1925,2,FALSE)</f>
        <v>Liver Failure Disorders without Interventions, with CC Score 0-4</v>
      </c>
      <c r="D846" s="68" t="str">
        <f>IF(AND($Q846=$D$2,$O846="HRG"),"See 07.BPT",IFERROR(ROUND('[10]Linked sheet'!C846,'Rounded options'!$B$3),"-"))</f>
        <v>-</v>
      </c>
      <c r="E846" s="66">
        <f>IF(AND($O846="HRG",OR($D$2,$Q846=$E$2)), "See 07.BPTs",IFERROR(ROUND('[10]Linked sheet'!D846,'Rounded options'!$B$3),"-"))</f>
        <v>744</v>
      </c>
      <c r="F846" s="15" t="str">
        <f>IFERROR(ROUND(IF('[10]Linked sheet'!E846="","-",'[10]Linked sheet'!E846),'Rounded options'!$B$3),"-")</f>
        <v>-</v>
      </c>
      <c r="G846" s="15" t="str">
        <f>IFERROR(ROUND(IF('[10]Linked sheet'!F846="","-",'[10]Linked sheet'!F846),'Rounded options'!$B$3),"-")</f>
        <v>-</v>
      </c>
      <c r="H846" s="15">
        <f>IFERROR(ROUND(IF('[10]Linked sheet'!G846="","-",'[10]Linked sheet'!G846),'Rounded options'!$B$3),"-")</f>
        <v>8</v>
      </c>
      <c r="I846" s="66">
        <f>IF(AND(Q846=$I$2,$O846="HRG"),"See 07.BPTs",IFERROR(ROUND('[10]Linked sheet'!H846,'Rounded options'!$B$3),"-"))</f>
        <v>2053</v>
      </c>
      <c r="J846" s="15">
        <f>IFERROR(ROUND(IF('[10]Linked sheet'!I846="","-",'[10]Linked sheet'!I846),'Rounded options'!$B$3),"-")</f>
        <v>15</v>
      </c>
      <c r="K846" s="15">
        <f>IFERROR(ROUND(IF('[10]Linked sheet'!J846="","-",'[10]Linked sheet'!J846),'Rounded options'!$B$3),"-")</f>
        <v>209</v>
      </c>
      <c r="L846" s="15" t="str">
        <f>IF('[10]Linked sheet'!K846="","-",'[10]Linked sheet'!K846)</f>
        <v>Yes</v>
      </c>
      <c r="M846" s="39">
        <f>IF('[10]Linked sheet'!L846="","-",'[10]Linked sheet'!L846)</f>
        <v>0.30000000000000004</v>
      </c>
      <c r="N846" s="35">
        <f>IFERROR(ROUND('[10]Linked sheet'!M846,'Rounded options'!$B$3),"-")</f>
        <v>616</v>
      </c>
      <c r="O846" s="7" t="str">
        <f>IFERROR(VLOOKUP($B846,[11]BPT_System_Structure!$B:$F,2,FALSE),"-")</f>
        <v>-</v>
      </c>
      <c r="P846" s="23" t="str">
        <f>IFERROR(VLOOKUP($B846,[11]BPT_System_Structure!$B:$F,3,FALSE),"-")</f>
        <v>-</v>
      </c>
      <c r="Q846" s="8" t="str">
        <f>IFERROR(VLOOKUP($B846,[11]BPT_System_Structure!$B:$F,5,FALSE),"-")</f>
        <v>-</v>
      </c>
      <c r="R846" s="59">
        <v>0</v>
      </c>
    </row>
    <row r="847" spans="2:18" hidden="1" x14ac:dyDescent="0.2">
      <c r="B847" s="21" t="str">
        <f>'[10]Linked sheet'!A847</f>
        <v>GC12C</v>
      </c>
      <c r="C847" s="20" t="str">
        <f>VLOOKUP($B847,'[10]Linked sheet'!$A$3:$O$1925,2,FALSE)</f>
        <v>Malignant, Hepatobiliary or Pancreatic Disorders, with Multiple Interventions</v>
      </c>
      <c r="D847" s="68" t="str">
        <f>IF(AND($Q847=$D$2,$O847="HRG"),"See 07.BPT",IFERROR(ROUND('[10]Linked sheet'!C847,'Rounded options'!$B$3),"-"))</f>
        <v>-</v>
      </c>
      <c r="E847" s="66">
        <f>IF(AND($O847="HRG",OR($D$2,$Q847=$E$2)), "See 07.BPTs",IFERROR(ROUND('[10]Linked sheet'!D847,'Rounded options'!$B$3),"-"))</f>
        <v>5162</v>
      </c>
      <c r="F847" s="15" t="str">
        <f>IFERROR(ROUND(IF('[10]Linked sheet'!E847="","-",'[10]Linked sheet'!E847),'Rounded options'!$B$3),"-")</f>
        <v>-</v>
      </c>
      <c r="G847" s="15" t="str">
        <f>IFERROR(ROUND(IF('[10]Linked sheet'!F847="","-",'[10]Linked sheet'!F847),'Rounded options'!$B$3),"-")</f>
        <v>-</v>
      </c>
      <c r="H847" s="15">
        <f>IFERROR(ROUND(IF('[10]Linked sheet'!G847="","-",'[10]Linked sheet'!G847),'Rounded options'!$B$3),"-")</f>
        <v>32</v>
      </c>
      <c r="I847" s="66">
        <f>IF(AND(Q847=$I$2,$O847="HRG"),"See 07.BPTs",IFERROR(ROUND('[10]Linked sheet'!H847,'Rounded options'!$B$3),"-"))</f>
        <v>6318</v>
      </c>
      <c r="J847" s="15">
        <f>IFERROR(ROUND(IF('[10]Linked sheet'!I847="","-",'[10]Linked sheet'!I847),'Rounded options'!$B$3),"-")</f>
        <v>45</v>
      </c>
      <c r="K847" s="15">
        <f>IFERROR(ROUND(IF('[10]Linked sheet'!J847="","-",'[10]Linked sheet'!J847),'Rounded options'!$B$3),"-")</f>
        <v>209</v>
      </c>
      <c r="L847" s="15" t="str">
        <f>IF('[10]Linked sheet'!K847="","-",'[10]Linked sheet'!K847)</f>
        <v>Yes</v>
      </c>
      <c r="M847" s="39">
        <f>IF('[10]Linked sheet'!L847="","-",'[10]Linked sheet'!L847)</f>
        <v>0.30000000000000004</v>
      </c>
      <c r="N847" s="35">
        <f>IFERROR(ROUND('[10]Linked sheet'!M847,'Rounded options'!$B$3),"-")</f>
        <v>1895</v>
      </c>
      <c r="O847" s="7" t="str">
        <f>IFERROR(VLOOKUP($B847,[11]BPT_System_Structure!$B:$F,2,FALSE),"-")</f>
        <v>-</v>
      </c>
      <c r="P847" s="23" t="str">
        <f>IFERROR(VLOOKUP($B847,[11]BPT_System_Structure!$B:$F,3,FALSE),"-")</f>
        <v>-</v>
      </c>
      <c r="Q847" s="8" t="str">
        <f>IFERROR(VLOOKUP($B847,[11]BPT_System_Structure!$B:$F,5,FALSE),"-")</f>
        <v>-</v>
      </c>
      <c r="R847" s="59">
        <v>0</v>
      </c>
    </row>
    <row r="848" spans="2:18" hidden="1" x14ac:dyDescent="0.2">
      <c r="B848" s="21" t="str">
        <f>'[10]Linked sheet'!A848</f>
        <v>GC12D</v>
      </c>
      <c r="C848" s="20" t="str">
        <f>VLOOKUP($B848,'[10]Linked sheet'!$A$3:$O$1925,2,FALSE)</f>
        <v>Malignant, Hepatobiliary or Pancreatic Disorders, with Single Intervention, with CC Score 5+</v>
      </c>
      <c r="D848" s="68" t="str">
        <f>IF(AND($Q848=$D$2,$O848="HRG"),"See 07.BPT",IFERROR(ROUND('[10]Linked sheet'!C848,'Rounded options'!$B$3),"-"))</f>
        <v>-</v>
      </c>
      <c r="E848" s="66">
        <f>IF(AND($O848="HRG",OR($D$2,$Q848=$E$2)), "See 07.BPTs",IFERROR(ROUND('[10]Linked sheet'!D848,'Rounded options'!$B$3),"-"))</f>
        <v>4181</v>
      </c>
      <c r="F848" s="15" t="str">
        <f>IFERROR(ROUND(IF('[10]Linked sheet'!E848="","-",'[10]Linked sheet'!E848),'Rounded options'!$B$3),"-")</f>
        <v>-</v>
      </c>
      <c r="G848" s="15" t="str">
        <f>IFERROR(ROUND(IF('[10]Linked sheet'!F848="","-",'[10]Linked sheet'!F848),'Rounded options'!$B$3),"-")</f>
        <v>-</v>
      </c>
      <c r="H848" s="15">
        <f>IFERROR(ROUND(IF('[10]Linked sheet'!G848="","-",'[10]Linked sheet'!G848),'Rounded options'!$B$3),"-")</f>
        <v>27</v>
      </c>
      <c r="I848" s="66">
        <f>IF(AND(Q848=$I$2,$O848="HRG"),"See 07.BPTs",IFERROR(ROUND('[10]Linked sheet'!H848,'Rounded options'!$B$3),"-"))</f>
        <v>4820</v>
      </c>
      <c r="J848" s="15">
        <f>IFERROR(ROUND(IF('[10]Linked sheet'!I848="","-",'[10]Linked sheet'!I848),'Rounded options'!$B$3),"-")</f>
        <v>37</v>
      </c>
      <c r="K848" s="15">
        <f>IFERROR(ROUND(IF('[10]Linked sheet'!J848="","-",'[10]Linked sheet'!J848),'Rounded options'!$B$3),"-")</f>
        <v>209</v>
      </c>
      <c r="L848" s="15" t="str">
        <f>IF('[10]Linked sheet'!K848="","-",'[10]Linked sheet'!K848)</f>
        <v>Yes</v>
      </c>
      <c r="M848" s="39">
        <f>IF('[10]Linked sheet'!L848="","-",'[10]Linked sheet'!L848)</f>
        <v>0.30000000000000004</v>
      </c>
      <c r="N848" s="35">
        <f>IFERROR(ROUND('[10]Linked sheet'!M848,'Rounded options'!$B$3),"-")</f>
        <v>1446</v>
      </c>
      <c r="O848" s="7" t="str">
        <f>IFERROR(VLOOKUP($B848,[11]BPT_System_Structure!$B:$F,2,FALSE),"-")</f>
        <v>-</v>
      </c>
      <c r="P848" s="23" t="str">
        <f>IFERROR(VLOOKUP($B848,[11]BPT_System_Structure!$B:$F,3,FALSE),"-")</f>
        <v>-</v>
      </c>
      <c r="Q848" s="8" t="str">
        <f>IFERROR(VLOOKUP($B848,[11]BPT_System_Structure!$B:$F,5,FALSE),"-")</f>
        <v>-</v>
      </c>
      <c r="R848" s="59">
        <v>0</v>
      </c>
    </row>
    <row r="849" spans="2:18" hidden="1" x14ac:dyDescent="0.2">
      <c r="B849" s="21" t="str">
        <f>'[10]Linked sheet'!A849</f>
        <v>GC12E</v>
      </c>
      <c r="C849" s="20" t="str">
        <f>VLOOKUP($B849,'[10]Linked sheet'!$A$3:$O$1925,2,FALSE)</f>
        <v>Malignant, Hepatobiliary or Pancreatic Disorders, with Single Intervention, with CC Score 2-4</v>
      </c>
      <c r="D849" s="68" t="str">
        <f>IF(AND($Q849=$D$2,$O849="HRG"),"See 07.BPT",IFERROR(ROUND('[10]Linked sheet'!C849,'Rounded options'!$B$3),"-"))</f>
        <v>-</v>
      </c>
      <c r="E849" s="66">
        <f>IF(AND($O849="HRG",OR($D$2,$Q849=$E$2)), "See 07.BPTs",IFERROR(ROUND('[10]Linked sheet'!D849,'Rounded options'!$B$3),"-"))</f>
        <v>2312</v>
      </c>
      <c r="F849" s="15" t="str">
        <f>IFERROR(ROUND(IF('[10]Linked sheet'!E849="","-",'[10]Linked sheet'!E849),'Rounded options'!$B$3),"-")</f>
        <v>-</v>
      </c>
      <c r="G849" s="15" t="str">
        <f>IFERROR(ROUND(IF('[10]Linked sheet'!F849="","-",'[10]Linked sheet'!F849),'Rounded options'!$B$3),"-")</f>
        <v>-</v>
      </c>
      <c r="H849" s="15">
        <f>IFERROR(ROUND(IF('[10]Linked sheet'!G849="","-",'[10]Linked sheet'!G849),'Rounded options'!$B$3),"-")</f>
        <v>12</v>
      </c>
      <c r="I849" s="66">
        <f>IF(AND(Q849=$I$2,$O849="HRG"),"See 07.BPTs",IFERROR(ROUND('[10]Linked sheet'!H849,'Rounded options'!$B$3),"-"))</f>
        <v>3445</v>
      </c>
      <c r="J849" s="15">
        <f>IFERROR(ROUND(IF('[10]Linked sheet'!I849="","-",'[10]Linked sheet'!I849),'Rounded options'!$B$3),"-")</f>
        <v>28</v>
      </c>
      <c r="K849" s="15">
        <f>IFERROR(ROUND(IF('[10]Linked sheet'!J849="","-",'[10]Linked sheet'!J849),'Rounded options'!$B$3),"-")</f>
        <v>209</v>
      </c>
      <c r="L849" s="15" t="str">
        <f>IF('[10]Linked sheet'!K849="","-",'[10]Linked sheet'!K849)</f>
        <v>Yes</v>
      </c>
      <c r="M849" s="39">
        <f>IF('[10]Linked sheet'!L849="","-",'[10]Linked sheet'!L849)</f>
        <v>0.30000000000000004</v>
      </c>
      <c r="N849" s="35">
        <f>IFERROR(ROUND('[10]Linked sheet'!M849,'Rounded options'!$B$3),"-")</f>
        <v>1033</v>
      </c>
      <c r="O849" s="7" t="str">
        <f>IFERROR(VLOOKUP($B849,[11]BPT_System_Structure!$B:$F,2,FALSE),"-")</f>
        <v>-</v>
      </c>
      <c r="P849" s="23" t="str">
        <f>IFERROR(VLOOKUP($B849,[11]BPT_System_Structure!$B:$F,3,FALSE),"-")</f>
        <v>-</v>
      </c>
      <c r="Q849" s="8" t="str">
        <f>IFERROR(VLOOKUP($B849,[11]BPT_System_Structure!$B:$F,5,FALSE),"-")</f>
        <v>-</v>
      </c>
      <c r="R849" s="59">
        <v>0</v>
      </c>
    </row>
    <row r="850" spans="2:18" hidden="1" x14ac:dyDescent="0.2">
      <c r="B850" s="21" t="str">
        <f>'[10]Linked sheet'!A850</f>
        <v>GC12F</v>
      </c>
      <c r="C850" s="20" t="str">
        <f>VLOOKUP($B850,'[10]Linked sheet'!$A$3:$O$1925,2,FALSE)</f>
        <v>Malignant, Hepatobiliary or Pancreatic Disorders, with Single Intervention, with CC Score 0-1</v>
      </c>
      <c r="D850" s="68" t="str">
        <f>IF(AND($Q850=$D$2,$O850="HRG"),"See 07.BPT",IFERROR(ROUND('[10]Linked sheet'!C850,'Rounded options'!$B$3),"-"))</f>
        <v>-</v>
      </c>
      <c r="E850" s="66">
        <f>IF(AND($O850="HRG",OR($D$2,$Q850=$E$2)), "See 07.BPTs",IFERROR(ROUND('[10]Linked sheet'!D850,'Rounded options'!$B$3),"-"))</f>
        <v>1956</v>
      </c>
      <c r="F850" s="15" t="str">
        <f>IFERROR(ROUND(IF('[10]Linked sheet'!E850="","-",'[10]Linked sheet'!E850),'Rounded options'!$B$3),"-")</f>
        <v>-</v>
      </c>
      <c r="G850" s="15" t="str">
        <f>IFERROR(ROUND(IF('[10]Linked sheet'!F850="","-",'[10]Linked sheet'!F850),'Rounded options'!$B$3),"-")</f>
        <v>-</v>
      </c>
      <c r="H850" s="15">
        <f>IFERROR(ROUND(IF('[10]Linked sheet'!G850="","-",'[10]Linked sheet'!G850),'Rounded options'!$B$3),"-")</f>
        <v>7</v>
      </c>
      <c r="I850" s="66">
        <f>IF(AND(Q850=$I$2,$O850="HRG"),"See 07.BPTs",IFERROR(ROUND('[10]Linked sheet'!H850,'Rounded options'!$B$3),"-"))</f>
        <v>2765</v>
      </c>
      <c r="J850" s="15">
        <f>IFERROR(ROUND(IF('[10]Linked sheet'!I850="","-",'[10]Linked sheet'!I850),'Rounded options'!$B$3),"-")</f>
        <v>21</v>
      </c>
      <c r="K850" s="15">
        <f>IFERROR(ROUND(IF('[10]Linked sheet'!J850="","-",'[10]Linked sheet'!J850),'Rounded options'!$B$3),"-")</f>
        <v>209</v>
      </c>
      <c r="L850" s="15" t="str">
        <f>IF('[10]Linked sheet'!K850="","-",'[10]Linked sheet'!K850)</f>
        <v>Yes</v>
      </c>
      <c r="M850" s="39">
        <f>IF('[10]Linked sheet'!L850="","-",'[10]Linked sheet'!L850)</f>
        <v>0.30000000000000004</v>
      </c>
      <c r="N850" s="35">
        <f>IFERROR(ROUND('[10]Linked sheet'!M850,'Rounded options'!$B$3),"-")</f>
        <v>829</v>
      </c>
      <c r="O850" s="7" t="str">
        <f>IFERROR(VLOOKUP($B850,[11]BPT_System_Structure!$B:$F,2,FALSE),"-")</f>
        <v>-</v>
      </c>
      <c r="P850" s="23" t="str">
        <f>IFERROR(VLOOKUP($B850,[11]BPT_System_Structure!$B:$F,3,FALSE),"-")</f>
        <v>-</v>
      </c>
      <c r="Q850" s="8" t="str">
        <f>IFERROR(VLOOKUP($B850,[11]BPT_System_Structure!$B:$F,5,FALSE),"-")</f>
        <v>-</v>
      </c>
      <c r="R850" s="59">
        <v>0</v>
      </c>
    </row>
    <row r="851" spans="2:18" hidden="1" x14ac:dyDescent="0.2">
      <c r="B851" s="21" t="str">
        <f>'[10]Linked sheet'!A851</f>
        <v>GC12G</v>
      </c>
      <c r="C851" s="20" t="str">
        <f>VLOOKUP($B851,'[10]Linked sheet'!$A$3:$O$1925,2,FALSE)</f>
        <v>Malignant, Hepatobiliary or Pancreatic Disorders, without Interventions, with CC Score 6+</v>
      </c>
      <c r="D851" s="68" t="str">
        <f>IF(AND($Q851=$D$2,$O851="HRG"),"See 07.BPT",IFERROR(ROUND('[10]Linked sheet'!C851,'Rounded options'!$B$3),"-"))</f>
        <v>-</v>
      </c>
      <c r="E851" s="66">
        <f>IF(AND($O851="HRG",OR($D$2,$Q851=$E$2)), "See 07.BPTs",IFERROR(ROUND('[10]Linked sheet'!D851,'Rounded options'!$B$3),"-"))</f>
        <v>3101</v>
      </c>
      <c r="F851" s="15" t="str">
        <f>IFERROR(ROUND(IF('[10]Linked sheet'!E851="","-",'[10]Linked sheet'!E851),'Rounded options'!$B$3),"-")</f>
        <v>-</v>
      </c>
      <c r="G851" s="15" t="str">
        <f>IFERROR(ROUND(IF('[10]Linked sheet'!F851="","-",'[10]Linked sheet'!F851),'Rounded options'!$B$3),"-")</f>
        <v>-</v>
      </c>
      <c r="H851" s="15">
        <f>IFERROR(ROUND(IF('[10]Linked sheet'!G851="","-",'[10]Linked sheet'!G851),'Rounded options'!$B$3),"-")</f>
        <v>23</v>
      </c>
      <c r="I851" s="66">
        <f>IF(AND(Q851=$I$2,$O851="HRG"),"See 07.BPTs",IFERROR(ROUND('[10]Linked sheet'!H851,'Rounded options'!$B$3),"-"))</f>
        <v>3378</v>
      </c>
      <c r="J851" s="15">
        <f>IFERROR(ROUND(IF('[10]Linked sheet'!I851="","-",'[10]Linked sheet'!I851),'Rounded options'!$B$3),"-")</f>
        <v>30</v>
      </c>
      <c r="K851" s="15">
        <f>IFERROR(ROUND(IF('[10]Linked sheet'!J851="","-",'[10]Linked sheet'!J851),'Rounded options'!$B$3),"-")</f>
        <v>209</v>
      </c>
      <c r="L851" s="15" t="str">
        <f>IF('[10]Linked sheet'!K851="","-",'[10]Linked sheet'!K851)</f>
        <v>Yes</v>
      </c>
      <c r="M851" s="39">
        <f>IF('[10]Linked sheet'!L851="","-",'[10]Linked sheet'!L851)</f>
        <v>0.30000000000000004</v>
      </c>
      <c r="N851" s="35">
        <f>IFERROR(ROUND('[10]Linked sheet'!M851,'Rounded options'!$B$3),"-")</f>
        <v>1014</v>
      </c>
      <c r="O851" s="7" t="str">
        <f>IFERROR(VLOOKUP($B851,[11]BPT_System_Structure!$B:$F,2,FALSE),"-")</f>
        <v>-</v>
      </c>
      <c r="P851" s="23" t="str">
        <f>IFERROR(VLOOKUP($B851,[11]BPT_System_Structure!$B:$F,3,FALSE),"-")</f>
        <v>-</v>
      </c>
      <c r="Q851" s="8" t="str">
        <f>IFERROR(VLOOKUP($B851,[11]BPT_System_Structure!$B:$F,5,FALSE),"-")</f>
        <v>-</v>
      </c>
      <c r="R851" s="59">
        <v>0</v>
      </c>
    </row>
    <row r="852" spans="2:18" hidden="1" x14ac:dyDescent="0.2">
      <c r="B852" s="21" t="str">
        <f>'[10]Linked sheet'!A852</f>
        <v>GC12H</v>
      </c>
      <c r="C852" s="20" t="str">
        <f>VLOOKUP($B852,'[10]Linked sheet'!$A$3:$O$1925,2,FALSE)</f>
        <v>Malignant, Hepatobiliary or Pancreatic Disorders, without Interventions, with CC Score 3-5</v>
      </c>
      <c r="D852" s="68" t="str">
        <f>IF(AND($Q852=$D$2,$O852="HRG"),"See 07.BPT",IFERROR(ROUND('[10]Linked sheet'!C852,'Rounded options'!$B$3),"-"))</f>
        <v>-</v>
      </c>
      <c r="E852" s="66">
        <f>IF(AND($O852="HRG",OR($D$2,$Q852=$E$2)), "See 07.BPTs",IFERROR(ROUND('[10]Linked sheet'!D852,'Rounded options'!$B$3),"-"))</f>
        <v>1191</v>
      </c>
      <c r="F852" s="15" t="str">
        <f>IFERROR(ROUND(IF('[10]Linked sheet'!E852="","-",'[10]Linked sheet'!E852),'Rounded options'!$B$3),"-")</f>
        <v>-</v>
      </c>
      <c r="G852" s="15" t="str">
        <f>IFERROR(ROUND(IF('[10]Linked sheet'!F852="","-",'[10]Linked sheet'!F852),'Rounded options'!$B$3),"-")</f>
        <v>-</v>
      </c>
      <c r="H852" s="15">
        <f>IFERROR(ROUND(IF('[10]Linked sheet'!G852="","-",'[10]Linked sheet'!G852),'Rounded options'!$B$3),"-")</f>
        <v>10</v>
      </c>
      <c r="I852" s="66">
        <f>IF(AND(Q852=$I$2,$O852="HRG"),"See 07.BPTs",IFERROR(ROUND('[10]Linked sheet'!H852,'Rounded options'!$B$3),"-"))</f>
        <v>2509</v>
      </c>
      <c r="J852" s="15">
        <f>IFERROR(ROUND(IF('[10]Linked sheet'!I852="","-",'[10]Linked sheet'!I852),'Rounded options'!$B$3),"-")</f>
        <v>23</v>
      </c>
      <c r="K852" s="15">
        <f>IFERROR(ROUND(IF('[10]Linked sheet'!J852="","-",'[10]Linked sheet'!J852),'Rounded options'!$B$3),"-")</f>
        <v>209</v>
      </c>
      <c r="L852" s="15" t="str">
        <f>IF('[10]Linked sheet'!K852="","-",'[10]Linked sheet'!K852)</f>
        <v>Yes</v>
      </c>
      <c r="M852" s="39">
        <f>IF('[10]Linked sheet'!L852="","-",'[10]Linked sheet'!L852)</f>
        <v>0.30000000000000004</v>
      </c>
      <c r="N852" s="35">
        <f>IFERROR(ROUND('[10]Linked sheet'!M852,'Rounded options'!$B$3),"-")</f>
        <v>753</v>
      </c>
      <c r="O852" s="7" t="str">
        <f>IFERROR(VLOOKUP($B852,[11]BPT_System_Structure!$B:$F,2,FALSE),"-")</f>
        <v>-</v>
      </c>
      <c r="P852" s="23" t="str">
        <f>IFERROR(VLOOKUP($B852,[11]BPT_System_Structure!$B:$F,3,FALSE),"-")</f>
        <v>-</v>
      </c>
      <c r="Q852" s="8" t="str">
        <f>IFERROR(VLOOKUP($B852,[11]BPT_System_Structure!$B:$F,5,FALSE),"-")</f>
        <v>-</v>
      </c>
      <c r="R852" s="59">
        <v>0</v>
      </c>
    </row>
    <row r="853" spans="2:18" hidden="1" x14ac:dyDescent="0.2">
      <c r="B853" s="21" t="str">
        <f>'[10]Linked sheet'!A853</f>
        <v>GC12J</v>
      </c>
      <c r="C853" s="20" t="str">
        <f>VLOOKUP($B853,'[10]Linked sheet'!$A$3:$O$1925,2,FALSE)</f>
        <v>Malignant, Hepatobiliary or Pancreatic Disorders, without Interventions, with CC Score 1-2</v>
      </c>
      <c r="D853" s="68" t="str">
        <f>IF(AND($Q853=$D$2,$O853="HRG"),"See 07.BPT",IFERROR(ROUND('[10]Linked sheet'!C853,'Rounded options'!$B$3),"-"))</f>
        <v>-</v>
      </c>
      <c r="E853" s="66">
        <f>IF(AND($O853="HRG",OR($D$2,$Q853=$E$2)), "See 07.BPTs",IFERROR(ROUND('[10]Linked sheet'!D853,'Rounded options'!$B$3),"-"))</f>
        <v>694</v>
      </c>
      <c r="F853" s="15" t="str">
        <f>IFERROR(ROUND(IF('[10]Linked sheet'!E853="","-",'[10]Linked sheet'!E853),'Rounded options'!$B$3),"-")</f>
        <v>-</v>
      </c>
      <c r="G853" s="15" t="str">
        <f>IFERROR(ROUND(IF('[10]Linked sheet'!F853="","-",'[10]Linked sheet'!F853),'Rounded options'!$B$3),"-")</f>
        <v>-</v>
      </c>
      <c r="H853" s="15">
        <f>IFERROR(ROUND(IF('[10]Linked sheet'!G853="","-",'[10]Linked sheet'!G853),'Rounded options'!$B$3),"-")</f>
        <v>5</v>
      </c>
      <c r="I853" s="66">
        <f>IF(AND(Q853=$I$2,$O853="HRG"),"See 07.BPTs",IFERROR(ROUND('[10]Linked sheet'!H853,'Rounded options'!$B$3),"-"))</f>
        <v>1994</v>
      </c>
      <c r="J853" s="15">
        <f>IFERROR(ROUND(IF('[10]Linked sheet'!I853="","-",'[10]Linked sheet'!I853),'Rounded options'!$B$3),"-")</f>
        <v>16</v>
      </c>
      <c r="K853" s="15">
        <f>IFERROR(ROUND(IF('[10]Linked sheet'!J853="","-",'[10]Linked sheet'!J853),'Rounded options'!$B$3),"-")</f>
        <v>209</v>
      </c>
      <c r="L853" s="15" t="str">
        <f>IF('[10]Linked sheet'!K853="","-",'[10]Linked sheet'!K853)</f>
        <v>Yes</v>
      </c>
      <c r="M853" s="39">
        <f>IF('[10]Linked sheet'!L853="","-",'[10]Linked sheet'!L853)</f>
        <v>0.30000000000000004</v>
      </c>
      <c r="N853" s="35">
        <f>IFERROR(ROUND('[10]Linked sheet'!M853,'Rounded options'!$B$3),"-")</f>
        <v>598</v>
      </c>
      <c r="O853" s="7" t="str">
        <f>IFERROR(VLOOKUP($B853,[11]BPT_System_Structure!$B:$F,2,FALSE),"-")</f>
        <v>-</v>
      </c>
      <c r="P853" s="23" t="str">
        <f>IFERROR(VLOOKUP($B853,[11]BPT_System_Structure!$B:$F,3,FALSE),"-")</f>
        <v>-</v>
      </c>
      <c r="Q853" s="8" t="str">
        <f>IFERROR(VLOOKUP($B853,[11]BPT_System_Structure!$B:$F,5,FALSE),"-")</f>
        <v>-</v>
      </c>
      <c r="R853" s="59">
        <v>0</v>
      </c>
    </row>
    <row r="854" spans="2:18" hidden="1" x14ac:dyDescent="0.2">
      <c r="B854" s="21" t="str">
        <f>'[10]Linked sheet'!A854</f>
        <v>GC12K</v>
      </c>
      <c r="C854" s="20" t="str">
        <f>VLOOKUP($B854,'[10]Linked sheet'!$A$3:$O$1925,2,FALSE)</f>
        <v>Malignant, Hepatobiliary or Pancreatic Disorders, without Interventions, with CC Score 0</v>
      </c>
      <c r="D854" s="68" t="str">
        <f>IF(AND($Q854=$D$2,$O854="HRG"),"See 07.BPT",IFERROR(ROUND('[10]Linked sheet'!C854,'Rounded options'!$B$3),"-"))</f>
        <v>-</v>
      </c>
      <c r="E854" s="66">
        <f>IF(AND($O854="HRG",OR($D$2,$Q854=$E$2)), "See 07.BPTs",IFERROR(ROUND('[10]Linked sheet'!D854,'Rounded options'!$B$3),"-"))</f>
        <v>467</v>
      </c>
      <c r="F854" s="15" t="str">
        <f>IFERROR(ROUND(IF('[10]Linked sheet'!E854="","-",'[10]Linked sheet'!E854),'Rounded options'!$B$3),"-")</f>
        <v>-</v>
      </c>
      <c r="G854" s="15" t="str">
        <f>IFERROR(ROUND(IF('[10]Linked sheet'!F854="","-",'[10]Linked sheet'!F854),'Rounded options'!$B$3),"-")</f>
        <v>-</v>
      </c>
      <c r="H854" s="15">
        <f>IFERROR(ROUND(IF('[10]Linked sheet'!G854="","-",'[10]Linked sheet'!G854),'Rounded options'!$B$3),"-")</f>
        <v>5</v>
      </c>
      <c r="I854" s="66">
        <f>IF(AND(Q854=$I$2,$O854="HRG"),"See 07.BPTs",IFERROR(ROUND('[10]Linked sheet'!H854,'Rounded options'!$B$3),"-"))</f>
        <v>1448</v>
      </c>
      <c r="J854" s="15">
        <f>IFERROR(ROUND(IF('[10]Linked sheet'!I854="","-",'[10]Linked sheet'!I854),'Rounded options'!$B$3),"-")</f>
        <v>9</v>
      </c>
      <c r="K854" s="15">
        <f>IFERROR(ROUND(IF('[10]Linked sheet'!J854="","-",'[10]Linked sheet'!J854),'Rounded options'!$B$3),"-")</f>
        <v>209</v>
      </c>
      <c r="L854" s="15" t="str">
        <f>IF('[10]Linked sheet'!K854="","-",'[10]Linked sheet'!K854)</f>
        <v>Yes</v>
      </c>
      <c r="M854" s="39">
        <f>IF('[10]Linked sheet'!L854="","-",'[10]Linked sheet'!L854)</f>
        <v>0.4</v>
      </c>
      <c r="N854" s="35">
        <f>IFERROR(ROUND('[10]Linked sheet'!M854,'Rounded options'!$B$3),"-")</f>
        <v>579</v>
      </c>
      <c r="O854" s="7" t="str">
        <f>IFERROR(VLOOKUP($B854,[11]BPT_System_Structure!$B:$F,2,FALSE),"-")</f>
        <v>-</v>
      </c>
      <c r="P854" s="23" t="str">
        <f>IFERROR(VLOOKUP($B854,[11]BPT_System_Structure!$B:$F,3,FALSE),"-")</f>
        <v>-</v>
      </c>
      <c r="Q854" s="8" t="str">
        <f>IFERROR(VLOOKUP($B854,[11]BPT_System_Structure!$B:$F,5,FALSE),"-")</f>
        <v>-</v>
      </c>
      <c r="R854" s="59">
        <v>0</v>
      </c>
    </row>
    <row r="855" spans="2:18" hidden="1" x14ac:dyDescent="0.2">
      <c r="B855" s="21" t="str">
        <f>'[10]Linked sheet'!A855</f>
        <v>GC17A</v>
      </c>
      <c r="C855" s="20" t="str">
        <f>VLOOKUP($B855,'[10]Linked sheet'!$A$3:$O$1925,2,FALSE)</f>
        <v>Non-Malignant, Hepatobiliary or Pancreatic Disorders, with Multiple Interventions, with CC Score 9+</v>
      </c>
      <c r="D855" s="68" t="str">
        <f>IF(AND($Q855=$D$2,$O855="HRG"),"See 07.BPT",IFERROR(ROUND('[10]Linked sheet'!C855,'Rounded options'!$B$3),"-"))</f>
        <v>-</v>
      </c>
      <c r="E855" s="66">
        <f>IF(AND($O855="HRG",OR($D$2,$Q855=$E$2)), "See 07.BPTs",IFERROR(ROUND('[10]Linked sheet'!D855,'Rounded options'!$B$3),"-"))</f>
        <v>8626</v>
      </c>
      <c r="F855" s="15" t="str">
        <f>IFERROR(ROUND(IF('[10]Linked sheet'!E855="","-",'[10]Linked sheet'!E855),'Rounded options'!$B$3),"-")</f>
        <v>-</v>
      </c>
      <c r="G855" s="15" t="str">
        <f>IFERROR(ROUND(IF('[10]Linked sheet'!F855="","-",'[10]Linked sheet'!F855),'Rounded options'!$B$3),"-")</f>
        <v>-</v>
      </c>
      <c r="H855" s="15">
        <f>IFERROR(ROUND(IF('[10]Linked sheet'!G855="","-",'[10]Linked sheet'!G855),'Rounded options'!$B$3),"-")</f>
        <v>73</v>
      </c>
      <c r="I855" s="66">
        <f>IF(AND(Q855=$I$2,$O855="HRG"),"See 07.BPTs",IFERROR(ROUND('[10]Linked sheet'!H855,'Rounded options'!$B$3),"-"))</f>
        <v>8626</v>
      </c>
      <c r="J855" s="15">
        <f>IFERROR(ROUND(IF('[10]Linked sheet'!I855="","-",'[10]Linked sheet'!I855),'Rounded options'!$B$3),"-")</f>
        <v>73</v>
      </c>
      <c r="K855" s="15">
        <f>IFERROR(ROUND(IF('[10]Linked sheet'!J855="","-",'[10]Linked sheet'!J855),'Rounded options'!$B$3),"-")</f>
        <v>209</v>
      </c>
      <c r="L855" s="15" t="str">
        <f>IF('[10]Linked sheet'!K855="","-",'[10]Linked sheet'!K855)</f>
        <v>Yes</v>
      </c>
      <c r="M855" s="39">
        <f>IF('[10]Linked sheet'!L855="","-",'[10]Linked sheet'!L855)</f>
        <v>0.30000000000000004</v>
      </c>
      <c r="N855" s="35">
        <f>IFERROR(ROUND('[10]Linked sheet'!M855,'Rounded options'!$B$3),"-")</f>
        <v>2588</v>
      </c>
      <c r="O855" s="7" t="str">
        <f>IFERROR(VLOOKUP($B855,[11]BPT_System_Structure!$B:$F,2,FALSE),"-")</f>
        <v>-</v>
      </c>
      <c r="P855" s="23" t="str">
        <f>IFERROR(VLOOKUP($B855,[11]BPT_System_Structure!$B:$F,3,FALSE),"-")</f>
        <v>-</v>
      </c>
      <c r="Q855" s="8" t="str">
        <f>IFERROR(VLOOKUP($B855,[11]BPT_System_Structure!$B:$F,5,FALSE),"-")</f>
        <v>-</v>
      </c>
      <c r="R855" s="59">
        <v>0</v>
      </c>
    </row>
    <row r="856" spans="2:18" hidden="1" x14ac:dyDescent="0.2">
      <c r="B856" s="21" t="str">
        <f>'[10]Linked sheet'!A856</f>
        <v>GC17B</v>
      </c>
      <c r="C856" s="20" t="str">
        <f>VLOOKUP($B856,'[10]Linked sheet'!$A$3:$O$1925,2,FALSE)</f>
        <v>Non-Malignant, Hepatobiliary or Pancreatic Disorders, with Multiple Interventions, with CC Score 4-8</v>
      </c>
      <c r="D856" s="68" t="str">
        <f>IF(AND($Q856=$D$2,$O856="HRG"),"See 07.BPT",IFERROR(ROUND('[10]Linked sheet'!C856,'Rounded options'!$B$3),"-"))</f>
        <v>-</v>
      </c>
      <c r="E856" s="66">
        <f>IF(AND($O856="HRG",OR($D$2,$Q856=$E$2)), "See 07.BPTs",IFERROR(ROUND('[10]Linked sheet'!D856,'Rounded options'!$B$3),"-"))</f>
        <v>5221</v>
      </c>
      <c r="F856" s="15" t="str">
        <f>IFERROR(ROUND(IF('[10]Linked sheet'!E856="","-",'[10]Linked sheet'!E856),'Rounded options'!$B$3),"-")</f>
        <v>-</v>
      </c>
      <c r="G856" s="15" t="str">
        <f>IFERROR(ROUND(IF('[10]Linked sheet'!F856="","-",'[10]Linked sheet'!F856),'Rounded options'!$B$3),"-")</f>
        <v>-</v>
      </c>
      <c r="H856" s="15">
        <f>IFERROR(ROUND(IF('[10]Linked sheet'!G856="","-",'[10]Linked sheet'!G856),'Rounded options'!$B$3),"-")</f>
        <v>38</v>
      </c>
      <c r="I856" s="66">
        <f>IF(AND(Q856=$I$2,$O856="HRG"),"See 07.BPTs",IFERROR(ROUND('[10]Linked sheet'!H856,'Rounded options'!$B$3),"-"))</f>
        <v>6032</v>
      </c>
      <c r="J856" s="15">
        <f>IFERROR(ROUND(IF('[10]Linked sheet'!I856="","-",'[10]Linked sheet'!I856),'Rounded options'!$B$3),"-")</f>
        <v>47</v>
      </c>
      <c r="K856" s="15">
        <f>IFERROR(ROUND(IF('[10]Linked sheet'!J856="","-",'[10]Linked sheet'!J856),'Rounded options'!$B$3),"-")</f>
        <v>209</v>
      </c>
      <c r="L856" s="15" t="str">
        <f>IF('[10]Linked sheet'!K856="","-",'[10]Linked sheet'!K856)</f>
        <v>Yes</v>
      </c>
      <c r="M856" s="39">
        <f>IF('[10]Linked sheet'!L856="","-",'[10]Linked sheet'!L856)</f>
        <v>0.30000000000000004</v>
      </c>
      <c r="N856" s="35">
        <f>IFERROR(ROUND('[10]Linked sheet'!M856,'Rounded options'!$B$3),"-")</f>
        <v>1810</v>
      </c>
      <c r="O856" s="7" t="str">
        <f>IFERROR(VLOOKUP($B856,[11]BPT_System_Structure!$B:$F,2,FALSE),"-")</f>
        <v>-</v>
      </c>
      <c r="P856" s="23" t="str">
        <f>IFERROR(VLOOKUP($B856,[11]BPT_System_Structure!$B:$F,3,FALSE),"-")</f>
        <v>-</v>
      </c>
      <c r="Q856" s="8" t="str">
        <f>IFERROR(VLOOKUP($B856,[11]BPT_System_Structure!$B:$F,5,FALSE),"-")</f>
        <v>-</v>
      </c>
      <c r="R856" s="59">
        <v>0</v>
      </c>
    </row>
    <row r="857" spans="2:18" hidden="1" x14ac:dyDescent="0.2">
      <c r="B857" s="21" t="str">
        <f>'[10]Linked sheet'!A857</f>
        <v>GC17C</v>
      </c>
      <c r="C857" s="20" t="str">
        <f>VLOOKUP($B857,'[10]Linked sheet'!$A$3:$O$1925,2,FALSE)</f>
        <v>Non-Malignant, Hepatobiliary or Pancreatic Disorders, with Multiple Interventions, with CC Score 0-3</v>
      </c>
      <c r="D857" s="68" t="str">
        <f>IF(AND($Q857=$D$2,$O857="HRG"),"See 07.BPT",IFERROR(ROUND('[10]Linked sheet'!C857,'Rounded options'!$B$3),"-"))</f>
        <v>-</v>
      </c>
      <c r="E857" s="66">
        <f>IF(AND($O857="HRG",OR($D$2,$Q857=$E$2)), "See 07.BPTs",IFERROR(ROUND('[10]Linked sheet'!D857,'Rounded options'!$B$3),"-"))</f>
        <v>3123</v>
      </c>
      <c r="F857" s="15" t="str">
        <f>IFERROR(ROUND(IF('[10]Linked sheet'!E857="","-",'[10]Linked sheet'!E857),'Rounded options'!$B$3),"-")</f>
        <v>-</v>
      </c>
      <c r="G857" s="15" t="str">
        <f>IFERROR(ROUND(IF('[10]Linked sheet'!F857="","-",'[10]Linked sheet'!F857),'Rounded options'!$B$3),"-")</f>
        <v>-</v>
      </c>
      <c r="H857" s="15">
        <f>IFERROR(ROUND(IF('[10]Linked sheet'!G857="","-",'[10]Linked sheet'!G857),'Rounded options'!$B$3),"-")</f>
        <v>16</v>
      </c>
      <c r="I857" s="66">
        <f>IF(AND(Q857=$I$2,$O857="HRG"),"See 07.BPTs",IFERROR(ROUND('[10]Linked sheet'!H857,'Rounded options'!$B$3),"-"))</f>
        <v>4279</v>
      </c>
      <c r="J857" s="15">
        <f>IFERROR(ROUND(IF('[10]Linked sheet'!I857="","-",'[10]Linked sheet'!I857),'Rounded options'!$B$3),"-")</f>
        <v>31</v>
      </c>
      <c r="K857" s="15">
        <f>IFERROR(ROUND(IF('[10]Linked sheet'!J857="","-",'[10]Linked sheet'!J857),'Rounded options'!$B$3),"-")</f>
        <v>209</v>
      </c>
      <c r="L857" s="15" t="str">
        <f>IF('[10]Linked sheet'!K857="","-",'[10]Linked sheet'!K857)</f>
        <v>Yes</v>
      </c>
      <c r="M857" s="39">
        <f>IF('[10]Linked sheet'!L857="","-",'[10]Linked sheet'!L857)</f>
        <v>0.30000000000000004</v>
      </c>
      <c r="N857" s="35">
        <f>IFERROR(ROUND('[10]Linked sheet'!M857,'Rounded options'!$B$3),"-")</f>
        <v>1284</v>
      </c>
      <c r="O857" s="7" t="str">
        <f>IFERROR(VLOOKUP($B857,[11]BPT_System_Structure!$B:$F,2,FALSE),"-")</f>
        <v>-</v>
      </c>
      <c r="P857" s="23" t="str">
        <f>IFERROR(VLOOKUP($B857,[11]BPT_System_Structure!$B:$F,3,FALSE),"-")</f>
        <v>-</v>
      </c>
      <c r="Q857" s="8" t="str">
        <f>IFERROR(VLOOKUP($B857,[11]BPT_System_Structure!$B:$F,5,FALSE),"-")</f>
        <v>-</v>
      </c>
      <c r="R857" s="59">
        <v>0</v>
      </c>
    </row>
    <row r="858" spans="2:18" hidden="1" x14ac:dyDescent="0.2">
      <c r="B858" s="21" t="str">
        <f>'[10]Linked sheet'!A858</f>
        <v>GC17D</v>
      </c>
      <c r="C858" s="20" t="str">
        <f>VLOOKUP($B858,'[10]Linked sheet'!$A$3:$O$1925,2,FALSE)</f>
        <v>Non-Malignant, Hepatobiliary or Pancreatic Disorders, with Single Intervention, with CC Score 9+</v>
      </c>
      <c r="D858" s="68" t="str">
        <f>IF(AND($Q858=$D$2,$O858="HRG"),"See 07.BPT",IFERROR(ROUND('[10]Linked sheet'!C858,'Rounded options'!$B$3),"-"))</f>
        <v>-</v>
      </c>
      <c r="E858" s="66">
        <f>IF(AND($O858="HRG",OR($D$2,$Q858=$E$2)), "See 07.BPTs",IFERROR(ROUND('[10]Linked sheet'!D858,'Rounded options'!$B$3),"-"))</f>
        <v>5681</v>
      </c>
      <c r="F858" s="15" t="str">
        <f>IFERROR(ROUND(IF('[10]Linked sheet'!E858="","-",'[10]Linked sheet'!E858),'Rounded options'!$B$3),"-")</f>
        <v>-</v>
      </c>
      <c r="G858" s="15" t="str">
        <f>IFERROR(ROUND(IF('[10]Linked sheet'!F858="","-",'[10]Linked sheet'!F858),'Rounded options'!$B$3),"-")</f>
        <v>-</v>
      </c>
      <c r="H858" s="15">
        <f>IFERROR(ROUND(IF('[10]Linked sheet'!G858="","-",'[10]Linked sheet'!G858),'Rounded options'!$B$3),"-")</f>
        <v>49</v>
      </c>
      <c r="I858" s="66">
        <f>IF(AND(Q858=$I$2,$O858="HRG"),"See 07.BPTs",IFERROR(ROUND('[10]Linked sheet'!H858,'Rounded options'!$B$3),"-"))</f>
        <v>5681</v>
      </c>
      <c r="J858" s="15">
        <f>IFERROR(ROUND(IF('[10]Linked sheet'!I858="","-",'[10]Linked sheet'!I858),'Rounded options'!$B$3),"-")</f>
        <v>49</v>
      </c>
      <c r="K858" s="15">
        <f>IFERROR(ROUND(IF('[10]Linked sheet'!J858="","-",'[10]Linked sheet'!J858),'Rounded options'!$B$3),"-")</f>
        <v>209</v>
      </c>
      <c r="L858" s="15" t="str">
        <f>IF('[10]Linked sheet'!K858="","-",'[10]Linked sheet'!K858)</f>
        <v>Yes</v>
      </c>
      <c r="M858" s="39">
        <f>IF('[10]Linked sheet'!L858="","-",'[10]Linked sheet'!L858)</f>
        <v>0.30000000000000004</v>
      </c>
      <c r="N858" s="35">
        <f>IFERROR(ROUND('[10]Linked sheet'!M858,'Rounded options'!$B$3),"-")</f>
        <v>1704</v>
      </c>
      <c r="O858" s="7" t="str">
        <f>IFERROR(VLOOKUP($B858,[11]BPT_System_Structure!$B:$F,2,FALSE),"-")</f>
        <v>-</v>
      </c>
      <c r="P858" s="23" t="str">
        <f>IFERROR(VLOOKUP($B858,[11]BPT_System_Structure!$B:$F,3,FALSE),"-")</f>
        <v>-</v>
      </c>
      <c r="Q858" s="8" t="str">
        <f>IFERROR(VLOOKUP($B858,[11]BPT_System_Structure!$B:$F,5,FALSE),"-")</f>
        <v>-</v>
      </c>
      <c r="R858" s="59">
        <v>0</v>
      </c>
    </row>
    <row r="859" spans="2:18" hidden="1" x14ac:dyDescent="0.2">
      <c r="B859" s="21" t="str">
        <f>'[10]Linked sheet'!A859</f>
        <v>GC17E</v>
      </c>
      <c r="C859" s="20" t="str">
        <f>VLOOKUP($B859,'[10]Linked sheet'!$A$3:$O$1925,2,FALSE)</f>
        <v>Non-Malignant, Hepatobiliary or Pancreatic Disorders, with Single Intervention, with CC Score 4-8</v>
      </c>
      <c r="D859" s="68" t="str">
        <f>IF(AND($Q859=$D$2,$O859="HRG"),"See 07.BPT",IFERROR(ROUND('[10]Linked sheet'!C859,'Rounded options'!$B$3),"-"))</f>
        <v>-</v>
      </c>
      <c r="E859" s="66">
        <f>IF(AND($O859="HRG",OR($D$2,$Q859=$E$2)), "See 07.BPTs",IFERROR(ROUND('[10]Linked sheet'!D859,'Rounded options'!$B$3),"-"))</f>
        <v>3120</v>
      </c>
      <c r="F859" s="15" t="str">
        <f>IFERROR(ROUND(IF('[10]Linked sheet'!E859="","-",'[10]Linked sheet'!E859),'Rounded options'!$B$3),"-")</f>
        <v>-</v>
      </c>
      <c r="G859" s="15" t="str">
        <f>IFERROR(ROUND(IF('[10]Linked sheet'!F859="","-",'[10]Linked sheet'!F859),'Rounded options'!$B$3),"-")</f>
        <v>-</v>
      </c>
      <c r="H859" s="15">
        <f>IFERROR(ROUND(IF('[10]Linked sheet'!G859="","-",'[10]Linked sheet'!G859),'Rounded options'!$B$3),"-")</f>
        <v>22</v>
      </c>
      <c r="I859" s="66">
        <f>IF(AND(Q859=$I$2,$O859="HRG"),"See 07.BPTs",IFERROR(ROUND('[10]Linked sheet'!H859,'Rounded options'!$B$3),"-"))</f>
        <v>3986</v>
      </c>
      <c r="J859" s="15">
        <f>IFERROR(ROUND(IF('[10]Linked sheet'!I859="","-",'[10]Linked sheet'!I859),'Rounded options'!$B$3),"-")</f>
        <v>31</v>
      </c>
      <c r="K859" s="15">
        <f>IFERROR(ROUND(IF('[10]Linked sheet'!J859="","-",'[10]Linked sheet'!J859),'Rounded options'!$B$3),"-")</f>
        <v>209</v>
      </c>
      <c r="L859" s="15" t="str">
        <f>IF('[10]Linked sheet'!K859="","-",'[10]Linked sheet'!K859)</f>
        <v>Yes</v>
      </c>
      <c r="M859" s="39">
        <f>IF('[10]Linked sheet'!L859="","-",'[10]Linked sheet'!L859)</f>
        <v>0.30000000000000004</v>
      </c>
      <c r="N859" s="35">
        <f>IFERROR(ROUND('[10]Linked sheet'!M859,'Rounded options'!$B$3),"-")</f>
        <v>1196</v>
      </c>
      <c r="O859" s="7" t="str">
        <f>IFERROR(VLOOKUP($B859,[11]BPT_System_Structure!$B:$F,2,FALSE),"-")</f>
        <v>-</v>
      </c>
      <c r="P859" s="23" t="str">
        <f>IFERROR(VLOOKUP($B859,[11]BPT_System_Structure!$B:$F,3,FALSE),"-")</f>
        <v>-</v>
      </c>
      <c r="Q859" s="8" t="str">
        <f>IFERROR(VLOOKUP($B859,[11]BPT_System_Structure!$B:$F,5,FALSE),"-")</f>
        <v>-</v>
      </c>
      <c r="R859" s="59">
        <v>0</v>
      </c>
    </row>
    <row r="860" spans="2:18" hidden="1" x14ac:dyDescent="0.2">
      <c r="B860" s="21" t="str">
        <f>'[10]Linked sheet'!A860</f>
        <v>GC17F</v>
      </c>
      <c r="C860" s="20" t="str">
        <f>VLOOKUP($B860,'[10]Linked sheet'!$A$3:$O$1925,2,FALSE)</f>
        <v>Non-Malignant, Hepatobiliary or Pancreatic Disorders, with Single Intervention, with CC Score 0-3</v>
      </c>
      <c r="D860" s="68" t="str">
        <f>IF(AND($Q860=$D$2,$O860="HRG"),"See 07.BPT",IFERROR(ROUND('[10]Linked sheet'!C860,'Rounded options'!$B$3),"-"))</f>
        <v>-</v>
      </c>
      <c r="E860" s="66">
        <f>IF(AND($O860="HRG",OR($D$2,$Q860=$E$2)), "See 07.BPTs",IFERROR(ROUND('[10]Linked sheet'!D860,'Rounded options'!$B$3),"-"))</f>
        <v>1943</v>
      </c>
      <c r="F860" s="15" t="str">
        <f>IFERROR(ROUND(IF('[10]Linked sheet'!E860="","-",'[10]Linked sheet'!E860),'Rounded options'!$B$3),"-")</f>
        <v>-</v>
      </c>
      <c r="G860" s="15" t="str">
        <f>IFERROR(ROUND(IF('[10]Linked sheet'!F860="","-",'[10]Linked sheet'!F860),'Rounded options'!$B$3),"-")</f>
        <v>-</v>
      </c>
      <c r="H860" s="15">
        <f>IFERROR(ROUND(IF('[10]Linked sheet'!G860="","-",'[10]Linked sheet'!G860),'Rounded options'!$B$3),"-")</f>
        <v>10</v>
      </c>
      <c r="I860" s="66">
        <f>IF(AND(Q860=$I$2,$O860="HRG"),"See 07.BPTs",IFERROR(ROUND('[10]Linked sheet'!H860,'Rounded options'!$B$3),"-"))</f>
        <v>2904</v>
      </c>
      <c r="J860" s="15">
        <f>IFERROR(ROUND(IF('[10]Linked sheet'!I860="","-",'[10]Linked sheet'!I860),'Rounded options'!$B$3),"-")</f>
        <v>22</v>
      </c>
      <c r="K860" s="15">
        <f>IFERROR(ROUND(IF('[10]Linked sheet'!J860="","-",'[10]Linked sheet'!J860),'Rounded options'!$B$3),"-")</f>
        <v>209</v>
      </c>
      <c r="L860" s="15" t="str">
        <f>IF('[10]Linked sheet'!K860="","-",'[10]Linked sheet'!K860)</f>
        <v>Yes</v>
      </c>
      <c r="M860" s="39">
        <f>IF('[10]Linked sheet'!L860="","-",'[10]Linked sheet'!L860)</f>
        <v>0.30000000000000004</v>
      </c>
      <c r="N860" s="35">
        <f>IFERROR(ROUND('[10]Linked sheet'!M860,'Rounded options'!$B$3),"-")</f>
        <v>871</v>
      </c>
      <c r="O860" s="7" t="str">
        <f>IFERROR(VLOOKUP($B860,[11]BPT_System_Structure!$B:$F,2,FALSE),"-")</f>
        <v>-</v>
      </c>
      <c r="P860" s="23" t="str">
        <f>IFERROR(VLOOKUP($B860,[11]BPT_System_Structure!$B:$F,3,FALSE),"-")</f>
        <v>-</v>
      </c>
      <c r="Q860" s="8" t="str">
        <f>IFERROR(VLOOKUP($B860,[11]BPT_System_Structure!$B:$F,5,FALSE),"-")</f>
        <v>-</v>
      </c>
      <c r="R860" s="59">
        <v>0</v>
      </c>
    </row>
    <row r="861" spans="2:18" hidden="1" x14ac:dyDescent="0.2">
      <c r="B861" s="21" t="str">
        <f>'[10]Linked sheet'!A861</f>
        <v>GC17G</v>
      </c>
      <c r="C861" s="20" t="str">
        <f>VLOOKUP($B861,'[10]Linked sheet'!$A$3:$O$1925,2,FALSE)</f>
        <v>Non-Malignant, Hepatobiliary or Pancreatic Disorders, without Interventions, with CC Score 8+</v>
      </c>
      <c r="D861" s="68" t="str">
        <f>IF(AND($Q861=$D$2,$O861="HRG"),"See 07.BPT",IFERROR(ROUND('[10]Linked sheet'!C861,'Rounded options'!$B$3),"-"))</f>
        <v>-</v>
      </c>
      <c r="E861" s="66">
        <f>IF(AND($O861="HRG",OR($D$2,$Q861=$E$2)), "See 07.BPTs",IFERROR(ROUND('[10]Linked sheet'!D861,'Rounded options'!$B$3),"-"))</f>
        <v>4101</v>
      </c>
      <c r="F861" s="15" t="str">
        <f>IFERROR(ROUND(IF('[10]Linked sheet'!E861="","-",'[10]Linked sheet'!E861),'Rounded options'!$B$3),"-")</f>
        <v>-</v>
      </c>
      <c r="G861" s="15" t="str">
        <f>IFERROR(ROUND(IF('[10]Linked sheet'!F861="","-",'[10]Linked sheet'!F861),'Rounded options'!$B$3),"-")</f>
        <v>-</v>
      </c>
      <c r="H861" s="15">
        <f>IFERROR(ROUND(IF('[10]Linked sheet'!G861="","-",'[10]Linked sheet'!G861),'Rounded options'!$B$3),"-")</f>
        <v>39</v>
      </c>
      <c r="I861" s="66">
        <f>IF(AND(Q861=$I$2,$O861="HRG"),"See 07.BPTs",IFERROR(ROUND('[10]Linked sheet'!H861,'Rounded options'!$B$3),"-"))</f>
        <v>4101</v>
      </c>
      <c r="J861" s="15">
        <f>IFERROR(ROUND(IF('[10]Linked sheet'!I861="","-",'[10]Linked sheet'!I861),'Rounded options'!$B$3),"-")</f>
        <v>39</v>
      </c>
      <c r="K861" s="15">
        <f>IFERROR(ROUND(IF('[10]Linked sheet'!J861="","-",'[10]Linked sheet'!J861),'Rounded options'!$B$3),"-")</f>
        <v>209</v>
      </c>
      <c r="L861" s="15" t="str">
        <f>IF('[10]Linked sheet'!K861="","-",'[10]Linked sheet'!K861)</f>
        <v>Yes</v>
      </c>
      <c r="M861" s="39">
        <f>IF('[10]Linked sheet'!L861="","-",'[10]Linked sheet'!L861)</f>
        <v>0.30000000000000004</v>
      </c>
      <c r="N861" s="35">
        <f>IFERROR(ROUND('[10]Linked sheet'!M861,'Rounded options'!$B$3),"-")</f>
        <v>1230</v>
      </c>
      <c r="O861" s="7" t="str">
        <f>IFERROR(VLOOKUP($B861,[11]BPT_System_Structure!$B:$F,2,FALSE),"-")</f>
        <v>-</v>
      </c>
      <c r="P861" s="23" t="str">
        <f>IFERROR(VLOOKUP($B861,[11]BPT_System_Structure!$B:$F,3,FALSE),"-")</f>
        <v>-</v>
      </c>
      <c r="Q861" s="8" t="str">
        <f>IFERROR(VLOOKUP($B861,[11]BPT_System_Structure!$B:$F,5,FALSE),"-")</f>
        <v>-</v>
      </c>
      <c r="R861" s="59">
        <v>0</v>
      </c>
    </row>
    <row r="862" spans="2:18" hidden="1" x14ac:dyDescent="0.2">
      <c r="B862" s="21" t="str">
        <f>'[10]Linked sheet'!A862</f>
        <v>GC17H</v>
      </c>
      <c r="C862" s="20" t="str">
        <f>VLOOKUP($B862,'[10]Linked sheet'!$A$3:$O$1925,2,FALSE)</f>
        <v>Non-Malignant, Hepatobiliary or Pancreatic Disorders, without Interventions, with CC Score 5-7</v>
      </c>
      <c r="D862" s="68" t="str">
        <f>IF(AND($Q862=$D$2,$O862="HRG"),"See 07.BPT",IFERROR(ROUND('[10]Linked sheet'!C862,'Rounded options'!$B$3),"-"))</f>
        <v>-</v>
      </c>
      <c r="E862" s="66">
        <f>IF(AND($O862="HRG",OR($D$2,$Q862=$E$2)), "See 07.BPTs",IFERROR(ROUND('[10]Linked sheet'!D862,'Rounded options'!$B$3),"-"))</f>
        <v>1906</v>
      </c>
      <c r="F862" s="15" t="str">
        <f>IFERROR(ROUND(IF('[10]Linked sheet'!E862="","-",'[10]Linked sheet'!E862),'Rounded options'!$B$3),"-")</f>
        <v>-</v>
      </c>
      <c r="G862" s="15" t="str">
        <f>IFERROR(ROUND(IF('[10]Linked sheet'!F862="","-",'[10]Linked sheet'!F862),'Rounded options'!$B$3),"-")</f>
        <v>-</v>
      </c>
      <c r="H862" s="15">
        <f>IFERROR(ROUND(IF('[10]Linked sheet'!G862="","-",'[10]Linked sheet'!G862),'Rounded options'!$B$3),"-")</f>
        <v>23</v>
      </c>
      <c r="I862" s="66">
        <f>IF(AND(Q862=$I$2,$O862="HRG"),"See 07.BPTs",IFERROR(ROUND('[10]Linked sheet'!H862,'Rounded options'!$B$3),"-"))</f>
        <v>2775</v>
      </c>
      <c r="J862" s="15">
        <f>IFERROR(ROUND(IF('[10]Linked sheet'!I862="","-",'[10]Linked sheet'!I862),'Rounded options'!$B$3),"-")</f>
        <v>24</v>
      </c>
      <c r="K862" s="15">
        <f>IFERROR(ROUND(IF('[10]Linked sheet'!J862="","-",'[10]Linked sheet'!J862),'Rounded options'!$B$3),"-")</f>
        <v>209</v>
      </c>
      <c r="L862" s="15" t="str">
        <f>IF('[10]Linked sheet'!K862="","-",'[10]Linked sheet'!K862)</f>
        <v>Yes</v>
      </c>
      <c r="M862" s="39">
        <f>IF('[10]Linked sheet'!L862="","-",'[10]Linked sheet'!L862)</f>
        <v>0.30000000000000004</v>
      </c>
      <c r="N862" s="35">
        <f>IFERROR(ROUND('[10]Linked sheet'!M862,'Rounded options'!$B$3),"-")</f>
        <v>833</v>
      </c>
      <c r="O862" s="7" t="str">
        <f>IFERROR(VLOOKUP($B862,[11]BPT_System_Structure!$B:$F,2,FALSE),"-")</f>
        <v>-</v>
      </c>
      <c r="P862" s="23" t="str">
        <f>IFERROR(VLOOKUP($B862,[11]BPT_System_Structure!$B:$F,3,FALSE),"-")</f>
        <v>-</v>
      </c>
      <c r="Q862" s="8" t="str">
        <f>IFERROR(VLOOKUP($B862,[11]BPT_System_Structure!$B:$F,5,FALSE),"-")</f>
        <v>-</v>
      </c>
      <c r="R862" s="59">
        <v>0</v>
      </c>
    </row>
    <row r="863" spans="2:18" hidden="1" x14ac:dyDescent="0.2">
      <c r="B863" s="21" t="str">
        <f>'[10]Linked sheet'!A863</f>
        <v>GC17J</v>
      </c>
      <c r="C863" s="20" t="str">
        <f>VLOOKUP($B863,'[10]Linked sheet'!$A$3:$O$1925,2,FALSE)</f>
        <v>Non-Malignant, Hepatobiliary or Pancreatic Disorders, without Interventions, with CC Score 2-4</v>
      </c>
      <c r="D863" s="68" t="str">
        <f>IF(AND($Q863=$D$2,$O863="HRG"),"See 07.BPT",IFERROR(ROUND('[10]Linked sheet'!C863,'Rounded options'!$B$3),"-"))</f>
        <v>-</v>
      </c>
      <c r="E863" s="66">
        <f>IF(AND($O863="HRG",OR($D$2,$Q863=$E$2)), "See 07.BPTs",IFERROR(ROUND('[10]Linked sheet'!D863,'Rounded options'!$B$3),"-"))</f>
        <v>779</v>
      </c>
      <c r="F863" s="15" t="str">
        <f>IFERROR(ROUND(IF('[10]Linked sheet'!E863="","-",'[10]Linked sheet'!E863),'Rounded options'!$B$3),"-")</f>
        <v>-</v>
      </c>
      <c r="G863" s="15" t="str">
        <f>IFERROR(ROUND(IF('[10]Linked sheet'!F863="","-",'[10]Linked sheet'!F863),'Rounded options'!$B$3),"-")</f>
        <v>-</v>
      </c>
      <c r="H863" s="15">
        <f>IFERROR(ROUND(IF('[10]Linked sheet'!G863="","-",'[10]Linked sheet'!G863),'Rounded options'!$B$3),"-")</f>
        <v>5</v>
      </c>
      <c r="I863" s="66">
        <f>IF(AND(Q863=$I$2,$O863="HRG"),"See 07.BPTs",IFERROR(ROUND('[10]Linked sheet'!H863,'Rounded options'!$B$3),"-"))</f>
        <v>2012</v>
      </c>
      <c r="J863" s="15">
        <f>IFERROR(ROUND(IF('[10]Linked sheet'!I863="","-",'[10]Linked sheet'!I863),'Rounded options'!$B$3),"-")</f>
        <v>15</v>
      </c>
      <c r="K863" s="15">
        <f>IFERROR(ROUND(IF('[10]Linked sheet'!J863="","-",'[10]Linked sheet'!J863),'Rounded options'!$B$3),"-")</f>
        <v>209</v>
      </c>
      <c r="L863" s="15" t="str">
        <f>IF('[10]Linked sheet'!K863="","-",'[10]Linked sheet'!K863)</f>
        <v>Yes</v>
      </c>
      <c r="M863" s="39">
        <f>IF('[10]Linked sheet'!L863="","-",'[10]Linked sheet'!L863)</f>
        <v>0.30000000000000004</v>
      </c>
      <c r="N863" s="35">
        <f>IFERROR(ROUND('[10]Linked sheet'!M863,'Rounded options'!$B$3),"-")</f>
        <v>604</v>
      </c>
      <c r="O863" s="7" t="str">
        <f>IFERROR(VLOOKUP($B863,[11]BPT_System_Structure!$B:$F,2,FALSE),"-")</f>
        <v>-</v>
      </c>
      <c r="P863" s="23" t="str">
        <f>IFERROR(VLOOKUP($B863,[11]BPT_System_Structure!$B:$F,3,FALSE),"-")</f>
        <v>-</v>
      </c>
      <c r="Q863" s="8" t="str">
        <f>IFERROR(VLOOKUP($B863,[11]BPT_System_Structure!$B:$F,5,FALSE),"-")</f>
        <v>-</v>
      </c>
      <c r="R863" s="59">
        <v>0</v>
      </c>
    </row>
    <row r="864" spans="2:18" hidden="1" x14ac:dyDescent="0.2">
      <c r="B864" s="21" t="str">
        <f>'[10]Linked sheet'!A864</f>
        <v>GC17K</v>
      </c>
      <c r="C864" s="20" t="str">
        <f>VLOOKUP($B864,'[10]Linked sheet'!$A$3:$O$1925,2,FALSE)</f>
        <v>Non-Malignant, Hepatobiliary or Pancreatic Disorders, without Interventions, with CC Score 0-1</v>
      </c>
      <c r="D864" s="68" t="str">
        <f>IF(AND($Q864=$D$2,$O864="HRG"),"See 07.BPT",IFERROR(ROUND('[10]Linked sheet'!C864,'Rounded options'!$B$3),"-"))</f>
        <v>-</v>
      </c>
      <c r="E864" s="66">
        <f>IF(AND($O864="HRG",OR($D$2,$Q864=$E$2)), "See 07.BPTs",IFERROR(ROUND('[10]Linked sheet'!D864,'Rounded options'!$B$3),"-"))</f>
        <v>416</v>
      </c>
      <c r="F864" s="15" t="str">
        <f>IFERROR(ROUND(IF('[10]Linked sheet'!E864="","-",'[10]Linked sheet'!E864),'Rounded options'!$B$3),"-")</f>
        <v>-</v>
      </c>
      <c r="G864" s="15" t="str">
        <f>IFERROR(ROUND(IF('[10]Linked sheet'!F864="","-",'[10]Linked sheet'!F864),'Rounded options'!$B$3),"-")</f>
        <v>-</v>
      </c>
      <c r="H864" s="15">
        <f>IFERROR(ROUND(IF('[10]Linked sheet'!G864="","-",'[10]Linked sheet'!G864),'Rounded options'!$B$3),"-")</f>
        <v>5</v>
      </c>
      <c r="I864" s="66">
        <f>IF(AND(Q864=$I$2,$O864="HRG"),"See 07.BPTs",IFERROR(ROUND('[10]Linked sheet'!H864,'Rounded options'!$B$3),"-"))</f>
        <v>1431</v>
      </c>
      <c r="J864" s="15">
        <f>IFERROR(ROUND(IF('[10]Linked sheet'!I864="","-",'[10]Linked sheet'!I864),'Rounded options'!$B$3),"-")</f>
        <v>9</v>
      </c>
      <c r="K864" s="15">
        <f>IFERROR(ROUND(IF('[10]Linked sheet'!J864="","-",'[10]Linked sheet'!J864),'Rounded options'!$B$3),"-")</f>
        <v>209</v>
      </c>
      <c r="L864" s="15" t="str">
        <f>IF('[10]Linked sheet'!K864="","-",'[10]Linked sheet'!K864)</f>
        <v>Yes</v>
      </c>
      <c r="M864" s="39">
        <f>IF('[10]Linked sheet'!L864="","-",'[10]Linked sheet'!L864)</f>
        <v>0.4</v>
      </c>
      <c r="N864" s="35">
        <f>IFERROR(ROUND('[10]Linked sheet'!M864,'Rounded options'!$B$3),"-")</f>
        <v>572</v>
      </c>
      <c r="O864" s="7" t="str">
        <f>IFERROR(VLOOKUP($B864,[11]BPT_System_Structure!$B:$F,2,FALSE),"-")</f>
        <v>-</v>
      </c>
      <c r="P864" s="23" t="str">
        <f>IFERROR(VLOOKUP($B864,[11]BPT_System_Structure!$B:$F,3,FALSE),"-")</f>
        <v>-</v>
      </c>
      <c r="Q864" s="8" t="str">
        <f>IFERROR(VLOOKUP($B864,[11]BPT_System_Structure!$B:$F,5,FALSE),"-")</f>
        <v>-</v>
      </c>
      <c r="R864" s="59">
        <v>0</v>
      </c>
    </row>
    <row r="865" spans="2:18" x14ac:dyDescent="0.2">
      <c r="B865" s="21" t="str">
        <f>'[10]Linked sheet'!A865</f>
        <v>HA11A</v>
      </c>
      <c r="C865" s="20" t="str">
        <f>VLOOKUP($B865,'[10]Linked sheet'!$A$3:$O$1925,2,FALSE)</f>
        <v>Major Hip Procedures for Trauma, Category 2, with Major CC</v>
      </c>
      <c r="D865" s="68" t="str">
        <f>IF(AND($Q865=$D$2,$O865="HRG"),"See 07.BPT",IFERROR(ROUND('[10]Linked sheet'!C865,'Rounded options'!$B$3),"-"))</f>
        <v>-</v>
      </c>
      <c r="E865" s="66">
        <f>IF(AND($O865="HRG",OR($D$2,$Q865=$E$2)), "See 07.BPTs",IFERROR(ROUND('[10]Linked sheet'!D865,'Rounded options'!$B$3),"-"))</f>
        <v>10404</v>
      </c>
      <c r="F865" s="15" t="str">
        <f>IFERROR(ROUND(IF('[10]Linked sheet'!E865="","-",'[10]Linked sheet'!E865),'Rounded options'!$B$3),"-")</f>
        <v>-</v>
      </c>
      <c r="G865" s="15" t="str">
        <f>IFERROR(ROUND(IF('[10]Linked sheet'!F865="","-",'[10]Linked sheet'!F865),'Rounded options'!$B$3),"-")</f>
        <v>-</v>
      </c>
      <c r="H865" s="15">
        <f>IFERROR(ROUND(IF('[10]Linked sheet'!G865="","-",'[10]Linked sheet'!G865),'Rounded options'!$B$3),"-")</f>
        <v>31</v>
      </c>
      <c r="I865" s="66">
        <f>IF(AND(Q865=$I$2,$O865="HRG"),"See 07.BPTs",IFERROR(ROUND('[10]Linked sheet'!H865,'Rounded options'!$B$3),"-"))</f>
        <v>13590</v>
      </c>
      <c r="J865" s="15">
        <f>IFERROR(ROUND(IF('[10]Linked sheet'!I865="","-",'[10]Linked sheet'!I865),'Rounded options'!$B$3),"-")</f>
        <v>98</v>
      </c>
      <c r="K865" s="15">
        <f>IFERROR(ROUND(IF('[10]Linked sheet'!J865="","-",'[10]Linked sheet'!J865),'Rounded options'!$B$3),"-")</f>
        <v>209</v>
      </c>
      <c r="L865" s="15" t="str">
        <f>IF('[10]Linked sheet'!K865="","-",'[10]Linked sheet'!K865)</f>
        <v>No</v>
      </c>
      <c r="M865" s="39" t="str">
        <f>IF('[10]Linked sheet'!L865="","-",'[10]Linked sheet'!L865)</f>
        <v>-</v>
      </c>
      <c r="N865" s="35">
        <f>IFERROR(ROUND('[10]Linked sheet'!M865,'Rounded options'!$B$3),"-")</f>
        <v>0</v>
      </c>
      <c r="O865" s="7" t="str">
        <f>IFERROR(VLOOKUP($B865,[11]BPT_System_Structure!$B:$F,2,FALSE),"-")</f>
        <v>Sub-HRG</v>
      </c>
      <c r="P865" s="23" t="str">
        <f>IFERROR(VLOOKUP($B865,[11]BPT_System_Structure!$B:$F,3,FALSE),"-")</f>
        <v>Fragility Hip Fracture</v>
      </c>
      <c r="Q865" s="8" t="str">
        <f>IFERROR(VLOOKUP($B865,[11]BPT_System_Structure!$B:$F,5,FALSE),"-")</f>
        <v>NE</v>
      </c>
      <c r="R865" s="59" t="s">
        <v>12</v>
      </c>
    </row>
    <row r="866" spans="2:18" x14ac:dyDescent="0.2">
      <c r="B866" s="21" t="str">
        <f>'[10]Linked sheet'!A866</f>
        <v>HA11B</v>
      </c>
      <c r="C866" s="20" t="str">
        <f>VLOOKUP($B866,'[10]Linked sheet'!$A$3:$O$1925,2,FALSE)</f>
        <v>Major Hip Procedures for Trauma, Category 2, with Intermediate CC</v>
      </c>
      <c r="D866" s="68" t="str">
        <f>IF(AND($Q866=$D$2,$O866="HRG"),"See 07.BPT",IFERROR(ROUND('[10]Linked sheet'!C866,'Rounded options'!$B$3),"-"))</f>
        <v>-</v>
      </c>
      <c r="E866" s="66">
        <f>IF(AND($O866="HRG",OR($D$2,$Q866=$E$2)), "See 07.BPTs",IFERROR(ROUND('[10]Linked sheet'!D866,'Rounded options'!$B$3),"-"))</f>
        <v>8421</v>
      </c>
      <c r="F866" s="15" t="str">
        <f>IFERROR(ROUND(IF('[10]Linked sheet'!E866="","-",'[10]Linked sheet'!E866),'Rounded options'!$B$3),"-")</f>
        <v>-</v>
      </c>
      <c r="G866" s="15" t="str">
        <f>IFERROR(ROUND(IF('[10]Linked sheet'!F866="","-",'[10]Linked sheet'!F866),'Rounded options'!$B$3),"-")</f>
        <v>-</v>
      </c>
      <c r="H866" s="15">
        <f>IFERROR(ROUND(IF('[10]Linked sheet'!G866="","-",'[10]Linked sheet'!G866),'Rounded options'!$B$3),"-")</f>
        <v>19</v>
      </c>
      <c r="I866" s="66">
        <f>IF(AND(Q866=$I$2,$O866="HRG"),"See 07.BPTs",IFERROR(ROUND('[10]Linked sheet'!H866,'Rounded options'!$B$3),"-"))</f>
        <v>8843</v>
      </c>
      <c r="J866" s="15">
        <f>IFERROR(ROUND(IF('[10]Linked sheet'!I866="","-",'[10]Linked sheet'!I866),'Rounded options'!$B$3),"-")</f>
        <v>40</v>
      </c>
      <c r="K866" s="15">
        <f>IFERROR(ROUND(IF('[10]Linked sheet'!J866="","-",'[10]Linked sheet'!J866),'Rounded options'!$B$3),"-")</f>
        <v>209</v>
      </c>
      <c r="L866" s="15" t="str">
        <f>IF('[10]Linked sheet'!K866="","-",'[10]Linked sheet'!K866)</f>
        <v>No</v>
      </c>
      <c r="M866" s="39" t="str">
        <f>IF('[10]Linked sheet'!L866="","-",'[10]Linked sheet'!L866)</f>
        <v>-</v>
      </c>
      <c r="N866" s="35">
        <f>IFERROR(ROUND('[10]Linked sheet'!M866,'Rounded options'!$B$3),"-")</f>
        <v>0</v>
      </c>
      <c r="O866" s="7" t="str">
        <f>IFERROR(VLOOKUP($B866,[11]BPT_System_Structure!$B:$F,2,FALSE),"-")</f>
        <v>Sub-HRG</v>
      </c>
      <c r="P866" s="23" t="str">
        <f>IFERROR(VLOOKUP($B866,[11]BPT_System_Structure!$B:$F,3,FALSE),"-")</f>
        <v>Fragility Hip Fracture</v>
      </c>
      <c r="Q866" s="8" t="str">
        <f>IFERROR(VLOOKUP($B866,[11]BPT_System_Structure!$B:$F,5,FALSE),"-")</f>
        <v>NE</v>
      </c>
      <c r="R866" s="59" t="s">
        <v>12</v>
      </c>
    </row>
    <row r="867" spans="2:18" x14ac:dyDescent="0.2">
      <c r="B867" s="21" t="str">
        <f>'[10]Linked sheet'!A867</f>
        <v>HA11C</v>
      </c>
      <c r="C867" s="20" t="str">
        <f>VLOOKUP($B867,'[10]Linked sheet'!$A$3:$O$1925,2,FALSE)</f>
        <v>Major Hip Procedures for Trauma, Category 2, without CC</v>
      </c>
      <c r="D867" s="68" t="str">
        <f>IF(AND($Q867=$D$2,$O867="HRG"),"See 07.BPT",IFERROR(ROUND('[10]Linked sheet'!C867,'Rounded options'!$B$3),"-"))</f>
        <v>-</v>
      </c>
      <c r="E867" s="66">
        <f>IF(AND($O867="HRG",OR($D$2,$Q867=$E$2)), "See 07.BPTs",IFERROR(ROUND('[10]Linked sheet'!D867,'Rounded options'!$B$3),"-"))</f>
        <v>6852</v>
      </c>
      <c r="F867" s="15" t="str">
        <f>IFERROR(ROUND(IF('[10]Linked sheet'!E867="","-",'[10]Linked sheet'!E867),'Rounded options'!$B$3),"-")</f>
        <v>-</v>
      </c>
      <c r="G867" s="15" t="str">
        <f>IFERROR(ROUND(IF('[10]Linked sheet'!F867="","-",'[10]Linked sheet'!F867),'Rounded options'!$B$3),"-")</f>
        <v>-</v>
      </c>
      <c r="H867" s="15">
        <f>IFERROR(ROUND(IF('[10]Linked sheet'!G867="","-",'[10]Linked sheet'!G867),'Rounded options'!$B$3),"-")</f>
        <v>18</v>
      </c>
      <c r="I867" s="66">
        <f>IF(AND(Q867=$I$2,$O867="HRG"),"See 07.BPTs",IFERROR(ROUND('[10]Linked sheet'!H867,'Rounded options'!$B$3),"-"))</f>
        <v>6851</v>
      </c>
      <c r="J867" s="15">
        <f>IFERROR(ROUND(IF('[10]Linked sheet'!I867="","-",'[10]Linked sheet'!I867),'Rounded options'!$B$3),"-")</f>
        <v>24</v>
      </c>
      <c r="K867" s="15">
        <f>IFERROR(ROUND(IF('[10]Linked sheet'!J867="","-",'[10]Linked sheet'!J867),'Rounded options'!$B$3),"-")</f>
        <v>209</v>
      </c>
      <c r="L867" s="15" t="str">
        <f>IF('[10]Linked sheet'!K867="","-",'[10]Linked sheet'!K867)</f>
        <v>No</v>
      </c>
      <c r="M867" s="39" t="str">
        <f>IF('[10]Linked sheet'!L867="","-",'[10]Linked sheet'!L867)</f>
        <v>-</v>
      </c>
      <c r="N867" s="35">
        <f>IFERROR(ROUND('[10]Linked sheet'!M867,'Rounded options'!$B$3),"-")</f>
        <v>0</v>
      </c>
      <c r="O867" s="7" t="str">
        <f>IFERROR(VLOOKUP($B867,[11]BPT_System_Structure!$B:$F,2,FALSE),"-")</f>
        <v>Sub-HRG</v>
      </c>
      <c r="P867" s="23" t="str">
        <f>IFERROR(VLOOKUP($B867,[11]BPT_System_Structure!$B:$F,3,FALSE),"-")</f>
        <v>Fragility Hip Fracture</v>
      </c>
      <c r="Q867" s="8" t="str">
        <f>IFERROR(VLOOKUP($B867,[11]BPT_System_Structure!$B:$F,5,FALSE),"-")</f>
        <v>NE</v>
      </c>
      <c r="R867" s="59" t="s">
        <v>12</v>
      </c>
    </row>
    <row r="868" spans="2:18" x14ac:dyDescent="0.2">
      <c r="B868" s="21" t="str">
        <f>'[10]Linked sheet'!A868</f>
        <v>HA12B</v>
      </c>
      <c r="C868" s="20" t="str">
        <f>VLOOKUP($B868,'[10]Linked sheet'!$A$3:$O$1925,2,FALSE)</f>
        <v>Major Hip Procedures for Trauma, Category 1, with CC</v>
      </c>
      <c r="D868" s="68" t="str">
        <f>IF(AND($Q868=$D$2,$O868="HRG"),"See 07.BPT",IFERROR(ROUND('[10]Linked sheet'!C868,'Rounded options'!$B$3),"-"))</f>
        <v>-</v>
      </c>
      <c r="E868" s="66">
        <f>IF(AND($O868="HRG",OR($D$2,$Q868=$E$2)), "See 07.BPTs",IFERROR(ROUND('[10]Linked sheet'!D868,'Rounded options'!$B$3),"-"))</f>
        <v>8074</v>
      </c>
      <c r="F868" s="15" t="str">
        <f>IFERROR(ROUND(IF('[10]Linked sheet'!E868="","-",'[10]Linked sheet'!E868),'Rounded options'!$B$3),"-")</f>
        <v>-</v>
      </c>
      <c r="G868" s="15" t="str">
        <f>IFERROR(ROUND(IF('[10]Linked sheet'!F868="","-",'[10]Linked sheet'!F868),'Rounded options'!$B$3),"-")</f>
        <v>-</v>
      </c>
      <c r="H868" s="15">
        <f>IFERROR(ROUND(IF('[10]Linked sheet'!G868="","-",'[10]Linked sheet'!G868),'Rounded options'!$B$3),"-")</f>
        <v>50</v>
      </c>
      <c r="I868" s="66">
        <f>IF(AND(Q868=$I$2,$O868="HRG"),"See 07.BPTs",IFERROR(ROUND('[10]Linked sheet'!H868,'Rounded options'!$B$3),"-"))</f>
        <v>8074</v>
      </c>
      <c r="J868" s="15">
        <f>IFERROR(ROUND(IF('[10]Linked sheet'!I868="","-",'[10]Linked sheet'!I868),'Rounded options'!$B$3),"-")</f>
        <v>50</v>
      </c>
      <c r="K868" s="15">
        <f>IFERROR(ROUND(IF('[10]Linked sheet'!J868="","-",'[10]Linked sheet'!J868),'Rounded options'!$B$3),"-")</f>
        <v>209</v>
      </c>
      <c r="L868" s="15" t="str">
        <f>IF('[10]Linked sheet'!K868="","-",'[10]Linked sheet'!K868)</f>
        <v>No</v>
      </c>
      <c r="M868" s="39" t="str">
        <f>IF('[10]Linked sheet'!L868="","-",'[10]Linked sheet'!L868)</f>
        <v>-</v>
      </c>
      <c r="N868" s="35">
        <f>IFERROR(ROUND('[10]Linked sheet'!M868,'Rounded options'!$B$3),"-")</f>
        <v>0</v>
      </c>
      <c r="O868" s="7" t="str">
        <f>IFERROR(VLOOKUP($B868,[11]BPT_System_Structure!$B:$F,2,FALSE),"-")</f>
        <v>Sub-HRG</v>
      </c>
      <c r="P868" s="23" t="str">
        <f>IFERROR(VLOOKUP($B868,[11]BPT_System_Structure!$B:$F,3,FALSE),"-")</f>
        <v>Fragility Hip Fracture</v>
      </c>
      <c r="Q868" s="8" t="str">
        <f>IFERROR(VLOOKUP($B868,[11]BPT_System_Structure!$B:$F,5,FALSE),"-")</f>
        <v>NE</v>
      </c>
      <c r="R868" s="59" t="s">
        <v>12</v>
      </c>
    </row>
    <row r="869" spans="2:18" x14ac:dyDescent="0.2">
      <c r="B869" s="21" t="str">
        <f>'[10]Linked sheet'!A869</f>
        <v>HA12C</v>
      </c>
      <c r="C869" s="20" t="str">
        <f>VLOOKUP($B869,'[10]Linked sheet'!$A$3:$O$1925,2,FALSE)</f>
        <v>Major Hip Procedures for Trauma, Category 1, without CC</v>
      </c>
      <c r="D869" s="68" t="str">
        <f>IF(AND($Q869=$D$2,$O869="HRG"),"See 07.BPT",IFERROR(ROUND('[10]Linked sheet'!C869,'Rounded options'!$B$3),"-"))</f>
        <v>-</v>
      </c>
      <c r="E869" s="66">
        <f>IF(AND($O869="HRG",OR($D$2,$Q869=$E$2)), "See 07.BPTs",IFERROR(ROUND('[10]Linked sheet'!D869,'Rounded options'!$B$3),"-"))</f>
        <v>5845</v>
      </c>
      <c r="F869" s="15" t="str">
        <f>IFERROR(ROUND(IF('[10]Linked sheet'!E869="","-",'[10]Linked sheet'!E869),'Rounded options'!$B$3),"-")</f>
        <v>-</v>
      </c>
      <c r="G869" s="15" t="str">
        <f>IFERROR(ROUND(IF('[10]Linked sheet'!F869="","-",'[10]Linked sheet'!F869),'Rounded options'!$B$3),"-")</f>
        <v>-</v>
      </c>
      <c r="H869" s="15">
        <f>IFERROR(ROUND(IF('[10]Linked sheet'!G869="","-",'[10]Linked sheet'!G869),'Rounded options'!$B$3),"-")</f>
        <v>26</v>
      </c>
      <c r="I869" s="66">
        <f>IF(AND(Q869=$I$2,$O869="HRG"),"See 07.BPTs",IFERROR(ROUND('[10]Linked sheet'!H869,'Rounded options'!$B$3),"-"))</f>
        <v>5845</v>
      </c>
      <c r="J869" s="15">
        <f>IFERROR(ROUND(IF('[10]Linked sheet'!I869="","-",'[10]Linked sheet'!I869),'Rounded options'!$B$3),"-")</f>
        <v>26</v>
      </c>
      <c r="K869" s="15">
        <f>IFERROR(ROUND(IF('[10]Linked sheet'!J869="","-",'[10]Linked sheet'!J869),'Rounded options'!$B$3),"-")</f>
        <v>209</v>
      </c>
      <c r="L869" s="15" t="str">
        <f>IF('[10]Linked sheet'!K869="","-",'[10]Linked sheet'!K869)</f>
        <v>No</v>
      </c>
      <c r="M869" s="39" t="str">
        <f>IF('[10]Linked sheet'!L869="","-",'[10]Linked sheet'!L869)</f>
        <v>-</v>
      </c>
      <c r="N869" s="35">
        <f>IFERROR(ROUND('[10]Linked sheet'!M869,'Rounded options'!$B$3),"-")</f>
        <v>0</v>
      </c>
      <c r="O869" s="7" t="str">
        <f>IFERROR(VLOOKUP($B869,[11]BPT_System_Structure!$B:$F,2,FALSE),"-")</f>
        <v>Sub-HRG</v>
      </c>
      <c r="P869" s="23" t="str">
        <f>IFERROR(VLOOKUP($B869,[11]BPT_System_Structure!$B:$F,3,FALSE),"-")</f>
        <v>Fragility Hip Fracture</v>
      </c>
      <c r="Q869" s="8" t="str">
        <f>IFERROR(VLOOKUP($B869,[11]BPT_System_Structure!$B:$F,5,FALSE),"-")</f>
        <v>NE</v>
      </c>
      <c r="R869" s="59" t="s">
        <v>12</v>
      </c>
    </row>
    <row r="870" spans="2:18" x14ac:dyDescent="0.2">
      <c r="B870" s="21" t="str">
        <f>'[10]Linked sheet'!A870</f>
        <v>HA13A</v>
      </c>
      <c r="C870" s="20" t="str">
        <f>VLOOKUP($B870,'[10]Linked sheet'!$A$3:$O$1925,2,FALSE)</f>
        <v>Intermediate Hip Procedures for Trauma, with Major CC</v>
      </c>
      <c r="D870" s="68" t="str">
        <f>IF(AND($Q870=$D$2,$O870="HRG"),"See 07.BPT",IFERROR(ROUND('[10]Linked sheet'!C870,'Rounded options'!$B$3),"-"))</f>
        <v>-</v>
      </c>
      <c r="E870" s="66">
        <f>IF(AND($O870="HRG",OR($D$2,$Q870=$E$2)), "See 07.BPTs",IFERROR(ROUND('[10]Linked sheet'!D870,'Rounded options'!$B$3),"-"))</f>
        <v>10355</v>
      </c>
      <c r="F870" s="15" t="str">
        <f>IFERROR(ROUND(IF('[10]Linked sheet'!E870="","-",'[10]Linked sheet'!E870),'Rounded options'!$B$3),"-")</f>
        <v>-</v>
      </c>
      <c r="G870" s="15" t="str">
        <f>IFERROR(ROUND(IF('[10]Linked sheet'!F870="","-",'[10]Linked sheet'!F870),'Rounded options'!$B$3),"-")</f>
        <v>-</v>
      </c>
      <c r="H870" s="15">
        <f>IFERROR(ROUND(IF('[10]Linked sheet'!G870="","-",'[10]Linked sheet'!G870),'Rounded options'!$B$3),"-")</f>
        <v>74</v>
      </c>
      <c r="I870" s="66">
        <f>IF(AND(Q870=$I$2,$O870="HRG"),"See 07.BPTs",IFERROR(ROUND('[10]Linked sheet'!H870,'Rounded options'!$B$3),"-"))</f>
        <v>8247</v>
      </c>
      <c r="J870" s="15">
        <f>IFERROR(ROUND(IF('[10]Linked sheet'!I870="","-",'[10]Linked sheet'!I870),'Rounded options'!$B$3),"-")</f>
        <v>61</v>
      </c>
      <c r="K870" s="15">
        <f>IFERROR(ROUND(IF('[10]Linked sheet'!J870="","-",'[10]Linked sheet'!J870),'Rounded options'!$B$3),"-")</f>
        <v>209</v>
      </c>
      <c r="L870" s="15" t="str">
        <f>IF('[10]Linked sheet'!K870="","-",'[10]Linked sheet'!K870)</f>
        <v>No</v>
      </c>
      <c r="M870" s="39" t="str">
        <f>IF('[10]Linked sheet'!L870="","-",'[10]Linked sheet'!L870)</f>
        <v>-</v>
      </c>
      <c r="N870" s="35">
        <f>IFERROR(ROUND('[10]Linked sheet'!M870,'Rounded options'!$B$3),"-")</f>
        <v>0</v>
      </c>
      <c r="O870" s="7" t="str">
        <f>IFERROR(VLOOKUP($B870,[11]BPT_System_Structure!$B:$F,2,FALSE),"-")</f>
        <v>Sub-HRG</v>
      </c>
      <c r="P870" s="23" t="str">
        <f>IFERROR(VLOOKUP($B870,[11]BPT_System_Structure!$B:$F,3,FALSE),"-")</f>
        <v>Fragility Hip Fracture</v>
      </c>
      <c r="Q870" s="8" t="str">
        <f>IFERROR(VLOOKUP($B870,[11]BPT_System_Structure!$B:$F,5,FALSE),"-")</f>
        <v>NE</v>
      </c>
      <c r="R870" s="59" t="s">
        <v>12</v>
      </c>
    </row>
    <row r="871" spans="2:18" x14ac:dyDescent="0.2">
      <c r="B871" s="21" t="str">
        <f>'[10]Linked sheet'!A871</f>
        <v>HA13B</v>
      </c>
      <c r="C871" s="20" t="str">
        <f>VLOOKUP($B871,'[10]Linked sheet'!$A$3:$O$1925,2,FALSE)</f>
        <v>Intermediate Hip Procedures for Trauma, with Intermediate CC</v>
      </c>
      <c r="D871" s="68" t="str">
        <f>IF(AND($Q871=$D$2,$O871="HRG"),"See 07.BPT",IFERROR(ROUND('[10]Linked sheet'!C871,'Rounded options'!$B$3),"-"))</f>
        <v>-</v>
      </c>
      <c r="E871" s="66">
        <f>IF(AND($O871="HRG",OR($D$2,$Q871=$E$2)), "See 07.BPTs",IFERROR(ROUND('[10]Linked sheet'!D871,'Rounded options'!$B$3),"-"))</f>
        <v>6102</v>
      </c>
      <c r="F871" s="15" t="str">
        <f>IFERROR(ROUND(IF('[10]Linked sheet'!E871="","-",'[10]Linked sheet'!E871),'Rounded options'!$B$3),"-")</f>
        <v>-</v>
      </c>
      <c r="G871" s="15" t="str">
        <f>IFERROR(ROUND(IF('[10]Linked sheet'!F871="","-",'[10]Linked sheet'!F871),'Rounded options'!$B$3),"-")</f>
        <v>-</v>
      </c>
      <c r="H871" s="15">
        <f>IFERROR(ROUND(IF('[10]Linked sheet'!G871="","-",'[10]Linked sheet'!G871),'Rounded options'!$B$3),"-")</f>
        <v>26</v>
      </c>
      <c r="I871" s="66">
        <f>IF(AND(Q871=$I$2,$O871="HRG"),"See 07.BPTs",IFERROR(ROUND('[10]Linked sheet'!H871,'Rounded options'!$B$3),"-"))</f>
        <v>6219</v>
      </c>
      <c r="J871" s="15">
        <f>IFERROR(ROUND(IF('[10]Linked sheet'!I871="","-",'[10]Linked sheet'!I871),'Rounded options'!$B$3),"-")</f>
        <v>36</v>
      </c>
      <c r="K871" s="15">
        <f>IFERROR(ROUND(IF('[10]Linked sheet'!J871="","-",'[10]Linked sheet'!J871),'Rounded options'!$B$3),"-")</f>
        <v>209</v>
      </c>
      <c r="L871" s="15" t="str">
        <f>IF('[10]Linked sheet'!K871="","-",'[10]Linked sheet'!K871)</f>
        <v>No</v>
      </c>
      <c r="M871" s="39" t="str">
        <f>IF('[10]Linked sheet'!L871="","-",'[10]Linked sheet'!L871)</f>
        <v>-</v>
      </c>
      <c r="N871" s="35">
        <f>IFERROR(ROUND('[10]Linked sheet'!M871,'Rounded options'!$B$3),"-")</f>
        <v>0</v>
      </c>
      <c r="O871" s="7" t="str">
        <f>IFERROR(VLOOKUP($B871,[11]BPT_System_Structure!$B:$F,2,FALSE),"-")</f>
        <v>Sub-HRG</v>
      </c>
      <c r="P871" s="23" t="str">
        <f>IFERROR(VLOOKUP($B871,[11]BPT_System_Structure!$B:$F,3,FALSE),"-")</f>
        <v>Fragility Hip Fracture</v>
      </c>
      <c r="Q871" s="8" t="str">
        <f>IFERROR(VLOOKUP($B871,[11]BPT_System_Structure!$B:$F,5,FALSE),"-")</f>
        <v>NE</v>
      </c>
      <c r="R871" s="59" t="s">
        <v>12</v>
      </c>
    </row>
    <row r="872" spans="2:18" x14ac:dyDescent="0.2">
      <c r="B872" s="21" t="str">
        <f>'[10]Linked sheet'!A872</f>
        <v>HA13C</v>
      </c>
      <c r="C872" s="20" t="str">
        <f>VLOOKUP($B872,'[10]Linked sheet'!$A$3:$O$1925,2,FALSE)</f>
        <v>Intermediate Hip Procedures for Trauma, without CC</v>
      </c>
      <c r="D872" s="68" t="str">
        <f>IF(AND($Q872=$D$2,$O872="HRG"),"See 07.BPT",IFERROR(ROUND('[10]Linked sheet'!C872,'Rounded options'!$B$3),"-"))</f>
        <v>-</v>
      </c>
      <c r="E872" s="66">
        <f>IF(AND($O872="HRG",OR($D$2,$Q872=$E$2)), "See 07.BPTs",IFERROR(ROUND('[10]Linked sheet'!D872,'Rounded options'!$B$3),"-"))</f>
        <v>3631</v>
      </c>
      <c r="F872" s="15" t="str">
        <f>IFERROR(ROUND(IF('[10]Linked sheet'!E872="","-",'[10]Linked sheet'!E872),'Rounded options'!$B$3),"-")</f>
        <v>-</v>
      </c>
      <c r="G872" s="15" t="str">
        <f>IFERROR(ROUND(IF('[10]Linked sheet'!F872="","-",'[10]Linked sheet'!F872),'Rounded options'!$B$3),"-")</f>
        <v>-</v>
      </c>
      <c r="H872" s="15">
        <f>IFERROR(ROUND(IF('[10]Linked sheet'!G872="","-",'[10]Linked sheet'!G872),'Rounded options'!$B$3),"-")</f>
        <v>9</v>
      </c>
      <c r="I872" s="66">
        <f>IF(AND(Q872=$I$2,$O872="HRG"),"See 07.BPTs",IFERROR(ROUND('[10]Linked sheet'!H872,'Rounded options'!$B$3),"-"))</f>
        <v>5074</v>
      </c>
      <c r="J872" s="15">
        <f>IFERROR(ROUND(IF('[10]Linked sheet'!I872="","-",'[10]Linked sheet'!I872),'Rounded options'!$B$3),"-")</f>
        <v>25</v>
      </c>
      <c r="K872" s="15">
        <f>IFERROR(ROUND(IF('[10]Linked sheet'!J872="","-",'[10]Linked sheet'!J872),'Rounded options'!$B$3),"-")</f>
        <v>209</v>
      </c>
      <c r="L872" s="15" t="str">
        <f>IF('[10]Linked sheet'!K872="","-",'[10]Linked sheet'!K872)</f>
        <v>No</v>
      </c>
      <c r="M872" s="39" t="str">
        <f>IF('[10]Linked sheet'!L872="","-",'[10]Linked sheet'!L872)</f>
        <v>-</v>
      </c>
      <c r="N872" s="35">
        <f>IFERROR(ROUND('[10]Linked sheet'!M872,'Rounded options'!$B$3),"-")</f>
        <v>0</v>
      </c>
      <c r="O872" s="7" t="str">
        <f>IFERROR(VLOOKUP($B872,[11]BPT_System_Structure!$B:$F,2,FALSE),"-")</f>
        <v>Sub-HRG</v>
      </c>
      <c r="P872" s="23" t="str">
        <f>IFERROR(VLOOKUP($B872,[11]BPT_System_Structure!$B:$F,3,FALSE),"-")</f>
        <v>Fragility Hip Fracture</v>
      </c>
      <c r="Q872" s="8" t="str">
        <f>IFERROR(VLOOKUP($B872,[11]BPT_System_Structure!$B:$F,5,FALSE),"-")</f>
        <v>NE</v>
      </c>
      <c r="R872" s="59" t="s">
        <v>12</v>
      </c>
    </row>
    <row r="873" spans="2:18" x14ac:dyDescent="0.2">
      <c r="B873" s="21" t="str">
        <f>'[10]Linked sheet'!A873</f>
        <v>HA14A</v>
      </c>
      <c r="C873" s="20" t="str">
        <f>VLOOKUP($B873,'[10]Linked sheet'!$A$3:$O$1925,2,FALSE)</f>
        <v>Minor Hip Procedures for Trauma, with Major CC</v>
      </c>
      <c r="D873" s="68" t="str">
        <f>IF(AND($Q873=$D$2,$O873="HRG"),"See 07.BPT",IFERROR(ROUND('[10]Linked sheet'!C873,'Rounded options'!$B$3),"-"))</f>
        <v>-</v>
      </c>
      <c r="E873" s="66">
        <f>IF(AND($O873="HRG",OR($D$2,$Q873=$E$2)), "See 07.BPTs",IFERROR(ROUND('[10]Linked sheet'!D873,'Rounded options'!$B$3),"-"))</f>
        <v>5726</v>
      </c>
      <c r="F873" s="15" t="str">
        <f>IFERROR(ROUND(IF('[10]Linked sheet'!E873="","-",'[10]Linked sheet'!E873),'Rounded options'!$B$3),"-")</f>
        <v>-</v>
      </c>
      <c r="G873" s="15" t="str">
        <f>IFERROR(ROUND(IF('[10]Linked sheet'!F873="","-",'[10]Linked sheet'!F873),'Rounded options'!$B$3),"-")</f>
        <v>-</v>
      </c>
      <c r="H873" s="15">
        <f>IFERROR(ROUND(IF('[10]Linked sheet'!G873="","-",'[10]Linked sheet'!G873),'Rounded options'!$B$3),"-")</f>
        <v>40</v>
      </c>
      <c r="I873" s="66">
        <f>IF(AND(Q873=$I$2,$O873="HRG"),"See 07.BPTs",IFERROR(ROUND('[10]Linked sheet'!H873,'Rounded options'!$B$3),"-"))</f>
        <v>7885</v>
      </c>
      <c r="J873" s="15">
        <f>IFERROR(ROUND(IF('[10]Linked sheet'!I873="","-",'[10]Linked sheet'!I873),'Rounded options'!$B$3),"-")</f>
        <v>64</v>
      </c>
      <c r="K873" s="15">
        <f>IFERROR(ROUND(IF('[10]Linked sheet'!J873="","-",'[10]Linked sheet'!J873),'Rounded options'!$B$3),"-")</f>
        <v>209</v>
      </c>
      <c r="L873" s="15" t="str">
        <f>IF('[10]Linked sheet'!K873="","-",'[10]Linked sheet'!K873)</f>
        <v>No</v>
      </c>
      <c r="M873" s="39" t="str">
        <f>IF('[10]Linked sheet'!L873="","-",'[10]Linked sheet'!L873)</f>
        <v>-</v>
      </c>
      <c r="N873" s="35">
        <f>IFERROR(ROUND('[10]Linked sheet'!M873,'Rounded options'!$B$3),"-")</f>
        <v>0</v>
      </c>
      <c r="O873" s="7" t="str">
        <f>IFERROR(VLOOKUP($B873,[11]BPT_System_Structure!$B:$F,2,FALSE),"-")</f>
        <v>Sub-HRG</v>
      </c>
      <c r="P873" s="23" t="str">
        <f>IFERROR(VLOOKUP($B873,[11]BPT_System_Structure!$B:$F,3,FALSE),"-")</f>
        <v>Fragility Hip Fracture</v>
      </c>
      <c r="Q873" s="8" t="str">
        <f>IFERROR(VLOOKUP($B873,[11]BPT_System_Structure!$B:$F,5,FALSE),"-")</f>
        <v>NE</v>
      </c>
      <c r="R873" s="59" t="s">
        <v>12</v>
      </c>
    </row>
    <row r="874" spans="2:18" x14ac:dyDescent="0.2">
      <c r="B874" s="21" t="str">
        <f>'[10]Linked sheet'!A874</f>
        <v>HA14B</v>
      </c>
      <c r="C874" s="20" t="str">
        <f>VLOOKUP($B874,'[10]Linked sheet'!$A$3:$O$1925,2,FALSE)</f>
        <v>Minor Hip Procedures for Trauma, with Intermediate CC</v>
      </c>
      <c r="D874" s="68" t="str">
        <f>IF(AND($Q874=$D$2,$O874="HRG"),"See 07.BPT",IFERROR(ROUND('[10]Linked sheet'!C874,'Rounded options'!$B$3),"-"))</f>
        <v>-</v>
      </c>
      <c r="E874" s="66">
        <f>IF(AND($O874="HRG",OR($D$2,$Q874=$E$2)), "See 07.BPTs",IFERROR(ROUND('[10]Linked sheet'!D874,'Rounded options'!$B$3),"-"))</f>
        <v>2490</v>
      </c>
      <c r="F874" s="15" t="str">
        <f>IFERROR(ROUND(IF('[10]Linked sheet'!E874="","-",'[10]Linked sheet'!E874),'Rounded options'!$B$3),"-")</f>
        <v>-</v>
      </c>
      <c r="G874" s="15" t="str">
        <f>IFERROR(ROUND(IF('[10]Linked sheet'!F874="","-",'[10]Linked sheet'!F874),'Rounded options'!$B$3),"-")</f>
        <v>-</v>
      </c>
      <c r="H874" s="15">
        <f>IFERROR(ROUND(IF('[10]Linked sheet'!G874="","-",'[10]Linked sheet'!G874),'Rounded options'!$B$3),"-")</f>
        <v>5</v>
      </c>
      <c r="I874" s="66">
        <f>IF(AND(Q874=$I$2,$O874="HRG"),"See 07.BPTs",IFERROR(ROUND('[10]Linked sheet'!H874,'Rounded options'!$B$3),"-"))</f>
        <v>4491</v>
      </c>
      <c r="J874" s="15">
        <f>IFERROR(ROUND(IF('[10]Linked sheet'!I874="","-",'[10]Linked sheet'!I874),'Rounded options'!$B$3),"-")</f>
        <v>24</v>
      </c>
      <c r="K874" s="15">
        <f>IFERROR(ROUND(IF('[10]Linked sheet'!J874="","-",'[10]Linked sheet'!J874),'Rounded options'!$B$3),"-")</f>
        <v>209</v>
      </c>
      <c r="L874" s="15" t="str">
        <f>IF('[10]Linked sheet'!K874="","-",'[10]Linked sheet'!K874)</f>
        <v>No</v>
      </c>
      <c r="M874" s="39" t="str">
        <f>IF('[10]Linked sheet'!L874="","-",'[10]Linked sheet'!L874)</f>
        <v>-</v>
      </c>
      <c r="N874" s="35">
        <f>IFERROR(ROUND('[10]Linked sheet'!M874,'Rounded options'!$B$3),"-")</f>
        <v>0</v>
      </c>
      <c r="O874" s="7" t="str">
        <f>IFERROR(VLOOKUP($B874,[11]BPT_System_Structure!$B:$F,2,FALSE),"-")</f>
        <v>Sub-HRG</v>
      </c>
      <c r="P874" s="23" t="str">
        <f>IFERROR(VLOOKUP($B874,[11]BPT_System_Structure!$B:$F,3,FALSE),"-")</f>
        <v>Fragility Hip Fracture</v>
      </c>
      <c r="Q874" s="8" t="str">
        <f>IFERROR(VLOOKUP($B874,[11]BPT_System_Structure!$B:$F,5,FALSE),"-")</f>
        <v>NE</v>
      </c>
      <c r="R874" s="59" t="s">
        <v>12</v>
      </c>
    </row>
    <row r="875" spans="2:18" x14ac:dyDescent="0.2">
      <c r="B875" s="21" t="str">
        <f>'[10]Linked sheet'!A875</f>
        <v>HA14C</v>
      </c>
      <c r="C875" s="20" t="str">
        <f>VLOOKUP($B875,'[10]Linked sheet'!$A$3:$O$1925,2,FALSE)</f>
        <v>Minor Hip Procedures for Trauma, without CC</v>
      </c>
      <c r="D875" s="68" t="str">
        <f>IF(AND($Q875=$D$2,$O875="HRG"),"See 07.BPT",IFERROR(ROUND('[10]Linked sheet'!C875,'Rounded options'!$B$3),"-"))</f>
        <v>-</v>
      </c>
      <c r="E875" s="66">
        <f>IF(AND($O875="HRG",OR($D$2,$Q875=$E$2)), "See 07.BPTs",IFERROR(ROUND('[10]Linked sheet'!D875,'Rounded options'!$B$3),"-"))</f>
        <v>2477</v>
      </c>
      <c r="F875" s="15" t="str">
        <f>IFERROR(ROUND(IF('[10]Linked sheet'!E875="","-",'[10]Linked sheet'!E875),'Rounded options'!$B$3),"-")</f>
        <v>-</v>
      </c>
      <c r="G875" s="15" t="str">
        <f>IFERROR(ROUND(IF('[10]Linked sheet'!F875="","-",'[10]Linked sheet'!F875),'Rounded options'!$B$3),"-")</f>
        <v>-</v>
      </c>
      <c r="H875" s="15">
        <f>IFERROR(ROUND(IF('[10]Linked sheet'!G875="","-",'[10]Linked sheet'!G875),'Rounded options'!$B$3),"-")</f>
        <v>5</v>
      </c>
      <c r="I875" s="66">
        <f>IF(AND(Q875=$I$2,$O875="HRG"),"See 07.BPTs",IFERROR(ROUND('[10]Linked sheet'!H875,'Rounded options'!$B$3),"-"))</f>
        <v>3209</v>
      </c>
      <c r="J875" s="15">
        <f>IFERROR(ROUND(IF('[10]Linked sheet'!I875="","-",'[10]Linked sheet'!I875),'Rounded options'!$B$3),"-")</f>
        <v>12</v>
      </c>
      <c r="K875" s="15">
        <f>IFERROR(ROUND(IF('[10]Linked sheet'!J875="","-",'[10]Linked sheet'!J875),'Rounded options'!$B$3),"-")</f>
        <v>209</v>
      </c>
      <c r="L875" s="15" t="str">
        <f>IF('[10]Linked sheet'!K875="","-",'[10]Linked sheet'!K875)</f>
        <v>No</v>
      </c>
      <c r="M875" s="39" t="str">
        <f>IF('[10]Linked sheet'!L875="","-",'[10]Linked sheet'!L875)</f>
        <v>-</v>
      </c>
      <c r="N875" s="35">
        <f>IFERROR(ROUND('[10]Linked sheet'!M875,'Rounded options'!$B$3),"-")</f>
        <v>0</v>
      </c>
      <c r="O875" s="7" t="str">
        <f>IFERROR(VLOOKUP($B875,[11]BPT_System_Structure!$B:$F,2,FALSE),"-")</f>
        <v>Sub-HRG</v>
      </c>
      <c r="P875" s="23" t="str">
        <f>IFERROR(VLOOKUP($B875,[11]BPT_System_Structure!$B:$F,3,FALSE),"-")</f>
        <v>Fragility Hip Fracture</v>
      </c>
      <c r="Q875" s="8" t="str">
        <f>IFERROR(VLOOKUP($B875,[11]BPT_System_Structure!$B:$F,5,FALSE),"-")</f>
        <v>NE</v>
      </c>
      <c r="R875" s="59" t="s">
        <v>12</v>
      </c>
    </row>
    <row r="876" spans="2:18" hidden="1" x14ac:dyDescent="0.2">
      <c r="B876" s="21" t="str">
        <f>'[10]Linked sheet'!A876</f>
        <v>HA19Z</v>
      </c>
      <c r="C876" s="20" t="str">
        <f>VLOOKUP($B876,'[10]Linked sheet'!$A$3:$O$1925,2,FALSE)</f>
        <v>Minimal Hip Procedures for Trauma</v>
      </c>
      <c r="D876" s="68" t="str">
        <f>IF(AND($Q876=$D$2,$O876="HRG"),"See 07.BPT",IFERROR(ROUND('[10]Linked sheet'!C876,'Rounded options'!$B$3),"-"))</f>
        <v>-</v>
      </c>
      <c r="E876" s="66">
        <f>IF(AND($O876="HRG",OR($D$2,$Q876=$E$2)), "See 07.BPTs",IFERROR(ROUND('[10]Linked sheet'!D876,'Rounded options'!$B$3),"-"))</f>
        <v>617</v>
      </c>
      <c r="F876" s="15" t="str">
        <f>IFERROR(ROUND(IF('[10]Linked sheet'!E876="","-",'[10]Linked sheet'!E876),'Rounded options'!$B$3),"-")</f>
        <v>-</v>
      </c>
      <c r="G876" s="15" t="str">
        <f>IFERROR(ROUND(IF('[10]Linked sheet'!F876="","-",'[10]Linked sheet'!F876),'Rounded options'!$B$3),"-")</f>
        <v>-</v>
      </c>
      <c r="H876" s="15">
        <f>IFERROR(ROUND(IF('[10]Linked sheet'!G876="","-",'[10]Linked sheet'!G876),'Rounded options'!$B$3),"-")</f>
        <v>5</v>
      </c>
      <c r="I876" s="66">
        <f>IF(AND(Q876=$I$2,$O876="HRG"),"See 07.BPTs",IFERROR(ROUND('[10]Linked sheet'!H876,'Rounded options'!$B$3),"-"))</f>
        <v>843</v>
      </c>
      <c r="J876" s="15">
        <f>IFERROR(ROUND(IF('[10]Linked sheet'!I876="","-",'[10]Linked sheet'!I876),'Rounded options'!$B$3),"-")</f>
        <v>5</v>
      </c>
      <c r="K876" s="15">
        <f>IFERROR(ROUND(IF('[10]Linked sheet'!J876="","-",'[10]Linked sheet'!J876),'Rounded options'!$B$3),"-")</f>
        <v>209</v>
      </c>
      <c r="L876" s="15" t="str">
        <f>IF('[10]Linked sheet'!K876="","-",'[10]Linked sheet'!K876)</f>
        <v>No</v>
      </c>
      <c r="M876" s="39" t="str">
        <f>IF('[10]Linked sheet'!L876="","-",'[10]Linked sheet'!L876)</f>
        <v>-</v>
      </c>
      <c r="N876" s="35">
        <f>IFERROR(ROUND('[10]Linked sheet'!M876,'Rounded options'!$B$3),"-")</f>
        <v>0</v>
      </c>
      <c r="O876" s="7" t="str">
        <f>IFERROR(VLOOKUP($B876,[11]BPT_System_Structure!$B:$F,2,FALSE),"-")</f>
        <v>-</v>
      </c>
      <c r="P876" s="23" t="str">
        <f>IFERROR(VLOOKUP($B876,[11]BPT_System_Structure!$B:$F,3,FALSE),"-")</f>
        <v>-</v>
      </c>
      <c r="Q876" s="8" t="str">
        <f>IFERROR(VLOOKUP($B876,[11]BPT_System_Structure!$B:$F,5,FALSE),"-")</f>
        <v>-</v>
      </c>
      <c r="R876" s="59">
        <v>0</v>
      </c>
    </row>
    <row r="877" spans="2:18" hidden="1" x14ac:dyDescent="0.2">
      <c r="B877" s="21" t="str">
        <f>'[10]Linked sheet'!A877</f>
        <v>HA21B</v>
      </c>
      <c r="C877" s="20" t="str">
        <f>VLOOKUP($B877,'[10]Linked sheet'!$A$3:$O$1925,2,FALSE)</f>
        <v>Major Knee Procedures for Trauma, Category 2, with CC</v>
      </c>
      <c r="D877" s="68" t="str">
        <f>IF(AND($Q877=$D$2,$O877="HRG"),"See 07.BPT",IFERROR(ROUND('[10]Linked sheet'!C877,'Rounded options'!$B$3),"-"))</f>
        <v>-</v>
      </c>
      <c r="E877" s="66">
        <f>IF(AND($O877="HRG",OR($D$2,$Q877=$E$2)), "See 07.BPTs",IFERROR(ROUND('[10]Linked sheet'!D877,'Rounded options'!$B$3),"-"))</f>
        <v>9241</v>
      </c>
      <c r="F877" s="15" t="str">
        <f>IFERROR(ROUND(IF('[10]Linked sheet'!E877="","-",'[10]Linked sheet'!E877),'Rounded options'!$B$3),"-")</f>
        <v>-</v>
      </c>
      <c r="G877" s="15" t="str">
        <f>IFERROR(ROUND(IF('[10]Linked sheet'!F877="","-",'[10]Linked sheet'!F877),'Rounded options'!$B$3),"-")</f>
        <v>-</v>
      </c>
      <c r="H877" s="15">
        <f>IFERROR(ROUND(IF('[10]Linked sheet'!G877="","-",'[10]Linked sheet'!G877),'Rounded options'!$B$3),"-")</f>
        <v>58</v>
      </c>
      <c r="I877" s="66">
        <f>IF(AND(Q877=$I$2,$O877="HRG"),"See 07.BPTs",IFERROR(ROUND('[10]Linked sheet'!H877,'Rounded options'!$B$3),"-"))</f>
        <v>9241</v>
      </c>
      <c r="J877" s="15">
        <f>IFERROR(ROUND(IF('[10]Linked sheet'!I877="","-",'[10]Linked sheet'!I877),'Rounded options'!$B$3),"-")</f>
        <v>58</v>
      </c>
      <c r="K877" s="15">
        <f>IFERROR(ROUND(IF('[10]Linked sheet'!J877="","-",'[10]Linked sheet'!J877),'Rounded options'!$B$3),"-")</f>
        <v>209</v>
      </c>
      <c r="L877" s="15" t="str">
        <f>IF('[10]Linked sheet'!K877="","-",'[10]Linked sheet'!K877)</f>
        <v>No</v>
      </c>
      <c r="M877" s="39" t="str">
        <f>IF('[10]Linked sheet'!L877="","-",'[10]Linked sheet'!L877)</f>
        <v>-</v>
      </c>
      <c r="N877" s="35">
        <f>IFERROR(ROUND('[10]Linked sheet'!M877,'Rounded options'!$B$3),"-")</f>
        <v>0</v>
      </c>
      <c r="O877" s="7" t="str">
        <f>IFERROR(VLOOKUP($B877,[11]BPT_System_Structure!$B:$F,2,FALSE),"-")</f>
        <v>-</v>
      </c>
      <c r="P877" s="23" t="str">
        <f>IFERROR(VLOOKUP($B877,[11]BPT_System_Structure!$B:$F,3,FALSE),"-")</f>
        <v>-</v>
      </c>
      <c r="Q877" s="8" t="str">
        <f>IFERROR(VLOOKUP($B877,[11]BPT_System_Structure!$B:$F,5,FALSE),"-")</f>
        <v>-</v>
      </c>
      <c r="R877" s="59">
        <v>0</v>
      </c>
    </row>
    <row r="878" spans="2:18" hidden="1" x14ac:dyDescent="0.2">
      <c r="B878" s="21" t="str">
        <f>'[10]Linked sheet'!A878</f>
        <v>HA21C</v>
      </c>
      <c r="C878" s="20" t="str">
        <f>VLOOKUP($B878,'[10]Linked sheet'!$A$3:$O$1925,2,FALSE)</f>
        <v>Major Knee Procedures for Trauma, Category 2, without CC</v>
      </c>
      <c r="D878" s="68" t="str">
        <f>IF(AND($Q878=$D$2,$O878="HRG"),"See 07.BPT",IFERROR(ROUND('[10]Linked sheet'!C878,'Rounded options'!$B$3),"-"))</f>
        <v>-</v>
      </c>
      <c r="E878" s="66">
        <f>IF(AND($O878="HRG",OR($D$2,$Q878=$E$2)), "See 07.BPTs",IFERROR(ROUND('[10]Linked sheet'!D878,'Rounded options'!$B$3),"-"))</f>
        <v>3463</v>
      </c>
      <c r="F878" s="15" t="str">
        <f>IFERROR(ROUND(IF('[10]Linked sheet'!E878="","-",'[10]Linked sheet'!E878),'Rounded options'!$B$3),"-")</f>
        <v>-</v>
      </c>
      <c r="G878" s="15" t="str">
        <f>IFERROR(ROUND(IF('[10]Linked sheet'!F878="","-",'[10]Linked sheet'!F878),'Rounded options'!$B$3),"-")</f>
        <v>-</v>
      </c>
      <c r="H878" s="15">
        <f>IFERROR(ROUND(IF('[10]Linked sheet'!G878="","-",'[10]Linked sheet'!G878),'Rounded options'!$B$3),"-")</f>
        <v>6</v>
      </c>
      <c r="I878" s="66">
        <f>IF(AND(Q878=$I$2,$O878="HRG"),"See 07.BPTs",IFERROR(ROUND('[10]Linked sheet'!H878,'Rounded options'!$B$3),"-"))</f>
        <v>4858</v>
      </c>
      <c r="J878" s="15">
        <f>IFERROR(ROUND(IF('[10]Linked sheet'!I878="","-",'[10]Linked sheet'!I878),'Rounded options'!$B$3),"-")</f>
        <v>18</v>
      </c>
      <c r="K878" s="15">
        <f>IFERROR(ROUND(IF('[10]Linked sheet'!J878="","-",'[10]Linked sheet'!J878),'Rounded options'!$B$3),"-")</f>
        <v>209</v>
      </c>
      <c r="L878" s="15" t="str">
        <f>IF('[10]Linked sheet'!K878="","-",'[10]Linked sheet'!K878)</f>
        <v>No</v>
      </c>
      <c r="M878" s="39" t="str">
        <f>IF('[10]Linked sheet'!L878="","-",'[10]Linked sheet'!L878)</f>
        <v>-</v>
      </c>
      <c r="N878" s="35">
        <f>IFERROR(ROUND('[10]Linked sheet'!M878,'Rounded options'!$B$3),"-")</f>
        <v>0</v>
      </c>
      <c r="O878" s="7" t="str">
        <f>IFERROR(VLOOKUP($B878,[11]BPT_System_Structure!$B:$F,2,FALSE),"-")</f>
        <v>-</v>
      </c>
      <c r="P878" s="23" t="str">
        <f>IFERROR(VLOOKUP($B878,[11]BPT_System_Structure!$B:$F,3,FALSE),"-")</f>
        <v>-</v>
      </c>
      <c r="Q878" s="8" t="str">
        <f>IFERROR(VLOOKUP($B878,[11]BPT_System_Structure!$B:$F,5,FALSE),"-")</f>
        <v>-</v>
      </c>
      <c r="R878" s="59">
        <v>0</v>
      </c>
    </row>
    <row r="879" spans="2:18" hidden="1" x14ac:dyDescent="0.2">
      <c r="B879" s="21" t="str">
        <f>'[10]Linked sheet'!A879</f>
        <v>HA22B</v>
      </c>
      <c r="C879" s="20" t="str">
        <f>VLOOKUP($B879,'[10]Linked sheet'!$A$3:$O$1925,2,FALSE)</f>
        <v>Major Knee Procedures for Trauma, Category 1, with CC</v>
      </c>
      <c r="D879" s="68" t="str">
        <f>IF(AND($Q879=$D$2,$O879="HRG"),"See 07.BPT",IFERROR(ROUND('[10]Linked sheet'!C879,'Rounded options'!$B$3),"-"))</f>
        <v>-</v>
      </c>
      <c r="E879" s="66">
        <f>IF(AND($O879="HRG",OR($D$2,$Q879=$E$2)), "See 07.BPTs",IFERROR(ROUND('[10]Linked sheet'!D879,'Rounded options'!$B$3),"-"))</f>
        <v>8058</v>
      </c>
      <c r="F879" s="15" t="str">
        <f>IFERROR(ROUND(IF('[10]Linked sheet'!E879="","-",'[10]Linked sheet'!E879),'Rounded options'!$B$3),"-")</f>
        <v>-</v>
      </c>
      <c r="G879" s="15" t="str">
        <f>IFERROR(ROUND(IF('[10]Linked sheet'!F879="","-",'[10]Linked sheet'!F879),'Rounded options'!$B$3),"-")</f>
        <v>-</v>
      </c>
      <c r="H879" s="15">
        <f>IFERROR(ROUND(IF('[10]Linked sheet'!G879="","-",'[10]Linked sheet'!G879),'Rounded options'!$B$3),"-")</f>
        <v>57</v>
      </c>
      <c r="I879" s="66">
        <f>IF(AND(Q879=$I$2,$O879="HRG"),"See 07.BPTs",IFERROR(ROUND('[10]Linked sheet'!H879,'Rounded options'!$B$3),"-"))</f>
        <v>8058</v>
      </c>
      <c r="J879" s="15">
        <f>IFERROR(ROUND(IF('[10]Linked sheet'!I879="","-",'[10]Linked sheet'!I879),'Rounded options'!$B$3),"-")</f>
        <v>57</v>
      </c>
      <c r="K879" s="15">
        <f>IFERROR(ROUND(IF('[10]Linked sheet'!J879="","-",'[10]Linked sheet'!J879),'Rounded options'!$B$3),"-")</f>
        <v>209</v>
      </c>
      <c r="L879" s="15" t="str">
        <f>IF('[10]Linked sheet'!K879="","-",'[10]Linked sheet'!K879)</f>
        <v>No</v>
      </c>
      <c r="M879" s="39" t="str">
        <f>IF('[10]Linked sheet'!L879="","-",'[10]Linked sheet'!L879)</f>
        <v>-</v>
      </c>
      <c r="N879" s="35">
        <f>IFERROR(ROUND('[10]Linked sheet'!M879,'Rounded options'!$B$3),"-")</f>
        <v>0</v>
      </c>
      <c r="O879" s="7" t="str">
        <f>IFERROR(VLOOKUP($B879,[11]BPT_System_Structure!$B:$F,2,FALSE),"-")</f>
        <v>-</v>
      </c>
      <c r="P879" s="23" t="str">
        <f>IFERROR(VLOOKUP($B879,[11]BPT_System_Structure!$B:$F,3,FALSE),"-")</f>
        <v>-</v>
      </c>
      <c r="Q879" s="8" t="str">
        <f>IFERROR(VLOOKUP($B879,[11]BPT_System_Structure!$B:$F,5,FALSE),"-")</f>
        <v>-</v>
      </c>
      <c r="R879" s="59">
        <v>0</v>
      </c>
    </row>
    <row r="880" spans="2:18" hidden="1" x14ac:dyDescent="0.2">
      <c r="B880" s="21" t="str">
        <f>'[10]Linked sheet'!A880</f>
        <v>HA22C</v>
      </c>
      <c r="C880" s="20" t="str">
        <f>VLOOKUP($B880,'[10]Linked sheet'!$A$3:$O$1925,2,FALSE)</f>
        <v>Major Knee Procedures for Trauma, Category 1, without CC</v>
      </c>
      <c r="D880" s="68" t="str">
        <f>IF(AND($Q880=$D$2,$O880="HRG"),"See 07.BPT",IFERROR(ROUND('[10]Linked sheet'!C880,'Rounded options'!$B$3),"-"))</f>
        <v>-</v>
      </c>
      <c r="E880" s="66">
        <f>IF(AND($O880="HRG",OR($D$2,$Q880=$E$2)), "See 07.BPTs",IFERROR(ROUND('[10]Linked sheet'!D880,'Rounded options'!$B$3),"-"))</f>
        <v>3644</v>
      </c>
      <c r="F880" s="15" t="str">
        <f>IFERROR(ROUND(IF('[10]Linked sheet'!E880="","-",'[10]Linked sheet'!E880),'Rounded options'!$B$3),"-")</f>
        <v>-</v>
      </c>
      <c r="G880" s="15" t="str">
        <f>IFERROR(ROUND(IF('[10]Linked sheet'!F880="","-",'[10]Linked sheet'!F880),'Rounded options'!$B$3),"-")</f>
        <v>-</v>
      </c>
      <c r="H880" s="15">
        <f>IFERROR(ROUND(IF('[10]Linked sheet'!G880="","-",'[10]Linked sheet'!G880),'Rounded options'!$B$3),"-")</f>
        <v>14</v>
      </c>
      <c r="I880" s="66">
        <f>IF(AND(Q880=$I$2,$O880="HRG"),"See 07.BPTs",IFERROR(ROUND('[10]Linked sheet'!H880,'Rounded options'!$B$3),"-"))</f>
        <v>3644</v>
      </c>
      <c r="J880" s="15">
        <f>IFERROR(ROUND(IF('[10]Linked sheet'!I880="","-",'[10]Linked sheet'!I880),'Rounded options'!$B$3),"-")</f>
        <v>14</v>
      </c>
      <c r="K880" s="15">
        <f>IFERROR(ROUND(IF('[10]Linked sheet'!J880="","-",'[10]Linked sheet'!J880),'Rounded options'!$B$3),"-")</f>
        <v>209</v>
      </c>
      <c r="L880" s="15" t="str">
        <f>IF('[10]Linked sheet'!K880="","-",'[10]Linked sheet'!K880)</f>
        <v>No</v>
      </c>
      <c r="M880" s="39" t="str">
        <f>IF('[10]Linked sheet'!L880="","-",'[10]Linked sheet'!L880)</f>
        <v>-</v>
      </c>
      <c r="N880" s="35">
        <f>IFERROR(ROUND('[10]Linked sheet'!M880,'Rounded options'!$B$3),"-")</f>
        <v>0</v>
      </c>
      <c r="O880" s="7" t="str">
        <f>IFERROR(VLOOKUP($B880,[11]BPT_System_Structure!$B:$F,2,FALSE),"-")</f>
        <v>-</v>
      </c>
      <c r="P880" s="23" t="str">
        <f>IFERROR(VLOOKUP($B880,[11]BPT_System_Structure!$B:$F,3,FALSE),"-")</f>
        <v>-</v>
      </c>
      <c r="Q880" s="8" t="str">
        <f>IFERROR(VLOOKUP($B880,[11]BPT_System_Structure!$B:$F,5,FALSE),"-")</f>
        <v>-</v>
      </c>
      <c r="R880" s="59">
        <v>0</v>
      </c>
    </row>
    <row r="881" spans="2:18" hidden="1" x14ac:dyDescent="0.2">
      <c r="B881" s="21" t="str">
        <f>'[10]Linked sheet'!A881</f>
        <v>HA23B</v>
      </c>
      <c r="C881" s="20" t="str">
        <f>VLOOKUP($B881,'[10]Linked sheet'!$A$3:$O$1925,2,FALSE)</f>
        <v>Intermediate Knee Procedures for Trauma, Category 2, with CC</v>
      </c>
      <c r="D881" s="68" t="str">
        <f>IF(AND($Q881=$D$2,$O881="HRG"),"See 07.BPT",IFERROR(ROUND('[10]Linked sheet'!C881,'Rounded options'!$B$3),"-"))</f>
        <v>-</v>
      </c>
      <c r="E881" s="66">
        <f>IF(AND($O881="HRG",OR($D$2,$Q881=$E$2)), "See 07.BPTs",IFERROR(ROUND('[10]Linked sheet'!D881,'Rounded options'!$B$3),"-"))</f>
        <v>5778</v>
      </c>
      <c r="F881" s="15" t="str">
        <f>IFERROR(ROUND(IF('[10]Linked sheet'!E881="","-",'[10]Linked sheet'!E881),'Rounded options'!$B$3),"-")</f>
        <v>-</v>
      </c>
      <c r="G881" s="15" t="str">
        <f>IFERROR(ROUND(IF('[10]Linked sheet'!F881="","-",'[10]Linked sheet'!F881),'Rounded options'!$B$3),"-")</f>
        <v>-</v>
      </c>
      <c r="H881" s="15">
        <f>IFERROR(ROUND(IF('[10]Linked sheet'!G881="","-",'[10]Linked sheet'!G881),'Rounded options'!$B$3),"-")</f>
        <v>41</v>
      </c>
      <c r="I881" s="66">
        <f>IF(AND(Q881=$I$2,$O881="HRG"),"See 07.BPTs",IFERROR(ROUND('[10]Linked sheet'!H881,'Rounded options'!$B$3),"-"))</f>
        <v>5778</v>
      </c>
      <c r="J881" s="15">
        <f>IFERROR(ROUND(IF('[10]Linked sheet'!I881="","-",'[10]Linked sheet'!I881),'Rounded options'!$B$3),"-")</f>
        <v>41</v>
      </c>
      <c r="K881" s="15">
        <f>IFERROR(ROUND(IF('[10]Linked sheet'!J881="","-",'[10]Linked sheet'!J881),'Rounded options'!$B$3),"-")</f>
        <v>209</v>
      </c>
      <c r="L881" s="15" t="str">
        <f>IF('[10]Linked sheet'!K881="","-",'[10]Linked sheet'!K881)</f>
        <v>No</v>
      </c>
      <c r="M881" s="39" t="str">
        <f>IF('[10]Linked sheet'!L881="","-",'[10]Linked sheet'!L881)</f>
        <v>-</v>
      </c>
      <c r="N881" s="35">
        <f>IFERROR(ROUND('[10]Linked sheet'!M881,'Rounded options'!$B$3),"-")</f>
        <v>0</v>
      </c>
      <c r="O881" s="7" t="str">
        <f>IFERROR(VLOOKUP($B881,[11]BPT_System_Structure!$B:$F,2,FALSE),"-")</f>
        <v>-</v>
      </c>
      <c r="P881" s="23" t="str">
        <f>IFERROR(VLOOKUP($B881,[11]BPT_System_Structure!$B:$F,3,FALSE),"-")</f>
        <v>-</v>
      </c>
      <c r="Q881" s="8" t="str">
        <f>IFERROR(VLOOKUP($B881,[11]BPT_System_Structure!$B:$F,5,FALSE),"-")</f>
        <v>-</v>
      </c>
      <c r="R881" s="59">
        <v>0</v>
      </c>
    </row>
    <row r="882" spans="2:18" hidden="1" x14ac:dyDescent="0.2">
      <c r="B882" s="21" t="str">
        <f>'[10]Linked sheet'!A882</f>
        <v>HA23C</v>
      </c>
      <c r="C882" s="20" t="str">
        <f>VLOOKUP($B882,'[10]Linked sheet'!$A$3:$O$1925,2,FALSE)</f>
        <v>Intermediate Knee Procedures for Trauma, Category 2, without CC</v>
      </c>
      <c r="D882" s="68" t="str">
        <f>IF(AND($Q882=$D$2,$O882="HRG"),"See 07.BPT",IFERROR(ROUND('[10]Linked sheet'!C882,'Rounded options'!$B$3),"-"))</f>
        <v>-</v>
      </c>
      <c r="E882" s="66">
        <f>IF(AND($O882="HRG",OR($D$2,$Q882=$E$2)), "See 07.BPTs",IFERROR(ROUND('[10]Linked sheet'!D882,'Rounded options'!$B$3),"-"))</f>
        <v>2602</v>
      </c>
      <c r="F882" s="15" t="str">
        <f>IFERROR(ROUND(IF('[10]Linked sheet'!E882="","-",'[10]Linked sheet'!E882),'Rounded options'!$B$3),"-")</f>
        <v>-</v>
      </c>
      <c r="G882" s="15" t="str">
        <f>IFERROR(ROUND(IF('[10]Linked sheet'!F882="","-",'[10]Linked sheet'!F882),'Rounded options'!$B$3),"-")</f>
        <v>-</v>
      </c>
      <c r="H882" s="15">
        <f>IFERROR(ROUND(IF('[10]Linked sheet'!G882="","-",'[10]Linked sheet'!G882),'Rounded options'!$B$3),"-")</f>
        <v>8</v>
      </c>
      <c r="I882" s="66">
        <f>IF(AND(Q882=$I$2,$O882="HRG"),"See 07.BPTs",IFERROR(ROUND('[10]Linked sheet'!H882,'Rounded options'!$B$3),"-"))</f>
        <v>2602</v>
      </c>
      <c r="J882" s="15">
        <f>IFERROR(ROUND(IF('[10]Linked sheet'!I882="","-",'[10]Linked sheet'!I882),'Rounded options'!$B$3),"-")</f>
        <v>8</v>
      </c>
      <c r="K882" s="15">
        <f>IFERROR(ROUND(IF('[10]Linked sheet'!J882="","-",'[10]Linked sheet'!J882),'Rounded options'!$B$3),"-")</f>
        <v>209</v>
      </c>
      <c r="L882" s="15" t="str">
        <f>IF('[10]Linked sheet'!K882="","-",'[10]Linked sheet'!K882)</f>
        <v>No</v>
      </c>
      <c r="M882" s="39" t="str">
        <f>IF('[10]Linked sheet'!L882="","-",'[10]Linked sheet'!L882)</f>
        <v>-</v>
      </c>
      <c r="N882" s="35">
        <f>IFERROR(ROUND('[10]Linked sheet'!M882,'Rounded options'!$B$3),"-")</f>
        <v>0</v>
      </c>
      <c r="O882" s="7" t="str">
        <f>IFERROR(VLOOKUP($B882,[11]BPT_System_Structure!$B:$F,2,FALSE),"-")</f>
        <v>-</v>
      </c>
      <c r="P882" s="23" t="str">
        <f>IFERROR(VLOOKUP($B882,[11]BPT_System_Structure!$B:$F,3,FALSE),"-")</f>
        <v>-</v>
      </c>
      <c r="Q882" s="8" t="str">
        <f>IFERROR(VLOOKUP($B882,[11]BPT_System_Structure!$B:$F,5,FALSE),"-")</f>
        <v>-</v>
      </c>
      <c r="R882" s="59">
        <v>0</v>
      </c>
    </row>
    <row r="883" spans="2:18" hidden="1" x14ac:dyDescent="0.2">
      <c r="B883" s="21" t="str">
        <f>'[10]Linked sheet'!A883</f>
        <v>HA24Z</v>
      </c>
      <c r="C883" s="20" t="str">
        <f>VLOOKUP($B883,'[10]Linked sheet'!$A$3:$O$1925,2,FALSE)</f>
        <v>Intermediate Knee Procedures for Trauma, Category 1</v>
      </c>
      <c r="D883" s="68" t="str">
        <f>IF(AND($Q883=$D$2,$O883="HRG"),"See 07.BPT",IFERROR(ROUND('[10]Linked sheet'!C883,'Rounded options'!$B$3),"-"))</f>
        <v>-</v>
      </c>
      <c r="E883" s="66">
        <f>IF(AND($O883="HRG",OR($D$2,$Q883=$E$2)), "See 07.BPTs",IFERROR(ROUND('[10]Linked sheet'!D883,'Rounded options'!$B$3),"-"))</f>
        <v>4291</v>
      </c>
      <c r="F883" s="15" t="str">
        <f>IFERROR(ROUND(IF('[10]Linked sheet'!E883="","-",'[10]Linked sheet'!E883),'Rounded options'!$B$3),"-")</f>
        <v>-</v>
      </c>
      <c r="G883" s="15" t="str">
        <f>IFERROR(ROUND(IF('[10]Linked sheet'!F883="","-",'[10]Linked sheet'!F883),'Rounded options'!$B$3),"-")</f>
        <v>-</v>
      </c>
      <c r="H883" s="15">
        <f>IFERROR(ROUND(IF('[10]Linked sheet'!G883="","-",'[10]Linked sheet'!G883),'Rounded options'!$B$3),"-")</f>
        <v>9</v>
      </c>
      <c r="I883" s="66">
        <f>IF(AND(Q883=$I$2,$O883="HRG"),"See 07.BPTs",IFERROR(ROUND('[10]Linked sheet'!H883,'Rounded options'!$B$3),"-"))</f>
        <v>5946</v>
      </c>
      <c r="J883" s="15">
        <f>IFERROR(ROUND(IF('[10]Linked sheet'!I883="","-",'[10]Linked sheet'!I883),'Rounded options'!$B$3),"-")</f>
        <v>33</v>
      </c>
      <c r="K883" s="15">
        <f>IFERROR(ROUND(IF('[10]Linked sheet'!J883="","-",'[10]Linked sheet'!J883),'Rounded options'!$B$3),"-")</f>
        <v>209</v>
      </c>
      <c r="L883" s="15" t="str">
        <f>IF('[10]Linked sheet'!K883="","-",'[10]Linked sheet'!K883)</f>
        <v>No</v>
      </c>
      <c r="M883" s="39" t="str">
        <f>IF('[10]Linked sheet'!L883="","-",'[10]Linked sheet'!L883)</f>
        <v>-</v>
      </c>
      <c r="N883" s="35">
        <f>IFERROR(ROUND('[10]Linked sheet'!M883,'Rounded options'!$B$3),"-")</f>
        <v>0</v>
      </c>
      <c r="O883" s="7" t="str">
        <f>IFERROR(VLOOKUP($B883,[11]BPT_System_Structure!$B:$F,2,FALSE),"-")</f>
        <v>-</v>
      </c>
      <c r="P883" s="23" t="str">
        <f>IFERROR(VLOOKUP($B883,[11]BPT_System_Structure!$B:$F,3,FALSE),"-")</f>
        <v>-</v>
      </c>
      <c r="Q883" s="8" t="str">
        <f>IFERROR(VLOOKUP($B883,[11]BPT_System_Structure!$B:$F,5,FALSE),"-")</f>
        <v>-</v>
      </c>
      <c r="R883" s="59">
        <v>0</v>
      </c>
    </row>
    <row r="884" spans="2:18" hidden="1" x14ac:dyDescent="0.2">
      <c r="B884" s="21" t="str">
        <f>'[10]Linked sheet'!A884</f>
        <v>HA25B</v>
      </c>
      <c r="C884" s="20" t="str">
        <f>VLOOKUP($B884,'[10]Linked sheet'!$A$3:$O$1925,2,FALSE)</f>
        <v>Minor Knee Procedures for Trauma, Category 2, with CC</v>
      </c>
      <c r="D884" s="68" t="str">
        <f>IF(AND($Q884=$D$2,$O884="HRG"),"See 07.BPT",IFERROR(ROUND('[10]Linked sheet'!C884,'Rounded options'!$B$3),"-"))</f>
        <v>-</v>
      </c>
      <c r="E884" s="66">
        <f>IF(AND($O884="HRG",OR($D$2,$Q884=$E$2)), "See 07.BPTs",IFERROR(ROUND('[10]Linked sheet'!D884,'Rounded options'!$B$3),"-"))</f>
        <v>2988</v>
      </c>
      <c r="F884" s="15" t="str">
        <f>IFERROR(ROUND(IF('[10]Linked sheet'!E884="","-",'[10]Linked sheet'!E884),'Rounded options'!$B$3),"-")</f>
        <v>-</v>
      </c>
      <c r="G884" s="15" t="str">
        <f>IFERROR(ROUND(IF('[10]Linked sheet'!F884="","-",'[10]Linked sheet'!F884),'Rounded options'!$B$3),"-")</f>
        <v>-</v>
      </c>
      <c r="H884" s="15">
        <f>IFERROR(ROUND(IF('[10]Linked sheet'!G884="","-",'[10]Linked sheet'!G884),'Rounded options'!$B$3),"-")</f>
        <v>20</v>
      </c>
      <c r="I884" s="66">
        <f>IF(AND(Q884=$I$2,$O884="HRG"),"See 07.BPTs",IFERROR(ROUND('[10]Linked sheet'!H884,'Rounded options'!$B$3),"-"))</f>
        <v>4482</v>
      </c>
      <c r="J884" s="15">
        <f>IFERROR(ROUND(IF('[10]Linked sheet'!I884="","-",'[10]Linked sheet'!I884),'Rounded options'!$B$3),"-")</f>
        <v>42</v>
      </c>
      <c r="K884" s="15">
        <f>IFERROR(ROUND(IF('[10]Linked sheet'!J884="","-",'[10]Linked sheet'!J884),'Rounded options'!$B$3),"-")</f>
        <v>209</v>
      </c>
      <c r="L884" s="15" t="str">
        <f>IF('[10]Linked sheet'!K884="","-",'[10]Linked sheet'!K884)</f>
        <v>No</v>
      </c>
      <c r="M884" s="39" t="str">
        <f>IF('[10]Linked sheet'!L884="","-",'[10]Linked sheet'!L884)</f>
        <v>-</v>
      </c>
      <c r="N884" s="35">
        <f>IFERROR(ROUND('[10]Linked sheet'!M884,'Rounded options'!$B$3),"-")</f>
        <v>0</v>
      </c>
      <c r="O884" s="7" t="str">
        <f>IFERROR(VLOOKUP($B884,[11]BPT_System_Structure!$B:$F,2,FALSE),"-")</f>
        <v>-</v>
      </c>
      <c r="P884" s="23" t="str">
        <f>IFERROR(VLOOKUP($B884,[11]BPT_System_Structure!$B:$F,3,FALSE),"-")</f>
        <v>-</v>
      </c>
      <c r="Q884" s="8" t="str">
        <f>IFERROR(VLOOKUP($B884,[11]BPT_System_Structure!$B:$F,5,FALSE),"-")</f>
        <v>-</v>
      </c>
      <c r="R884" s="59">
        <v>0</v>
      </c>
    </row>
    <row r="885" spans="2:18" hidden="1" x14ac:dyDescent="0.2">
      <c r="B885" s="21" t="str">
        <f>'[10]Linked sheet'!A885</f>
        <v>HA25C</v>
      </c>
      <c r="C885" s="20" t="str">
        <f>VLOOKUP($B885,'[10]Linked sheet'!$A$3:$O$1925,2,FALSE)</f>
        <v>Minor Knee Procedures for Trauma, Category 2, without CC</v>
      </c>
      <c r="D885" s="68" t="str">
        <f>IF(AND($Q885=$D$2,$O885="HRG"),"See 07.BPT",IFERROR(ROUND('[10]Linked sheet'!C885,'Rounded options'!$B$3),"-"))</f>
        <v>-</v>
      </c>
      <c r="E885" s="66">
        <f>IF(AND($O885="HRG",OR($D$2,$Q885=$E$2)), "See 07.BPTs",IFERROR(ROUND('[10]Linked sheet'!D885,'Rounded options'!$B$3),"-"))</f>
        <v>2258</v>
      </c>
      <c r="F885" s="15" t="str">
        <f>IFERROR(ROUND(IF('[10]Linked sheet'!E885="","-",'[10]Linked sheet'!E885),'Rounded options'!$B$3),"-")</f>
        <v>-</v>
      </c>
      <c r="G885" s="15" t="str">
        <f>IFERROR(ROUND(IF('[10]Linked sheet'!F885="","-",'[10]Linked sheet'!F885),'Rounded options'!$B$3),"-")</f>
        <v>-</v>
      </c>
      <c r="H885" s="15">
        <f>IFERROR(ROUND(IF('[10]Linked sheet'!G885="","-",'[10]Linked sheet'!G885),'Rounded options'!$B$3),"-")</f>
        <v>8</v>
      </c>
      <c r="I885" s="66">
        <f>IF(AND(Q885=$I$2,$O885="HRG"),"See 07.BPTs",IFERROR(ROUND('[10]Linked sheet'!H885,'Rounded options'!$B$3),"-"))</f>
        <v>2258</v>
      </c>
      <c r="J885" s="15">
        <f>IFERROR(ROUND(IF('[10]Linked sheet'!I885="","-",'[10]Linked sheet'!I885),'Rounded options'!$B$3),"-")</f>
        <v>8</v>
      </c>
      <c r="K885" s="15">
        <f>IFERROR(ROUND(IF('[10]Linked sheet'!J885="","-",'[10]Linked sheet'!J885),'Rounded options'!$B$3),"-")</f>
        <v>209</v>
      </c>
      <c r="L885" s="15" t="str">
        <f>IF('[10]Linked sheet'!K885="","-",'[10]Linked sheet'!K885)</f>
        <v>No</v>
      </c>
      <c r="M885" s="39" t="str">
        <f>IF('[10]Linked sheet'!L885="","-",'[10]Linked sheet'!L885)</f>
        <v>-</v>
      </c>
      <c r="N885" s="35">
        <f>IFERROR(ROUND('[10]Linked sheet'!M885,'Rounded options'!$B$3),"-")</f>
        <v>0</v>
      </c>
      <c r="O885" s="7" t="str">
        <f>IFERROR(VLOOKUP($B885,[11]BPT_System_Structure!$B:$F,2,FALSE),"-")</f>
        <v>-</v>
      </c>
      <c r="P885" s="23" t="str">
        <f>IFERROR(VLOOKUP($B885,[11]BPT_System_Structure!$B:$F,3,FALSE),"-")</f>
        <v>-</v>
      </c>
      <c r="Q885" s="8" t="str">
        <f>IFERROR(VLOOKUP($B885,[11]BPT_System_Structure!$B:$F,5,FALSE),"-")</f>
        <v>-</v>
      </c>
      <c r="R885" s="59">
        <v>0</v>
      </c>
    </row>
    <row r="886" spans="2:18" hidden="1" x14ac:dyDescent="0.2">
      <c r="B886" s="21" t="str">
        <f>'[10]Linked sheet'!A886</f>
        <v>HA26B</v>
      </c>
      <c r="C886" s="20" t="str">
        <f>VLOOKUP($B886,'[10]Linked sheet'!$A$3:$O$1925,2,FALSE)</f>
        <v>Minor Knee Procedures for Trauma, Category 1, with CC</v>
      </c>
      <c r="D886" s="68" t="str">
        <f>IF(AND($Q886=$D$2,$O886="HRG"),"See 07.BPT",IFERROR(ROUND('[10]Linked sheet'!C886,'Rounded options'!$B$3),"-"))</f>
        <v>-</v>
      </c>
      <c r="E886" s="66">
        <f>IF(AND($O886="HRG",OR($D$2,$Q886=$E$2)), "See 07.BPTs",IFERROR(ROUND('[10]Linked sheet'!D886,'Rounded options'!$B$3),"-"))</f>
        <v>2020</v>
      </c>
      <c r="F886" s="15" t="str">
        <f>IFERROR(ROUND(IF('[10]Linked sheet'!E886="","-",'[10]Linked sheet'!E886),'Rounded options'!$B$3),"-")</f>
        <v>-</v>
      </c>
      <c r="G886" s="15" t="str">
        <f>IFERROR(ROUND(IF('[10]Linked sheet'!F886="","-",'[10]Linked sheet'!F886),'Rounded options'!$B$3),"-")</f>
        <v>-</v>
      </c>
      <c r="H886" s="15">
        <f>IFERROR(ROUND(IF('[10]Linked sheet'!G886="","-",'[10]Linked sheet'!G886),'Rounded options'!$B$3),"-")</f>
        <v>11</v>
      </c>
      <c r="I886" s="66">
        <f>IF(AND(Q886=$I$2,$O886="HRG"),"See 07.BPTs",IFERROR(ROUND('[10]Linked sheet'!H886,'Rounded options'!$B$3),"-"))</f>
        <v>5316</v>
      </c>
      <c r="J886" s="15">
        <f>IFERROR(ROUND(IF('[10]Linked sheet'!I886="","-",'[10]Linked sheet'!I886),'Rounded options'!$B$3),"-")</f>
        <v>68</v>
      </c>
      <c r="K886" s="15">
        <f>IFERROR(ROUND(IF('[10]Linked sheet'!J886="","-",'[10]Linked sheet'!J886),'Rounded options'!$B$3),"-")</f>
        <v>209</v>
      </c>
      <c r="L886" s="15" t="str">
        <f>IF('[10]Linked sheet'!K886="","-",'[10]Linked sheet'!K886)</f>
        <v>No</v>
      </c>
      <c r="M886" s="39" t="str">
        <f>IF('[10]Linked sheet'!L886="","-",'[10]Linked sheet'!L886)</f>
        <v>-</v>
      </c>
      <c r="N886" s="35">
        <f>IFERROR(ROUND('[10]Linked sheet'!M886,'Rounded options'!$B$3),"-")</f>
        <v>0</v>
      </c>
      <c r="O886" s="7" t="str">
        <f>IFERROR(VLOOKUP($B886,[11]BPT_System_Structure!$B:$F,2,FALSE),"-")</f>
        <v>-</v>
      </c>
      <c r="P886" s="23" t="str">
        <f>IFERROR(VLOOKUP($B886,[11]BPT_System_Structure!$B:$F,3,FALSE),"-")</f>
        <v>-</v>
      </c>
      <c r="Q886" s="8" t="str">
        <f>IFERROR(VLOOKUP($B886,[11]BPT_System_Structure!$B:$F,5,FALSE),"-")</f>
        <v>-</v>
      </c>
      <c r="R886" s="59">
        <v>0</v>
      </c>
    </row>
    <row r="887" spans="2:18" hidden="1" x14ac:dyDescent="0.2">
      <c r="B887" s="21" t="str">
        <f>'[10]Linked sheet'!A887</f>
        <v>HA26C</v>
      </c>
      <c r="C887" s="20" t="str">
        <f>VLOOKUP($B887,'[10]Linked sheet'!$A$3:$O$1925,2,FALSE)</f>
        <v>Minor Knee Procedures for Trauma, Category 1, without CC</v>
      </c>
      <c r="D887" s="68" t="str">
        <f>IF(AND($Q887=$D$2,$O887="HRG"),"See 07.BPT",IFERROR(ROUND('[10]Linked sheet'!C887,'Rounded options'!$B$3),"-"))</f>
        <v>-</v>
      </c>
      <c r="E887" s="66">
        <f>IF(AND($O887="HRG",OR($D$2,$Q887=$E$2)), "See 07.BPTs",IFERROR(ROUND('[10]Linked sheet'!D887,'Rounded options'!$B$3),"-"))</f>
        <v>3603</v>
      </c>
      <c r="F887" s="15" t="str">
        <f>IFERROR(ROUND(IF('[10]Linked sheet'!E887="","-",'[10]Linked sheet'!E887),'Rounded options'!$B$3),"-")</f>
        <v>-</v>
      </c>
      <c r="G887" s="15" t="str">
        <f>IFERROR(ROUND(IF('[10]Linked sheet'!F887="","-",'[10]Linked sheet'!F887),'Rounded options'!$B$3),"-")</f>
        <v>-</v>
      </c>
      <c r="H887" s="15">
        <f>IFERROR(ROUND(IF('[10]Linked sheet'!G887="","-",'[10]Linked sheet'!G887),'Rounded options'!$B$3),"-")</f>
        <v>5</v>
      </c>
      <c r="I887" s="66">
        <f>IF(AND(Q887=$I$2,$O887="HRG"),"See 07.BPTs",IFERROR(ROUND('[10]Linked sheet'!H887,'Rounded options'!$B$3),"-"))</f>
        <v>2065</v>
      </c>
      <c r="J887" s="15">
        <f>IFERROR(ROUND(IF('[10]Linked sheet'!I887="","-",'[10]Linked sheet'!I887),'Rounded options'!$B$3),"-")</f>
        <v>7</v>
      </c>
      <c r="K887" s="15">
        <f>IFERROR(ROUND(IF('[10]Linked sheet'!J887="","-",'[10]Linked sheet'!J887),'Rounded options'!$B$3),"-")</f>
        <v>209</v>
      </c>
      <c r="L887" s="15" t="str">
        <f>IF('[10]Linked sheet'!K887="","-",'[10]Linked sheet'!K887)</f>
        <v>No</v>
      </c>
      <c r="M887" s="39" t="str">
        <f>IF('[10]Linked sheet'!L887="","-",'[10]Linked sheet'!L887)</f>
        <v>-</v>
      </c>
      <c r="N887" s="35">
        <f>IFERROR(ROUND('[10]Linked sheet'!M887,'Rounded options'!$B$3),"-")</f>
        <v>0</v>
      </c>
      <c r="O887" s="7" t="str">
        <f>IFERROR(VLOOKUP($B887,[11]BPT_System_Structure!$B:$F,2,FALSE),"-")</f>
        <v>-</v>
      </c>
      <c r="P887" s="23" t="str">
        <f>IFERROR(VLOOKUP($B887,[11]BPT_System_Structure!$B:$F,3,FALSE),"-")</f>
        <v>-</v>
      </c>
      <c r="Q887" s="8" t="str">
        <f>IFERROR(VLOOKUP($B887,[11]BPT_System_Structure!$B:$F,5,FALSE),"-")</f>
        <v>-</v>
      </c>
      <c r="R887" s="59">
        <v>0</v>
      </c>
    </row>
    <row r="888" spans="2:18" hidden="1" x14ac:dyDescent="0.2">
      <c r="B888" s="21" t="str">
        <f>'[10]Linked sheet'!A888</f>
        <v>HA29Z</v>
      </c>
      <c r="C888" s="20" t="str">
        <f>VLOOKUP($B888,'[10]Linked sheet'!$A$3:$O$1925,2,FALSE)</f>
        <v>Minimal Knee Procedures for Trauma</v>
      </c>
      <c r="D888" s="68" t="str">
        <f>IF(AND($Q888=$D$2,$O888="HRG"),"See 07.BPT",IFERROR(ROUND('[10]Linked sheet'!C888,'Rounded options'!$B$3),"-"))</f>
        <v>-</v>
      </c>
      <c r="E888" s="66">
        <f>IF(AND($O888="HRG",OR($D$2,$Q888=$E$2)), "See 07.BPTs",IFERROR(ROUND('[10]Linked sheet'!D888,'Rounded options'!$B$3),"-"))</f>
        <v>890</v>
      </c>
      <c r="F888" s="15" t="str">
        <f>IFERROR(ROUND(IF('[10]Linked sheet'!E888="","-",'[10]Linked sheet'!E888),'Rounded options'!$B$3),"-")</f>
        <v>-</v>
      </c>
      <c r="G888" s="15" t="str">
        <f>IFERROR(ROUND(IF('[10]Linked sheet'!F888="","-",'[10]Linked sheet'!F888),'Rounded options'!$B$3),"-")</f>
        <v>-</v>
      </c>
      <c r="H888" s="15">
        <f>IFERROR(ROUND(IF('[10]Linked sheet'!G888="","-",'[10]Linked sheet'!G888),'Rounded options'!$B$3),"-")</f>
        <v>5</v>
      </c>
      <c r="I888" s="66">
        <f>IF(AND(Q888=$I$2,$O888="HRG"),"See 07.BPTs",IFERROR(ROUND('[10]Linked sheet'!H888,'Rounded options'!$B$3),"-"))</f>
        <v>584</v>
      </c>
      <c r="J888" s="15">
        <f>IFERROR(ROUND(IF('[10]Linked sheet'!I888="","-",'[10]Linked sheet'!I888),'Rounded options'!$B$3),"-")</f>
        <v>5</v>
      </c>
      <c r="K888" s="15">
        <f>IFERROR(ROUND(IF('[10]Linked sheet'!J888="","-",'[10]Linked sheet'!J888),'Rounded options'!$B$3),"-")</f>
        <v>209</v>
      </c>
      <c r="L888" s="15" t="str">
        <f>IF('[10]Linked sheet'!K888="","-",'[10]Linked sheet'!K888)</f>
        <v>No</v>
      </c>
      <c r="M888" s="39" t="str">
        <f>IF('[10]Linked sheet'!L888="","-",'[10]Linked sheet'!L888)</f>
        <v>-</v>
      </c>
      <c r="N888" s="35">
        <f>IFERROR(ROUND('[10]Linked sheet'!M888,'Rounded options'!$B$3),"-")</f>
        <v>0</v>
      </c>
      <c r="O888" s="7" t="str">
        <f>IFERROR(VLOOKUP($B888,[11]BPT_System_Structure!$B:$F,2,FALSE),"-")</f>
        <v>-</v>
      </c>
      <c r="P888" s="23" t="str">
        <f>IFERROR(VLOOKUP($B888,[11]BPT_System_Structure!$B:$F,3,FALSE),"-")</f>
        <v>-</v>
      </c>
      <c r="Q888" s="8" t="str">
        <f>IFERROR(VLOOKUP($B888,[11]BPT_System_Structure!$B:$F,5,FALSE),"-")</f>
        <v>-</v>
      </c>
      <c r="R888" s="59">
        <v>0</v>
      </c>
    </row>
    <row r="889" spans="2:18" hidden="1" x14ac:dyDescent="0.2">
      <c r="B889" s="21" t="str">
        <f>'[10]Linked sheet'!A889</f>
        <v>HA31B</v>
      </c>
      <c r="C889" s="20" t="str">
        <f>VLOOKUP($B889,'[10]Linked sheet'!$A$3:$O$1925,2,FALSE)</f>
        <v>Major Foot Procedures for Trauma, with CC</v>
      </c>
      <c r="D889" s="68" t="str">
        <f>IF(AND($Q889=$D$2,$O889="HRG"),"See 07.BPT",IFERROR(ROUND('[10]Linked sheet'!C889,'Rounded options'!$B$3),"-"))</f>
        <v>-</v>
      </c>
      <c r="E889" s="66">
        <f>IF(AND($O889="HRG",OR($D$2,$Q889=$E$2)), "See 07.BPTs",IFERROR(ROUND('[10]Linked sheet'!D889,'Rounded options'!$B$3),"-"))</f>
        <v>5274</v>
      </c>
      <c r="F889" s="15" t="str">
        <f>IFERROR(ROUND(IF('[10]Linked sheet'!E889="","-",'[10]Linked sheet'!E889),'Rounded options'!$B$3),"-")</f>
        <v>-</v>
      </c>
      <c r="G889" s="15" t="str">
        <f>IFERROR(ROUND(IF('[10]Linked sheet'!F889="","-",'[10]Linked sheet'!F889),'Rounded options'!$B$3),"-")</f>
        <v>-</v>
      </c>
      <c r="H889" s="15">
        <f>IFERROR(ROUND(IF('[10]Linked sheet'!G889="","-",'[10]Linked sheet'!G889),'Rounded options'!$B$3),"-")</f>
        <v>36</v>
      </c>
      <c r="I889" s="66">
        <f>IF(AND(Q889=$I$2,$O889="HRG"),"See 07.BPTs",IFERROR(ROUND('[10]Linked sheet'!H889,'Rounded options'!$B$3),"-"))</f>
        <v>5274</v>
      </c>
      <c r="J889" s="15">
        <f>IFERROR(ROUND(IF('[10]Linked sheet'!I889="","-",'[10]Linked sheet'!I889),'Rounded options'!$B$3),"-")</f>
        <v>36</v>
      </c>
      <c r="K889" s="15">
        <f>IFERROR(ROUND(IF('[10]Linked sheet'!J889="","-",'[10]Linked sheet'!J889),'Rounded options'!$B$3),"-")</f>
        <v>209</v>
      </c>
      <c r="L889" s="15" t="str">
        <f>IF('[10]Linked sheet'!K889="","-",'[10]Linked sheet'!K889)</f>
        <v>No</v>
      </c>
      <c r="M889" s="39" t="str">
        <f>IF('[10]Linked sheet'!L889="","-",'[10]Linked sheet'!L889)</f>
        <v>-</v>
      </c>
      <c r="N889" s="35">
        <f>IFERROR(ROUND('[10]Linked sheet'!M889,'Rounded options'!$B$3),"-")</f>
        <v>0</v>
      </c>
      <c r="O889" s="7" t="str">
        <f>IFERROR(VLOOKUP($B889,[11]BPT_System_Structure!$B:$F,2,FALSE),"-")</f>
        <v>-</v>
      </c>
      <c r="P889" s="23" t="str">
        <f>IFERROR(VLOOKUP($B889,[11]BPT_System_Structure!$B:$F,3,FALSE),"-")</f>
        <v>-</v>
      </c>
      <c r="Q889" s="8" t="str">
        <f>IFERROR(VLOOKUP($B889,[11]BPT_System_Structure!$B:$F,5,FALSE),"-")</f>
        <v>-</v>
      </c>
      <c r="R889" s="59">
        <v>0</v>
      </c>
    </row>
    <row r="890" spans="2:18" hidden="1" x14ac:dyDescent="0.2">
      <c r="B890" s="21" t="str">
        <f>'[10]Linked sheet'!A890</f>
        <v>HA31C</v>
      </c>
      <c r="C890" s="20" t="str">
        <f>VLOOKUP($B890,'[10]Linked sheet'!$A$3:$O$1925,2,FALSE)</f>
        <v>Major Foot Procedures for Trauma, without CC</v>
      </c>
      <c r="D890" s="68" t="str">
        <f>IF(AND($Q890=$D$2,$O890="HRG"),"See 07.BPT",IFERROR(ROUND('[10]Linked sheet'!C890,'Rounded options'!$B$3),"-"))</f>
        <v>-</v>
      </c>
      <c r="E890" s="66">
        <f>IF(AND($O890="HRG",OR($D$2,$Q890=$E$2)), "See 07.BPTs",IFERROR(ROUND('[10]Linked sheet'!D890,'Rounded options'!$B$3),"-"))</f>
        <v>3092</v>
      </c>
      <c r="F890" s="15" t="str">
        <f>IFERROR(ROUND(IF('[10]Linked sheet'!E890="","-",'[10]Linked sheet'!E890),'Rounded options'!$B$3),"-")</f>
        <v>-</v>
      </c>
      <c r="G890" s="15" t="str">
        <f>IFERROR(ROUND(IF('[10]Linked sheet'!F890="","-",'[10]Linked sheet'!F890),'Rounded options'!$B$3),"-")</f>
        <v>-</v>
      </c>
      <c r="H890" s="15">
        <f>IFERROR(ROUND(IF('[10]Linked sheet'!G890="","-",'[10]Linked sheet'!G890),'Rounded options'!$B$3),"-")</f>
        <v>9</v>
      </c>
      <c r="I890" s="66">
        <f>IF(AND(Q890=$I$2,$O890="HRG"),"See 07.BPTs",IFERROR(ROUND('[10]Linked sheet'!H890,'Rounded options'!$B$3),"-"))</f>
        <v>3092</v>
      </c>
      <c r="J890" s="15">
        <f>IFERROR(ROUND(IF('[10]Linked sheet'!I890="","-",'[10]Linked sheet'!I890),'Rounded options'!$B$3),"-")</f>
        <v>9</v>
      </c>
      <c r="K890" s="15">
        <f>IFERROR(ROUND(IF('[10]Linked sheet'!J890="","-",'[10]Linked sheet'!J890),'Rounded options'!$B$3),"-")</f>
        <v>209</v>
      </c>
      <c r="L890" s="15" t="str">
        <f>IF('[10]Linked sheet'!K890="","-",'[10]Linked sheet'!K890)</f>
        <v>No</v>
      </c>
      <c r="M890" s="39" t="str">
        <f>IF('[10]Linked sheet'!L890="","-",'[10]Linked sheet'!L890)</f>
        <v>-</v>
      </c>
      <c r="N890" s="35">
        <f>IFERROR(ROUND('[10]Linked sheet'!M890,'Rounded options'!$B$3),"-")</f>
        <v>0</v>
      </c>
      <c r="O890" s="7" t="str">
        <f>IFERROR(VLOOKUP($B890,[11]BPT_System_Structure!$B:$F,2,FALSE),"-")</f>
        <v>-</v>
      </c>
      <c r="P890" s="23" t="str">
        <f>IFERROR(VLOOKUP($B890,[11]BPT_System_Structure!$B:$F,3,FALSE),"-")</f>
        <v>-</v>
      </c>
      <c r="Q890" s="8" t="str">
        <f>IFERROR(VLOOKUP($B890,[11]BPT_System_Structure!$B:$F,5,FALSE),"-")</f>
        <v>-</v>
      </c>
      <c r="R890" s="59">
        <v>0</v>
      </c>
    </row>
    <row r="891" spans="2:18" hidden="1" x14ac:dyDescent="0.2">
      <c r="B891" s="21" t="str">
        <f>'[10]Linked sheet'!A891</f>
        <v>HA32Z</v>
      </c>
      <c r="C891" s="20" t="str">
        <f>VLOOKUP($B891,'[10]Linked sheet'!$A$3:$O$1925,2,FALSE)</f>
        <v>Intermediate Foot Procedures for Trauma, Category 2</v>
      </c>
      <c r="D891" s="68" t="str">
        <f>IF(AND($Q891=$D$2,$O891="HRG"),"See 07.BPT",IFERROR(ROUND('[10]Linked sheet'!C891,'Rounded options'!$B$3),"-"))</f>
        <v>-</v>
      </c>
      <c r="E891" s="66">
        <f>IF(AND($O891="HRG",OR($D$2,$Q891=$E$2)), "See 07.BPTs",IFERROR(ROUND('[10]Linked sheet'!D891,'Rounded options'!$B$3),"-"))</f>
        <v>2798</v>
      </c>
      <c r="F891" s="15" t="str">
        <f>IFERROR(ROUND(IF('[10]Linked sheet'!E891="","-",'[10]Linked sheet'!E891),'Rounded options'!$B$3),"-")</f>
        <v>-</v>
      </c>
      <c r="G891" s="15" t="str">
        <f>IFERROR(ROUND(IF('[10]Linked sheet'!F891="","-",'[10]Linked sheet'!F891),'Rounded options'!$B$3),"-")</f>
        <v>-</v>
      </c>
      <c r="H891" s="15">
        <f>IFERROR(ROUND(IF('[10]Linked sheet'!G891="","-",'[10]Linked sheet'!G891),'Rounded options'!$B$3),"-")</f>
        <v>5</v>
      </c>
      <c r="I891" s="66">
        <f>IF(AND(Q891=$I$2,$O891="HRG"),"See 07.BPTs",IFERROR(ROUND('[10]Linked sheet'!H891,'Rounded options'!$B$3),"-"))</f>
        <v>4995</v>
      </c>
      <c r="J891" s="15">
        <f>IFERROR(ROUND(IF('[10]Linked sheet'!I891="","-",'[10]Linked sheet'!I891),'Rounded options'!$B$3),"-")</f>
        <v>26</v>
      </c>
      <c r="K891" s="15">
        <f>IFERROR(ROUND(IF('[10]Linked sheet'!J891="","-",'[10]Linked sheet'!J891),'Rounded options'!$B$3),"-")</f>
        <v>209</v>
      </c>
      <c r="L891" s="15" t="str">
        <f>IF('[10]Linked sheet'!K891="","-",'[10]Linked sheet'!K891)</f>
        <v>No</v>
      </c>
      <c r="M891" s="39" t="str">
        <f>IF('[10]Linked sheet'!L891="","-",'[10]Linked sheet'!L891)</f>
        <v>-</v>
      </c>
      <c r="N891" s="35">
        <f>IFERROR(ROUND('[10]Linked sheet'!M891,'Rounded options'!$B$3),"-")</f>
        <v>0</v>
      </c>
      <c r="O891" s="7" t="str">
        <f>IFERROR(VLOOKUP($B891,[11]BPT_System_Structure!$B:$F,2,FALSE),"-")</f>
        <v>-</v>
      </c>
      <c r="P891" s="23" t="str">
        <f>IFERROR(VLOOKUP($B891,[11]BPT_System_Structure!$B:$F,3,FALSE),"-")</f>
        <v>-</v>
      </c>
      <c r="Q891" s="8" t="str">
        <f>IFERROR(VLOOKUP($B891,[11]BPT_System_Structure!$B:$F,5,FALSE),"-")</f>
        <v>-</v>
      </c>
      <c r="R891" s="59">
        <v>0</v>
      </c>
    </row>
    <row r="892" spans="2:18" hidden="1" x14ac:dyDescent="0.2">
      <c r="B892" s="21" t="str">
        <f>'[10]Linked sheet'!A892</f>
        <v>HA33Z</v>
      </c>
      <c r="C892" s="20" t="str">
        <f>VLOOKUP($B892,'[10]Linked sheet'!$A$3:$O$1925,2,FALSE)</f>
        <v>Intermediate Foot Procedures for Trauma, Category 1</v>
      </c>
      <c r="D892" s="68" t="str">
        <f>IF(AND($Q892=$D$2,$O892="HRG"),"See 07.BPT",IFERROR(ROUND('[10]Linked sheet'!C892,'Rounded options'!$B$3),"-"))</f>
        <v>-</v>
      </c>
      <c r="E892" s="66">
        <f>IF(AND($O892="HRG",OR($D$2,$Q892=$E$2)), "See 07.BPTs",IFERROR(ROUND('[10]Linked sheet'!D892,'Rounded options'!$B$3),"-"))</f>
        <v>2374</v>
      </c>
      <c r="F892" s="15" t="str">
        <f>IFERROR(ROUND(IF('[10]Linked sheet'!E892="","-",'[10]Linked sheet'!E892),'Rounded options'!$B$3),"-")</f>
        <v>-</v>
      </c>
      <c r="G892" s="15" t="str">
        <f>IFERROR(ROUND(IF('[10]Linked sheet'!F892="","-",'[10]Linked sheet'!F892),'Rounded options'!$B$3),"-")</f>
        <v>-</v>
      </c>
      <c r="H892" s="15">
        <f>IFERROR(ROUND(IF('[10]Linked sheet'!G892="","-",'[10]Linked sheet'!G892),'Rounded options'!$B$3),"-")</f>
        <v>5</v>
      </c>
      <c r="I892" s="66">
        <f>IF(AND(Q892=$I$2,$O892="HRG"),"See 07.BPTs",IFERROR(ROUND('[10]Linked sheet'!H892,'Rounded options'!$B$3),"-"))</f>
        <v>3727</v>
      </c>
      <c r="J892" s="15">
        <f>IFERROR(ROUND(IF('[10]Linked sheet'!I892="","-",'[10]Linked sheet'!I892),'Rounded options'!$B$3),"-")</f>
        <v>15</v>
      </c>
      <c r="K892" s="15">
        <f>IFERROR(ROUND(IF('[10]Linked sheet'!J892="","-",'[10]Linked sheet'!J892),'Rounded options'!$B$3),"-")</f>
        <v>209</v>
      </c>
      <c r="L892" s="15" t="str">
        <f>IF('[10]Linked sheet'!K892="","-",'[10]Linked sheet'!K892)</f>
        <v>No</v>
      </c>
      <c r="M892" s="39" t="str">
        <f>IF('[10]Linked sheet'!L892="","-",'[10]Linked sheet'!L892)</f>
        <v>-</v>
      </c>
      <c r="N892" s="35">
        <f>IFERROR(ROUND('[10]Linked sheet'!M892,'Rounded options'!$B$3),"-")</f>
        <v>0</v>
      </c>
      <c r="O892" s="7" t="str">
        <f>IFERROR(VLOOKUP($B892,[11]BPT_System_Structure!$B:$F,2,FALSE),"-")</f>
        <v>-</v>
      </c>
      <c r="P892" s="23" t="str">
        <f>IFERROR(VLOOKUP($B892,[11]BPT_System_Structure!$B:$F,3,FALSE),"-")</f>
        <v>-</v>
      </c>
      <c r="Q892" s="8" t="str">
        <f>IFERROR(VLOOKUP($B892,[11]BPT_System_Structure!$B:$F,5,FALSE),"-")</f>
        <v>-</v>
      </c>
      <c r="R892" s="59">
        <v>0</v>
      </c>
    </row>
    <row r="893" spans="2:18" hidden="1" x14ac:dyDescent="0.2">
      <c r="B893" s="21" t="str">
        <f>'[10]Linked sheet'!A893</f>
        <v>HA34Z</v>
      </c>
      <c r="C893" s="20" t="str">
        <f>VLOOKUP($B893,'[10]Linked sheet'!$A$3:$O$1925,2,FALSE)</f>
        <v>Minor Foot Procedures for Trauma, Category 2</v>
      </c>
      <c r="D893" s="68" t="str">
        <f>IF(AND($Q893=$D$2,$O893="HRG"),"See 07.BPT",IFERROR(ROUND('[10]Linked sheet'!C893,'Rounded options'!$B$3),"-"))</f>
        <v>-</v>
      </c>
      <c r="E893" s="66">
        <f>IF(AND($O893="HRG",OR($D$2,$Q893=$E$2)), "See 07.BPTs",IFERROR(ROUND('[10]Linked sheet'!D893,'Rounded options'!$B$3),"-"))</f>
        <v>1946</v>
      </c>
      <c r="F893" s="15" t="str">
        <f>IFERROR(ROUND(IF('[10]Linked sheet'!E893="","-",'[10]Linked sheet'!E893),'Rounded options'!$B$3),"-")</f>
        <v>-</v>
      </c>
      <c r="G893" s="15" t="str">
        <f>IFERROR(ROUND(IF('[10]Linked sheet'!F893="","-",'[10]Linked sheet'!F893),'Rounded options'!$B$3),"-")</f>
        <v>-</v>
      </c>
      <c r="H893" s="15">
        <f>IFERROR(ROUND(IF('[10]Linked sheet'!G893="","-",'[10]Linked sheet'!G893),'Rounded options'!$B$3),"-")</f>
        <v>5</v>
      </c>
      <c r="I893" s="66">
        <f>IF(AND(Q893=$I$2,$O893="HRG"),"See 07.BPTs",IFERROR(ROUND('[10]Linked sheet'!H893,'Rounded options'!$B$3),"-"))</f>
        <v>3017</v>
      </c>
      <c r="J893" s="15">
        <f>IFERROR(ROUND(IF('[10]Linked sheet'!I893="","-",'[10]Linked sheet'!I893),'Rounded options'!$B$3),"-")</f>
        <v>11</v>
      </c>
      <c r="K893" s="15">
        <f>IFERROR(ROUND(IF('[10]Linked sheet'!J893="","-",'[10]Linked sheet'!J893),'Rounded options'!$B$3),"-")</f>
        <v>209</v>
      </c>
      <c r="L893" s="15" t="str">
        <f>IF('[10]Linked sheet'!K893="","-",'[10]Linked sheet'!K893)</f>
        <v>No</v>
      </c>
      <c r="M893" s="39" t="str">
        <f>IF('[10]Linked sheet'!L893="","-",'[10]Linked sheet'!L893)</f>
        <v>-</v>
      </c>
      <c r="N893" s="35">
        <f>IFERROR(ROUND('[10]Linked sheet'!M893,'Rounded options'!$B$3),"-")</f>
        <v>0</v>
      </c>
      <c r="O893" s="7" t="str">
        <f>IFERROR(VLOOKUP($B893,[11]BPT_System_Structure!$B:$F,2,FALSE),"-")</f>
        <v>-</v>
      </c>
      <c r="P893" s="23" t="str">
        <f>IFERROR(VLOOKUP($B893,[11]BPT_System_Structure!$B:$F,3,FALSE),"-")</f>
        <v>-</v>
      </c>
      <c r="Q893" s="8" t="str">
        <f>IFERROR(VLOOKUP($B893,[11]BPT_System_Structure!$B:$F,5,FALSE),"-")</f>
        <v>-</v>
      </c>
      <c r="R893" s="59">
        <v>0</v>
      </c>
    </row>
    <row r="894" spans="2:18" hidden="1" x14ac:dyDescent="0.2">
      <c r="B894" s="21" t="str">
        <f>'[10]Linked sheet'!A894</f>
        <v>HA35Z</v>
      </c>
      <c r="C894" s="20" t="str">
        <f>VLOOKUP($B894,'[10]Linked sheet'!$A$3:$O$1925,2,FALSE)</f>
        <v>Minor Foot Procedures for Trauma, Category 1</v>
      </c>
      <c r="D894" s="68" t="str">
        <f>IF(AND($Q894=$D$2,$O894="HRG"),"See 07.BPT",IFERROR(ROUND('[10]Linked sheet'!C894,'Rounded options'!$B$3),"-"))</f>
        <v>-</v>
      </c>
      <c r="E894" s="66">
        <f>IF(AND($O894="HRG",OR($D$2,$Q894=$E$2)), "See 07.BPTs",IFERROR(ROUND('[10]Linked sheet'!D894,'Rounded options'!$B$3),"-"))</f>
        <v>1330</v>
      </c>
      <c r="F894" s="15" t="str">
        <f>IFERROR(ROUND(IF('[10]Linked sheet'!E894="","-",'[10]Linked sheet'!E894),'Rounded options'!$B$3),"-")</f>
        <v>-</v>
      </c>
      <c r="G894" s="15" t="str">
        <f>IFERROR(ROUND(IF('[10]Linked sheet'!F894="","-",'[10]Linked sheet'!F894),'Rounded options'!$B$3),"-")</f>
        <v>-</v>
      </c>
      <c r="H894" s="15">
        <f>IFERROR(ROUND(IF('[10]Linked sheet'!G894="","-",'[10]Linked sheet'!G894),'Rounded options'!$B$3),"-")</f>
        <v>5</v>
      </c>
      <c r="I894" s="66">
        <f>IF(AND(Q894=$I$2,$O894="HRG"),"See 07.BPTs",IFERROR(ROUND('[10]Linked sheet'!H894,'Rounded options'!$B$3),"-"))</f>
        <v>1942</v>
      </c>
      <c r="J894" s="15">
        <f>IFERROR(ROUND(IF('[10]Linked sheet'!I894="","-",'[10]Linked sheet'!I894),'Rounded options'!$B$3),"-")</f>
        <v>9</v>
      </c>
      <c r="K894" s="15">
        <f>IFERROR(ROUND(IF('[10]Linked sheet'!J894="","-",'[10]Linked sheet'!J894),'Rounded options'!$B$3),"-")</f>
        <v>209</v>
      </c>
      <c r="L894" s="15" t="str">
        <f>IF('[10]Linked sheet'!K894="","-",'[10]Linked sheet'!K894)</f>
        <v>No</v>
      </c>
      <c r="M894" s="39" t="str">
        <f>IF('[10]Linked sheet'!L894="","-",'[10]Linked sheet'!L894)</f>
        <v>-</v>
      </c>
      <c r="N894" s="35">
        <f>IFERROR(ROUND('[10]Linked sheet'!M894,'Rounded options'!$B$3),"-")</f>
        <v>0</v>
      </c>
      <c r="O894" s="7" t="str">
        <f>IFERROR(VLOOKUP($B894,[11]BPT_System_Structure!$B:$F,2,FALSE),"-")</f>
        <v>-</v>
      </c>
      <c r="P894" s="23" t="str">
        <f>IFERROR(VLOOKUP($B894,[11]BPT_System_Structure!$B:$F,3,FALSE),"-")</f>
        <v>-</v>
      </c>
      <c r="Q894" s="8" t="str">
        <f>IFERROR(VLOOKUP($B894,[11]BPT_System_Structure!$B:$F,5,FALSE),"-")</f>
        <v>-</v>
      </c>
      <c r="R894" s="59">
        <v>0</v>
      </c>
    </row>
    <row r="895" spans="2:18" hidden="1" x14ac:dyDescent="0.2">
      <c r="B895" s="21" t="str">
        <f>'[10]Linked sheet'!A895</f>
        <v>HA39Z</v>
      </c>
      <c r="C895" s="20" t="str">
        <f>VLOOKUP($B895,'[10]Linked sheet'!$A$3:$O$1925,2,FALSE)</f>
        <v>Minimal Foot Procedures for Trauma</v>
      </c>
      <c r="D895" s="68" t="str">
        <f>IF(AND($Q895=$D$2,$O895="HRG"),"See 07.BPT",IFERROR(ROUND('[10]Linked sheet'!C895,'Rounded options'!$B$3),"-"))</f>
        <v>-</v>
      </c>
      <c r="E895" s="66">
        <f>IF(AND($O895="HRG",OR($D$2,$Q895=$E$2)), "See 07.BPTs",IFERROR(ROUND('[10]Linked sheet'!D895,'Rounded options'!$B$3),"-"))</f>
        <v>625</v>
      </c>
      <c r="F895" s="15" t="str">
        <f>IFERROR(ROUND(IF('[10]Linked sheet'!E895="","-",'[10]Linked sheet'!E895),'Rounded options'!$B$3),"-")</f>
        <v>-</v>
      </c>
      <c r="G895" s="15" t="str">
        <f>IFERROR(ROUND(IF('[10]Linked sheet'!F895="","-",'[10]Linked sheet'!F895),'Rounded options'!$B$3),"-")</f>
        <v>-</v>
      </c>
      <c r="H895" s="15">
        <f>IFERROR(ROUND(IF('[10]Linked sheet'!G895="","-",'[10]Linked sheet'!G895),'Rounded options'!$B$3),"-")</f>
        <v>5</v>
      </c>
      <c r="I895" s="66">
        <f>IF(AND(Q895=$I$2,$O895="HRG"),"See 07.BPTs",IFERROR(ROUND('[10]Linked sheet'!H895,'Rounded options'!$B$3),"-"))</f>
        <v>549</v>
      </c>
      <c r="J895" s="15">
        <f>IFERROR(ROUND(IF('[10]Linked sheet'!I895="","-",'[10]Linked sheet'!I895),'Rounded options'!$B$3),"-")</f>
        <v>5</v>
      </c>
      <c r="K895" s="15">
        <f>IFERROR(ROUND(IF('[10]Linked sheet'!J895="","-",'[10]Linked sheet'!J895),'Rounded options'!$B$3),"-")</f>
        <v>209</v>
      </c>
      <c r="L895" s="15" t="str">
        <f>IF('[10]Linked sheet'!K895="","-",'[10]Linked sheet'!K895)</f>
        <v>No</v>
      </c>
      <c r="M895" s="39" t="str">
        <f>IF('[10]Linked sheet'!L895="","-",'[10]Linked sheet'!L895)</f>
        <v>-</v>
      </c>
      <c r="N895" s="35">
        <f>IFERROR(ROUND('[10]Linked sheet'!M895,'Rounded options'!$B$3),"-")</f>
        <v>0</v>
      </c>
      <c r="O895" s="7" t="str">
        <f>IFERROR(VLOOKUP($B895,[11]BPT_System_Structure!$B:$F,2,FALSE),"-")</f>
        <v>-</v>
      </c>
      <c r="P895" s="23" t="str">
        <f>IFERROR(VLOOKUP($B895,[11]BPT_System_Structure!$B:$F,3,FALSE),"-")</f>
        <v>-</v>
      </c>
      <c r="Q895" s="8" t="str">
        <f>IFERROR(VLOOKUP($B895,[11]BPT_System_Structure!$B:$F,5,FALSE),"-")</f>
        <v>-</v>
      </c>
      <c r="R895" s="59">
        <v>0</v>
      </c>
    </row>
    <row r="896" spans="2:18" hidden="1" x14ac:dyDescent="0.2">
      <c r="B896" s="21" t="str">
        <f>'[10]Linked sheet'!A896</f>
        <v>HA51Z</v>
      </c>
      <c r="C896" s="20" t="str">
        <f>VLOOKUP($B896,'[10]Linked sheet'!$A$3:$O$1925,2,FALSE)</f>
        <v>Major Hand Procedures for Trauma, Category 2</v>
      </c>
      <c r="D896" s="68" t="str">
        <f>IF(AND($Q896=$D$2,$O896="HRG"),"See 07.BPT",IFERROR(ROUND('[10]Linked sheet'!C896,'Rounded options'!$B$3),"-"))</f>
        <v>-</v>
      </c>
      <c r="E896" s="66">
        <f>IF(AND($O896="HRG",OR($D$2,$Q896=$E$2)), "See 07.BPTs",IFERROR(ROUND('[10]Linked sheet'!D896,'Rounded options'!$B$3),"-"))</f>
        <v>1485</v>
      </c>
      <c r="F896" s="15" t="str">
        <f>IFERROR(ROUND(IF('[10]Linked sheet'!E896="","-",'[10]Linked sheet'!E896),'Rounded options'!$B$3),"-")</f>
        <v>-</v>
      </c>
      <c r="G896" s="15" t="str">
        <f>IFERROR(ROUND(IF('[10]Linked sheet'!F896="","-",'[10]Linked sheet'!F896),'Rounded options'!$B$3),"-")</f>
        <v>-</v>
      </c>
      <c r="H896" s="15">
        <f>IFERROR(ROUND(IF('[10]Linked sheet'!G896="","-",'[10]Linked sheet'!G896),'Rounded options'!$B$3),"-")</f>
        <v>5</v>
      </c>
      <c r="I896" s="66">
        <f>IF(AND(Q896=$I$2,$O896="HRG"),"See 07.BPTs",IFERROR(ROUND('[10]Linked sheet'!H896,'Rounded options'!$B$3),"-"))</f>
        <v>1742</v>
      </c>
      <c r="J896" s="15">
        <f>IFERROR(ROUND(IF('[10]Linked sheet'!I896="","-",'[10]Linked sheet'!I896),'Rounded options'!$B$3),"-")</f>
        <v>5</v>
      </c>
      <c r="K896" s="15">
        <f>IFERROR(ROUND(IF('[10]Linked sheet'!J896="","-",'[10]Linked sheet'!J896),'Rounded options'!$B$3),"-")</f>
        <v>209</v>
      </c>
      <c r="L896" s="15" t="str">
        <f>IF('[10]Linked sheet'!K896="","-",'[10]Linked sheet'!K896)</f>
        <v>No</v>
      </c>
      <c r="M896" s="39" t="str">
        <f>IF('[10]Linked sheet'!L896="","-",'[10]Linked sheet'!L896)</f>
        <v>-</v>
      </c>
      <c r="N896" s="35">
        <f>IFERROR(ROUND('[10]Linked sheet'!M896,'Rounded options'!$B$3),"-")</f>
        <v>0</v>
      </c>
      <c r="O896" s="7" t="str">
        <f>IFERROR(VLOOKUP($B896,[11]BPT_System_Structure!$B:$F,2,FALSE),"-")</f>
        <v>-</v>
      </c>
      <c r="P896" s="23" t="str">
        <f>IFERROR(VLOOKUP($B896,[11]BPT_System_Structure!$B:$F,3,FALSE),"-")</f>
        <v>-</v>
      </c>
      <c r="Q896" s="8" t="str">
        <f>IFERROR(VLOOKUP($B896,[11]BPT_System_Structure!$B:$F,5,FALSE),"-")</f>
        <v>-</v>
      </c>
      <c r="R896" s="59">
        <v>0</v>
      </c>
    </row>
    <row r="897" spans="2:18" hidden="1" x14ac:dyDescent="0.2">
      <c r="B897" s="21" t="str">
        <f>'[10]Linked sheet'!A897</f>
        <v>HA52Z</v>
      </c>
      <c r="C897" s="20" t="str">
        <f>VLOOKUP($B897,'[10]Linked sheet'!$A$3:$O$1925,2,FALSE)</f>
        <v>Major Hand Procedures for Trauma, Category 1</v>
      </c>
      <c r="D897" s="68" t="str">
        <f>IF(AND($Q897=$D$2,$O897="HRG"),"See 07.BPT",IFERROR(ROUND('[10]Linked sheet'!C897,'Rounded options'!$B$3),"-"))</f>
        <v>-</v>
      </c>
      <c r="E897" s="66">
        <f>IF(AND($O897="HRG",OR($D$2,$Q897=$E$2)), "See 07.BPTs",IFERROR(ROUND('[10]Linked sheet'!D897,'Rounded options'!$B$3),"-"))</f>
        <v>1571</v>
      </c>
      <c r="F897" s="15" t="str">
        <f>IFERROR(ROUND(IF('[10]Linked sheet'!E897="","-",'[10]Linked sheet'!E897),'Rounded options'!$B$3),"-")</f>
        <v>-</v>
      </c>
      <c r="G897" s="15" t="str">
        <f>IFERROR(ROUND(IF('[10]Linked sheet'!F897="","-",'[10]Linked sheet'!F897),'Rounded options'!$B$3),"-")</f>
        <v>-</v>
      </c>
      <c r="H897" s="15">
        <f>IFERROR(ROUND(IF('[10]Linked sheet'!G897="","-",'[10]Linked sheet'!G897),'Rounded options'!$B$3),"-")</f>
        <v>5</v>
      </c>
      <c r="I897" s="66">
        <f>IF(AND(Q897=$I$2,$O897="HRG"),"See 07.BPTs",IFERROR(ROUND('[10]Linked sheet'!H897,'Rounded options'!$B$3),"-"))</f>
        <v>1930</v>
      </c>
      <c r="J897" s="15">
        <f>IFERROR(ROUND(IF('[10]Linked sheet'!I897="","-",'[10]Linked sheet'!I897),'Rounded options'!$B$3),"-")</f>
        <v>5</v>
      </c>
      <c r="K897" s="15">
        <f>IFERROR(ROUND(IF('[10]Linked sheet'!J897="","-",'[10]Linked sheet'!J897),'Rounded options'!$B$3),"-")</f>
        <v>209</v>
      </c>
      <c r="L897" s="15" t="str">
        <f>IF('[10]Linked sheet'!K897="","-",'[10]Linked sheet'!K897)</f>
        <v>No</v>
      </c>
      <c r="M897" s="39" t="str">
        <f>IF('[10]Linked sheet'!L897="","-",'[10]Linked sheet'!L897)</f>
        <v>-</v>
      </c>
      <c r="N897" s="35">
        <f>IFERROR(ROUND('[10]Linked sheet'!M897,'Rounded options'!$B$3),"-")</f>
        <v>0</v>
      </c>
      <c r="O897" s="7" t="str">
        <f>IFERROR(VLOOKUP($B897,[11]BPT_System_Structure!$B:$F,2,FALSE),"-")</f>
        <v>-</v>
      </c>
      <c r="P897" s="23" t="str">
        <f>IFERROR(VLOOKUP($B897,[11]BPT_System_Structure!$B:$F,3,FALSE),"-")</f>
        <v>-</v>
      </c>
      <c r="Q897" s="8" t="str">
        <f>IFERROR(VLOOKUP($B897,[11]BPT_System_Structure!$B:$F,5,FALSE),"-")</f>
        <v>-</v>
      </c>
      <c r="R897" s="59">
        <v>0</v>
      </c>
    </row>
    <row r="898" spans="2:18" hidden="1" x14ac:dyDescent="0.2">
      <c r="B898" s="21" t="str">
        <f>'[10]Linked sheet'!A898</f>
        <v>HA53Z</v>
      </c>
      <c r="C898" s="20" t="str">
        <f>VLOOKUP($B898,'[10]Linked sheet'!$A$3:$O$1925,2,FALSE)</f>
        <v>Intermediate Hand Procedures for Trauma, Category 2</v>
      </c>
      <c r="D898" s="68" t="str">
        <f>IF(AND($Q898=$D$2,$O898="HRG"),"See 07.BPT",IFERROR(ROUND('[10]Linked sheet'!C898,'Rounded options'!$B$3),"-"))</f>
        <v>-</v>
      </c>
      <c r="E898" s="66">
        <f>IF(AND($O898="HRG",OR($D$2,$Q898=$E$2)), "See 07.BPTs",IFERROR(ROUND('[10]Linked sheet'!D898,'Rounded options'!$B$3),"-"))</f>
        <v>1561</v>
      </c>
      <c r="F898" s="15" t="str">
        <f>IFERROR(ROUND(IF('[10]Linked sheet'!E898="","-",'[10]Linked sheet'!E898),'Rounded options'!$B$3),"-")</f>
        <v>-</v>
      </c>
      <c r="G898" s="15" t="str">
        <f>IFERROR(ROUND(IF('[10]Linked sheet'!F898="","-",'[10]Linked sheet'!F898),'Rounded options'!$B$3),"-")</f>
        <v>-</v>
      </c>
      <c r="H898" s="15">
        <f>IFERROR(ROUND(IF('[10]Linked sheet'!G898="","-",'[10]Linked sheet'!G898),'Rounded options'!$B$3),"-")</f>
        <v>5</v>
      </c>
      <c r="I898" s="66">
        <f>IF(AND(Q898=$I$2,$O898="HRG"),"See 07.BPTs",IFERROR(ROUND('[10]Linked sheet'!H898,'Rounded options'!$B$3),"-"))</f>
        <v>1709</v>
      </c>
      <c r="J898" s="15">
        <f>IFERROR(ROUND(IF('[10]Linked sheet'!I898="","-",'[10]Linked sheet'!I898),'Rounded options'!$B$3),"-")</f>
        <v>5</v>
      </c>
      <c r="K898" s="15">
        <f>IFERROR(ROUND(IF('[10]Linked sheet'!J898="","-",'[10]Linked sheet'!J898),'Rounded options'!$B$3),"-")</f>
        <v>209</v>
      </c>
      <c r="L898" s="15" t="str">
        <f>IF('[10]Linked sheet'!K898="","-",'[10]Linked sheet'!K898)</f>
        <v>No</v>
      </c>
      <c r="M898" s="39" t="str">
        <f>IF('[10]Linked sheet'!L898="","-",'[10]Linked sheet'!L898)</f>
        <v>-</v>
      </c>
      <c r="N898" s="35">
        <f>IFERROR(ROUND('[10]Linked sheet'!M898,'Rounded options'!$B$3),"-")</f>
        <v>0</v>
      </c>
      <c r="O898" s="7" t="str">
        <f>IFERROR(VLOOKUP($B898,[11]BPT_System_Structure!$B:$F,2,FALSE),"-")</f>
        <v>-</v>
      </c>
      <c r="P898" s="23" t="str">
        <f>IFERROR(VLOOKUP($B898,[11]BPT_System_Structure!$B:$F,3,FALSE),"-")</f>
        <v>-</v>
      </c>
      <c r="Q898" s="8" t="str">
        <f>IFERROR(VLOOKUP($B898,[11]BPT_System_Structure!$B:$F,5,FALSE),"-")</f>
        <v>-</v>
      </c>
      <c r="R898" s="59">
        <v>0</v>
      </c>
    </row>
    <row r="899" spans="2:18" hidden="1" x14ac:dyDescent="0.2">
      <c r="B899" s="21" t="str">
        <f>'[10]Linked sheet'!A899</f>
        <v>HA54Z</v>
      </c>
      <c r="C899" s="20" t="str">
        <f>VLOOKUP($B899,'[10]Linked sheet'!$A$3:$O$1925,2,FALSE)</f>
        <v>Intermediate Hand Procedures for Trauma, Category 1</v>
      </c>
      <c r="D899" s="68" t="str">
        <f>IF(AND($Q899=$D$2,$O899="HRG"),"See 07.BPT",IFERROR(ROUND('[10]Linked sheet'!C899,'Rounded options'!$B$3),"-"))</f>
        <v>-</v>
      </c>
      <c r="E899" s="66">
        <f>IF(AND($O899="HRG",OR($D$2,$Q899=$E$2)), "See 07.BPTs",IFERROR(ROUND('[10]Linked sheet'!D899,'Rounded options'!$B$3),"-"))</f>
        <v>1220</v>
      </c>
      <c r="F899" s="15" t="str">
        <f>IFERROR(ROUND(IF('[10]Linked sheet'!E899="","-",'[10]Linked sheet'!E899),'Rounded options'!$B$3),"-")</f>
        <v>-</v>
      </c>
      <c r="G899" s="15" t="str">
        <f>IFERROR(ROUND(IF('[10]Linked sheet'!F899="","-",'[10]Linked sheet'!F899),'Rounded options'!$B$3),"-")</f>
        <v>-</v>
      </c>
      <c r="H899" s="15">
        <f>IFERROR(ROUND(IF('[10]Linked sheet'!G899="","-",'[10]Linked sheet'!G899),'Rounded options'!$B$3),"-")</f>
        <v>5</v>
      </c>
      <c r="I899" s="66">
        <f>IF(AND(Q899=$I$2,$O899="HRG"),"See 07.BPTs",IFERROR(ROUND('[10]Linked sheet'!H899,'Rounded options'!$B$3),"-"))</f>
        <v>1372</v>
      </c>
      <c r="J899" s="15">
        <f>IFERROR(ROUND(IF('[10]Linked sheet'!I899="","-",'[10]Linked sheet'!I899),'Rounded options'!$B$3),"-")</f>
        <v>5</v>
      </c>
      <c r="K899" s="15">
        <f>IFERROR(ROUND(IF('[10]Linked sheet'!J899="","-",'[10]Linked sheet'!J899),'Rounded options'!$B$3),"-")</f>
        <v>209</v>
      </c>
      <c r="L899" s="15" t="str">
        <f>IF('[10]Linked sheet'!K899="","-",'[10]Linked sheet'!K899)</f>
        <v>No</v>
      </c>
      <c r="M899" s="39" t="str">
        <f>IF('[10]Linked sheet'!L899="","-",'[10]Linked sheet'!L899)</f>
        <v>-</v>
      </c>
      <c r="N899" s="35">
        <f>IFERROR(ROUND('[10]Linked sheet'!M899,'Rounded options'!$B$3),"-")</f>
        <v>0</v>
      </c>
      <c r="O899" s="7" t="str">
        <f>IFERROR(VLOOKUP($B899,[11]BPT_System_Structure!$B:$F,2,FALSE),"-")</f>
        <v>-</v>
      </c>
      <c r="P899" s="23" t="str">
        <f>IFERROR(VLOOKUP($B899,[11]BPT_System_Structure!$B:$F,3,FALSE),"-")</f>
        <v>-</v>
      </c>
      <c r="Q899" s="8" t="str">
        <f>IFERROR(VLOOKUP($B899,[11]BPT_System_Structure!$B:$F,5,FALSE),"-")</f>
        <v>-</v>
      </c>
      <c r="R899" s="59">
        <v>0</v>
      </c>
    </row>
    <row r="900" spans="2:18" hidden="1" x14ac:dyDescent="0.2">
      <c r="B900" s="21" t="str">
        <f>'[10]Linked sheet'!A900</f>
        <v>HA55Z</v>
      </c>
      <c r="C900" s="20" t="str">
        <f>VLOOKUP($B900,'[10]Linked sheet'!$A$3:$O$1925,2,FALSE)</f>
        <v>Minor Hand Procedures for Trauma, Category 2</v>
      </c>
      <c r="D900" s="68" t="str">
        <f>IF(AND($Q900=$D$2,$O900="HRG"),"See 07.BPT",IFERROR(ROUND('[10]Linked sheet'!C900,'Rounded options'!$B$3),"-"))</f>
        <v>-</v>
      </c>
      <c r="E900" s="66">
        <f>IF(AND($O900="HRG",OR($D$2,$Q900=$E$2)), "See 07.BPTs",IFERROR(ROUND('[10]Linked sheet'!D900,'Rounded options'!$B$3),"-"))</f>
        <v>1316</v>
      </c>
      <c r="F900" s="15" t="str">
        <f>IFERROR(ROUND(IF('[10]Linked sheet'!E900="","-",'[10]Linked sheet'!E900),'Rounded options'!$B$3),"-")</f>
        <v>-</v>
      </c>
      <c r="G900" s="15" t="str">
        <f>IFERROR(ROUND(IF('[10]Linked sheet'!F900="","-",'[10]Linked sheet'!F900),'Rounded options'!$B$3),"-")</f>
        <v>-</v>
      </c>
      <c r="H900" s="15">
        <f>IFERROR(ROUND(IF('[10]Linked sheet'!G900="","-",'[10]Linked sheet'!G900),'Rounded options'!$B$3),"-")</f>
        <v>5</v>
      </c>
      <c r="I900" s="66">
        <f>IF(AND(Q900=$I$2,$O900="HRG"),"See 07.BPTs",IFERROR(ROUND('[10]Linked sheet'!H900,'Rounded options'!$B$3),"-"))</f>
        <v>1363</v>
      </c>
      <c r="J900" s="15">
        <f>IFERROR(ROUND(IF('[10]Linked sheet'!I900="","-",'[10]Linked sheet'!I900),'Rounded options'!$B$3),"-")</f>
        <v>5</v>
      </c>
      <c r="K900" s="15">
        <f>IFERROR(ROUND(IF('[10]Linked sheet'!J900="","-",'[10]Linked sheet'!J900),'Rounded options'!$B$3),"-")</f>
        <v>209</v>
      </c>
      <c r="L900" s="15" t="str">
        <f>IF('[10]Linked sheet'!K900="","-",'[10]Linked sheet'!K900)</f>
        <v>No</v>
      </c>
      <c r="M900" s="39" t="str">
        <f>IF('[10]Linked sheet'!L900="","-",'[10]Linked sheet'!L900)</f>
        <v>-</v>
      </c>
      <c r="N900" s="35">
        <f>IFERROR(ROUND('[10]Linked sheet'!M900,'Rounded options'!$B$3),"-")</f>
        <v>0</v>
      </c>
      <c r="O900" s="7" t="str">
        <f>IFERROR(VLOOKUP($B900,[11]BPT_System_Structure!$B:$F,2,FALSE),"-")</f>
        <v>-</v>
      </c>
      <c r="P900" s="23" t="str">
        <f>IFERROR(VLOOKUP($B900,[11]BPT_System_Structure!$B:$F,3,FALSE),"-")</f>
        <v>-</v>
      </c>
      <c r="Q900" s="8" t="str">
        <f>IFERROR(VLOOKUP($B900,[11]BPT_System_Structure!$B:$F,5,FALSE),"-")</f>
        <v>-</v>
      </c>
      <c r="R900" s="59">
        <v>0</v>
      </c>
    </row>
    <row r="901" spans="2:18" hidden="1" x14ac:dyDescent="0.2">
      <c r="B901" s="21" t="str">
        <f>'[10]Linked sheet'!A901</f>
        <v>HA56A</v>
      </c>
      <c r="C901" s="20" t="str">
        <f>VLOOKUP($B901,'[10]Linked sheet'!$A$3:$O$1925,2,FALSE)</f>
        <v>Minor Hand Procedures for Trauma, Category 1, 19 years and over</v>
      </c>
      <c r="D901" s="68" t="str">
        <f>IF(AND($Q901=$D$2,$O901="HRG"),"See 07.BPT",IFERROR(ROUND('[10]Linked sheet'!C901,'Rounded options'!$B$3),"-"))</f>
        <v>-</v>
      </c>
      <c r="E901" s="66">
        <f>IF(AND($O901="HRG",OR($D$2,$Q901=$E$2)), "See 07.BPTs",IFERROR(ROUND('[10]Linked sheet'!D901,'Rounded options'!$B$3),"-"))</f>
        <v>1209</v>
      </c>
      <c r="F901" s="15" t="str">
        <f>IFERROR(ROUND(IF('[10]Linked sheet'!E901="","-",'[10]Linked sheet'!E901),'Rounded options'!$B$3),"-")</f>
        <v>-</v>
      </c>
      <c r="G901" s="15" t="str">
        <f>IFERROR(ROUND(IF('[10]Linked sheet'!F901="","-",'[10]Linked sheet'!F901),'Rounded options'!$B$3),"-")</f>
        <v>-</v>
      </c>
      <c r="H901" s="15">
        <f>IFERROR(ROUND(IF('[10]Linked sheet'!G901="","-",'[10]Linked sheet'!G901),'Rounded options'!$B$3),"-")</f>
        <v>5</v>
      </c>
      <c r="I901" s="66">
        <f>IF(AND(Q901=$I$2,$O901="HRG"),"See 07.BPTs",IFERROR(ROUND('[10]Linked sheet'!H901,'Rounded options'!$B$3),"-"))</f>
        <v>1363</v>
      </c>
      <c r="J901" s="15">
        <f>IFERROR(ROUND(IF('[10]Linked sheet'!I901="","-",'[10]Linked sheet'!I901),'Rounded options'!$B$3),"-")</f>
        <v>5</v>
      </c>
      <c r="K901" s="15">
        <f>IFERROR(ROUND(IF('[10]Linked sheet'!J901="","-",'[10]Linked sheet'!J901),'Rounded options'!$B$3),"-")</f>
        <v>209</v>
      </c>
      <c r="L901" s="15" t="str">
        <f>IF('[10]Linked sheet'!K901="","-",'[10]Linked sheet'!K901)</f>
        <v>No</v>
      </c>
      <c r="M901" s="39" t="str">
        <f>IF('[10]Linked sheet'!L901="","-",'[10]Linked sheet'!L901)</f>
        <v>-</v>
      </c>
      <c r="N901" s="35">
        <f>IFERROR(ROUND('[10]Linked sheet'!M901,'Rounded options'!$B$3),"-")</f>
        <v>0</v>
      </c>
      <c r="O901" s="7" t="str">
        <f>IFERROR(VLOOKUP($B901,[11]BPT_System_Structure!$B:$F,2,FALSE),"-")</f>
        <v>-</v>
      </c>
      <c r="P901" s="23" t="str">
        <f>IFERROR(VLOOKUP($B901,[11]BPT_System_Structure!$B:$F,3,FALSE),"-")</f>
        <v>-</v>
      </c>
      <c r="Q901" s="8" t="str">
        <f>IFERROR(VLOOKUP($B901,[11]BPT_System_Structure!$B:$F,5,FALSE),"-")</f>
        <v>-</v>
      </c>
      <c r="R901" s="59">
        <v>0</v>
      </c>
    </row>
    <row r="902" spans="2:18" hidden="1" x14ac:dyDescent="0.2">
      <c r="B902" s="21" t="str">
        <f>'[10]Linked sheet'!A902</f>
        <v>HA56B</v>
      </c>
      <c r="C902" s="20" t="str">
        <f>VLOOKUP($B902,'[10]Linked sheet'!$A$3:$O$1925,2,FALSE)</f>
        <v>Minor Hand Procedures for Trauma, Category 1, 18 years and under</v>
      </c>
      <c r="D902" s="68" t="str">
        <f>IF(AND($Q902=$D$2,$O902="HRG"),"See 07.BPT",IFERROR(ROUND('[10]Linked sheet'!C902,'Rounded options'!$B$3),"-"))</f>
        <v>-</v>
      </c>
      <c r="E902" s="66">
        <f>IF(AND($O902="HRG",OR($D$2,$Q902=$E$2)), "See 07.BPTs",IFERROR(ROUND('[10]Linked sheet'!D902,'Rounded options'!$B$3),"-"))</f>
        <v>1090</v>
      </c>
      <c r="F902" s="15" t="str">
        <f>IFERROR(ROUND(IF('[10]Linked sheet'!E902="","-",'[10]Linked sheet'!E902),'Rounded options'!$B$3),"-")</f>
        <v>-</v>
      </c>
      <c r="G902" s="15" t="str">
        <f>IFERROR(ROUND(IF('[10]Linked sheet'!F902="","-",'[10]Linked sheet'!F902),'Rounded options'!$B$3),"-")</f>
        <v>-</v>
      </c>
      <c r="H902" s="15">
        <f>IFERROR(ROUND(IF('[10]Linked sheet'!G902="","-",'[10]Linked sheet'!G902),'Rounded options'!$B$3),"-")</f>
        <v>5</v>
      </c>
      <c r="I902" s="66">
        <f>IF(AND(Q902=$I$2,$O902="HRG"),"See 07.BPTs",IFERROR(ROUND('[10]Linked sheet'!H902,'Rounded options'!$B$3),"-"))</f>
        <v>1149</v>
      </c>
      <c r="J902" s="15">
        <f>IFERROR(ROUND(IF('[10]Linked sheet'!I902="","-",'[10]Linked sheet'!I902),'Rounded options'!$B$3),"-")</f>
        <v>5</v>
      </c>
      <c r="K902" s="15">
        <f>IFERROR(ROUND(IF('[10]Linked sheet'!J902="","-",'[10]Linked sheet'!J902),'Rounded options'!$B$3),"-")</f>
        <v>347</v>
      </c>
      <c r="L902" s="15" t="str">
        <f>IF('[10]Linked sheet'!K902="","-",'[10]Linked sheet'!K902)</f>
        <v>No</v>
      </c>
      <c r="M902" s="39" t="str">
        <f>IF('[10]Linked sheet'!L902="","-",'[10]Linked sheet'!L902)</f>
        <v>-</v>
      </c>
      <c r="N902" s="35">
        <f>IFERROR(ROUND('[10]Linked sheet'!M902,'Rounded options'!$B$3),"-")</f>
        <v>0</v>
      </c>
      <c r="O902" s="7" t="str">
        <f>IFERROR(VLOOKUP($B902,[11]BPT_System_Structure!$B:$F,2,FALSE),"-")</f>
        <v>-</v>
      </c>
      <c r="P902" s="23" t="str">
        <f>IFERROR(VLOOKUP($B902,[11]BPT_System_Structure!$B:$F,3,FALSE),"-")</f>
        <v>-</v>
      </c>
      <c r="Q902" s="8" t="str">
        <f>IFERROR(VLOOKUP($B902,[11]BPT_System_Structure!$B:$F,5,FALSE),"-")</f>
        <v>-</v>
      </c>
      <c r="R902" s="59">
        <v>0</v>
      </c>
    </row>
    <row r="903" spans="2:18" hidden="1" x14ac:dyDescent="0.2">
      <c r="B903" s="21" t="str">
        <f>'[10]Linked sheet'!A903</f>
        <v>HA59Z</v>
      </c>
      <c r="C903" s="20" t="str">
        <f>VLOOKUP($B903,'[10]Linked sheet'!$A$3:$O$1925,2,FALSE)</f>
        <v>Minimal Hand Procedures for Trauma</v>
      </c>
      <c r="D903" s="68" t="str">
        <f>IF(AND($Q903=$D$2,$O903="HRG"),"See 07.BPT",IFERROR(ROUND('[10]Linked sheet'!C903,'Rounded options'!$B$3),"-"))</f>
        <v>-</v>
      </c>
      <c r="E903" s="66">
        <f>IF(AND($O903="HRG",OR($D$2,$Q903=$E$2)), "See 07.BPTs",IFERROR(ROUND('[10]Linked sheet'!D903,'Rounded options'!$B$3),"-"))</f>
        <v>438</v>
      </c>
      <c r="F903" s="15" t="str">
        <f>IFERROR(ROUND(IF('[10]Linked sheet'!E903="","-",'[10]Linked sheet'!E903),'Rounded options'!$B$3),"-")</f>
        <v>-</v>
      </c>
      <c r="G903" s="15" t="str">
        <f>IFERROR(ROUND(IF('[10]Linked sheet'!F903="","-",'[10]Linked sheet'!F903),'Rounded options'!$B$3),"-")</f>
        <v>-</v>
      </c>
      <c r="H903" s="15">
        <f>IFERROR(ROUND(IF('[10]Linked sheet'!G903="","-",'[10]Linked sheet'!G903),'Rounded options'!$B$3),"-")</f>
        <v>5</v>
      </c>
      <c r="I903" s="66">
        <f>IF(AND(Q903=$I$2,$O903="HRG"),"See 07.BPTs",IFERROR(ROUND('[10]Linked sheet'!H903,'Rounded options'!$B$3),"-"))</f>
        <v>438</v>
      </c>
      <c r="J903" s="15">
        <f>IFERROR(ROUND(IF('[10]Linked sheet'!I903="","-",'[10]Linked sheet'!I903),'Rounded options'!$B$3),"-")</f>
        <v>5</v>
      </c>
      <c r="K903" s="15">
        <f>IFERROR(ROUND(IF('[10]Linked sheet'!J903="","-",'[10]Linked sheet'!J903),'Rounded options'!$B$3),"-")</f>
        <v>209</v>
      </c>
      <c r="L903" s="15" t="str">
        <f>IF('[10]Linked sheet'!K903="","-",'[10]Linked sheet'!K903)</f>
        <v>No</v>
      </c>
      <c r="M903" s="39" t="str">
        <f>IF('[10]Linked sheet'!L903="","-",'[10]Linked sheet'!L903)</f>
        <v>-</v>
      </c>
      <c r="N903" s="35">
        <f>IFERROR(ROUND('[10]Linked sheet'!M903,'Rounded options'!$B$3),"-")</f>
        <v>0</v>
      </c>
      <c r="O903" s="7" t="str">
        <f>IFERROR(VLOOKUP($B903,[11]BPT_System_Structure!$B:$F,2,FALSE),"-")</f>
        <v>-</v>
      </c>
      <c r="P903" s="23" t="str">
        <f>IFERROR(VLOOKUP($B903,[11]BPT_System_Structure!$B:$F,3,FALSE),"-")</f>
        <v>-</v>
      </c>
      <c r="Q903" s="8" t="str">
        <f>IFERROR(VLOOKUP($B903,[11]BPT_System_Structure!$B:$F,5,FALSE),"-")</f>
        <v>-</v>
      </c>
      <c r="R903" s="59">
        <v>0</v>
      </c>
    </row>
    <row r="904" spans="2:18" hidden="1" x14ac:dyDescent="0.2">
      <c r="B904" s="21" t="str">
        <f>'[10]Linked sheet'!A904</f>
        <v>HA61B</v>
      </c>
      <c r="C904" s="20" t="str">
        <f>VLOOKUP($B904,'[10]Linked sheet'!$A$3:$O$1925,2,FALSE)</f>
        <v>Major, Shoulder or Upper Arm Procedures for Trauma, with CC</v>
      </c>
      <c r="D904" s="68" t="str">
        <f>IF(AND($Q904=$D$2,$O904="HRG"),"See 07.BPT",IFERROR(ROUND('[10]Linked sheet'!C904,'Rounded options'!$B$3),"-"))</f>
        <v>-</v>
      </c>
      <c r="E904" s="66">
        <f>IF(AND($O904="HRG",OR($D$2,$Q904=$E$2)), "See 07.BPTs",IFERROR(ROUND('[10]Linked sheet'!D904,'Rounded options'!$B$3),"-"))</f>
        <v>5486</v>
      </c>
      <c r="F904" s="15" t="str">
        <f>IFERROR(ROUND(IF('[10]Linked sheet'!E904="","-",'[10]Linked sheet'!E904),'Rounded options'!$B$3),"-")</f>
        <v>-</v>
      </c>
      <c r="G904" s="15" t="str">
        <f>IFERROR(ROUND(IF('[10]Linked sheet'!F904="","-",'[10]Linked sheet'!F904),'Rounded options'!$B$3),"-")</f>
        <v>-</v>
      </c>
      <c r="H904" s="15">
        <f>IFERROR(ROUND(IF('[10]Linked sheet'!G904="","-",'[10]Linked sheet'!G904),'Rounded options'!$B$3),"-")</f>
        <v>32</v>
      </c>
      <c r="I904" s="66">
        <f>IF(AND(Q904=$I$2,$O904="HRG"),"See 07.BPTs",IFERROR(ROUND('[10]Linked sheet'!H904,'Rounded options'!$B$3),"-"))</f>
        <v>5486</v>
      </c>
      <c r="J904" s="15">
        <f>IFERROR(ROUND(IF('[10]Linked sheet'!I904="","-",'[10]Linked sheet'!I904),'Rounded options'!$B$3),"-")</f>
        <v>32</v>
      </c>
      <c r="K904" s="15">
        <f>IFERROR(ROUND(IF('[10]Linked sheet'!J904="","-",'[10]Linked sheet'!J904),'Rounded options'!$B$3),"-")</f>
        <v>209</v>
      </c>
      <c r="L904" s="15" t="str">
        <f>IF('[10]Linked sheet'!K904="","-",'[10]Linked sheet'!K904)</f>
        <v>No</v>
      </c>
      <c r="M904" s="39" t="str">
        <f>IF('[10]Linked sheet'!L904="","-",'[10]Linked sheet'!L904)</f>
        <v>-</v>
      </c>
      <c r="N904" s="35">
        <f>IFERROR(ROUND('[10]Linked sheet'!M904,'Rounded options'!$B$3),"-")</f>
        <v>0</v>
      </c>
      <c r="O904" s="7" t="str">
        <f>IFERROR(VLOOKUP($B904,[11]BPT_System_Structure!$B:$F,2,FALSE),"-")</f>
        <v>-</v>
      </c>
      <c r="P904" s="23" t="str">
        <f>IFERROR(VLOOKUP($B904,[11]BPT_System_Structure!$B:$F,3,FALSE),"-")</f>
        <v>-</v>
      </c>
      <c r="Q904" s="8" t="str">
        <f>IFERROR(VLOOKUP($B904,[11]BPT_System_Structure!$B:$F,5,FALSE),"-")</f>
        <v>-</v>
      </c>
      <c r="R904" s="59">
        <v>0</v>
      </c>
    </row>
    <row r="905" spans="2:18" hidden="1" x14ac:dyDescent="0.2">
      <c r="B905" s="21" t="str">
        <f>'[10]Linked sheet'!A905</f>
        <v>HA61C</v>
      </c>
      <c r="C905" s="20" t="str">
        <f>VLOOKUP($B905,'[10]Linked sheet'!$A$3:$O$1925,2,FALSE)</f>
        <v>Major, Shoulder or Upper Arm Procedures for Trauma, without CC</v>
      </c>
      <c r="D905" s="68" t="str">
        <f>IF(AND($Q905=$D$2,$O905="HRG"),"See 07.BPT",IFERROR(ROUND('[10]Linked sheet'!C905,'Rounded options'!$B$3),"-"))</f>
        <v>-</v>
      </c>
      <c r="E905" s="66">
        <f>IF(AND($O905="HRG",OR($D$2,$Q905=$E$2)), "See 07.BPTs",IFERROR(ROUND('[10]Linked sheet'!D905,'Rounded options'!$B$3),"-"))</f>
        <v>2829</v>
      </c>
      <c r="F905" s="15" t="str">
        <f>IFERROR(ROUND(IF('[10]Linked sheet'!E905="","-",'[10]Linked sheet'!E905),'Rounded options'!$B$3),"-")</f>
        <v>-</v>
      </c>
      <c r="G905" s="15" t="str">
        <f>IFERROR(ROUND(IF('[10]Linked sheet'!F905="","-",'[10]Linked sheet'!F905),'Rounded options'!$B$3),"-")</f>
        <v>-</v>
      </c>
      <c r="H905" s="15">
        <f>IFERROR(ROUND(IF('[10]Linked sheet'!G905="","-",'[10]Linked sheet'!G905),'Rounded options'!$B$3),"-")</f>
        <v>5</v>
      </c>
      <c r="I905" s="66">
        <f>IF(AND(Q905=$I$2,$O905="HRG"),"See 07.BPTs",IFERROR(ROUND('[10]Linked sheet'!H905,'Rounded options'!$B$3),"-"))</f>
        <v>3156</v>
      </c>
      <c r="J905" s="15">
        <f>IFERROR(ROUND(IF('[10]Linked sheet'!I905="","-",'[10]Linked sheet'!I905),'Rounded options'!$B$3),"-")</f>
        <v>6</v>
      </c>
      <c r="K905" s="15">
        <f>IFERROR(ROUND(IF('[10]Linked sheet'!J905="","-",'[10]Linked sheet'!J905),'Rounded options'!$B$3),"-")</f>
        <v>209</v>
      </c>
      <c r="L905" s="15" t="str">
        <f>IF('[10]Linked sheet'!K905="","-",'[10]Linked sheet'!K905)</f>
        <v>No</v>
      </c>
      <c r="M905" s="39" t="str">
        <f>IF('[10]Linked sheet'!L905="","-",'[10]Linked sheet'!L905)</f>
        <v>-</v>
      </c>
      <c r="N905" s="35">
        <f>IFERROR(ROUND('[10]Linked sheet'!M905,'Rounded options'!$B$3),"-")</f>
        <v>0</v>
      </c>
      <c r="O905" s="7" t="str">
        <f>IFERROR(VLOOKUP($B905,[11]BPT_System_Structure!$B:$F,2,FALSE),"-")</f>
        <v>-</v>
      </c>
      <c r="P905" s="23" t="str">
        <f>IFERROR(VLOOKUP($B905,[11]BPT_System_Structure!$B:$F,3,FALSE),"-")</f>
        <v>-</v>
      </c>
      <c r="Q905" s="8" t="str">
        <f>IFERROR(VLOOKUP($B905,[11]BPT_System_Structure!$B:$F,5,FALSE),"-")</f>
        <v>-</v>
      </c>
      <c r="R905" s="59">
        <v>0</v>
      </c>
    </row>
    <row r="906" spans="2:18" hidden="1" x14ac:dyDescent="0.2">
      <c r="B906" s="21" t="str">
        <f>'[10]Linked sheet'!A906</f>
        <v>HA62Z</v>
      </c>
      <c r="C906" s="20" t="str">
        <f>VLOOKUP($B906,'[10]Linked sheet'!$A$3:$O$1925,2,FALSE)</f>
        <v>Intermediate, Shoulder or Upper Arm Procedures for Trauma</v>
      </c>
      <c r="D906" s="68" t="str">
        <f>IF(AND($Q906=$D$2,$O906="HRG"),"See 07.BPT",IFERROR(ROUND('[10]Linked sheet'!C906,'Rounded options'!$B$3),"-"))</f>
        <v>-</v>
      </c>
      <c r="E906" s="66">
        <f>IF(AND($O906="HRG",OR($D$2,$Q906=$E$2)), "See 07.BPTs",IFERROR(ROUND('[10]Linked sheet'!D906,'Rounded options'!$B$3),"-"))</f>
        <v>2358</v>
      </c>
      <c r="F906" s="15" t="str">
        <f>IFERROR(ROUND(IF('[10]Linked sheet'!E906="","-",'[10]Linked sheet'!E906),'Rounded options'!$B$3),"-")</f>
        <v>-</v>
      </c>
      <c r="G906" s="15" t="str">
        <f>IFERROR(ROUND(IF('[10]Linked sheet'!F906="","-",'[10]Linked sheet'!F906),'Rounded options'!$B$3),"-")</f>
        <v>-</v>
      </c>
      <c r="H906" s="15">
        <f>IFERROR(ROUND(IF('[10]Linked sheet'!G906="","-",'[10]Linked sheet'!G906),'Rounded options'!$B$3),"-")</f>
        <v>5</v>
      </c>
      <c r="I906" s="66">
        <f>IF(AND(Q906=$I$2,$O906="HRG"),"See 07.BPTs",IFERROR(ROUND('[10]Linked sheet'!H906,'Rounded options'!$B$3),"-"))</f>
        <v>2785</v>
      </c>
      <c r="J906" s="15">
        <f>IFERROR(ROUND(IF('[10]Linked sheet'!I906="","-",'[10]Linked sheet'!I906),'Rounded options'!$B$3),"-")</f>
        <v>9</v>
      </c>
      <c r="K906" s="15">
        <f>IFERROR(ROUND(IF('[10]Linked sheet'!J906="","-",'[10]Linked sheet'!J906),'Rounded options'!$B$3),"-")</f>
        <v>209</v>
      </c>
      <c r="L906" s="15" t="str">
        <f>IF('[10]Linked sheet'!K906="","-",'[10]Linked sheet'!K906)</f>
        <v>No</v>
      </c>
      <c r="M906" s="39" t="str">
        <f>IF('[10]Linked sheet'!L906="","-",'[10]Linked sheet'!L906)</f>
        <v>-</v>
      </c>
      <c r="N906" s="35">
        <f>IFERROR(ROUND('[10]Linked sheet'!M906,'Rounded options'!$B$3),"-")</f>
        <v>0</v>
      </c>
      <c r="O906" s="7" t="str">
        <f>IFERROR(VLOOKUP($B906,[11]BPT_System_Structure!$B:$F,2,FALSE),"-")</f>
        <v>-</v>
      </c>
      <c r="P906" s="23" t="str">
        <f>IFERROR(VLOOKUP($B906,[11]BPT_System_Structure!$B:$F,3,FALSE),"-")</f>
        <v>-</v>
      </c>
      <c r="Q906" s="8" t="str">
        <f>IFERROR(VLOOKUP($B906,[11]BPT_System_Structure!$B:$F,5,FALSE),"-")</f>
        <v>-</v>
      </c>
      <c r="R906" s="59">
        <v>0</v>
      </c>
    </row>
    <row r="907" spans="2:18" hidden="1" x14ac:dyDescent="0.2">
      <c r="B907" s="21" t="str">
        <f>'[10]Linked sheet'!A907</f>
        <v>HA63Z</v>
      </c>
      <c r="C907" s="20" t="str">
        <f>VLOOKUP($B907,'[10]Linked sheet'!$A$3:$O$1925,2,FALSE)</f>
        <v>Minor, Shoulder or Upper Arm Procedures for Trauma</v>
      </c>
      <c r="D907" s="68" t="str">
        <f>IF(AND($Q907=$D$2,$O907="HRG"),"See 07.BPT",IFERROR(ROUND('[10]Linked sheet'!C907,'Rounded options'!$B$3),"-"))</f>
        <v>-</v>
      </c>
      <c r="E907" s="66">
        <f>IF(AND($O907="HRG",OR($D$2,$Q907=$E$2)), "See 07.BPTs",IFERROR(ROUND('[10]Linked sheet'!D907,'Rounded options'!$B$3),"-"))</f>
        <v>1902</v>
      </c>
      <c r="F907" s="15" t="str">
        <f>IFERROR(ROUND(IF('[10]Linked sheet'!E907="","-",'[10]Linked sheet'!E907),'Rounded options'!$B$3),"-")</f>
        <v>-</v>
      </c>
      <c r="G907" s="15" t="str">
        <f>IFERROR(ROUND(IF('[10]Linked sheet'!F907="","-",'[10]Linked sheet'!F907),'Rounded options'!$B$3),"-")</f>
        <v>-</v>
      </c>
      <c r="H907" s="15">
        <f>IFERROR(ROUND(IF('[10]Linked sheet'!G907="","-",'[10]Linked sheet'!G907),'Rounded options'!$B$3),"-")</f>
        <v>5</v>
      </c>
      <c r="I907" s="66">
        <f>IF(AND(Q907=$I$2,$O907="HRG"),"See 07.BPTs",IFERROR(ROUND('[10]Linked sheet'!H907,'Rounded options'!$B$3),"-"))</f>
        <v>1442</v>
      </c>
      <c r="J907" s="15">
        <f>IFERROR(ROUND(IF('[10]Linked sheet'!I907="","-",'[10]Linked sheet'!I907),'Rounded options'!$B$3),"-")</f>
        <v>5</v>
      </c>
      <c r="K907" s="15">
        <f>IFERROR(ROUND(IF('[10]Linked sheet'!J907="","-",'[10]Linked sheet'!J907),'Rounded options'!$B$3),"-")</f>
        <v>209</v>
      </c>
      <c r="L907" s="15" t="str">
        <f>IF('[10]Linked sheet'!K907="","-",'[10]Linked sheet'!K907)</f>
        <v>No</v>
      </c>
      <c r="M907" s="39" t="str">
        <f>IF('[10]Linked sheet'!L907="","-",'[10]Linked sheet'!L907)</f>
        <v>-</v>
      </c>
      <c r="N907" s="35">
        <f>IFERROR(ROUND('[10]Linked sheet'!M907,'Rounded options'!$B$3),"-")</f>
        <v>0</v>
      </c>
      <c r="O907" s="7" t="str">
        <f>IFERROR(VLOOKUP($B907,[11]BPT_System_Structure!$B:$F,2,FALSE),"-")</f>
        <v>-</v>
      </c>
      <c r="P907" s="23" t="str">
        <f>IFERROR(VLOOKUP($B907,[11]BPT_System_Structure!$B:$F,3,FALSE),"-")</f>
        <v>-</v>
      </c>
      <c r="Q907" s="8" t="str">
        <f>IFERROR(VLOOKUP($B907,[11]BPT_System_Structure!$B:$F,5,FALSE),"-")</f>
        <v>-</v>
      </c>
      <c r="R907" s="59">
        <v>0</v>
      </c>
    </row>
    <row r="908" spans="2:18" hidden="1" x14ac:dyDescent="0.2">
      <c r="B908" s="21" t="str">
        <f>'[10]Linked sheet'!A908</f>
        <v>HA69Z</v>
      </c>
      <c r="C908" s="20" t="str">
        <f>VLOOKUP($B908,'[10]Linked sheet'!$A$3:$O$1925,2,FALSE)</f>
        <v>Minimal, Shoulder or Upper Arm Procedures for Trauma</v>
      </c>
      <c r="D908" s="68" t="str">
        <f>IF(AND($Q908=$D$2,$O908="HRG"),"See 07.BPT",IFERROR(ROUND('[10]Linked sheet'!C908,'Rounded options'!$B$3),"-"))</f>
        <v>-</v>
      </c>
      <c r="E908" s="66">
        <f>IF(AND($O908="HRG",OR($D$2,$Q908=$E$2)), "See 07.BPTs",IFERROR(ROUND('[10]Linked sheet'!D908,'Rounded options'!$B$3),"-"))</f>
        <v>504</v>
      </c>
      <c r="F908" s="15" t="str">
        <f>IFERROR(ROUND(IF('[10]Linked sheet'!E908="","-",'[10]Linked sheet'!E908),'Rounded options'!$B$3),"-")</f>
        <v>-</v>
      </c>
      <c r="G908" s="15" t="str">
        <f>IFERROR(ROUND(IF('[10]Linked sheet'!F908="","-",'[10]Linked sheet'!F908),'Rounded options'!$B$3),"-")</f>
        <v>-</v>
      </c>
      <c r="H908" s="15">
        <f>IFERROR(ROUND(IF('[10]Linked sheet'!G908="","-",'[10]Linked sheet'!G908),'Rounded options'!$B$3),"-")</f>
        <v>5</v>
      </c>
      <c r="I908" s="66">
        <f>IF(AND(Q908=$I$2,$O908="HRG"),"See 07.BPTs",IFERROR(ROUND('[10]Linked sheet'!H908,'Rounded options'!$B$3),"-"))</f>
        <v>515</v>
      </c>
      <c r="J908" s="15">
        <f>IFERROR(ROUND(IF('[10]Linked sheet'!I908="","-",'[10]Linked sheet'!I908),'Rounded options'!$B$3),"-")</f>
        <v>5</v>
      </c>
      <c r="K908" s="15">
        <f>IFERROR(ROUND(IF('[10]Linked sheet'!J908="","-",'[10]Linked sheet'!J908),'Rounded options'!$B$3),"-")</f>
        <v>209</v>
      </c>
      <c r="L908" s="15" t="str">
        <f>IF('[10]Linked sheet'!K908="","-",'[10]Linked sheet'!K908)</f>
        <v>No</v>
      </c>
      <c r="M908" s="39" t="str">
        <f>IF('[10]Linked sheet'!L908="","-",'[10]Linked sheet'!L908)</f>
        <v>-</v>
      </c>
      <c r="N908" s="35">
        <f>IFERROR(ROUND('[10]Linked sheet'!M908,'Rounded options'!$B$3),"-")</f>
        <v>0</v>
      </c>
      <c r="O908" s="7" t="str">
        <f>IFERROR(VLOOKUP($B908,[11]BPT_System_Structure!$B:$F,2,FALSE),"-")</f>
        <v>-</v>
      </c>
      <c r="P908" s="23" t="str">
        <f>IFERROR(VLOOKUP($B908,[11]BPT_System_Structure!$B:$F,3,FALSE),"-")</f>
        <v>-</v>
      </c>
      <c r="Q908" s="8" t="str">
        <f>IFERROR(VLOOKUP($B908,[11]BPT_System_Structure!$B:$F,5,FALSE),"-")</f>
        <v>-</v>
      </c>
      <c r="R908" s="59">
        <v>0</v>
      </c>
    </row>
    <row r="909" spans="2:18" hidden="1" x14ac:dyDescent="0.2">
      <c r="B909" s="21" t="str">
        <f>'[10]Linked sheet'!A909</f>
        <v>HA71B</v>
      </c>
      <c r="C909" s="20" t="str">
        <f>VLOOKUP($B909,'[10]Linked sheet'!$A$3:$O$1925,2,FALSE)</f>
        <v>Major, Elbow or Lower Arm Procedures for Trauma, with CC</v>
      </c>
      <c r="D909" s="68" t="str">
        <f>IF(AND($Q909=$D$2,$O909="HRG"),"See 07.BPT",IFERROR(ROUND('[10]Linked sheet'!C909,'Rounded options'!$B$3),"-"))</f>
        <v>-</v>
      </c>
      <c r="E909" s="66">
        <f>IF(AND($O909="HRG",OR($D$2,$Q909=$E$2)), "See 07.BPTs",IFERROR(ROUND('[10]Linked sheet'!D909,'Rounded options'!$B$3),"-"))</f>
        <v>2707</v>
      </c>
      <c r="F909" s="15" t="str">
        <f>IFERROR(ROUND(IF('[10]Linked sheet'!E909="","-",'[10]Linked sheet'!E909),'Rounded options'!$B$3),"-")</f>
        <v>-</v>
      </c>
      <c r="G909" s="15" t="str">
        <f>IFERROR(ROUND(IF('[10]Linked sheet'!F909="","-",'[10]Linked sheet'!F909),'Rounded options'!$B$3),"-")</f>
        <v>-</v>
      </c>
      <c r="H909" s="15">
        <f>IFERROR(ROUND(IF('[10]Linked sheet'!G909="","-",'[10]Linked sheet'!G909),'Rounded options'!$B$3),"-")</f>
        <v>5</v>
      </c>
      <c r="I909" s="66">
        <f>IF(AND(Q909=$I$2,$O909="HRG"),"See 07.BPTs",IFERROR(ROUND('[10]Linked sheet'!H909,'Rounded options'!$B$3),"-"))</f>
        <v>3697</v>
      </c>
      <c r="J909" s="15">
        <f>IFERROR(ROUND(IF('[10]Linked sheet'!I909="","-",'[10]Linked sheet'!I909),'Rounded options'!$B$3),"-")</f>
        <v>19</v>
      </c>
      <c r="K909" s="15">
        <f>IFERROR(ROUND(IF('[10]Linked sheet'!J909="","-",'[10]Linked sheet'!J909),'Rounded options'!$B$3),"-")</f>
        <v>209</v>
      </c>
      <c r="L909" s="15" t="str">
        <f>IF('[10]Linked sheet'!K909="","-",'[10]Linked sheet'!K909)</f>
        <v>No</v>
      </c>
      <c r="M909" s="39" t="str">
        <f>IF('[10]Linked sheet'!L909="","-",'[10]Linked sheet'!L909)</f>
        <v>-</v>
      </c>
      <c r="N909" s="35">
        <f>IFERROR(ROUND('[10]Linked sheet'!M909,'Rounded options'!$B$3),"-")</f>
        <v>0</v>
      </c>
      <c r="O909" s="7" t="str">
        <f>IFERROR(VLOOKUP($B909,[11]BPT_System_Structure!$B:$F,2,FALSE),"-")</f>
        <v>-</v>
      </c>
      <c r="P909" s="23" t="str">
        <f>IFERROR(VLOOKUP($B909,[11]BPT_System_Structure!$B:$F,3,FALSE),"-")</f>
        <v>-</v>
      </c>
      <c r="Q909" s="8" t="str">
        <f>IFERROR(VLOOKUP($B909,[11]BPT_System_Structure!$B:$F,5,FALSE),"-")</f>
        <v>-</v>
      </c>
      <c r="R909" s="59">
        <v>0</v>
      </c>
    </row>
    <row r="910" spans="2:18" hidden="1" x14ac:dyDescent="0.2">
      <c r="B910" s="21" t="str">
        <f>'[10]Linked sheet'!A910</f>
        <v>HA71C</v>
      </c>
      <c r="C910" s="20" t="str">
        <f>VLOOKUP($B910,'[10]Linked sheet'!$A$3:$O$1925,2,FALSE)</f>
        <v>Major, Elbow or Lower Arm Procedures for Trauma, without CC</v>
      </c>
      <c r="D910" s="68" t="str">
        <f>IF(AND($Q910=$D$2,$O910="HRG"),"See 07.BPT",IFERROR(ROUND('[10]Linked sheet'!C910,'Rounded options'!$B$3),"-"))</f>
        <v>-</v>
      </c>
      <c r="E910" s="66">
        <f>IF(AND($O910="HRG",OR($D$2,$Q910=$E$2)), "See 07.BPTs",IFERROR(ROUND('[10]Linked sheet'!D910,'Rounded options'!$B$3),"-"))</f>
        <v>2175</v>
      </c>
      <c r="F910" s="15" t="str">
        <f>IFERROR(ROUND(IF('[10]Linked sheet'!E910="","-",'[10]Linked sheet'!E910),'Rounded options'!$B$3),"-")</f>
        <v>-</v>
      </c>
      <c r="G910" s="15" t="str">
        <f>IFERROR(ROUND(IF('[10]Linked sheet'!F910="","-",'[10]Linked sheet'!F910),'Rounded options'!$B$3),"-")</f>
        <v>-</v>
      </c>
      <c r="H910" s="15">
        <f>IFERROR(ROUND(IF('[10]Linked sheet'!G910="","-",'[10]Linked sheet'!G910),'Rounded options'!$B$3),"-")</f>
        <v>5</v>
      </c>
      <c r="I910" s="66">
        <f>IF(AND(Q910=$I$2,$O910="HRG"),"See 07.BPTs",IFERROR(ROUND('[10]Linked sheet'!H910,'Rounded options'!$B$3),"-"))</f>
        <v>2342</v>
      </c>
      <c r="J910" s="15">
        <f>IFERROR(ROUND(IF('[10]Linked sheet'!I910="","-",'[10]Linked sheet'!I910),'Rounded options'!$B$3),"-")</f>
        <v>5</v>
      </c>
      <c r="K910" s="15">
        <f>IFERROR(ROUND(IF('[10]Linked sheet'!J910="","-",'[10]Linked sheet'!J910),'Rounded options'!$B$3),"-")</f>
        <v>209</v>
      </c>
      <c r="L910" s="15" t="str">
        <f>IF('[10]Linked sheet'!K910="","-",'[10]Linked sheet'!K910)</f>
        <v>No</v>
      </c>
      <c r="M910" s="39" t="str">
        <f>IF('[10]Linked sheet'!L910="","-",'[10]Linked sheet'!L910)</f>
        <v>-</v>
      </c>
      <c r="N910" s="35">
        <f>IFERROR(ROUND('[10]Linked sheet'!M910,'Rounded options'!$B$3),"-")</f>
        <v>0</v>
      </c>
      <c r="O910" s="7" t="str">
        <f>IFERROR(VLOOKUP($B910,[11]BPT_System_Structure!$B:$F,2,FALSE),"-")</f>
        <v>-</v>
      </c>
      <c r="P910" s="23" t="str">
        <f>IFERROR(VLOOKUP($B910,[11]BPT_System_Structure!$B:$F,3,FALSE),"-")</f>
        <v>-</v>
      </c>
      <c r="Q910" s="8" t="str">
        <f>IFERROR(VLOOKUP($B910,[11]BPT_System_Structure!$B:$F,5,FALSE),"-")</f>
        <v>-</v>
      </c>
      <c r="R910" s="59">
        <v>0</v>
      </c>
    </row>
    <row r="911" spans="2:18" hidden="1" x14ac:dyDescent="0.2">
      <c r="B911" s="21" t="str">
        <f>'[10]Linked sheet'!A911</f>
        <v>HA72Z</v>
      </c>
      <c r="C911" s="20" t="str">
        <f>VLOOKUP($B911,'[10]Linked sheet'!$A$3:$O$1925,2,FALSE)</f>
        <v>Intermediate, Elbow or Lower Arm Procedures for Trauma</v>
      </c>
      <c r="D911" s="68" t="str">
        <f>IF(AND($Q911=$D$2,$O911="HRG"),"See 07.BPT",IFERROR(ROUND('[10]Linked sheet'!C911,'Rounded options'!$B$3),"-"))</f>
        <v>-</v>
      </c>
      <c r="E911" s="66">
        <f>IF(AND($O911="HRG",OR($D$2,$Q911=$E$2)), "See 07.BPTs",IFERROR(ROUND('[10]Linked sheet'!D911,'Rounded options'!$B$3),"-"))</f>
        <v>1786</v>
      </c>
      <c r="F911" s="15" t="str">
        <f>IFERROR(ROUND(IF('[10]Linked sheet'!E911="","-",'[10]Linked sheet'!E911),'Rounded options'!$B$3),"-")</f>
        <v>-</v>
      </c>
      <c r="G911" s="15" t="str">
        <f>IFERROR(ROUND(IF('[10]Linked sheet'!F911="","-",'[10]Linked sheet'!F911),'Rounded options'!$B$3),"-")</f>
        <v>-</v>
      </c>
      <c r="H911" s="15">
        <f>IFERROR(ROUND(IF('[10]Linked sheet'!G911="","-",'[10]Linked sheet'!G911),'Rounded options'!$B$3),"-")</f>
        <v>5</v>
      </c>
      <c r="I911" s="66">
        <f>IF(AND(Q911=$I$2,$O911="HRG"),"See 07.BPTs",IFERROR(ROUND('[10]Linked sheet'!H911,'Rounded options'!$B$3),"-"))</f>
        <v>2041</v>
      </c>
      <c r="J911" s="15">
        <f>IFERROR(ROUND(IF('[10]Linked sheet'!I911="","-",'[10]Linked sheet'!I911),'Rounded options'!$B$3),"-")</f>
        <v>5</v>
      </c>
      <c r="K911" s="15">
        <f>IFERROR(ROUND(IF('[10]Linked sheet'!J911="","-",'[10]Linked sheet'!J911),'Rounded options'!$B$3),"-")</f>
        <v>209</v>
      </c>
      <c r="L911" s="15" t="str">
        <f>IF('[10]Linked sheet'!K911="","-",'[10]Linked sheet'!K911)</f>
        <v>No</v>
      </c>
      <c r="M911" s="39" t="str">
        <f>IF('[10]Linked sheet'!L911="","-",'[10]Linked sheet'!L911)</f>
        <v>-</v>
      </c>
      <c r="N911" s="35">
        <f>IFERROR(ROUND('[10]Linked sheet'!M911,'Rounded options'!$B$3),"-")</f>
        <v>0</v>
      </c>
      <c r="O911" s="7" t="str">
        <f>IFERROR(VLOOKUP($B911,[11]BPT_System_Structure!$B:$F,2,FALSE),"-")</f>
        <v>-</v>
      </c>
      <c r="P911" s="23" t="str">
        <f>IFERROR(VLOOKUP($B911,[11]BPT_System_Structure!$B:$F,3,FALSE),"-")</f>
        <v>-</v>
      </c>
      <c r="Q911" s="8" t="str">
        <f>IFERROR(VLOOKUP($B911,[11]BPT_System_Structure!$B:$F,5,FALSE),"-")</f>
        <v>-</v>
      </c>
      <c r="R911" s="59">
        <v>0</v>
      </c>
    </row>
    <row r="912" spans="2:18" hidden="1" x14ac:dyDescent="0.2">
      <c r="B912" s="21" t="str">
        <f>'[10]Linked sheet'!A912</f>
        <v>HA73B</v>
      </c>
      <c r="C912" s="20" t="str">
        <f>VLOOKUP($B912,'[10]Linked sheet'!$A$3:$O$1925,2,FALSE)</f>
        <v>Minor, Elbow or Lower Arm Procedures for Trauma, 18 years and under</v>
      </c>
      <c r="D912" s="68" t="str">
        <f>IF(AND($Q912=$D$2,$O912="HRG"),"See 07.BPT",IFERROR(ROUND('[10]Linked sheet'!C912,'Rounded options'!$B$3),"-"))</f>
        <v>-</v>
      </c>
      <c r="E912" s="66">
        <f>IF(AND($O912="HRG",OR($D$2,$Q912=$E$2)), "See 07.BPTs",IFERROR(ROUND('[10]Linked sheet'!D912,'Rounded options'!$B$3),"-"))</f>
        <v>1202</v>
      </c>
      <c r="F912" s="15" t="str">
        <f>IFERROR(ROUND(IF('[10]Linked sheet'!E912="","-",'[10]Linked sheet'!E912),'Rounded options'!$B$3),"-")</f>
        <v>-</v>
      </c>
      <c r="G912" s="15" t="str">
        <f>IFERROR(ROUND(IF('[10]Linked sheet'!F912="","-",'[10]Linked sheet'!F912),'Rounded options'!$B$3),"-")</f>
        <v>-</v>
      </c>
      <c r="H912" s="15">
        <f>IFERROR(ROUND(IF('[10]Linked sheet'!G912="","-",'[10]Linked sheet'!G912),'Rounded options'!$B$3),"-")</f>
        <v>5</v>
      </c>
      <c r="I912" s="66">
        <f>IF(AND(Q912=$I$2,$O912="HRG"),"See 07.BPTs",IFERROR(ROUND('[10]Linked sheet'!H912,'Rounded options'!$B$3),"-"))</f>
        <v>1202</v>
      </c>
      <c r="J912" s="15">
        <f>IFERROR(ROUND(IF('[10]Linked sheet'!I912="","-",'[10]Linked sheet'!I912),'Rounded options'!$B$3),"-")</f>
        <v>5</v>
      </c>
      <c r="K912" s="15">
        <f>IFERROR(ROUND(IF('[10]Linked sheet'!J912="","-",'[10]Linked sheet'!J912),'Rounded options'!$B$3),"-")</f>
        <v>347</v>
      </c>
      <c r="L912" s="15" t="str">
        <f>IF('[10]Linked sheet'!K912="","-",'[10]Linked sheet'!K912)</f>
        <v>No</v>
      </c>
      <c r="M912" s="39" t="str">
        <f>IF('[10]Linked sheet'!L912="","-",'[10]Linked sheet'!L912)</f>
        <v>-</v>
      </c>
      <c r="N912" s="35">
        <f>IFERROR(ROUND('[10]Linked sheet'!M912,'Rounded options'!$B$3),"-")</f>
        <v>0</v>
      </c>
      <c r="O912" s="7" t="str">
        <f>IFERROR(VLOOKUP($B912,[11]BPT_System_Structure!$B:$F,2,FALSE),"-")</f>
        <v>-</v>
      </c>
      <c r="P912" s="23" t="str">
        <f>IFERROR(VLOOKUP($B912,[11]BPT_System_Structure!$B:$F,3,FALSE),"-")</f>
        <v>-</v>
      </c>
      <c r="Q912" s="8" t="str">
        <f>IFERROR(VLOOKUP($B912,[11]BPT_System_Structure!$B:$F,5,FALSE),"-")</f>
        <v>-</v>
      </c>
      <c r="R912" s="59">
        <v>0</v>
      </c>
    </row>
    <row r="913" spans="2:18" hidden="1" x14ac:dyDescent="0.2">
      <c r="B913" s="21" t="str">
        <f>'[10]Linked sheet'!A913</f>
        <v>HA73C</v>
      </c>
      <c r="C913" s="20" t="str">
        <f>VLOOKUP($B913,'[10]Linked sheet'!$A$3:$O$1925,2,FALSE)</f>
        <v>Minor, Elbow or Lower Arm Procedures for Trauma, 19 years and over</v>
      </c>
      <c r="D913" s="68" t="str">
        <f>IF(AND($Q913=$D$2,$O913="HRG"),"See 07.BPT",IFERROR(ROUND('[10]Linked sheet'!C913,'Rounded options'!$B$3),"-"))</f>
        <v>-</v>
      </c>
      <c r="E913" s="66">
        <f>IF(AND($O913="HRG",OR($D$2,$Q913=$E$2)), "See 07.BPTs",IFERROR(ROUND('[10]Linked sheet'!D913,'Rounded options'!$B$3),"-"))</f>
        <v>1133</v>
      </c>
      <c r="F913" s="15" t="str">
        <f>IFERROR(ROUND(IF('[10]Linked sheet'!E913="","-",'[10]Linked sheet'!E913),'Rounded options'!$B$3),"-")</f>
        <v>-</v>
      </c>
      <c r="G913" s="15" t="str">
        <f>IFERROR(ROUND(IF('[10]Linked sheet'!F913="","-",'[10]Linked sheet'!F913),'Rounded options'!$B$3),"-")</f>
        <v>-</v>
      </c>
      <c r="H913" s="15">
        <f>IFERROR(ROUND(IF('[10]Linked sheet'!G913="","-",'[10]Linked sheet'!G913),'Rounded options'!$B$3),"-")</f>
        <v>5</v>
      </c>
      <c r="I913" s="66">
        <f>IF(AND(Q913=$I$2,$O913="HRG"),"See 07.BPTs",IFERROR(ROUND('[10]Linked sheet'!H913,'Rounded options'!$B$3),"-"))</f>
        <v>1133</v>
      </c>
      <c r="J913" s="15">
        <f>IFERROR(ROUND(IF('[10]Linked sheet'!I913="","-",'[10]Linked sheet'!I913),'Rounded options'!$B$3),"-")</f>
        <v>5</v>
      </c>
      <c r="K913" s="15">
        <f>IFERROR(ROUND(IF('[10]Linked sheet'!J913="","-",'[10]Linked sheet'!J913),'Rounded options'!$B$3),"-")</f>
        <v>209</v>
      </c>
      <c r="L913" s="15" t="str">
        <f>IF('[10]Linked sheet'!K913="","-",'[10]Linked sheet'!K913)</f>
        <v>No</v>
      </c>
      <c r="M913" s="39" t="str">
        <f>IF('[10]Linked sheet'!L913="","-",'[10]Linked sheet'!L913)</f>
        <v>-</v>
      </c>
      <c r="N913" s="35">
        <f>IFERROR(ROUND('[10]Linked sheet'!M913,'Rounded options'!$B$3),"-")</f>
        <v>0</v>
      </c>
      <c r="O913" s="7" t="str">
        <f>IFERROR(VLOOKUP($B913,[11]BPT_System_Structure!$B:$F,2,FALSE),"-")</f>
        <v>-</v>
      </c>
      <c r="P913" s="23" t="str">
        <f>IFERROR(VLOOKUP($B913,[11]BPT_System_Structure!$B:$F,3,FALSE),"-")</f>
        <v>-</v>
      </c>
      <c r="Q913" s="8" t="str">
        <f>IFERROR(VLOOKUP($B913,[11]BPT_System_Structure!$B:$F,5,FALSE),"-")</f>
        <v>-</v>
      </c>
      <c r="R913" s="59">
        <v>0</v>
      </c>
    </row>
    <row r="914" spans="2:18" hidden="1" x14ac:dyDescent="0.2">
      <c r="B914" s="21" t="str">
        <f>'[10]Linked sheet'!A914</f>
        <v>HA79Z</v>
      </c>
      <c r="C914" s="20" t="str">
        <f>VLOOKUP($B914,'[10]Linked sheet'!$A$3:$O$1925,2,FALSE)</f>
        <v>Minimal, Elbow or Lower Arm Procedures for Trauma</v>
      </c>
      <c r="D914" s="68" t="str">
        <f>IF(AND($Q914=$D$2,$O914="HRG"),"See 07.BPT",IFERROR(ROUND('[10]Linked sheet'!C914,'Rounded options'!$B$3),"-"))</f>
        <v>-</v>
      </c>
      <c r="E914" s="66">
        <f>IF(AND($O914="HRG",OR($D$2,$Q914=$E$2)), "See 07.BPTs",IFERROR(ROUND('[10]Linked sheet'!D914,'Rounded options'!$B$3),"-"))</f>
        <v>468</v>
      </c>
      <c r="F914" s="15" t="str">
        <f>IFERROR(ROUND(IF('[10]Linked sheet'!E914="","-",'[10]Linked sheet'!E914),'Rounded options'!$B$3),"-")</f>
        <v>-</v>
      </c>
      <c r="G914" s="15" t="str">
        <f>IFERROR(ROUND(IF('[10]Linked sheet'!F914="","-",'[10]Linked sheet'!F914),'Rounded options'!$B$3),"-")</f>
        <v>-</v>
      </c>
      <c r="H914" s="15">
        <f>IFERROR(ROUND(IF('[10]Linked sheet'!G914="","-",'[10]Linked sheet'!G914),'Rounded options'!$B$3),"-")</f>
        <v>5</v>
      </c>
      <c r="I914" s="66">
        <f>IF(AND(Q914=$I$2,$O914="HRG"),"See 07.BPTs",IFERROR(ROUND('[10]Linked sheet'!H914,'Rounded options'!$B$3),"-"))</f>
        <v>468</v>
      </c>
      <c r="J914" s="15">
        <f>IFERROR(ROUND(IF('[10]Linked sheet'!I914="","-",'[10]Linked sheet'!I914),'Rounded options'!$B$3),"-")</f>
        <v>5</v>
      </c>
      <c r="K914" s="15">
        <f>IFERROR(ROUND(IF('[10]Linked sheet'!J914="","-",'[10]Linked sheet'!J914),'Rounded options'!$B$3),"-")</f>
        <v>209</v>
      </c>
      <c r="L914" s="15" t="str">
        <f>IF('[10]Linked sheet'!K914="","-",'[10]Linked sheet'!K914)</f>
        <v>No</v>
      </c>
      <c r="M914" s="39" t="str">
        <f>IF('[10]Linked sheet'!L914="","-",'[10]Linked sheet'!L914)</f>
        <v>-</v>
      </c>
      <c r="N914" s="35">
        <f>IFERROR(ROUND('[10]Linked sheet'!M914,'Rounded options'!$B$3),"-")</f>
        <v>0</v>
      </c>
      <c r="O914" s="7" t="str">
        <f>IFERROR(VLOOKUP($B914,[11]BPT_System_Structure!$B:$F,2,FALSE),"-")</f>
        <v>-</v>
      </c>
      <c r="P914" s="23" t="str">
        <f>IFERROR(VLOOKUP($B914,[11]BPT_System_Structure!$B:$F,3,FALSE),"-")</f>
        <v>-</v>
      </c>
      <c r="Q914" s="8" t="str">
        <f>IFERROR(VLOOKUP($B914,[11]BPT_System_Structure!$B:$F,5,FALSE),"-")</f>
        <v>-</v>
      </c>
      <c r="R914" s="59">
        <v>0</v>
      </c>
    </row>
    <row r="915" spans="2:18" hidden="1" x14ac:dyDescent="0.2">
      <c r="B915" s="21" t="str">
        <f>'[10]Linked sheet'!A915</f>
        <v>HA81A</v>
      </c>
      <c r="C915" s="20" t="str">
        <f>VLOOKUP($B915,'[10]Linked sheet'!$A$3:$O$1925,2,FALSE)</f>
        <v>Sprains, Strains or Minor Open Wounds, with Major CC</v>
      </c>
      <c r="D915" s="68" t="str">
        <f>IF(AND($Q915=$D$2,$O915="HRG"),"See 07.BPT",IFERROR(ROUND('[10]Linked sheet'!C915,'Rounded options'!$B$3),"-"))</f>
        <v>-</v>
      </c>
      <c r="E915" s="66">
        <f>IF(AND($O915="HRG",OR($D$2,$Q915=$E$2)), "See 07.BPTs",IFERROR(ROUND('[10]Linked sheet'!D915,'Rounded options'!$B$3),"-"))</f>
        <v>3093</v>
      </c>
      <c r="F915" s="15" t="str">
        <f>IFERROR(ROUND(IF('[10]Linked sheet'!E915="","-",'[10]Linked sheet'!E915),'Rounded options'!$B$3),"-")</f>
        <v>-</v>
      </c>
      <c r="G915" s="15" t="str">
        <f>IFERROR(ROUND(IF('[10]Linked sheet'!F915="","-",'[10]Linked sheet'!F915),'Rounded options'!$B$3),"-")</f>
        <v>-</v>
      </c>
      <c r="H915" s="15">
        <f>IFERROR(ROUND(IF('[10]Linked sheet'!G915="","-",'[10]Linked sheet'!G915),'Rounded options'!$B$3),"-")</f>
        <v>32</v>
      </c>
      <c r="I915" s="66">
        <f>IF(AND(Q915=$I$2,$O915="HRG"),"See 07.BPTs",IFERROR(ROUND('[10]Linked sheet'!H915,'Rounded options'!$B$3),"-"))</f>
        <v>2811</v>
      </c>
      <c r="J915" s="15">
        <f>IFERROR(ROUND(IF('[10]Linked sheet'!I915="","-",'[10]Linked sheet'!I915),'Rounded options'!$B$3),"-")</f>
        <v>26</v>
      </c>
      <c r="K915" s="15">
        <f>IFERROR(ROUND(IF('[10]Linked sheet'!J915="","-",'[10]Linked sheet'!J915),'Rounded options'!$B$3),"-")</f>
        <v>209</v>
      </c>
      <c r="L915" s="15" t="str">
        <f>IF('[10]Linked sheet'!K915="","-",'[10]Linked sheet'!K915)</f>
        <v>Yes</v>
      </c>
      <c r="M915" s="39">
        <f>IF('[10]Linked sheet'!L915="","-",'[10]Linked sheet'!L915)</f>
        <v>0.30000000000000004</v>
      </c>
      <c r="N915" s="35">
        <f>IFERROR(ROUND('[10]Linked sheet'!M915,'Rounded options'!$B$3),"-")</f>
        <v>843</v>
      </c>
      <c r="O915" s="7" t="str">
        <f>IFERROR(VLOOKUP($B915,[11]BPT_System_Structure!$B:$F,2,FALSE),"-")</f>
        <v>-</v>
      </c>
      <c r="P915" s="23" t="str">
        <f>IFERROR(VLOOKUP($B915,[11]BPT_System_Structure!$B:$F,3,FALSE),"-")</f>
        <v>-</v>
      </c>
      <c r="Q915" s="8" t="str">
        <f>IFERROR(VLOOKUP($B915,[11]BPT_System_Structure!$B:$F,5,FALSE),"-")</f>
        <v>-</v>
      </c>
      <c r="R915" s="59">
        <v>0</v>
      </c>
    </row>
    <row r="916" spans="2:18" hidden="1" x14ac:dyDescent="0.2">
      <c r="B916" s="21" t="str">
        <f>'[10]Linked sheet'!A916</f>
        <v>HA81B</v>
      </c>
      <c r="C916" s="20" t="str">
        <f>VLOOKUP($B916,'[10]Linked sheet'!$A$3:$O$1925,2,FALSE)</f>
        <v>Sprains, Strains or Minor Open Wounds, with Intermediate CC</v>
      </c>
      <c r="D916" s="68" t="str">
        <f>IF(AND($Q916=$D$2,$O916="HRG"),"See 07.BPT",IFERROR(ROUND('[10]Linked sheet'!C916,'Rounded options'!$B$3),"-"))</f>
        <v>-</v>
      </c>
      <c r="E916" s="66">
        <f>IF(AND($O916="HRG",OR($D$2,$Q916=$E$2)), "See 07.BPTs",IFERROR(ROUND('[10]Linked sheet'!D916,'Rounded options'!$B$3),"-"))</f>
        <v>1450</v>
      </c>
      <c r="F916" s="15" t="str">
        <f>IFERROR(ROUND(IF('[10]Linked sheet'!E916="","-",'[10]Linked sheet'!E916),'Rounded options'!$B$3),"-")</f>
        <v>-</v>
      </c>
      <c r="G916" s="15" t="str">
        <f>IFERROR(ROUND(IF('[10]Linked sheet'!F916="","-",'[10]Linked sheet'!F916),'Rounded options'!$B$3),"-")</f>
        <v>-</v>
      </c>
      <c r="H916" s="15">
        <f>IFERROR(ROUND(IF('[10]Linked sheet'!G916="","-",'[10]Linked sheet'!G916),'Rounded options'!$B$3),"-")</f>
        <v>13</v>
      </c>
      <c r="I916" s="66">
        <f>IF(AND(Q916=$I$2,$O916="HRG"),"See 07.BPTs",IFERROR(ROUND('[10]Linked sheet'!H916,'Rounded options'!$B$3),"-"))</f>
        <v>1484</v>
      </c>
      <c r="J916" s="15">
        <f>IFERROR(ROUND(IF('[10]Linked sheet'!I916="","-",'[10]Linked sheet'!I916),'Rounded options'!$B$3),"-")</f>
        <v>10</v>
      </c>
      <c r="K916" s="15">
        <f>IFERROR(ROUND(IF('[10]Linked sheet'!J916="","-",'[10]Linked sheet'!J916),'Rounded options'!$B$3),"-")</f>
        <v>209</v>
      </c>
      <c r="L916" s="15" t="str">
        <f>IF('[10]Linked sheet'!K916="","-",'[10]Linked sheet'!K916)</f>
        <v>Yes</v>
      </c>
      <c r="M916" s="39">
        <f>IF('[10]Linked sheet'!L916="","-",'[10]Linked sheet'!L916)</f>
        <v>0.4</v>
      </c>
      <c r="N916" s="35">
        <f>IFERROR(ROUND('[10]Linked sheet'!M916,'Rounded options'!$B$3),"-")</f>
        <v>594</v>
      </c>
      <c r="O916" s="7" t="str">
        <f>IFERROR(VLOOKUP($B916,[11]BPT_System_Structure!$B:$F,2,FALSE),"-")</f>
        <v>-</v>
      </c>
      <c r="P916" s="23" t="str">
        <f>IFERROR(VLOOKUP($B916,[11]BPT_System_Structure!$B:$F,3,FALSE),"-")</f>
        <v>-</v>
      </c>
      <c r="Q916" s="8" t="str">
        <f>IFERROR(VLOOKUP($B916,[11]BPT_System_Structure!$B:$F,5,FALSE),"-")</f>
        <v>-</v>
      </c>
      <c r="R916" s="59">
        <v>0</v>
      </c>
    </row>
    <row r="917" spans="2:18" hidden="1" x14ac:dyDescent="0.2">
      <c r="B917" s="21" t="str">
        <f>'[10]Linked sheet'!A917</f>
        <v>HA81C</v>
      </c>
      <c r="C917" s="20" t="str">
        <f>VLOOKUP($B917,'[10]Linked sheet'!$A$3:$O$1925,2,FALSE)</f>
        <v>Sprains, Strains or Minor Open Wounds, without CC</v>
      </c>
      <c r="D917" s="68" t="str">
        <f>IF(AND($Q917=$D$2,$O917="HRG"),"See 07.BPT",IFERROR(ROUND('[10]Linked sheet'!C917,'Rounded options'!$B$3),"-"))</f>
        <v>-</v>
      </c>
      <c r="E917" s="66">
        <f>IF(AND($O917="HRG",OR($D$2,$Q917=$E$2)), "See 07.BPTs",IFERROR(ROUND('[10]Linked sheet'!D917,'Rounded options'!$B$3),"-"))</f>
        <v>827</v>
      </c>
      <c r="F917" s="15" t="str">
        <f>IFERROR(ROUND(IF('[10]Linked sheet'!E917="","-",'[10]Linked sheet'!E917),'Rounded options'!$B$3),"-")</f>
        <v>-</v>
      </c>
      <c r="G917" s="15" t="str">
        <f>IFERROR(ROUND(IF('[10]Linked sheet'!F917="","-",'[10]Linked sheet'!F917),'Rounded options'!$B$3),"-")</f>
        <v>-</v>
      </c>
      <c r="H917" s="15">
        <f>IFERROR(ROUND(IF('[10]Linked sheet'!G917="","-",'[10]Linked sheet'!G917),'Rounded options'!$B$3),"-")</f>
        <v>5</v>
      </c>
      <c r="I917" s="66">
        <f>IF(AND(Q917=$I$2,$O917="HRG"),"See 07.BPTs",IFERROR(ROUND('[10]Linked sheet'!H917,'Rounded options'!$B$3),"-"))</f>
        <v>886</v>
      </c>
      <c r="J917" s="15">
        <f>IFERROR(ROUND(IF('[10]Linked sheet'!I917="","-",'[10]Linked sheet'!I917),'Rounded options'!$B$3),"-")</f>
        <v>5</v>
      </c>
      <c r="K917" s="15">
        <f>IFERROR(ROUND(IF('[10]Linked sheet'!J917="","-",'[10]Linked sheet'!J917),'Rounded options'!$B$3),"-")</f>
        <v>209</v>
      </c>
      <c r="L917" s="15" t="str">
        <f>IF('[10]Linked sheet'!K917="","-",'[10]Linked sheet'!K917)</f>
        <v>Yes</v>
      </c>
      <c r="M917" s="39">
        <f>IF('[10]Linked sheet'!L917="","-",'[10]Linked sheet'!L917)</f>
        <v>0.65</v>
      </c>
      <c r="N917" s="35">
        <f>IFERROR(ROUND('[10]Linked sheet'!M917,'Rounded options'!$B$3),"-")</f>
        <v>576</v>
      </c>
      <c r="O917" s="7" t="str">
        <f>IFERROR(VLOOKUP($B917,[11]BPT_System_Structure!$B:$F,2,FALSE),"-")</f>
        <v>-</v>
      </c>
      <c r="P917" s="23" t="str">
        <f>IFERROR(VLOOKUP($B917,[11]BPT_System_Structure!$B:$F,3,FALSE),"-")</f>
        <v>-</v>
      </c>
      <c r="Q917" s="8" t="str">
        <f>IFERROR(VLOOKUP($B917,[11]BPT_System_Structure!$B:$F,5,FALSE),"-")</f>
        <v>-</v>
      </c>
      <c r="R917" s="59">
        <v>0</v>
      </c>
    </row>
    <row r="918" spans="2:18" hidden="1" x14ac:dyDescent="0.2">
      <c r="B918" s="21" t="str">
        <f>'[10]Linked sheet'!A918</f>
        <v>HA83A</v>
      </c>
      <c r="C918" s="20" t="str">
        <f>VLOOKUP($B918,'[10]Linked sheet'!$A$3:$O$1925,2,FALSE)</f>
        <v>Head Injury with Major CC</v>
      </c>
      <c r="D918" s="68" t="str">
        <f>IF(AND($Q918=$D$2,$O918="HRG"),"See 07.BPT",IFERROR(ROUND('[10]Linked sheet'!C918,'Rounded options'!$B$3),"-"))</f>
        <v>-</v>
      </c>
      <c r="E918" s="66">
        <f>IF(AND($O918="HRG",OR($D$2,$Q918=$E$2)), "See 07.BPTs",IFERROR(ROUND('[10]Linked sheet'!D918,'Rounded options'!$B$3),"-"))</f>
        <v>1979</v>
      </c>
      <c r="F918" s="15" t="str">
        <f>IFERROR(ROUND(IF('[10]Linked sheet'!E918="","-",'[10]Linked sheet'!E918),'Rounded options'!$B$3),"-")</f>
        <v>-</v>
      </c>
      <c r="G918" s="15" t="str">
        <f>IFERROR(ROUND(IF('[10]Linked sheet'!F918="","-",'[10]Linked sheet'!F918),'Rounded options'!$B$3),"-")</f>
        <v>-</v>
      </c>
      <c r="H918" s="15">
        <f>IFERROR(ROUND(IF('[10]Linked sheet'!G918="","-",'[10]Linked sheet'!G918),'Rounded options'!$B$3),"-")</f>
        <v>15</v>
      </c>
      <c r="I918" s="66">
        <f>IF(AND(Q918=$I$2,$O918="HRG"),"See 07.BPTs",IFERROR(ROUND('[10]Linked sheet'!H918,'Rounded options'!$B$3),"-"))</f>
        <v>1979</v>
      </c>
      <c r="J918" s="15">
        <f>IFERROR(ROUND(IF('[10]Linked sheet'!I918="","-",'[10]Linked sheet'!I918),'Rounded options'!$B$3),"-")</f>
        <v>15</v>
      </c>
      <c r="K918" s="15">
        <f>IFERROR(ROUND(IF('[10]Linked sheet'!J918="","-",'[10]Linked sheet'!J918),'Rounded options'!$B$3),"-")</f>
        <v>209</v>
      </c>
      <c r="L918" s="15" t="str">
        <f>IF('[10]Linked sheet'!K918="","-",'[10]Linked sheet'!K918)</f>
        <v>Yes</v>
      </c>
      <c r="M918" s="39">
        <f>IF('[10]Linked sheet'!L918="","-",'[10]Linked sheet'!L918)</f>
        <v>0.30000000000000004</v>
      </c>
      <c r="N918" s="35">
        <f>IFERROR(ROUND('[10]Linked sheet'!M918,'Rounded options'!$B$3),"-")</f>
        <v>594</v>
      </c>
      <c r="O918" s="7" t="str">
        <f>IFERROR(VLOOKUP($B918,[11]BPT_System_Structure!$B:$F,2,FALSE),"-")</f>
        <v>-</v>
      </c>
      <c r="P918" s="23" t="str">
        <f>IFERROR(VLOOKUP($B918,[11]BPT_System_Structure!$B:$F,3,FALSE),"-")</f>
        <v>-</v>
      </c>
      <c r="Q918" s="8" t="str">
        <f>IFERROR(VLOOKUP($B918,[11]BPT_System_Structure!$B:$F,5,FALSE),"-")</f>
        <v>-</v>
      </c>
      <c r="R918" s="59">
        <v>0</v>
      </c>
    </row>
    <row r="919" spans="2:18" x14ac:dyDescent="0.2">
      <c r="B919" s="21" t="str">
        <f>'[10]Linked sheet'!A919</f>
        <v>HA83B</v>
      </c>
      <c r="C919" s="20" t="str">
        <f>VLOOKUP($B919,'[10]Linked sheet'!$A$3:$O$1925,2,FALSE)</f>
        <v>Head Injury with Intermediate CC</v>
      </c>
      <c r="D919" s="68" t="str">
        <f>IF(AND($Q919=$D$2,$O919="HRG"),"See 07.BPT",IFERROR(ROUND('[10]Linked sheet'!C919,'Rounded options'!$B$3),"-"))</f>
        <v>-</v>
      </c>
      <c r="E919" s="66">
        <f>IF(AND($O919="HRG",OR($D$2,$Q919=$E$2)), "See 07.BPTs",IFERROR(ROUND('[10]Linked sheet'!D919,'Rounded options'!$B$3),"-"))</f>
        <v>678</v>
      </c>
      <c r="F919" s="15" t="str">
        <f>IFERROR(ROUND(IF('[10]Linked sheet'!E919="","-",'[10]Linked sheet'!E919),'Rounded options'!$B$3),"-")</f>
        <v>-</v>
      </c>
      <c r="G919" s="15" t="str">
        <f>IFERROR(ROUND(IF('[10]Linked sheet'!F919="","-",'[10]Linked sheet'!F919),'Rounded options'!$B$3),"-")</f>
        <v>-</v>
      </c>
      <c r="H919" s="15">
        <f>IFERROR(ROUND(IF('[10]Linked sheet'!G919="","-",'[10]Linked sheet'!G919),'Rounded options'!$B$3),"-")</f>
        <v>5</v>
      </c>
      <c r="I919" s="66">
        <f>IF(AND(Q919=$I$2,$O919="HRG"),"See 07.BPTs",IFERROR(ROUND('[10]Linked sheet'!H919,'Rounded options'!$B$3),"-"))</f>
        <v>678</v>
      </c>
      <c r="J919" s="15">
        <f>IFERROR(ROUND(IF('[10]Linked sheet'!I919="","-",'[10]Linked sheet'!I919),'Rounded options'!$B$3),"-")</f>
        <v>5</v>
      </c>
      <c r="K919" s="15">
        <f>IFERROR(ROUND(IF('[10]Linked sheet'!J919="","-",'[10]Linked sheet'!J919),'Rounded options'!$B$3),"-")</f>
        <v>209</v>
      </c>
      <c r="L919" s="15" t="str">
        <f>IF('[10]Linked sheet'!K919="","-",'[10]Linked sheet'!K919)</f>
        <v>Yes</v>
      </c>
      <c r="M919" s="39">
        <f>IF('[10]Linked sheet'!L919="","-",'[10]Linked sheet'!L919)</f>
        <v>0.65</v>
      </c>
      <c r="N919" s="35">
        <f>IFERROR(ROUND('[10]Linked sheet'!M919,'Rounded options'!$B$3),"-")</f>
        <v>440</v>
      </c>
      <c r="O919" s="7" t="str">
        <f>IFERROR(VLOOKUP($B919,[11]BPT_System_Structure!$B:$F,2,FALSE),"-")</f>
        <v xml:space="preserve">HRG </v>
      </c>
      <c r="P919" s="23" t="str">
        <f>IFERROR(VLOOKUP($B919,[11]BPT_System_Structure!$B:$F,3,FALSE),"-")</f>
        <v>SDEC</v>
      </c>
      <c r="Q919" s="8" t="str">
        <f>IFERROR(VLOOKUP($B919,[11]BPT_System_Structure!$B:$F,5,FALSE),"-")</f>
        <v>NE</v>
      </c>
      <c r="R919" s="59" t="s">
        <v>11</v>
      </c>
    </row>
    <row r="920" spans="2:18" x14ac:dyDescent="0.2">
      <c r="B920" s="21" t="str">
        <f>'[10]Linked sheet'!A920</f>
        <v>HA83C</v>
      </c>
      <c r="C920" s="20" t="str">
        <f>VLOOKUP($B920,'[10]Linked sheet'!$A$3:$O$1925,2,FALSE)</f>
        <v>Head Injury without CC</v>
      </c>
      <c r="D920" s="68" t="str">
        <f>IF(AND($Q920=$D$2,$O920="HRG"),"See 07.BPT",IFERROR(ROUND('[10]Linked sheet'!C920,'Rounded options'!$B$3),"-"))</f>
        <v>-</v>
      </c>
      <c r="E920" s="66">
        <f>IF(AND($O920="HRG",OR($D$2,$Q920=$E$2)), "See 07.BPTs",IFERROR(ROUND('[10]Linked sheet'!D920,'Rounded options'!$B$3),"-"))</f>
        <v>385</v>
      </c>
      <c r="F920" s="15" t="str">
        <f>IFERROR(ROUND(IF('[10]Linked sheet'!E920="","-",'[10]Linked sheet'!E920),'Rounded options'!$B$3),"-")</f>
        <v>-</v>
      </c>
      <c r="G920" s="15" t="str">
        <f>IFERROR(ROUND(IF('[10]Linked sheet'!F920="","-",'[10]Linked sheet'!F920),'Rounded options'!$B$3),"-")</f>
        <v>-</v>
      </c>
      <c r="H920" s="15">
        <f>IFERROR(ROUND(IF('[10]Linked sheet'!G920="","-",'[10]Linked sheet'!G920),'Rounded options'!$B$3),"-")</f>
        <v>5</v>
      </c>
      <c r="I920" s="66">
        <f>IF(AND(Q920=$I$2,$O920="HRG"),"See 07.BPTs",IFERROR(ROUND('[10]Linked sheet'!H920,'Rounded options'!$B$3),"-"))</f>
        <v>385</v>
      </c>
      <c r="J920" s="15">
        <f>IFERROR(ROUND(IF('[10]Linked sheet'!I920="","-",'[10]Linked sheet'!I920),'Rounded options'!$B$3),"-")</f>
        <v>5</v>
      </c>
      <c r="K920" s="15">
        <f>IFERROR(ROUND(IF('[10]Linked sheet'!J920="","-",'[10]Linked sheet'!J920),'Rounded options'!$B$3),"-")</f>
        <v>209</v>
      </c>
      <c r="L920" s="15" t="str">
        <f>IF('[10]Linked sheet'!K920="","-",'[10]Linked sheet'!K920)</f>
        <v>Yes</v>
      </c>
      <c r="M920" s="39">
        <f>IF('[10]Linked sheet'!L920="","-",'[10]Linked sheet'!L920)</f>
        <v>1</v>
      </c>
      <c r="N920" s="35">
        <f>IFERROR(ROUND('[10]Linked sheet'!M920,'Rounded options'!$B$3),"-")</f>
        <v>385</v>
      </c>
      <c r="O920" s="7" t="str">
        <f>IFERROR(VLOOKUP($B920,[11]BPT_System_Structure!$B:$F,2,FALSE),"-")</f>
        <v xml:space="preserve">HRG </v>
      </c>
      <c r="P920" s="23" t="str">
        <f>IFERROR(VLOOKUP($B920,[11]BPT_System_Structure!$B:$F,3,FALSE),"-")</f>
        <v>SDEC</v>
      </c>
      <c r="Q920" s="8" t="str">
        <f>IFERROR(VLOOKUP($B920,[11]BPT_System_Structure!$B:$F,5,FALSE),"-")</f>
        <v>NE</v>
      </c>
      <c r="R920" s="59" t="s">
        <v>11</v>
      </c>
    </row>
    <row r="921" spans="2:18" x14ac:dyDescent="0.2">
      <c r="B921" s="21" t="str">
        <f>'[10]Linked sheet'!A921</f>
        <v>HA91Z</v>
      </c>
      <c r="C921" s="20" t="str">
        <f>VLOOKUP($B921,'[10]Linked sheet'!$A$3:$O$1925,2,FALSE)</f>
        <v>Hip Trauma Diagnosis without Procedure</v>
      </c>
      <c r="D921" s="68" t="str">
        <f>IF(AND($Q921=$D$2,$O921="HRG"),"See 07.BPT",IFERROR(ROUND('[10]Linked sheet'!C921,'Rounded options'!$B$3),"-"))</f>
        <v>-</v>
      </c>
      <c r="E921" s="66">
        <f>IF(AND($O921="HRG",OR($D$2,$Q921=$E$2)), "See 07.BPTs",IFERROR(ROUND('[10]Linked sheet'!D921,'Rounded options'!$B$3),"-"))</f>
        <v>5230</v>
      </c>
      <c r="F921" s="15" t="str">
        <f>IFERROR(ROUND(IF('[10]Linked sheet'!E921="","-",'[10]Linked sheet'!E921),'Rounded options'!$B$3),"-")</f>
        <v>-</v>
      </c>
      <c r="G921" s="15" t="str">
        <f>IFERROR(ROUND(IF('[10]Linked sheet'!F921="","-",'[10]Linked sheet'!F921),'Rounded options'!$B$3),"-")</f>
        <v>-</v>
      </c>
      <c r="H921" s="15">
        <f>IFERROR(ROUND(IF('[10]Linked sheet'!G921="","-",'[10]Linked sheet'!G921),'Rounded options'!$B$3),"-")</f>
        <v>69</v>
      </c>
      <c r="I921" s="66">
        <f>IF(AND(Q921=$I$2,$O921="HRG"),"See 07.BPTs",IFERROR(ROUND('[10]Linked sheet'!H921,'Rounded options'!$B$3),"-"))</f>
        <v>3518</v>
      </c>
      <c r="J921" s="15">
        <f>IFERROR(ROUND(IF('[10]Linked sheet'!I921="","-",'[10]Linked sheet'!I921),'Rounded options'!$B$3),"-")</f>
        <v>51</v>
      </c>
      <c r="K921" s="15">
        <f>IFERROR(ROUND(IF('[10]Linked sheet'!J921="","-",'[10]Linked sheet'!J921),'Rounded options'!$B$3),"-")</f>
        <v>209</v>
      </c>
      <c r="L921" s="15" t="str">
        <f>IF('[10]Linked sheet'!K921="","-",'[10]Linked sheet'!K921)</f>
        <v>No</v>
      </c>
      <c r="M921" s="39" t="str">
        <f>IF('[10]Linked sheet'!L921="","-",'[10]Linked sheet'!L921)</f>
        <v>-</v>
      </c>
      <c r="N921" s="35">
        <f>IFERROR(ROUND('[10]Linked sheet'!M921,'Rounded options'!$B$3),"-")</f>
        <v>0</v>
      </c>
      <c r="O921" s="7" t="str">
        <f>IFERROR(VLOOKUP($B921,[11]BPT_System_Structure!$B:$F,2,FALSE),"-")</f>
        <v>sub-HRG</v>
      </c>
      <c r="P921" s="23" t="str">
        <f>IFERROR(VLOOKUP($B921,[11]BPT_System_Structure!$B:$F,3,FALSE),"-")</f>
        <v>SDEC</v>
      </c>
      <c r="Q921" s="8" t="str">
        <f>IFERROR(VLOOKUP($B921,[11]BPT_System_Structure!$B:$F,5,FALSE),"-")</f>
        <v>NE</v>
      </c>
      <c r="R921" s="59" t="s">
        <v>11</v>
      </c>
    </row>
    <row r="922" spans="2:18" x14ac:dyDescent="0.2">
      <c r="B922" s="21" t="str">
        <f>'[10]Linked sheet'!A922</f>
        <v>HA92Z</v>
      </c>
      <c r="C922" s="20" t="str">
        <f>VLOOKUP($B922,'[10]Linked sheet'!$A$3:$O$1925,2,FALSE)</f>
        <v>Knee Trauma Diagnosis without Procedure</v>
      </c>
      <c r="D922" s="68" t="str">
        <f>IF(AND($Q922=$D$2,$O922="HRG"),"See 07.BPT",IFERROR(ROUND('[10]Linked sheet'!C922,'Rounded options'!$B$3),"-"))</f>
        <v>-</v>
      </c>
      <c r="E922" s="66">
        <f>IF(AND($O922="HRG",OR($D$2,$Q922=$E$2)), "See 07.BPTs",IFERROR(ROUND('[10]Linked sheet'!D922,'Rounded options'!$B$3),"-"))</f>
        <v>3798</v>
      </c>
      <c r="F922" s="15" t="str">
        <f>IFERROR(ROUND(IF('[10]Linked sheet'!E922="","-",'[10]Linked sheet'!E922),'Rounded options'!$B$3),"-")</f>
        <v>-</v>
      </c>
      <c r="G922" s="15" t="str">
        <f>IFERROR(ROUND(IF('[10]Linked sheet'!F922="","-",'[10]Linked sheet'!F922),'Rounded options'!$B$3),"-")</f>
        <v>-</v>
      </c>
      <c r="H922" s="15">
        <f>IFERROR(ROUND(IF('[10]Linked sheet'!G922="","-",'[10]Linked sheet'!G922),'Rounded options'!$B$3),"-")</f>
        <v>77</v>
      </c>
      <c r="I922" s="66">
        <f>IF(AND(Q922=$I$2,$O922="HRG"),"See 07.BPTs",IFERROR(ROUND('[10]Linked sheet'!H922,'Rounded options'!$B$3),"-"))</f>
        <v>2696</v>
      </c>
      <c r="J922" s="15">
        <f>IFERROR(ROUND(IF('[10]Linked sheet'!I922="","-",'[10]Linked sheet'!I922),'Rounded options'!$B$3),"-")</f>
        <v>36</v>
      </c>
      <c r="K922" s="15">
        <f>IFERROR(ROUND(IF('[10]Linked sheet'!J922="","-",'[10]Linked sheet'!J922),'Rounded options'!$B$3),"-")</f>
        <v>209</v>
      </c>
      <c r="L922" s="15" t="str">
        <f>IF('[10]Linked sheet'!K922="","-",'[10]Linked sheet'!K922)</f>
        <v>No</v>
      </c>
      <c r="M922" s="39" t="str">
        <f>IF('[10]Linked sheet'!L922="","-",'[10]Linked sheet'!L922)</f>
        <v>-</v>
      </c>
      <c r="N922" s="35">
        <f>IFERROR(ROUND('[10]Linked sheet'!M922,'Rounded options'!$B$3),"-")</f>
        <v>0</v>
      </c>
      <c r="O922" s="7" t="str">
        <f>IFERROR(VLOOKUP($B922,[11]BPT_System_Structure!$B:$F,2,FALSE),"-")</f>
        <v>sub-HRG</v>
      </c>
      <c r="P922" s="23" t="str">
        <f>IFERROR(VLOOKUP($B922,[11]BPT_System_Structure!$B:$F,3,FALSE),"-")</f>
        <v>SDEC</v>
      </c>
      <c r="Q922" s="8" t="str">
        <f>IFERROR(VLOOKUP($B922,[11]BPT_System_Structure!$B:$F,5,FALSE),"-")</f>
        <v>NE</v>
      </c>
      <c r="R922" s="59" t="s">
        <v>11</v>
      </c>
    </row>
    <row r="923" spans="2:18" x14ac:dyDescent="0.2">
      <c r="B923" s="21" t="str">
        <f>'[10]Linked sheet'!A923</f>
        <v>HA93Z</v>
      </c>
      <c r="C923" s="20" t="str">
        <f>VLOOKUP($B923,'[10]Linked sheet'!$A$3:$O$1925,2,FALSE)</f>
        <v>Foot Trauma Diagnosis without Procedure</v>
      </c>
      <c r="D923" s="68" t="str">
        <f>IF(AND($Q923=$D$2,$O923="HRG"),"See 07.BPT",IFERROR(ROUND('[10]Linked sheet'!C923,'Rounded options'!$B$3),"-"))</f>
        <v>-</v>
      </c>
      <c r="E923" s="66">
        <f>IF(AND($O923="HRG",OR($D$2,$Q923=$E$2)), "See 07.BPTs",IFERROR(ROUND('[10]Linked sheet'!D923,'Rounded options'!$B$3),"-"))</f>
        <v>2149</v>
      </c>
      <c r="F923" s="15" t="str">
        <f>IFERROR(ROUND(IF('[10]Linked sheet'!E923="","-",'[10]Linked sheet'!E923),'Rounded options'!$B$3),"-")</f>
        <v>-</v>
      </c>
      <c r="G923" s="15" t="str">
        <f>IFERROR(ROUND(IF('[10]Linked sheet'!F923="","-",'[10]Linked sheet'!F923),'Rounded options'!$B$3),"-")</f>
        <v>-</v>
      </c>
      <c r="H923" s="15">
        <f>IFERROR(ROUND(IF('[10]Linked sheet'!G923="","-",'[10]Linked sheet'!G923),'Rounded options'!$B$3),"-")</f>
        <v>35</v>
      </c>
      <c r="I923" s="66">
        <f>IF(AND(Q923=$I$2,$O923="HRG"),"See 07.BPTs",IFERROR(ROUND('[10]Linked sheet'!H923,'Rounded options'!$B$3),"-"))</f>
        <v>1645</v>
      </c>
      <c r="J923" s="15">
        <f>IFERROR(ROUND(IF('[10]Linked sheet'!I923="","-",'[10]Linked sheet'!I923),'Rounded options'!$B$3),"-")</f>
        <v>16</v>
      </c>
      <c r="K923" s="15">
        <f>IFERROR(ROUND(IF('[10]Linked sheet'!J923="","-",'[10]Linked sheet'!J923),'Rounded options'!$B$3),"-")</f>
        <v>209</v>
      </c>
      <c r="L923" s="15" t="str">
        <f>IF('[10]Linked sheet'!K923="","-",'[10]Linked sheet'!K923)</f>
        <v>No</v>
      </c>
      <c r="M923" s="39" t="str">
        <f>IF('[10]Linked sheet'!L923="","-",'[10]Linked sheet'!L923)</f>
        <v>-</v>
      </c>
      <c r="N923" s="35">
        <f>IFERROR(ROUND('[10]Linked sheet'!M923,'Rounded options'!$B$3),"-")</f>
        <v>0</v>
      </c>
      <c r="O923" s="7" t="str">
        <f>IFERROR(VLOOKUP($B923,[11]BPT_System_Structure!$B:$F,2,FALSE),"-")</f>
        <v>sub-HRG</v>
      </c>
      <c r="P923" s="23" t="str">
        <f>IFERROR(VLOOKUP($B923,[11]BPT_System_Structure!$B:$F,3,FALSE),"-")</f>
        <v>SDEC</v>
      </c>
      <c r="Q923" s="8" t="str">
        <f>IFERROR(VLOOKUP($B923,[11]BPT_System_Structure!$B:$F,5,FALSE),"-")</f>
        <v>NE</v>
      </c>
      <c r="R923" s="59" t="s">
        <v>11</v>
      </c>
    </row>
    <row r="924" spans="2:18" x14ac:dyDescent="0.2">
      <c r="B924" s="21" t="str">
        <f>'[10]Linked sheet'!A924</f>
        <v>HA94Z</v>
      </c>
      <c r="C924" s="20" t="str">
        <f>VLOOKUP($B924,'[10]Linked sheet'!$A$3:$O$1925,2,FALSE)</f>
        <v>Arm Trauma Diagnosis without Procedure</v>
      </c>
      <c r="D924" s="68" t="str">
        <f>IF(AND($Q924=$D$2,$O924="HRG"),"See 07.BPT",IFERROR(ROUND('[10]Linked sheet'!C924,'Rounded options'!$B$3),"-"))</f>
        <v>-</v>
      </c>
      <c r="E924" s="66">
        <f>IF(AND($O924="HRG",OR($D$2,$Q924=$E$2)), "See 07.BPTs",IFERROR(ROUND('[10]Linked sheet'!D924,'Rounded options'!$B$3),"-"))</f>
        <v>968</v>
      </c>
      <c r="F924" s="15" t="str">
        <f>IFERROR(ROUND(IF('[10]Linked sheet'!E924="","-",'[10]Linked sheet'!E924),'Rounded options'!$B$3),"-")</f>
        <v>-</v>
      </c>
      <c r="G924" s="15" t="str">
        <f>IFERROR(ROUND(IF('[10]Linked sheet'!F924="","-",'[10]Linked sheet'!F924),'Rounded options'!$B$3),"-")</f>
        <v>-</v>
      </c>
      <c r="H924" s="15">
        <f>IFERROR(ROUND(IF('[10]Linked sheet'!G924="","-",'[10]Linked sheet'!G924),'Rounded options'!$B$3),"-")</f>
        <v>10</v>
      </c>
      <c r="I924" s="66">
        <f>IF(AND(Q924=$I$2,$O924="HRG"),"See 07.BPTs",IFERROR(ROUND('[10]Linked sheet'!H924,'Rounded options'!$B$3),"-"))</f>
        <v>1546</v>
      </c>
      <c r="J924" s="15">
        <f>IFERROR(ROUND(IF('[10]Linked sheet'!I924="","-",'[10]Linked sheet'!I924),'Rounded options'!$B$3),"-")</f>
        <v>20</v>
      </c>
      <c r="K924" s="15">
        <f>IFERROR(ROUND(IF('[10]Linked sheet'!J924="","-",'[10]Linked sheet'!J924),'Rounded options'!$B$3),"-")</f>
        <v>209</v>
      </c>
      <c r="L924" s="15" t="str">
        <f>IF('[10]Linked sheet'!K924="","-",'[10]Linked sheet'!K924)</f>
        <v>No</v>
      </c>
      <c r="M924" s="39" t="str">
        <f>IF('[10]Linked sheet'!L924="","-",'[10]Linked sheet'!L924)</f>
        <v>-</v>
      </c>
      <c r="N924" s="35">
        <f>IFERROR(ROUND('[10]Linked sheet'!M924,'Rounded options'!$B$3),"-")</f>
        <v>0</v>
      </c>
      <c r="O924" s="7" t="str">
        <f>IFERROR(VLOOKUP($B924,[11]BPT_System_Structure!$B:$F,2,FALSE),"-")</f>
        <v>sub-HRG</v>
      </c>
      <c r="P924" s="23" t="str">
        <f>IFERROR(VLOOKUP($B924,[11]BPT_System_Structure!$B:$F,3,FALSE),"-")</f>
        <v>SDEC</v>
      </c>
      <c r="Q924" s="8" t="str">
        <f>IFERROR(VLOOKUP($B924,[11]BPT_System_Structure!$B:$F,5,FALSE),"-")</f>
        <v>NE</v>
      </c>
      <c r="R924" s="59" t="s">
        <v>11</v>
      </c>
    </row>
    <row r="925" spans="2:18" x14ac:dyDescent="0.2">
      <c r="B925" s="21" t="str">
        <f>'[10]Linked sheet'!A925</f>
        <v>HA95Z</v>
      </c>
      <c r="C925" s="20" t="str">
        <f>VLOOKUP($B925,'[10]Linked sheet'!$A$3:$O$1925,2,FALSE)</f>
        <v>Hand Trauma Diagnosis without Procedure</v>
      </c>
      <c r="D925" s="68" t="str">
        <f>IF(AND($Q925=$D$2,$O925="HRG"),"See 07.BPT",IFERROR(ROUND('[10]Linked sheet'!C925,'Rounded options'!$B$3),"-"))</f>
        <v>-</v>
      </c>
      <c r="E925" s="66">
        <f>IF(AND($O925="HRG",OR($D$2,$Q925=$E$2)), "See 07.BPTs",IFERROR(ROUND('[10]Linked sheet'!D925,'Rounded options'!$B$3),"-"))</f>
        <v>427</v>
      </c>
      <c r="F925" s="15" t="str">
        <f>IFERROR(ROUND(IF('[10]Linked sheet'!E925="","-",'[10]Linked sheet'!E925),'Rounded options'!$B$3),"-")</f>
        <v>-</v>
      </c>
      <c r="G925" s="15" t="str">
        <f>IFERROR(ROUND(IF('[10]Linked sheet'!F925="","-",'[10]Linked sheet'!F925),'Rounded options'!$B$3),"-")</f>
        <v>-</v>
      </c>
      <c r="H925" s="15">
        <f>IFERROR(ROUND(IF('[10]Linked sheet'!G925="","-",'[10]Linked sheet'!G925),'Rounded options'!$B$3),"-")</f>
        <v>5</v>
      </c>
      <c r="I925" s="66">
        <f>IF(AND(Q925=$I$2,$O925="HRG"),"See 07.BPTs",IFERROR(ROUND('[10]Linked sheet'!H925,'Rounded options'!$B$3),"-"))</f>
        <v>654</v>
      </c>
      <c r="J925" s="15">
        <f>IFERROR(ROUND(IF('[10]Linked sheet'!I925="","-",'[10]Linked sheet'!I925),'Rounded options'!$B$3),"-")</f>
        <v>5</v>
      </c>
      <c r="K925" s="15">
        <f>IFERROR(ROUND(IF('[10]Linked sheet'!J925="","-",'[10]Linked sheet'!J925),'Rounded options'!$B$3),"-")</f>
        <v>209</v>
      </c>
      <c r="L925" s="15" t="str">
        <f>IF('[10]Linked sheet'!K925="","-",'[10]Linked sheet'!K925)</f>
        <v>No</v>
      </c>
      <c r="M925" s="39" t="str">
        <f>IF('[10]Linked sheet'!L925="","-",'[10]Linked sheet'!L925)</f>
        <v>-</v>
      </c>
      <c r="N925" s="35">
        <f>IFERROR(ROUND('[10]Linked sheet'!M925,'Rounded options'!$B$3),"-")</f>
        <v>0</v>
      </c>
      <c r="O925" s="7" t="str">
        <f>IFERROR(VLOOKUP($B925,[11]BPT_System_Structure!$B:$F,2,FALSE),"-")</f>
        <v>sub-HRG</v>
      </c>
      <c r="P925" s="23" t="str">
        <f>IFERROR(VLOOKUP($B925,[11]BPT_System_Structure!$B:$F,3,FALSE),"-")</f>
        <v>SDEC</v>
      </c>
      <c r="Q925" s="8" t="str">
        <f>IFERROR(VLOOKUP($B925,[11]BPT_System_Structure!$B:$F,5,FALSE),"-")</f>
        <v>NE</v>
      </c>
      <c r="R925" s="59" t="s">
        <v>11</v>
      </c>
    </row>
    <row r="926" spans="2:18" hidden="1" x14ac:dyDescent="0.2">
      <c r="B926" s="21" t="str">
        <f>'[10]Linked sheet'!A926</f>
        <v>HA96Z</v>
      </c>
      <c r="C926" s="20" t="str">
        <f>VLOOKUP($B926,'[10]Linked sheet'!$A$3:$O$1925,2,FALSE)</f>
        <v>Multiple Trauma Diagnoses without Procedure</v>
      </c>
      <c r="D926" s="68" t="str">
        <f>IF(AND($Q926=$D$2,$O926="HRG"),"See 07.BPT",IFERROR(ROUND('[10]Linked sheet'!C926,'Rounded options'!$B$3),"-"))</f>
        <v>-</v>
      </c>
      <c r="E926" s="66">
        <f>IF(AND($O926="HRG",OR($D$2,$Q926=$E$2)), "See 07.BPTs",IFERROR(ROUND('[10]Linked sheet'!D926,'Rounded options'!$B$3),"-"))</f>
        <v>1312</v>
      </c>
      <c r="F926" s="15" t="str">
        <f>IFERROR(ROUND(IF('[10]Linked sheet'!E926="","-",'[10]Linked sheet'!E926),'Rounded options'!$B$3),"-")</f>
        <v>-</v>
      </c>
      <c r="G926" s="15" t="str">
        <f>IFERROR(ROUND(IF('[10]Linked sheet'!F926="","-",'[10]Linked sheet'!F926),'Rounded options'!$B$3),"-")</f>
        <v>-</v>
      </c>
      <c r="H926" s="15">
        <f>IFERROR(ROUND(IF('[10]Linked sheet'!G926="","-",'[10]Linked sheet'!G926),'Rounded options'!$B$3),"-")</f>
        <v>5</v>
      </c>
      <c r="I926" s="66">
        <f>IF(AND(Q926=$I$2,$O926="HRG"),"See 07.BPTs",IFERROR(ROUND('[10]Linked sheet'!H926,'Rounded options'!$B$3),"-"))</f>
        <v>1312</v>
      </c>
      <c r="J926" s="15">
        <f>IFERROR(ROUND(IF('[10]Linked sheet'!I926="","-",'[10]Linked sheet'!I926),'Rounded options'!$B$3),"-")</f>
        <v>5</v>
      </c>
      <c r="K926" s="15">
        <f>IFERROR(ROUND(IF('[10]Linked sheet'!J926="","-",'[10]Linked sheet'!J926),'Rounded options'!$B$3),"-")</f>
        <v>209</v>
      </c>
      <c r="L926" s="15" t="str">
        <f>IF('[10]Linked sheet'!K926="","-",'[10]Linked sheet'!K926)</f>
        <v>Yes</v>
      </c>
      <c r="M926" s="39">
        <f>IF('[10]Linked sheet'!L926="","-",'[10]Linked sheet'!L926)</f>
        <v>0.30000000000000004</v>
      </c>
      <c r="N926" s="35">
        <f>IFERROR(ROUND('[10]Linked sheet'!M926,'Rounded options'!$B$3),"-")</f>
        <v>394</v>
      </c>
      <c r="O926" s="7" t="str">
        <f>IFERROR(VLOOKUP($B926,[11]BPT_System_Structure!$B:$F,2,FALSE),"-")</f>
        <v>-</v>
      </c>
      <c r="P926" s="23" t="str">
        <f>IFERROR(VLOOKUP($B926,[11]BPT_System_Structure!$B:$F,3,FALSE),"-")</f>
        <v>-</v>
      </c>
      <c r="Q926" s="8" t="str">
        <f>IFERROR(VLOOKUP($B926,[11]BPT_System_Structure!$B:$F,5,FALSE),"-")</f>
        <v>-</v>
      </c>
      <c r="R926" s="59">
        <v>0</v>
      </c>
    </row>
    <row r="927" spans="2:18" hidden="1" x14ac:dyDescent="0.2">
      <c r="B927" s="21" t="str">
        <f>'[10]Linked sheet'!A927</f>
        <v>HA97Z</v>
      </c>
      <c r="C927" s="20" t="str">
        <f>VLOOKUP($B927,'[10]Linked sheet'!$A$3:$O$1925,2,FALSE)</f>
        <v>Other Trauma Diagnosis without Procedure</v>
      </c>
      <c r="D927" s="68" t="str">
        <f>IF(AND($Q927=$D$2,$O927="HRG"),"See 07.BPT",IFERROR(ROUND('[10]Linked sheet'!C927,'Rounded options'!$B$3),"-"))</f>
        <v>-</v>
      </c>
      <c r="E927" s="66">
        <f>IF(AND($O927="HRG",OR($D$2,$Q927=$E$2)), "See 07.BPTs",IFERROR(ROUND('[10]Linked sheet'!D927,'Rounded options'!$B$3),"-"))</f>
        <v>2244</v>
      </c>
      <c r="F927" s="15" t="str">
        <f>IFERROR(ROUND(IF('[10]Linked sheet'!E927="","-",'[10]Linked sheet'!E927),'Rounded options'!$B$3),"-")</f>
        <v>-</v>
      </c>
      <c r="G927" s="15" t="str">
        <f>IFERROR(ROUND(IF('[10]Linked sheet'!F927="","-",'[10]Linked sheet'!F927),'Rounded options'!$B$3),"-")</f>
        <v>-</v>
      </c>
      <c r="H927" s="15">
        <f>IFERROR(ROUND(IF('[10]Linked sheet'!G927="","-",'[10]Linked sheet'!G927),'Rounded options'!$B$3),"-")</f>
        <v>28</v>
      </c>
      <c r="I927" s="66">
        <f>IF(AND(Q927=$I$2,$O927="HRG"),"See 07.BPTs",IFERROR(ROUND('[10]Linked sheet'!H927,'Rounded options'!$B$3),"-"))</f>
        <v>2067</v>
      </c>
      <c r="J927" s="15">
        <f>IFERROR(ROUND(IF('[10]Linked sheet'!I927="","-",'[10]Linked sheet'!I927),'Rounded options'!$B$3),"-")</f>
        <v>14</v>
      </c>
      <c r="K927" s="15">
        <f>IFERROR(ROUND(IF('[10]Linked sheet'!J927="","-",'[10]Linked sheet'!J927),'Rounded options'!$B$3),"-")</f>
        <v>209</v>
      </c>
      <c r="L927" s="15" t="str">
        <f>IF('[10]Linked sheet'!K927="","-",'[10]Linked sheet'!K927)</f>
        <v>Yes</v>
      </c>
      <c r="M927" s="39">
        <f>IF('[10]Linked sheet'!L927="","-",'[10]Linked sheet'!L927)</f>
        <v>0.30000000000000004</v>
      </c>
      <c r="N927" s="35">
        <f>IFERROR(ROUND('[10]Linked sheet'!M927,'Rounded options'!$B$3),"-")</f>
        <v>620</v>
      </c>
      <c r="O927" s="7" t="str">
        <f>IFERROR(VLOOKUP($B927,[11]BPT_System_Structure!$B:$F,2,FALSE),"-")</f>
        <v>-</v>
      </c>
      <c r="P927" s="23" t="str">
        <f>IFERROR(VLOOKUP($B927,[11]BPT_System_Structure!$B:$F,3,FALSE),"-")</f>
        <v>-</v>
      </c>
      <c r="Q927" s="8" t="str">
        <f>IFERROR(VLOOKUP($B927,[11]BPT_System_Structure!$B:$F,5,FALSE),"-")</f>
        <v>-</v>
      </c>
      <c r="R927" s="59">
        <v>0</v>
      </c>
    </row>
    <row r="928" spans="2:18" hidden="1" x14ac:dyDescent="0.2">
      <c r="B928" s="21" t="str">
        <f>'[10]Linked sheet'!A928</f>
        <v>HA99Z</v>
      </c>
      <c r="C928" s="20" t="str">
        <f>VLOOKUP($B928,'[10]Linked sheet'!$A$3:$O$1925,2,FALSE)</f>
        <v>Other Procedures for Trauma</v>
      </c>
      <c r="D928" s="68" t="str">
        <f>IF(AND($Q928=$D$2,$O928="HRG"),"See 07.BPT",IFERROR(ROUND('[10]Linked sheet'!C928,'Rounded options'!$B$3),"-"))</f>
        <v>-</v>
      </c>
      <c r="E928" s="66">
        <f>IF(AND($O928="HRG",OR($D$2,$Q928=$E$2)), "See 07.BPTs",IFERROR(ROUND('[10]Linked sheet'!D928,'Rounded options'!$B$3),"-"))</f>
        <v>2256</v>
      </c>
      <c r="F928" s="15" t="str">
        <f>IFERROR(ROUND(IF('[10]Linked sheet'!E928="","-",'[10]Linked sheet'!E928),'Rounded options'!$B$3),"-")</f>
        <v>-</v>
      </c>
      <c r="G928" s="15" t="str">
        <f>IFERROR(ROUND(IF('[10]Linked sheet'!F928="","-",'[10]Linked sheet'!F928),'Rounded options'!$B$3),"-")</f>
        <v>-</v>
      </c>
      <c r="H928" s="15">
        <f>IFERROR(ROUND(IF('[10]Linked sheet'!G928="","-",'[10]Linked sheet'!G928),'Rounded options'!$B$3),"-")</f>
        <v>5</v>
      </c>
      <c r="I928" s="66">
        <f>IF(AND(Q928=$I$2,$O928="HRG"),"See 07.BPTs",IFERROR(ROUND('[10]Linked sheet'!H928,'Rounded options'!$B$3),"-"))</f>
        <v>6479</v>
      </c>
      <c r="J928" s="15">
        <f>IFERROR(ROUND(IF('[10]Linked sheet'!I928="","-",'[10]Linked sheet'!I928),'Rounded options'!$B$3),"-")</f>
        <v>55</v>
      </c>
      <c r="K928" s="15">
        <f>IFERROR(ROUND(IF('[10]Linked sheet'!J928="","-",'[10]Linked sheet'!J928),'Rounded options'!$B$3),"-")</f>
        <v>209</v>
      </c>
      <c r="L928" s="15" t="str">
        <f>IF('[10]Linked sheet'!K928="","-",'[10]Linked sheet'!K928)</f>
        <v>No</v>
      </c>
      <c r="M928" s="39" t="str">
        <f>IF('[10]Linked sheet'!L928="","-",'[10]Linked sheet'!L928)</f>
        <v>-</v>
      </c>
      <c r="N928" s="35">
        <f>IFERROR(ROUND('[10]Linked sheet'!M928,'Rounded options'!$B$3),"-")</f>
        <v>0</v>
      </c>
      <c r="O928" s="7" t="str">
        <f>IFERROR(VLOOKUP($B928,[11]BPT_System_Structure!$B:$F,2,FALSE),"-")</f>
        <v>-</v>
      </c>
      <c r="P928" s="23" t="str">
        <f>IFERROR(VLOOKUP($B928,[11]BPT_System_Structure!$B:$F,3,FALSE),"-")</f>
        <v>-</v>
      </c>
      <c r="Q928" s="8" t="str">
        <f>IFERROR(VLOOKUP($B928,[11]BPT_System_Structure!$B:$F,5,FALSE),"-")</f>
        <v>-</v>
      </c>
      <c r="R928" s="59">
        <v>0</v>
      </c>
    </row>
    <row r="929" spans="2:18" hidden="1" x14ac:dyDescent="0.2">
      <c r="B929" s="21" t="str">
        <f>'[10]Linked sheet'!A929</f>
        <v>HB11A</v>
      </c>
      <c r="C929" s="20" t="str">
        <f>VLOOKUP($B929,'[10]Linked sheet'!$A$3:$O$1925,2,FALSE)</f>
        <v>Major Hip Procedures for Non-Trauma, Category 2, with Major CC</v>
      </c>
      <c r="D929" s="68" t="str">
        <f>IF(AND($Q929=$D$2,$O929="HRG"),"See 07.BPT",IFERROR(ROUND('[10]Linked sheet'!C929,'Rounded options'!$B$3),"-"))</f>
        <v>-</v>
      </c>
      <c r="E929" s="66">
        <f>IF(AND($O929="HRG",OR($D$2,$Q929=$E$2)), "See 07.BPTs",IFERROR(ROUND('[10]Linked sheet'!D929,'Rounded options'!$B$3),"-"))</f>
        <v>8529</v>
      </c>
      <c r="F929" s="15" t="str">
        <f>IFERROR(ROUND(IF('[10]Linked sheet'!E929="","-",'[10]Linked sheet'!E929),'Rounded options'!$B$3),"-")</f>
        <v>-</v>
      </c>
      <c r="G929" s="15" t="str">
        <f>IFERROR(ROUND(IF('[10]Linked sheet'!F929="","-",'[10]Linked sheet'!F929),'Rounded options'!$B$3),"-")</f>
        <v>-</v>
      </c>
      <c r="H929" s="15">
        <f>IFERROR(ROUND(IF('[10]Linked sheet'!G929="","-",'[10]Linked sheet'!G929),'Rounded options'!$B$3),"-")</f>
        <v>30</v>
      </c>
      <c r="I929" s="66">
        <f>IF(AND(Q929=$I$2,$O929="HRG"),"See 07.BPTs",IFERROR(ROUND('[10]Linked sheet'!H929,'Rounded options'!$B$3),"-"))</f>
        <v>15574</v>
      </c>
      <c r="J929" s="15">
        <f>IFERROR(ROUND(IF('[10]Linked sheet'!I929="","-",'[10]Linked sheet'!I929),'Rounded options'!$B$3),"-")</f>
        <v>109</v>
      </c>
      <c r="K929" s="15">
        <f>IFERROR(ROUND(IF('[10]Linked sheet'!J929="","-",'[10]Linked sheet'!J929),'Rounded options'!$B$3),"-")</f>
        <v>209</v>
      </c>
      <c r="L929" s="15" t="str">
        <f>IF('[10]Linked sheet'!K929="","-",'[10]Linked sheet'!K929)</f>
        <v>No</v>
      </c>
      <c r="M929" s="39" t="str">
        <f>IF('[10]Linked sheet'!L929="","-",'[10]Linked sheet'!L929)</f>
        <v>-</v>
      </c>
      <c r="N929" s="35">
        <f>IFERROR(ROUND('[10]Linked sheet'!M929,'Rounded options'!$B$3),"-")</f>
        <v>0</v>
      </c>
      <c r="O929" s="7" t="str">
        <f>IFERROR(VLOOKUP($B929,[11]BPT_System_Structure!$B:$F,2,FALSE),"-")</f>
        <v>-</v>
      </c>
      <c r="P929" s="23" t="str">
        <f>IFERROR(VLOOKUP($B929,[11]BPT_System_Structure!$B:$F,3,FALSE),"-")</f>
        <v>-</v>
      </c>
      <c r="Q929" s="8" t="str">
        <f>IFERROR(VLOOKUP($B929,[11]BPT_System_Structure!$B:$F,5,FALSE),"-")</f>
        <v>-</v>
      </c>
      <c r="R929" s="59">
        <v>0</v>
      </c>
    </row>
    <row r="930" spans="2:18" hidden="1" x14ac:dyDescent="0.2">
      <c r="B930" s="21" t="str">
        <f>'[10]Linked sheet'!A930</f>
        <v>HB11B</v>
      </c>
      <c r="C930" s="20" t="str">
        <f>VLOOKUP($B930,'[10]Linked sheet'!$A$3:$O$1925,2,FALSE)</f>
        <v>Major Hip Procedures for Non-Trauma, Category 2, with Intermediate CC</v>
      </c>
      <c r="D930" s="68" t="str">
        <f>IF(AND($Q930=$D$2,$O930="HRG"),"See 07.BPT",IFERROR(ROUND('[10]Linked sheet'!C930,'Rounded options'!$B$3),"-"))</f>
        <v>-</v>
      </c>
      <c r="E930" s="66">
        <f>IF(AND($O930="HRG",OR($D$2,$Q930=$E$2)), "See 07.BPTs",IFERROR(ROUND('[10]Linked sheet'!D930,'Rounded options'!$B$3),"-"))</f>
        <v>5473</v>
      </c>
      <c r="F930" s="15" t="str">
        <f>IFERROR(ROUND(IF('[10]Linked sheet'!E930="","-",'[10]Linked sheet'!E930),'Rounded options'!$B$3),"-")</f>
        <v>-</v>
      </c>
      <c r="G930" s="15" t="str">
        <f>IFERROR(ROUND(IF('[10]Linked sheet'!F930="","-",'[10]Linked sheet'!F930),'Rounded options'!$B$3),"-")</f>
        <v>-</v>
      </c>
      <c r="H930" s="15">
        <f>IFERROR(ROUND(IF('[10]Linked sheet'!G930="","-",'[10]Linked sheet'!G930),'Rounded options'!$B$3),"-")</f>
        <v>13</v>
      </c>
      <c r="I930" s="66">
        <f>IF(AND(Q930=$I$2,$O930="HRG"),"See 07.BPTs",IFERROR(ROUND('[10]Linked sheet'!H930,'Rounded options'!$B$3),"-"))</f>
        <v>9761</v>
      </c>
      <c r="J930" s="15">
        <f>IFERROR(ROUND(IF('[10]Linked sheet'!I930="","-",'[10]Linked sheet'!I930),'Rounded options'!$B$3),"-")</f>
        <v>60</v>
      </c>
      <c r="K930" s="15">
        <f>IFERROR(ROUND(IF('[10]Linked sheet'!J930="","-",'[10]Linked sheet'!J930),'Rounded options'!$B$3),"-")</f>
        <v>209</v>
      </c>
      <c r="L930" s="15" t="str">
        <f>IF('[10]Linked sheet'!K930="","-",'[10]Linked sheet'!K930)</f>
        <v>No</v>
      </c>
      <c r="M930" s="39" t="str">
        <f>IF('[10]Linked sheet'!L930="","-",'[10]Linked sheet'!L930)</f>
        <v>-</v>
      </c>
      <c r="N930" s="35">
        <f>IFERROR(ROUND('[10]Linked sheet'!M930,'Rounded options'!$B$3),"-")</f>
        <v>0</v>
      </c>
      <c r="O930" s="7" t="str">
        <f>IFERROR(VLOOKUP($B930,[11]BPT_System_Structure!$B:$F,2,FALSE),"-")</f>
        <v>-</v>
      </c>
      <c r="P930" s="23" t="str">
        <f>IFERROR(VLOOKUP($B930,[11]BPT_System_Structure!$B:$F,3,FALSE),"-")</f>
        <v>-</v>
      </c>
      <c r="Q930" s="8" t="str">
        <f>IFERROR(VLOOKUP($B930,[11]BPT_System_Structure!$B:$F,5,FALSE),"-")</f>
        <v>-</v>
      </c>
      <c r="R930" s="59">
        <v>0</v>
      </c>
    </row>
    <row r="931" spans="2:18" hidden="1" x14ac:dyDescent="0.2">
      <c r="B931" s="21" t="str">
        <f>'[10]Linked sheet'!A931</f>
        <v>HB11C</v>
      </c>
      <c r="C931" s="20" t="str">
        <f>VLOOKUP($B931,'[10]Linked sheet'!$A$3:$O$1925,2,FALSE)</f>
        <v>Major Hip Procedures for Non-Trauma, Category 2, without CC</v>
      </c>
      <c r="D931" s="68" t="str">
        <f>IF(AND($Q931=$D$2,$O931="HRG"),"See 07.BPT",IFERROR(ROUND('[10]Linked sheet'!C931,'Rounded options'!$B$3),"-"))</f>
        <v>-</v>
      </c>
      <c r="E931" s="66">
        <f>IF(AND($O931="HRG",OR($D$2,$Q931=$E$2)), "See 07.BPTs",IFERROR(ROUND('[10]Linked sheet'!D931,'Rounded options'!$B$3),"-"))</f>
        <v>4852</v>
      </c>
      <c r="F931" s="15" t="str">
        <f>IFERROR(ROUND(IF('[10]Linked sheet'!E931="","-",'[10]Linked sheet'!E931),'Rounded options'!$B$3),"-")</f>
        <v>-</v>
      </c>
      <c r="G931" s="15" t="str">
        <f>IFERROR(ROUND(IF('[10]Linked sheet'!F931="","-",'[10]Linked sheet'!F931),'Rounded options'!$B$3),"-")</f>
        <v>-</v>
      </c>
      <c r="H931" s="15">
        <f>IFERROR(ROUND(IF('[10]Linked sheet'!G931="","-",'[10]Linked sheet'!G931),'Rounded options'!$B$3),"-")</f>
        <v>8</v>
      </c>
      <c r="I931" s="66">
        <f>IF(AND(Q931=$I$2,$O931="HRG"),"See 07.BPTs",IFERROR(ROUND('[10]Linked sheet'!H931,'Rounded options'!$B$3),"-"))</f>
        <v>8306</v>
      </c>
      <c r="J931" s="15">
        <f>IFERROR(ROUND(IF('[10]Linked sheet'!I931="","-",'[10]Linked sheet'!I931),'Rounded options'!$B$3),"-")</f>
        <v>46</v>
      </c>
      <c r="K931" s="15">
        <f>IFERROR(ROUND(IF('[10]Linked sheet'!J931="","-",'[10]Linked sheet'!J931),'Rounded options'!$B$3),"-")</f>
        <v>209</v>
      </c>
      <c r="L931" s="15" t="str">
        <f>IF('[10]Linked sheet'!K931="","-",'[10]Linked sheet'!K931)</f>
        <v>No</v>
      </c>
      <c r="M931" s="39" t="str">
        <f>IF('[10]Linked sheet'!L931="","-",'[10]Linked sheet'!L931)</f>
        <v>-</v>
      </c>
      <c r="N931" s="35">
        <f>IFERROR(ROUND('[10]Linked sheet'!M931,'Rounded options'!$B$3),"-")</f>
        <v>0</v>
      </c>
      <c r="O931" s="7" t="str">
        <f>IFERROR(VLOOKUP($B931,[11]BPT_System_Structure!$B:$F,2,FALSE),"-")</f>
        <v>-</v>
      </c>
      <c r="P931" s="23" t="str">
        <f>IFERROR(VLOOKUP($B931,[11]BPT_System_Structure!$B:$F,3,FALSE),"-")</f>
        <v>-</v>
      </c>
      <c r="Q931" s="8" t="str">
        <f>IFERROR(VLOOKUP($B931,[11]BPT_System_Structure!$B:$F,5,FALSE),"-")</f>
        <v>-</v>
      </c>
      <c r="R931" s="59">
        <v>0</v>
      </c>
    </row>
    <row r="932" spans="2:18" hidden="1" x14ac:dyDescent="0.2">
      <c r="B932" s="21" t="str">
        <f>'[10]Linked sheet'!A932</f>
        <v>HB12A</v>
      </c>
      <c r="C932" s="20" t="str">
        <f>VLOOKUP($B932,'[10]Linked sheet'!$A$3:$O$1925,2,FALSE)</f>
        <v>Major Hip Procedures for Non-Trauma, Category 1, with Major CC</v>
      </c>
      <c r="D932" s="68" t="str">
        <f>IF(AND($Q932=$D$2,$O932="HRG"),"See 07.BPT",IFERROR(ROUND('[10]Linked sheet'!C932,'Rounded options'!$B$3),"-"))</f>
        <v>-</v>
      </c>
      <c r="E932" s="66">
        <f>IF(AND($O932="HRG",OR($D$2,$Q932=$E$2)), "See 07.BPTs",IFERROR(ROUND('[10]Linked sheet'!D932,'Rounded options'!$B$3),"-"))</f>
        <v>6907</v>
      </c>
      <c r="F932" s="15" t="str">
        <f>IFERROR(ROUND(IF('[10]Linked sheet'!E932="","-",'[10]Linked sheet'!E932),'Rounded options'!$B$3),"-")</f>
        <v>-</v>
      </c>
      <c r="G932" s="15" t="str">
        <f>IFERROR(ROUND(IF('[10]Linked sheet'!F932="","-",'[10]Linked sheet'!F932),'Rounded options'!$B$3),"-")</f>
        <v>-</v>
      </c>
      <c r="H932" s="15">
        <f>IFERROR(ROUND(IF('[10]Linked sheet'!G932="","-",'[10]Linked sheet'!G932),'Rounded options'!$B$3),"-")</f>
        <v>23</v>
      </c>
      <c r="I932" s="66">
        <f>IF(AND(Q932=$I$2,$O932="HRG"),"See 07.BPTs",IFERROR(ROUND('[10]Linked sheet'!H932,'Rounded options'!$B$3),"-"))</f>
        <v>10356</v>
      </c>
      <c r="J932" s="15">
        <f>IFERROR(ROUND(IF('[10]Linked sheet'!I932="","-",'[10]Linked sheet'!I932),'Rounded options'!$B$3),"-")</f>
        <v>77</v>
      </c>
      <c r="K932" s="15">
        <f>IFERROR(ROUND(IF('[10]Linked sheet'!J932="","-",'[10]Linked sheet'!J932),'Rounded options'!$B$3),"-")</f>
        <v>209</v>
      </c>
      <c r="L932" s="15" t="str">
        <f>IF('[10]Linked sheet'!K932="","-",'[10]Linked sheet'!K932)</f>
        <v>No</v>
      </c>
      <c r="M932" s="39" t="str">
        <f>IF('[10]Linked sheet'!L932="","-",'[10]Linked sheet'!L932)</f>
        <v>-</v>
      </c>
      <c r="N932" s="35">
        <f>IFERROR(ROUND('[10]Linked sheet'!M932,'Rounded options'!$B$3),"-")</f>
        <v>0</v>
      </c>
      <c r="O932" s="7" t="str">
        <f>IFERROR(VLOOKUP($B932,[11]BPT_System_Structure!$B:$F,2,FALSE),"-")</f>
        <v>-</v>
      </c>
      <c r="P932" s="23" t="str">
        <f>IFERROR(VLOOKUP($B932,[11]BPT_System_Structure!$B:$F,3,FALSE),"-")</f>
        <v>-</v>
      </c>
      <c r="Q932" s="8" t="str">
        <f>IFERROR(VLOOKUP($B932,[11]BPT_System_Structure!$B:$F,5,FALSE),"-")</f>
        <v>-</v>
      </c>
      <c r="R932" s="59">
        <v>0</v>
      </c>
    </row>
    <row r="933" spans="2:18" x14ac:dyDescent="0.2">
      <c r="B933" s="21" t="str">
        <f>'[10]Linked sheet'!A933</f>
        <v>HB12B</v>
      </c>
      <c r="C933" s="20" t="str">
        <f>VLOOKUP($B933,'[10]Linked sheet'!$A$3:$O$1925,2,FALSE)</f>
        <v>Major Hip Procedures for Non-Trauma, Category 1, with Intermediate CC</v>
      </c>
      <c r="D933" s="68" t="str">
        <f>IF(AND($Q933=$D$2,$O933="HRG"),"See 07.BPT",IFERROR(ROUND('[10]Linked sheet'!C933,'Rounded options'!$B$3),"-"))</f>
        <v>-</v>
      </c>
      <c r="E933" s="66" t="str">
        <f>IF(AND($O933="HRG",OR($D$2,$Q933=$E$2)), "See 07.BPTs",IFERROR(ROUND('[10]Linked sheet'!D933,'Rounded options'!$B$3),"-"))</f>
        <v>See 07.BPTs</v>
      </c>
      <c r="F933" s="15" t="str">
        <f>IFERROR(ROUND(IF('[10]Linked sheet'!E933="","-",'[10]Linked sheet'!E933),'Rounded options'!$B$3),"-")</f>
        <v>-</v>
      </c>
      <c r="G933" s="15" t="str">
        <f>IFERROR(ROUND(IF('[10]Linked sheet'!F933="","-",'[10]Linked sheet'!F933),'Rounded options'!$B$3),"-")</f>
        <v>-</v>
      </c>
      <c r="H933" s="15">
        <f>IFERROR(ROUND(IF('[10]Linked sheet'!G933="","-",'[10]Linked sheet'!G933),'Rounded options'!$B$3),"-")</f>
        <v>11</v>
      </c>
      <c r="I933" s="66">
        <f>IF(AND(Q933=$I$2,$O933="HRG"),"See 07.BPTs",IFERROR(ROUND('[10]Linked sheet'!H933,'Rounded options'!$B$3),"-"))</f>
        <v>5391</v>
      </c>
      <c r="J933" s="15">
        <f>IFERROR(ROUND(IF('[10]Linked sheet'!I933="","-",'[10]Linked sheet'!I933),'Rounded options'!$B$3),"-")</f>
        <v>11</v>
      </c>
      <c r="K933" s="15">
        <f>IFERROR(ROUND(IF('[10]Linked sheet'!J933="","-",'[10]Linked sheet'!J933),'Rounded options'!$B$3),"-")</f>
        <v>209</v>
      </c>
      <c r="L933" s="15" t="str">
        <f>IF('[10]Linked sheet'!K933="","-",'[10]Linked sheet'!K933)</f>
        <v>No</v>
      </c>
      <c r="M933" s="39" t="str">
        <f>IF('[10]Linked sheet'!L933="","-",'[10]Linked sheet'!L933)</f>
        <v>-</v>
      </c>
      <c r="N933" s="35">
        <f>IFERROR(ROUND('[10]Linked sheet'!M933,'Rounded options'!$B$3),"-")</f>
        <v>0</v>
      </c>
      <c r="O933" s="7" t="str">
        <f>IFERROR(VLOOKUP($B933,[11]BPT_System_Structure!$B:$F,2,FALSE),"-")</f>
        <v>HRG</v>
      </c>
      <c r="P933" s="23" t="str">
        <f>IFERROR(VLOOKUP($B933,[11]BPT_System_Structure!$B:$F,3,FALSE),"-")</f>
        <v>Hip and Knee</v>
      </c>
      <c r="Q933" s="8" t="str">
        <f>IFERROR(VLOOKUP($B933,[11]BPT_System_Structure!$B:$F,5,FALSE),"-")</f>
        <v>DC/EL</v>
      </c>
      <c r="R933" s="59" t="s">
        <v>11</v>
      </c>
    </row>
    <row r="934" spans="2:18" x14ac:dyDescent="0.2">
      <c r="B934" s="21" t="str">
        <f>'[10]Linked sheet'!A934</f>
        <v>HB12C</v>
      </c>
      <c r="C934" s="20" t="str">
        <f>VLOOKUP($B934,'[10]Linked sheet'!$A$3:$O$1925,2,FALSE)</f>
        <v>Major Hip Procedures for Non-Trauma, Category 1, without CC</v>
      </c>
      <c r="D934" s="68" t="str">
        <f>IF(AND($Q934=$D$2,$O934="HRG"),"See 07.BPT",IFERROR(ROUND('[10]Linked sheet'!C934,'Rounded options'!$B$3),"-"))</f>
        <v>-</v>
      </c>
      <c r="E934" s="66" t="str">
        <f>IF(AND($O934="HRG",OR($D$2,$Q934=$E$2)), "See 07.BPTs",IFERROR(ROUND('[10]Linked sheet'!D934,'Rounded options'!$B$3),"-"))</f>
        <v>See 07.BPTs</v>
      </c>
      <c r="F934" s="15" t="str">
        <f>IFERROR(ROUND(IF('[10]Linked sheet'!E934="","-",'[10]Linked sheet'!E934),'Rounded options'!$B$3),"-")</f>
        <v>-</v>
      </c>
      <c r="G934" s="15" t="str">
        <f>IFERROR(ROUND(IF('[10]Linked sheet'!F934="","-",'[10]Linked sheet'!F934),'Rounded options'!$B$3),"-")</f>
        <v>-</v>
      </c>
      <c r="H934" s="15">
        <f>IFERROR(ROUND(IF('[10]Linked sheet'!G934="","-",'[10]Linked sheet'!G934),'Rounded options'!$B$3),"-")</f>
        <v>6</v>
      </c>
      <c r="I934" s="66">
        <f>IF(AND(Q934=$I$2,$O934="HRG"),"See 07.BPTs",IFERROR(ROUND('[10]Linked sheet'!H934,'Rounded options'!$B$3),"-"))</f>
        <v>4847</v>
      </c>
      <c r="J934" s="15">
        <f>IFERROR(ROUND(IF('[10]Linked sheet'!I934="","-",'[10]Linked sheet'!I934),'Rounded options'!$B$3),"-")</f>
        <v>6</v>
      </c>
      <c r="K934" s="15">
        <f>IFERROR(ROUND(IF('[10]Linked sheet'!J934="","-",'[10]Linked sheet'!J934),'Rounded options'!$B$3),"-")</f>
        <v>209</v>
      </c>
      <c r="L934" s="15" t="str">
        <f>IF('[10]Linked sheet'!K934="","-",'[10]Linked sheet'!K934)</f>
        <v>No</v>
      </c>
      <c r="M934" s="39" t="str">
        <f>IF('[10]Linked sheet'!L934="","-",'[10]Linked sheet'!L934)</f>
        <v>-</v>
      </c>
      <c r="N934" s="35">
        <f>IFERROR(ROUND('[10]Linked sheet'!M934,'Rounded options'!$B$3),"-")</f>
        <v>0</v>
      </c>
      <c r="O934" s="7" t="str">
        <f>IFERROR(VLOOKUP($B934,[11]BPT_System_Structure!$B:$F,2,FALSE),"-")</f>
        <v>HRG</v>
      </c>
      <c r="P934" s="23" t="str">
        <f>IFERROR(VLOOKUP($B934,[11]BPT_System_Structure!$B:$F,3,FALSE),"-")</f>
        <v>Hip and Knee</v>
      </c>
      <c r="Q934" s="8" t="str">
        <f>IFERROR(VLOOKUP($B934,[11]BPT_System_Structure!$B:$F,5,FALSE),"-")</f>
        <v>DC/EL</v>
      </c>
      <c r="R934" s="59" t="s">
        <v>11</v>
      </c>
    </row>
    <row r="935" spans="2:18" hidden="1" x14ac:dyDescent="0.2">
      <c r="B935" s="21" t="str">
        <f>'[10]Linked sheet'!A935</f>
        <v>HB13Z</v>
      </c>
      <c r="C935" s="20" t="str">
        <f>VLOOKUP($B935,'[10]Linked sheet'!$A$3:$O$1925,2,FALSE)</f>
        <v>Intermediate Hip Procedures for Non-Trauma, Category 2</v>
      </c>
      <c r="D935" s="68" t="str">
        <f>IF(AND($Q935=$D$2,$O935="HRG"),"See 07.BPT",IFERROR(ROUND('[10]Linked sheet'!C935,'Rounded options'!$B$3),"-"))</f>
        <v>-</v>
      </c>
      <c r="E935" s="66">
        <f>IF(AND($O935="HRG",OR($D$2,$Q935=$E$2)), "See 07.BPTs",IFERROR(ROUND('[10]Linked sheet'!D935,'Rounded options'!$B$3),"-"))</f>
        <v>4107</v>
      </c>
      <c r="F935" s="15" t="str">
        <f>IFERROR(ROUND(IF('[10]Linked sheet'!E935="","-",'[10]Linked sheet'!E935),'Rounded options'!$B$3),"-")</f>
        <v>-</v>
      </c>
      <c r="G935" s="15" t="str">
        <f>IFERROR(ROUND(IF('[10]Linked sheet'!F935="","-",'[10]Linked sheet'!F935),'Rounded options'!$B$3),"-")</f>
        <v>-</v>
      </c>
      <c r="H935" s="15">
        <f>IFERROR(ROUND(IF('[10]Linked sheet'!G935="","-",'[10]Linked sheet'!G935),'Rounded options'!$B$3),"-")</f>
        <v>14</v>
      </c>
      <c r="I935" s="66">
        <f>IF(AND(Q935=$I$2,$O935="HRG"),"See 07.BPTs",IFERROR(ROUND('[10]Linked sheet'!H935,'Rounded options'!$B$3),"-"))</f>
        <v>4107</v>
      </c>
      <c r="J935" s="15">
        <f>IFERROR(ROUND(IF('[10]Linked sheet'!I935="","-",'[10]Linked sheet'!I935),'Rounded options'!$B$3),"-")</f>
        <v>14</v>
      </c>
      <c r="K935" s="15">
        <f>IFERROR(ROUND(IF('[10]Linked sheet'!J935="","-",'[10]Linked sheet'!J935),'Rounded options'!$B$3),"-")</f>
        <v>209</v>
      </c>
      <c r="L935" s="15" t="str">
        <f>IF('[10]Linked sheet'!K935="","-",'[10]Linked sheet'!K935)</f>
        <v>No</v>
      </c>
      <c r="M935" s="39" t="str">
        <f>IF('[10]Linked sheet'!L935="","-",'[10]Linked sheet'!L935)</f>
        <v>-</v>
      </c>
      <c r="N935" s="35">
        <f>IFERROR(ROUND('[10]Linked sheet'!M935,'Rounded options'!$B$3),"-")</f>
        <v>0</v>
      </c>
      <c r="O935" s="7" t="str">
        <f>IFERROR(VLOOKUP($B935,[11]BPT_System_Structure!$B:$F,2,FALSE),"-")</f>
        <v>-</v>
      </c>
      <c r="P935" s="23" t="str">
        <f>IFERROR(VLOOKUP($B935,[11]BPT_System_Structure!$B:$F,3,FALSE),"-")</f>
        <v>-</v>
      </c>
      <c r="Q935" s="8" t="str">
        <f>IFERROR(VLOOKUP($B935,[11]BPT_System_Structure!$B:$F,5,FALSE),"-")</f>
        <v>-</v>
      </c>
      <c r="R935" s="59">
        <v>0</v>
      </c>
    </row>
    <row r="936" spans="2:18" hidden="1" x14ac:dyDescent="0.2">
      <c r="B936" s="21" t="str">
        <f>'[10]Linked sheet'!A936</f>
        <v>HB14B</v>
      </c>
      <c r="C936" s="20" t="str">
        <f>VLOOKUP($B936,'[10]Linked sheet'!$A$3:$O$1925,2,FALSE)</f>
        <v>Intermediate Hip Procedures for Non-Trauma, Category 1, with CC</v>
      </c>
      <c r="D936" s="68" t="str">
        <f>IF(AND($Q936=$D$2,$O936="HRG"),"See 07.BPT",IFERROR(ROUND('[10]Linked sheet'!C936,'Rounded options'!$B$3),"-"))</f>
        <v>-</v>
      </c>
      <c r="E936" s="66">
        <f>IF(AND($O936="HRG",OR($D$2,$Q936=$E$2)), "See 07.BPTs",IFERROR(ROUND('[10]Linked sheet'!D936,'Rounded options'!$B$3),"-"))</f>
        <v>2959</v>
      </c>
      <c r="F936" s="15" t="str">
        <f>IFERROR(ROUND(IF('[10]Linked sheet'!E936="","-",'[10]Linked sheet'!E936),'Rounded options'!$B$3),"-")</f>
        <v>-</v>
      </c>
      <c r="G936" s="15" t="str">
        <f>IFERROR(ROUND(IF('[10]Linked sheet'!F936="","-",'[10]Linked sheet'!F936),'Rounded options'!$B$3),"-")</f>
        <v>-</v>
      </c>
      <c r="H936" s="15">
        <f>IFERROR(ROUND(IF('[10]Linked sheet'!G936="","-",'[10]Linked sheet'!G936),'Rounded options'!$B$3),"-")</f>
        <v>10</v>
      </c>
      <c r="I936" s="66">
        <f>IF(AND(Q936=$I$2,$O936="HRG"),"See 07.BPTs",IFERROR(ROUND('[10]Linked sheet'!H936,'Rounded options'!$B$3),"-"))</f>
        <v>4590</v>
      </c>
      <c r="J936" s="15">
        <f>IFERROR(ROUND(IF('[10]Linked sheet'!I936="","-",'[10]Linked sheet'!I936),'Rounded options'!$B$3),"-")</f>
        <v>35</v>
      </c>
      <c r="K936" s="15">
        <f>IFERROR(ROUND(IF('[10]Linked sheet'!J936="","-",'[10]Linked sheet'!J936),'Rounded options'!$B$3),"-")</f>
        <v>209</v>
      </c>
      <c r="L936" s="15" t="str">
        <f>IF('[10]Linked sheet'!K936="","-",'[10]Linked sheet'!K936)</f>
        <v>No</v>
      </c>
      <c r="M936" s="39" t="str">
        <f>IF('[10]Linked sheet'!L936="","-",'[10]Linked sheet'!L936)</f>
        <v>-</v>
      </c>
      <c r="N936" s="35">
        <f>IFERROR(ROUND('[10]Linked sheet'!M936,'Rounded options'!$B$3),"-")</f>
        <v>0</v>
      </c>
      <c r="O936" s="7" t="str">
        <f>IFERROR(VLOOKUP($B936,[11]BPT_System_Structure!$B:$F,2,FALSE),"-")</f>
        <v>-</v>
      </c>
      <c r="P936" s="23" t="str">
        <f>IFERROR(VLOOKUP($B936,[11]BPT_System_Structure!$B:$F,3,FALSE),"-")</f>
        <v>-</v>
      </c>
      <c r="Q936" s="8" t="str">
        <f>IFERROR(VLOOKUP($B936,[11]BPT_System_Structure!$B:$F,5,FALSE),"-")</f>
        <v>-</v>
      </c>
      <c r="R936" s="59">
        <v>0</v>
      </c>
    </row>
    <row r="937" spans="2:18" hidden="1" x14ac:dyDescent="0.2">
      <c r="B937" s="21" t="str">
        <f>'[10]Linked sheet'!A937</f>
        <v>HB14C</v>
      </c>
      <c r="C937" s="20" t="str">
        <f>VLOOKUP($B937,'[10]Linked sheet'!$A$3:$O$1925,2,FALSE)</f>
        <v>Intermediate Hip Procedures for Non-Trauma, Category 1, without CC</v>
      </c>
      <c r="D937" s="68" t="str">
        <f>IF(AND($Q937=$D$2,$O937="HRG"),"See 07.BPT",IFERROR(ROUND('[10]Linked sheet'!C937,'Rounded options'!$B$3),"-"))</f>
        <v>-</v>
      </c>
      <c r="E937" s="66">
        <f>IF(AND($O937="HRG",OR($D$2,$Q937=$E$2)), "See 07.BPTs",IFERROR(ROUND('[10]Linked sheet'!D937,'Rounded options'!$B$3),"-"))</f>
        <v>1798</v>
      </c>
      <c r="F937" s="15" t="str">
        <f>IFERROR(ROUND(IF('[10]Linked sheet'!E937="","-",'[10]Linked sheet'!E937),'Rounded options'!$B$3),"-")</f>
        <v>-</v>
      </c>
      <c r="G937" s="15" t="str">
        <f>IFERROR(ROUND(IF('[10]Linked sheet'!F937="","-",'[10]Linked sheet'!F937),'Rounded options'!$B$3),"-")</f>
        <v>-</v>
      </c>
      <c r="H937" s="15">
        <f>IFERROR(ROUND(IF('[10]Linked sheet'!G937="","-",'[10]Linked sheet'!G937),'Rounded options'!$B$3),"-")</f>
        <v>5</v>
      </c>
      <c r="I937" s="66">
        <f>IF(AND(Q937=$I$2,$O937="HRG"),"See 07.BPTs",IFERROR(ROUND('[10]Linked sheet'!H937,'Rounded options'!$B$3),"-"))</f>
        <v>1798</v>
      </c>
      <c r="J937" s="15">
        <f>IFERROR(ROUND(IF('[10]Linked sheet'!I937="","-",'[10]Linked sheet'!I937),'Rounded options'!$B$3),"-")</f>
        <v>5</v>
      </c>
      <c r="K937" s="15">
        <f>IFERROR(ROUND(IF('[10]Linked sheet'!J937="","-",'[10]Linked sheet'!J937),'Rounded options'!$B$3),"-")</f>
        <v>209</v>
      </c>
      <c r="L937" s="15" t="str">
        <f>IF('[10]Linked sheet'!K937="","-",'[10]Linked sheet'!K937)</f>
        <v>No</v>
      </c>
      <c r="M937" s="39" t="str">
        <f>IF('[10]Linked sheet'!L937="","-",'[10]Linked sheet'!L937)</f>
        <v>-</v>
      </c>
      <c r="N937" s="35">
        <f>IFERROR(ROUND('[10]Linked sheet'!M937,'Rounded options'!$B$3),"-")</f>
        <v>0</v>
      </c>
      <c r="O937" s="7" t="str">
        <f>IFERROR(VLOOKUP($B937,[11]BPT_System_Structure!$B:$F,2,FALSE),"-")</f>
        <v>-</v>
      </c>
      <c r="P937" s="23" t="str">
        <f>IFERROR(VLOOKUP($B937,[11]BPT_System_Structure!$B:$F,3,FALSE),"-")</f>
        <v>-</v>
      </c>
      <c r="Q937" s="8" t="str">
        <f>IFERROR(VLOOKUP($B937,[11]BPT_System_Structure!$B:$F,5,FALSE),"-")</f>
        <v>-</v>
      </c>
      <c r="R937" s="59">
        <v>0</v>
      </c>
    </row>
    <row r="938" spans="2:18" hidden="1" x14ac:dyDescent="0.2">
      <c r="B938" s="21" t="str">
        <f>'[10]Linked sheet'!A938</f>
        <v>HB15D</v>
      </c>
      <c r="C938" s="20" t="str">
        <f>VLOOKUP($B938,'[10]Linked sheet'!$A$3:$O$1925,2,FALSE)</f>
        <v>Minor Hip Procedures for Non-Trauma, Category 2, 19 years and over with CC</v>
      </c>
      <c r="D938" s="68" t="str">
        <f>IF(AND($Q938=$D$2,$O938="HRG"),"See 07.BPT",IFERROR(ROUND('[10]Linked sheet'!C938,'Rounded options'!$B$3),"-"))</f>
        <v>-</v>
      </c>
      <c r="E938" s="66">
        <f>IF(AND($O938="HRG",OR($D$2,$Q938=$E$2)), "See 07.BPTs",IFERROR(ROUND('[10]Linked sheet'!D938,'Rounded options'!$B$3),"-"))</f>
        <v>1735</v>
      </c>
      <c r="F938" s="15" t="str">
        <f>IFERROR(ROUND(IF('[10]Linked sheet'!E938="","-",'[10]Linked sheet'!E938),'Rounded options'!$B$3),"-")</f>
        <v>-</v>
      </c>
      <c r="G938" s="15" t="str">
        <f>IFERROR(ROUND(IF('[10]Linked sheet'!F938="","-",'[10]Linked sheet'!F938),'Rounded options'!$B$3),"-")</f>
        <v>-</v>
      </c>
      <c r="H938" s="15">
        <f>IFERROR(ROUND(IF('[10]Linked sheet'!G938="","-",'[10]Linked sheet'!G938),'Rounded options'!$B$3),"-")</f>
        <v>5</v>
      </c>
      <c r="I938" s="66">
        <f>IF(AND(Q938=$I$2,$O938="HRG"),"See 07.BPTs",IFERROR(ROUND('[10]Linked sheet'!H938,'Rounded options'!$B$3),"-"))</f>
        <v>6375</v>
      </c>
      <c r="J938" s="15">
        <f>IFERROR(ROUND(IF('[10]Linked sheet'!I938="","-",'[10]Linked sheet'!I938),'Rounded options'!$B$3),"-")</f>
        <v>63</v>
      </c>
      <c r="K938" s="15">
        <f>IFERROR(ROUND(IF('[10]Linked sheet'!J938="","-",'[10]Linked sheet'!J938),'Rounded options'!$B$3),"-")</f>
        <v>209</v>
      </c>
      <c r="L938" s="15" t="str">
        <f>IF('[10]Linked sheet'!K938="","-",'[10]Linked sheet'!K938)</f>
        <v>No</v>
      </c>
      <c r="M938" s="39" t="str">
        <f>IF('[10]Linked sheet'!L938="","-",'[10]Linked sheet'!L938)</f>
        <v>-</v>
      </c>
      <c r="N938" s="35">
        <f>IFERROR(ROUND('[10]Linked sheet'!M938,'Rounded options'!$B$3),"-")</f>
        <v>0</v>
      </c>
      <c r="O938" s="7" t="str">
        <f>IFERROR(VLOOKUP($B938,[11]BPT_System_Structure!$B:$F,2,FALSE),"-")</f>
        <v>-</v>
      </c>
      <c r="P938" s="23" t="str">
        <f>IFERROR(VLOOKUP($B938,[11]BPT_System_Structure!$B:$F,3,FALSE),"-")</f>
        <v>-</v>
      </c>
      <c r="Q938" s="8" t="str">
        <f>IFERROR(VLOOKUP($B938,[11]BPT_System_Structure!$B:$F,5,FALSE),"-")</f>
        <v>-</v>
      </c>
      <c r="R938" s="59">
        <v>0</v>
      </c>
    </row>
    <row r="939" spans="2:18" hidden="1" x14ac:dyDescent="0.2">
      <c r="B939" s="21" t="str">
        <f>'[10]Linked sheet'!A939</f>
        <v>HB15E</v>
      </c>
      <c r="C939" s="20" t="str">
        <f>VLOOKUP($B939,'[10]Linked sheet'!$A$3:$O$1925,2,FALSE)</f>
        <v>Minor Hip Procedures for Non-Trauma, Category 2, 19 years and over without CC</v>
      </c>
      <c r="D939" s="68">
        <f>IF(AND($Q939=$D$2,$O939="HRG"),"See 07.BPT",IFERROR(ROUND('[10]Linked sheet'!C939,'Rounded options'!$B$3),"-"))</f>
        <v>1169</v>
      </c>
      <c r="E939" s="66">
        <f>IF(AND($O939="HRG",OR($D$2,$Q939=$E$2)), "See 07.BPTs",IFERROR(ROUND('[10]Linked sheet'!D939,'Rounded options'!$B$3),"-"))</f>
        <v>1169</v>
      </c>
      <c r="F939" s="15" t="str">
        <f>IFERROR(ROUND(IF('[10]Linked sheet'!E939="","-",'[10]Linked sheet'!E939),'Rounded options'!$B$3),"-")</f>
        <v>-</v>
      </c>
      <c r="G939" s="15" t="str">
        <f>IFERROR(ROUND(IF('[10]Linked sheet'!F939="","-",'[10]Linked sheet'!F939),'Rounded options'!$B$3),"-")</f>
        <v>-</v>
      </c>
      <c r="H939" s="15">
        <f>IFERROR(ROUND(IF('[10]Linked sheet'!G939="","-",'[10]Linked sheet'!G939),'Rounded options'!$B$3),"-")</f>
        <v>5</v>
      </c>
      <c r="I939" s="66">
        <f>IF(AND(Q939=$I$2,$O939="HRG"),"See 07.BPTs",IFERROR(ROUND('[10]Linked sheet'!H939,'Rounded options'!$B$3),"-"))</f>
        <v>1169</v>
      </c>
      <c r="J939" s="15">
        <f>IFERROR(ROUND(IF('[10]Linked sheet'!I939="","-",'[10]Linked sheet'!I939),'Rounded options'!$B$3),"-")</f>
        <v>5</v>
      </c>
      <c r="K939" s="15">
        <f>IFERROR(ROUND(IF('[10]Linked sheet'!J939="","-",'[10]Linked sheet'!J939),'Rounded options'!$B$3),"-")</f>
        <v>209</v>
      </c>
      <c r="L939" s="15" t="str">
        <f>IF('[10]Linked sheet'!K939="","-",'[10]Linked sheet'!K939)</f>
        <v>No</v>
      </c>
      <c r="M939" s="39" t="str">
        <f>IF('[10]Linked sheet'!L939="","-",'[10]Linked sheet'!L939)</f>
        <v>-</v>
      </c>
      <c r="N939" s="35">
        <f>IFERROR(ROUND('[10]Linked sheet'!M939,'Rounded options'!$B$3),"-")</f>
        <v>0</v>
      </c>
      <c r="O939" s="7" t="str">
        <f>IFERROR(VLOOKUP($B939,[11]BPT_System_Structure!$B:$F,2,FALSE),"-")</f>
        <v>-</v>
      </c>
      <c r="P939" s="23" t="str">
        <f>IFERROR(VLOOKUP($B939,[11]BPT_System_Structure!$B:$F,3,FALSE),"-")</f>
        <v>-</v>
      </c>
      <c r="Q939" s="8" t="str">
        <f>IFERROR(VLOOKUP($B939,[11]BPT_System_Structure!$B:$F,5,FALSE),"-")</f>
        <v>-</v>
      </c>
      <c r="R939" s="59">
        <v>0</v>
      </c>
    </row>
    <row r="940" spans="2:18" hidden="1" x14ac:dyDescent="0.2">
      <c r="B940" s="21" t="str">
        <f>'[10]Linked sheet'!A940</f>
        <v>HB15F</v>
      </c>
      <c r="C940" s="20" t="str">
        <f>VLOOKUP($B940,'[10]Linked sheet'!$A$3:$O$1925,2,FALSE)</f>
        <v>Minor Hip Procedures for Non-Trauma, Category 2, 18 years and under with CC</v>
      </c>
      <c r="D940" s="68" t="str">
        <f>IF(AND($Q940=$D$2,$O940="HRG"),"See 07.BPT",IFERROR(ROUND('[10]Linked sheet'!C940,'Rounded options'!$B$3),"-"))</f>
        <v>-</v>
      </c>
      <c r="E940" s="66">
        <f>IF(AND($O940="HRG",OR($D$2,$Q940=$E$2)), "See 07.BPTs",IFERROR(ROUND('[10]Linked sheet'!D940,'Rounded options'!$B$3),"-"))</f>
        <v>1890</v>
      </c>
      <c r="F940" s="15" t="str">
        <f>IFERROR(ROUND(IF('[10]Linked sheet'!E940="","-",'[10]Linked sheet'!E940),'Rounded options'!$B$3),"-")</f>
        <v>-</v>
      </c>
      <c r="G940" s="15" t="str">
        <f>IFERROR(ROUND(IF('[10]Linked sheet'!F940="","-",'[10]Linked sheet'!F940),'Rounded options'!$B$3),"-")</f>
        <v>-</v>
      </c>
      <c r="H940" s="15">
        <f>IFERROR(ROUND(IF('[10]Linked sheet'!G940="","-",'[10]Linked sheet'!G940),'Rounded options'!$B$3),"-")</f>
        <v>5</v>
      </c>
      <c r="I940" s="66">
        <f>IF(AND(Q940=$I$2,$O940="HRG"),"See 07.BPTs",IFERROR(ROUND('[10]Linked sheet'!H940,'Rounded options'!$B$3),"-"))</f>
        <v>7358</v>
      </c>
      <c r="J940" s="15">
        <f>IFERROR(ROUND(IF('[10]Linked sheet'!I940="","-",'[10]Linked sheet'!I940),'Rounded options'!$B$3),"-")</f>
        <v>37</v>
      </c>
      <c r="K940" s="15">
        <f>IFERROR(ROUND(IF('[10]Linked sheet'!J940="","-",'[10]Linked sheet'!J940),'Rounded options'!$B$3),"-")</f>
        <v>347</v>
      </c>
      <c r="L940" s="15" t="str">
        <f>IF('[10]Linked sheet'!K940="","-",'[10]Linked sheet'!K940)</f>
        <v>No</v>
      </c>
      <c r="M940" s="39" t="str">
        <f>IF('[10]Linked sheet'!L940="","-",'[10]Linked sheet'!L940)</f>
        <v>-</v>
      </c>
      <c r="N940" s="35">
        <f>IFERROR(ROUND('[10]Linked sheet'!M940,'Rounded options'!$B$3),"-")</f>
        <v>0</v>
      </c>
      <c r="O940" s="7" t="str">
        <f>IFERROR(VLOOKUP($B940,[11]BPT_System_Structure!$B:$F,2,FALSE),"-")</f>
        <v>-</v>
      </c>
      <c r="P940" s="23" t="str">
        <f>IFERROR(VLOOKUP($B940,[11]BPT_System_Structure!$B:$F,3,FALSE),"-")</f>
        <v>-</v>
      </c>
      <c r="Q940" s="8" t="str">
        <f>IFERROR(VLOOKUP($B940,[11]BPT_System_Structure!$B:$F,5,FALSE),"-")</f>
        <v>-</v>
      </c>
      <c r="R940" s="59">
        <v>0</v>
      </c>
    </row>
    <row r="941" spans="2:18" hidden="1" x14ac:dyDescent="0.2">
      <c r="B941" s="21" t="str">
        <f>'[10]Linked sheet'!A941</f>
        <v>HB15G</v>
      </c>
      <c r="C941" s="20" t="str">
        <f>VLOOKUP($B941,'[10]Linked sheet'!$A$3:$O$1925,2,FALSE)</f>
        <v>Minor Hip Procedures for Non-Trauma, Category 2, 18 years and under without CC</v>
      </c>
      <c r="D941" s="68" t="str">
        <f>IF(AND($Q941=$D$2,$O941="HRG"),"See 07.BPT",IFERROR(ROUND('[10]Linked sheet'!C941,'Rounded options'!$B$3),"-"))</f>
        <v>-</v>
      </c>
      <c r="E941" s="66">
        <f>IF(AND($O941="HRG",OR($D$2,$Q941=$E$2)), "See 07.BPTs",IFERROR(ROUND('[10]Linked sheet'!D941,'Rounded options'!$B$3),"-"))</f>
        <v>1424</v>
      </c>
      <c r="F941" s="15" t="str">
        <f>IFERROR(ROUND(IF('[10]Linked sheet'!E941="","-",'[10]Linked sheet'!E941),'Rounded options'!$B$3),"-")</f>
        <v>-</v>
      </c>
      <c r="G941" s="15" t="str">
        <f>IFERROR(ROUND(IF('[10]Linked sheet'!F941="","-",'[10]Linked sheet'!F941),'Rounded options'!$B$3),"-")</f>
        <v>-</v>
      </c>
      <c r="H941" s="15">
        <f>IFERROR(ROUND(IF('[10]Linked sheet'!G941="","-",'[10]Linked sheet'!G941),'Rounded options'!$B$3),"-")</f>
        <v>5</v>
      </c>
      <c r="I941" s="66">
        <f>IF(AND(Q941=$I$2,$O941="HRG"),"See 07.BPTs",IFERROR(ROUND('[10]Linked sheet'!H941,'Rounded options'!$B$3),"-"))</f>
        <v>2762</v>
      </c>
      <c r="J941" s="15">
        <f>IFERROR(ROUND(IF('[10]Linked sheet'!I941="","-",'[10]Linked sheet'!I941),'Rounded options'!$B$3),"-")</f>
        <v>11</v>
      </c>
      <c r="K941" s="15">
        <f>IFERROR(ROUND(IF('[10]Linked sheet'!J941="","-",'[10]Linked sheet'!J941),'Rounded options'!$B$3),"-")</f>
        <v>347</v>
      </c>
      <c r="L941" s="15" t="str">
        <f>IF('[10]Linked sheet'!K941="","-",'[10]Linked sheet'!K941)</f>
        <v>No</v>
      </c>
      <c r="M941" s="39" t="str">
        <f>IF('[10]Linked sheet'!L941="","-",'[10]Linked sheet'!L941)</f>
        <v>-</v>
      </c>
      <c r="N941" s="35">
        <f>IFERROR(ROUND('[10]Linked sheet'!M941,'Rounded options'!$B$3),"-")</f>
        <v>0</v>
      </c>
      <c r="O941" s="7" t="str">
        <f>IFERROR(VLOOKUP($B941,[11]BPT_System_Structure!$B:$F,2,FALSE),"-")</f>
        <v>-</v>
      </c>
      <c r="P941" s="23" t="str">
        <f>IFERROR(VLOOKUP($B941,[11]BPT_System_Structure!$B:$F,3,FALSE),"-")</f>
        <v>-</v>
      </c>
      <c r="Q941" s="8" t="str">
        <f>IFERROR(VLOOKUP($B941,[11]BPT_System_Structure!$B:$F,5,FALSE),"-")</f>
        <v>-</v>
      </c>
      <c r="R941" s="59">
        <v>0</v>
      </c>
    </row>
    <row r="942" spans="2:18" hidden="1" x14ac:dyDescent="0.2">
      <c r="B942" s="21" t="str">
        <f>'[10]Linked sheet'!A942</f>
        <v>HB16B</v>
      </c>
      <c r="C942" s="20" t="str">
        <f>VLOOKUP($B942,'[10]Linked sheet'!$A$3:$O$1925,2,FALSE)</f>
        <v>Minor Hip Procedures for Non-Trauma, Category 1, with CC</v>
      </c>
      <c r="D942" s="68" t="str">
        <f>IF(AND($Q942=$D$2,$O942="HRG"),"See 07.BPT",IFERROR(ROUND('[10]Linked sheet'!C942,'Rounded options'!$B$3),"-"))</f>
        <v>-</v>
      </c>
      <c r="E942" s="66">
        <f>IF(AND($O942="HRG",OR($D$2,$Q942=$E$2)), "See 07.BPTs",IFERROR(ROUND('[10]Linked sheet'!D942,'Rounded options'!$B$3),"-"))</f>
        <v>1410</v>
      </c>
      <c r="F942" s="15" t="str">
        <f>IFERROR(ROUND(IF('[10]Linked sheet'!E942="","-",'[10]Linked sheet'!E942),'Rounded options'!$B$3),"-")</f>
        <v>-</v>
      </c>
      <c r="G942" s="15" t="str">
        <f>IFERROR(ROUND(IF('[10]Linked sheet'!F942="","-",'[10]Linked sheet'!F942),'Rounded options'!$B$3),"-")</f>
        <v>-</v>
      </c>
      <c r="H942" s="15">
        <f>IFERROR(ROUND(IF('[10]Linked sheet'!G942="","-",'[10]Linked sheet'!G942),'Rounded options'!$B$3),"-")</f>
        <v>5</v>
      </c>
      <c r="I942" s="66">
        <f>IF(AND(Q942=$I$2,$O942="HRG"),"See 07.BPTs",IFERROR(ROUND('[10]Linked sheet'!H942,'Rounded options'!$B$3),"-"))</f>
        <v>8130</v>
      </c>
      <c r="J942" s="15">
        <f>IFERROR(ROUND(IF('[10]Linked sheet'!I942="","-",'[10]Linked sheet'!I942),'Rounded options'!$B$3),"-")</f>
        <v>61</v>
      </c>
      <c r="K942" s="15">
        <f>IFERROR(ROUND(IF('[10]Linked sheet'!J942="","-",'[10]Linked sheet'!J942),'Rounded options'!$B$3),"-")</f>
        <v>209</v>
      </c>
      <c r="L942" s="15" t="str">
        <f>IF('[10]Linked sheet'!K942="","-",'[10]Linked sheet'!K942)</f>
        <v>No</v>
      </c>
      <c r="M942" s="39" t="str">
        <f>IF('[10]Linked sheet'!L942="","-",'[10]Linked sheet'!L942)</f>
        <v>-</v>
      </c>
      <c r="N942" s="35">
        <f>IFERROR(ROUND('[10]Linked sheet'!M942,'Rounded options'!$B$3),"-")</f>
        <v>0</v>
      </c>
      <c r="O942" s="7" t="str">
        <f>IFERROR(VLOOKUP($B942,[11]BPT_System_Structure!$B:$F,2,FALSE),"-")</f>
        <v>-</v>
      </c>
      <c r="P942" s="23" t="str">
        <f>IFERROR(VLOOKUP($B942,[11]BPT_System_Structure!$B:$F,3,FALSE),"-")</f>
        <v>-</v>
      </c>
      <c r="Q942" s="8" t="str">
        <f>IFERROR(VLOOKUP($B942,[11]BPT_System_Structure!$B:$F,5,FALSE),"-")</f>
        <v>-</v>
      </c>
      <c r="R942" s="59">
        <v>0</v>
      </c>
    </row>
    <row r="943" spans="2:18" hidden="1" x14ac:dyDescent="0.2">
      <c r="B943" s="21" t="str">
        <f>'[10]Linked sheet'!A943</f>
        <v>HB16C</v>
      </c>
      <c r="C943" s="20" t="str">
        <f>VLOOKUP($B943,'[10]Linked sheet'!$A$3:$O$1925,2,FALSE)</f>
        <v>Minor Hip Procedures for Non-Trauma, Category 1, without CC</v>
      </c>
      <c r="D943" s="68">
        <f>IF(AND($Q943=$D$2,$O943="HRG"),"See 07.BPT",IFERROR(ROUND('[10]Linked sheet'!C943,'Rounded options'!$B$3),"-"))</f>
        <v>58</v>
      </c>
      <c r="E943" s="66">
        <f>IF(AND($O943="HRG",OR($D$2,$Q943=$E$2)), "See 07.BPTs",IFERROR(ROUND('[10]Linked sheet'!D943,'Rounded options'!$B$3),"-"))</f>
        <v>1040</v>
      </c>
      <c r="F943" s="15" t="str">
        <f>IFERROR(ROUND(IF('[10]Linked sheet'!E943="","-",'[10]Linked sheet'!E943),'Rounded options'!$B$3),"-")</f>
        <v>-</v>
      </c>
      <c r="G943" s="15" t="str">
        <f>IFERROR(ROUND(IF('[10]Linked sheet'!F943="","-",'[10]Linked sheet'!F943),'Rounded options'!$B$3),"-")</f>
        <v>-</v>
      </c>
      <c r="H943" s="15">
        <f>IFERROR(ROUND(IF('[10]Linked sheet'!G943="","-",'[10]Linked sheet'!G943),'Rounded options'!$B$3),"-")</f>
        <v>5</v>
      </c>
      <c r="I943" s="66">
        <f>IF(AND(Q943=$I$2,$O943="HRG"),"See 07.BPTs",IFERROR(ROUND('[10]Linked sheet'!H943,'Rounded options'!$B$3),"-"))</f>
        <v>3327</v>
      </c>
      <c r="J943" s="15">
        <f>IFERROR(ROUND(IF('[10]Linked sheet'!I943="","-",'[10]Linked sheet'!I943),'Rounded options'!$B$3),"-")</f>
        <v>24</v>
      </c>
      <c r="K943" s="15">
        <f>IFERROR(ROUND(IF('[10]Linked sheet'!J943="","-",'[10]Linked sheet'!J943),'Rounded options'!$B$3),"-")</f>
        <v>209</v>
      </c>
      <c r="L943" s="15" t="str">
        <f>IF('[10]Linked sheet'!K943="","-",'[10]Linked sheet'!K943)</f>
        <v>No</v>
      </c>
      <c r="M943" s="39" t="str">
        <f>IF('[10]Linked sheet'!L943="","-",'[10]Linked sheet'!L943)</f>
        <v>-</v>
      </c>
      <c r="N943" s="35">
        <f>IFERROR(ROUND('[10]Linked sheet'!M943,'Rounded options'!$B$3),"-")</f>
        <v>0</v>
      </c>
      <c r="O943" s="7" t="str">
        <f>IFERROR(VLOOKUP($B943,[11]BPT_System_Structure!$B:$F,2,FALSE),"-")</f>
        <v>-</v>
      </c>
      <c r="P943" s="23" t="str">
        <f>IFERROR(VLOOKUP($B943,[11]BPT_System_Structure!$B:$F,3,FALSE),"-")</f>
        <v>-</v>
      </c>
      <c r="Q943" s="8" t="str">
        <f>IFERROR(VLOOKUP($B943,[11]BPT_System_Structure!$B:$F,5,FALSE),"-")</f>
        <v>-</v>
      </c>
      <c r="R943" s="59">
        <v>0</v>
      </c>
    </row>
    <row r="944" spans="2:18" hidden="1" x14ac:dyDescent="0.2">
      <c r="B944" s="21" t="str">
        <f>'[10]Linked sheet'!A944</f>
        <v>HB19Z</v>
      </c>
      <c r="C944" s="20" t="str">
        <f>VLOOKUP($B944,'[10]Linked sheet'!$A$3:$O$1925,2,FALSE)</f>
        <v>Minimal Hip Procedures for Non-Trauma</v>
      </c>
      <c r="D944" s="68">
        <f>IF(AND($Q944=$D$2,$O944="HRG"),"See 07.BPT",IFERROR(ROUND('[10]Linked sheet'!C944,'Rounded options'!$B$3),"-"))</f>
        <v>471</v>
      </c>
      <c r="E944" s="66">
        <f>IF(AND($O944="HRG",OR($D$2,$Q944=$E$2)), "See 07.BPTs",IFERROR(ROUND('[10]Linked sheet'!D944,'Rounded options'!$B$3),"-"))</f>
        <v>471</v>
      </c>
      <c r="F944" s="15" t="str">
        <f>IFERROR(ROUND(IF('[10]Linked sheet'!E944="","-",'[10]Linked sheet'!E944),'Rounded options'!$B$3),"-")</f>
        <v>-</v>
      </c>
      <c r="G944" s="15" t="str">
        <f>IFERROR(ROUND(IF('[10]Linked sheet'!F944="","-",'[10]Linked sheet'!F944),'Rounded options'!$B$3),"-")</f>
        <v>-</v>
      </c>
      <c r="H944" s="15">
        <f>IFERROR(ROUND(IF('[10]Linked sheet'!G944="","-",'[10]Linked sheet'!G944),'Rounded options'!$B$3),"-")</f>
        <v>5</v>
      </c>
      <c r="I944" s="66">
        <f>IF(AND(Q944=$I$2,$O944="HRG"),"See 07.BPTs",IFERROR(ROUND('[10]Linked sheet'!H944,'Rounded options'!$B$3),"-"))</f>
        <v>471</v>
      </c>
      <c r="J944" s="15">
        <f>IFERROR(ROUND(IF('[10]Linked sheet'!I944="","-",'[10]Linked sheet'!I944),'Rounded options'!$B$3),"-")</f>
        <v>5</v>
      </c>
      <c r="K944" s="15">
        <f>IFERROR(ROUND(IF('[10]Linked sheet'!J944="","-",'[10]Linked sheet'!J944),'Rounded options'!$B$3),"-")</f>
        <v>209</v>
      </c>
      <c r="L944" s="15" t="str">
        <f>IF('[10]Linked sheet'!K944="","-",'[10]Linked sheet'!K944)</f>
        <v>No</v>
      </c>
      <c r="M944" s="39" t="str">
        <f>IF('[10]Linked sheet'!L944="","-",'[10]Linked sheet'!L944)</f>
        <v>-</v>
      </c>
      <c r="N944" s="35">
        <f>IFERROR(ROUND('[10]Linked sheet'!M944,'Rounded options'!$B$3),"-")</f>
        <v>0</v>
      </c>
      <c r="O944" s="7" t="str">
        <f>IFERROR(VLOOKUP($B944,[11]BPT_System_Structure!$B:$F,2,FALSE),"-")</f>
        <v>-</v>
      </c>
      <c r="P944" s="23" t="str">
        <f>IFERROR(VLOOKUP($B944,[11]BPT_System_Structure!$B:$F,3,FALSE),"-")</f>
        <v>-</v>
      </c>
      <c r="Q944" s="8" t="str">
        <f>IFERROR(VLOOKUP($B944,[11]BPT_System_Structure!$B:$F,5,FALSE),"-")</f>
        <v>-</v>
      </c>
      <c r="R944" s="59">
        <v>0</v>
      </c>
    </row>
    <row r="945" spans="2:18" hidden="1" x14ac:dyDescent="0.2">
      <c r="B945" s="21" t="str">
        <f>'[10]Linked sheet'!A945</f>
        <v>HB21A</v>
      </c>
      <c r="C945" s="20" t="str">
        <f>VLOOKUP($B945,'[10]Linked sheet'!$A$3:$O$1925,2,FALSE)</f>
        <v>Major Knee Procedures for Non-Trauma, Category 2, with Major CC</v>
      </c>
      <c r="D945" s="68" t="str">
        <f>IF(AND($Q945=$D$2,$O945="HRG"),"See 07.BPT",IFERROR(ROUND('[10]Linked sheet'!C945,'Rounded options'!$B$3),"-"))</f>
        <v>-</v>
      </c>
      <c r="E945" s="66">
        <f>IF(AND($O945="HRG",OR($D$2,$Q945=$E$2)), "See 07.BPTs",IFERROR(ROUND('[10]Linked sheet'!D945,'Rounded options'!$B$3),"-"))</f>
        <v>6949</v>
      </c>
      <c r="F945" s="15" t="str">
        <f>IFERROR(ROUND(IF('[10]Linked sheet'!E945="","-",'[10]Linked sheet'!E945),'Rounded options'!$B$3),"-")</f>
        <v>-</v>
      </c>
      <c r="G945" s="15" t="str">
        <f>IFERROR(ROUND(IF('[10]Linked sheet'!F945="","-",'[10]Linked sheet'!F945),'Rounded options'!$B$3),"-")</f>
        <v>-</v>
      </c>
      <c r="H945" s="15">
        <f>IFERROR(ROUND(IF('[10]Linked sheet'!G945="","-",'[10]Linked sheet'!G945),'Rounded options'!$B$3),"-")</f>
        <v>23</v>
      </c>
      <c r="I945" s="66">
        <f>IF(AND(Q945=$I$2,$O945="HRG"),"See 07.BPTs",IFERROR(ROUND('[10]Linked sheet'!H945,'Rounded options'!$B$3),"-"))</f>
        <v>6949</v>
      </c>
      <c r="J945" s="15">
        <f>IFERROR(ROUND(IF('[10]Linked sheet'!I945="","-",'[10]Linked sheet'!I945),'Rounded options'!$B$3),"-")</f>
        <v>23</v>
      </c>
      <c r="K945" s="15">
        <f>IFERROR(ROUND(IF('[10]Linked sheet'!J945="","-",'[10]Linked sheet'!J945),'Rounded options'!$B$3),"-")</f>
        <v>209</v>
      </c>
      <c r="L945" s="15" t="str">
        <f>IF('[10]Linked sheet'!K945="","-",'[10]Linked sheet'!K945)</f>
        <v>No</v>
      </c>
      <c r="M945" s="39" t="str">
        <f>IF('[10]Linked sheet'!L945="","-",'[10]Linked sheet'!L945)</f>
        <v>-</v>
      </c>
      <c r="N945" s="35">
        <f>IFERROR(ROUND('[10]Linked sheet'!M945,'Rounded options'!$B$3),"-")</f>
        <v>0</v>
      </c>
      <c r="O945" s="7" t="str">
        <f>IFERROR(VLOOKUP($B945,[11]BPT_System_Structure!$B:$F,2,FALSE),"-")</f>
        <v>-</v>
      </c>
      <c r="P945" s="23" t="str">
        <f>IFERROR(VLOOKUP($B945,[11]BPT_System_Structure!$B:$F,3,FALSE),"-")</f>
        <v>-</v>
      </c>
      <c r="Q945" s="8" t="str">
        <f>IFERROR(VLOOKUP($B945,[11]BPT_System_Structure!$B:$F,5,FALSE),"-")</f>
        <v>-</v>
      </c>
      <c r="R945" s="59">
        <v>0</v>
      </c>
    </row>
    <row r="946" spans="2:18" x14ac:dyDescent="0.2">
      <c r="B946" s="21" t="str">
        <f>'[10]Linked sheet'!A946</f>
        <v>HB21B</v>
      </c>
      <c r="C946" s="20" t="str">
        <f>VLOOKUP($B946,'[10]Linked sheet'!$A$3:$O$1925,2,FALSE)</f>
        <v>Major Knee Procedures for Non-Trauma, Category 2, with CC</v>
      </c>
      <c r="D946" s="68" t="str">
        <f>IF(AND($Q946=$D$2,$O946="HRG"),"See 07.BPT",IFERROR(ROUND('[10]Linked sheet'!C946,'Rounded options'!$B$3),"-"))</f>
        <v>-</v>
      </c>
      <c r="E946" s="66" t="str">
        <f>IF(AND($O946="HRG",OR($D$2,$Q946=$E$2)), "See 07.BPTs",IFERROR(ROUND('[10]Linked sheet'!D946,'Rounded options'!$B$3),"-"))</f>
        <v>See 07.BPTs</v>
      </c>
      <c r="F946" s="15" t="str">
        <f>IFERROR(ROUND(IF('[10]Linked sheet'!E946="","-",'[10]Linked sheet'!E946),'Rounded options'!$B$3),"-")</f>
        <v>-</v>
      </c>
      <c r="G946" s="15" t="str">
        <f>IFERROR(ROUND(IF('[10]Linked sheet'!F946="","-",'[10]Linked sheet'!F946),'Rounded options'!$B$3),"-")</f>
        <v>-</v>
      </c>
      <c r="H946" s="15">
        <f>IFERROR(ROUND(IF('[10]Linked sheet'!G946="","-",'[10]Linked sheet'!G946),'Rounded options'!$B$3),"-")</f>
        <v>11</v>
      </c>
      <c r="I946" s="66">
        <f>IF(AND(Q946=$I$2,$O946="HRG"),"See 07.BPTs",IFERROR(ROUND('[10]Linked sheet'!H946,'Rounded options'!$B$3),"-"))</f>
        <v>5265</v>
      </c>
      <c r="J946" s="15">
        <f>IFERROR(ROUND(IF('[10]Linked sheet'!I946="","-",'[10]Linked sheet'!I946),'Rounded options'!$B$3),"-")</f>
        <v>41</v>
      </c>
      <c r="K946" s="15">
        <f>IFERROR(ROUND(IF('[10]Linked sheet'!J946="","-",'[10]Linked sheet'!J946),'Rounded options'!$B$3),"-")</f>
        <v>209</v>
      </c>
      <c r="L946" s="15" t="str">
        <f>IF('[10]Linked sheet'!K946="","-",'[10]Linked sheet'!K946)</f>
        <v>No</v>
      </c>
      <c r="M946" s="39" t="str">
        <f>IF('[10]Linked sheet'!L946="","-",'[10]Linked sheet'!L946)</f>
        <v>-</v>
      </c>
      <c r="N946" s="35">
        <f>IFERROR(ROUND('[10]Linked sheet'!M946,'Rounded options'!$B$3),"-")</f>
        <v>0</v>
      </c>
      <c r="O946" s="7" t="str">
        <f>IFERROR(VLOOKUP($B946,[11]BPT_System_Structure!$B:$F,2,FALSE),"-")</f>
        <v>HRG</v>
      </c>
      <c r="P946" s="23" t="str">
        <f>IFERROR(VLOOKUP($B946,[11]BPT_System_Structure!$B:$F,3,FALSE),"-")</f>
        <v>Hip and Knee</v>
      </c>
      <c r="Q946" s="8" t="str">
        <f>IFERROR(VLOOKUP($B946,[11]BPT_System_Structure!$B:$F,5,FALSE),"-")</f>
        <v>DC/EL</v>
      </c>
      <c r="R946" s="59" t="s">
        <v>11</v>
      </c>
    </row>
    <row r="947" spans="2:18" x14ac:dyDescent="0.2">
      <c r="B947" s="21" t="str">
        <f>'[10]Linked sheet'!A947</f>
        <v>HB21C</v>
      </c>
      <c r="C947" s="20" t="str">
        <f>VLOOKUP($B947,'[10]Linked sheet'!$A$3:$O$1925,2,FALSE)</f>
        <v>Major Knee Procedures for Non-Trauma, Category 2, without CC</v>
      </c>
      <c r="D947" s="68" t="str">
        <f>IF(AND($Q947=$D$2,$O947="HRG"),"See 07.BPT",IFERROR(ROUND('[10]Linked sheet'!C947,'Rounded options'!$B$3),"-"))</f>
        <v>-</v>
      </c>
      <c r="E947" s="66" t="str">
        <f>IF(AND($O947="HRG",OR($D$2,$Q947=$E$2)), "See 07.BPTs",IFERROR(ROUND('[10]Linked sheet'!D947,'Rounded options'!$B$3),"-"))</f>
        <v>See 07.BPTs</v>
      </c>
      <c r="F947" s="15" t="str">
        <f>IFERROR(ROUND(IF('[10]Linked sheet'!E947="","-",'[10]Linked sheet'!E947),'Rounded options'!$B$3),"-")</f>
        <v>-</v>
      </c>
      <c r="G947" s="15" t="str">
        <f>IFERROR(ROUND(IF('[10]Linked sheet'!F947="","-",'[10]Linked sheet'!F947),'Rounded options'!$B$3),"-")</f>
        <v>-</v>
      </c>
      <c r="H947" s="15">
        <f>IFERROR(ROUND(IF('[10]Linked sheet'!G947="","-",'[10]Linked sheet'!G947),'Rounded options'!$B$3),"-")</f>
        <v>8</v>
      </c>
      <c r="I947" s="66">
        <f>IF(AND(Q947=$I$2,$O947="HRG"),"See 07.BPTs",IFERROR(ROUND('[10]Linked sheet'!H947,'Rounded options'!$B$3),"-"))</f>
        <v>6056</v>
      </c>
      <c r="J947" s="15">
        <f>IFERROR(ROUND(IF('[10]Linked sheet'!I947="","-",'[10]Linked sheet'!I947),'Rounded options'!$B$3),"-")</f>
        <v>28</v>
      </c>
      <c r="K947" s="15">
        <f>IFERROR(ROUND(IF('[10]Linked sheet'!J947="","-",'[10]Linked sheet'!J947),'Rounded options'!$B$3),"-")</f>
        <v>209</v>
      </c>
      <c r="L947" s="15" t="str">
        <f>IF('[10]Linked sheet'!K947="","-",'[10]Linked sheet'!K947)</f>
        <v>No</v>
      </c>
      <c r="M947" s="39" t="str">
        <f>IF('[10]Linked sheet'!L947="","-",'[10]Linked sheet'!L947)</f>
        <v>-</v>
      </c>
      <c r="N947" s="35">
        <f>IFERROR(ROUND('[10]Linked sheet'!M947,'Rounded options'!$B$3),"-")</f>
        <v>0</v>
      </c>
      <c r="O947" s="7" t="str">
        <f>IFERROR(VLOOKUP($B947,[11]BPT_System_Structure!$B:$F,2,FALSE),"-")</f>
        <v>HRG</v>
      </c>
      <c r="P947" s="23" t="str">
        <f>IFERROR(VLOOKUP($B947,[11]BPT_System_Structure!$B:$F,3,FALSE),"-")</f>
        <v>Hip and Knee</v>
      </c>
      <c r="Q947" s="8" t="str">
        <f>IFERROR(VLOOKUP($B947,[11]BPT_System_Structure!$B:$F,5,FALSE),"-")</f>
        <v>DC/EL</v>
      </c>
      <c r="R947" s="59" t="s">
        <v>11</v>
      </c>
    </row>
    <row r="948" spans="2:18" hidden="1" x14ac:dyDescent="0.2">
      <c r="B948" s="21" t="str">
        <f>'[10]Linked sheet'!A948</f>
        <v>HB22B</v>
      </c>
      <c r="C948" s="20" t="str">
        <f>VLOOKUP($B948,'[10]Linked sheet'!$A$3:$O$1925,2,FALSE)</f>
        <v>Major Knee Procedures for Non-Trauma, Category 1, with CC</v>
      </c>
      <c r="D948" s="68" t="str">
        <f>IF(AND($Q948=$D$2,$O948="HRG"),"See 07.BPT",IFERROR(ROUND('[10]Linked sheet'!C948,'Rounded options'!$B$3),"-"))</f>
        <v>-</v>
      </c>
      <c r="E948" s="66">
        <f>IF(AND($O948="HRG",OR($D$2,$Q948=$E$2)), "See 07.BPTs",IFERROR(ROUND('[10]Linked sheet'!D948,'Rounded options'!$B$3),"-"))</f>
        <v>2296</v>
      </c>
      <c r="F948" s="15" t="str">
        <f>IFERROR(ROUND(IF('[10]Linked sheet'!E948="","-",'[10]Linked sheet'!E948),'Rounded options'!$B$3),"-")</f>
        <v>-</v>
      </c>
      <c r="G948" s="15" t="str">
        <f>IFERROR(ROUND(IF('[10]Linked sheet'!F948="","-",'[10]Linked sheet'!F948),'Rounded options'!$B$3),"-")</f>
        <v>-</v>
      </c>
      <c r="H948" s="15">
        <f>IFERROR(ROUND(IF('[10]Linked sheet'!G948="","-",'[10]Linked sheet'!G948),'Rounded options'!$B$3),"-")</f>
        <v>5</v>
      </c>
      <c r="I948" s="66">
        <f>IF(AND(Q948=$I$2,$O948="HRG"),"See 07.BPTs",IFERROR(ROUND('[10]Linked sheet'!H948,'Rounded options'!$B$3),"-"))</f>
        <v>10780</v>
      </c>
      <c r="J948" s="15">
        <f>IFERROR(ROUND(IF('[10]Linked sheet'!I948="","-",'[10]Linked sheet'!I948),'Rounded options'!$B$3),"-")</f>
        <v>69</v>
      </c>
      <c r="K948" s="15">
        <f>IFERROR(ROUND(IF('[10]Linked sheet'!J948="","-",'[10]Linked sheet'!J948),'Rounded options'!$B$3),"-")</f>
        <v>209</v>
      </c>
      <c r="L948" s="15" t="str">
        <f>IF('[10]Linked sheet'!K948="","-",'[10]Linked sheet'!K948)</f>
        <v>No</v>
      </c>
      <c r="M948" s="39" t="str">
        <f>IF('[10]Linked sheet'!L948="","-",'[10]Linked sheet'!L948)</f>
        <v>-</v>
      </c>
      <c r="N948" s="35">
        <f>IFERROR(ROUND('[10]Linked sheet'!M948,'Rounded options'!$B$3),"-")</f>
        <v>0</v>
      </c>
      <c r="O948" s="7" t="str">
        <f>IFERROR(VLOOKUP($B948,[11]BPT_System_Structure!$B:$F,2,FALSE),"-")</f>
        <v>-</v>
      </c>
      <c r="P948" s="23" t="str">
        <f>IFERROR(VLOOKUP($B948,[11]BPT_System_Structure!$B:$F,3,FALSE),"-")</f>
        <v>-</v>
      </c>
      <c r="Q948" s="8" t="str">
        <f>IFERROR(VLOOKUP($B948,[11]BPT_System_Structure!$B:$F,5,FALSE),"-")</f>
        <v>-</v>
      </c>
      <c r="R948" s="59">
        <v>0</v>
      </c>
    </row>
    <row r="949" spans="2:18" x14ac:dyDescent="0.2">
      <c r="B949" s="21" t="str">
        <f>'[10]Linked sheet'!A949</f>
        <v>HB22C</v>
      </c>
      <c r="C949" s="20" t="str">
        <f>VLOOKUP($B949,'[10]Linked sheet'!$A$3:$O$1925,2,FALSE)</f>
        <v>Major Knee Procedures for Non-Trauma, Category 1, without CC</v>
      </c>
      <c r="D949" s="68" t="str">
        <f>IF(AND($Q949=$D$2,$O949="HRG"),"See 07.BPT",IFERROR(ROUND('[10]Linked sheet'!C949,'Rounded options'!$B$3),"-"))</f>
        <v>-</v>
      </c>
      <c r="E949" s="66">
        <f>IF(AND($O949="HRG",OR($D$2,$Q949=$E$2)), "See 07.BPTs",IFERROR(ROUND('[10]Linked sheet'!D949,'Rounded options'!$B$3),"-"))</f>
        <v>1762</v>
      </c>
      <c r="F949" s="15" t="str">
        <f>IFERROR(ROUND(IF('[10]Linked sheet'!E949="","-",'[10]Linked sheet'!E949),'Rounded options'!$B$3),"-")</f>
        <v>-</v>
      </c>
      <c r="G949" s="15" t="str">
        <f>IFERROR(ROUND(IF('[10]Linked sheet'!F949="","-",'[10]Linked sheet'!F949),'Rounded options'!$B$3),"-")</f>
        <v>-</v>
      </c>
      <c r="H949" s="15">
        <f>IFERROR(ROUND(IF('[10]Linked sheet'!G949="","-",'[10]Linked sheet'!G949),'Rounded options'!$B$3),"-")</f>
        <v>5</v>
      </c>
      <c r="I949" s="66">
        <f>IF(AND(Q949=$I$2,$O949="HRG"),"See 07.BPTs",IFERROR(ROUND('[10]Linked sheet'!H949,'Rounded options'!$B$3),"-"))</f>
        <v>3501</v>
      </c>
      <c r="J949" s="15">
        <f>IFERROR(ROUND(IF('[10]Linked sheet'!I949="","-",'[10]Linked sheet'!I949),'Rounded options'!$B$3),"-")</f>
        <v>25</v>
      </c>
      <c r="K949" s="15">
        <f>IFERROR(ROUND(IF('[10]Linked sheet'!J949="","-",'[10]Linked sheet'!J949),'Rounded options'!$B$3),"-")</f>
        <v>209</v>
      </c>
      <c r="L949" s="15" t="str">
        <f>IF('[10]Linked sheet'!K949="","-",'[10]Linked sheet'!K949)</f>
        <v>No</v>
      </c>
      <c r="M949" s="39" t="str">
        <f>IF('[10]Linked sheet'!L949="","-",'[10]Linked sheet'!L949)</f>
        <v>-</v>
      </c>
      <c r="N949" s="35">
        <f>IFERROR(ROUND('[10]Linked sheet'!M949,'Rounded options'!$B$3),"-")</f>
        <v>0</v>
      </c>
      <c r="O949" s="7" t="str">
        <f>IFERROR(VLOOKUP($B949,[11]BPT_System_Structure!$B:$F,2,FALSE),"-")</f>
        <v>sub-HRG</v>
      </c>
      <c r="P949" s="23" t="str">
        <f>IFERROR(VLOOKUP($B949,[11]BPT_System_Structure!$B:$F,3,FALSE),"-")</f>
        <v>DayCase</v>
      </c>
      <c r="Q949" s="8" t="str">
        <f>IFERROR(VLOOKUP($B949,[11]BPT_System_Structure!$B:$F,5,FALSE),"-")</f>
        <v>DC/EL</v>
      </c>
      <c r="R949" s="59" t="s">
        <v>11</v>
      </c>
    </row>
    <row r="950" spans="2:18" hidden="1" x14ac:dyDescent="0.2">
      <c r="B950" s="21" t="str">
        <f>'[10]Linked sheet'!A950</f>
        <v>HB23B</v>
      </c>
      <c r="C950" s="20" t="str">
        <f>VLOOKUP($B950,'[10]Linked sheet'!$A$3:$O$1925,2,FALSE)</f>
        <v>Intermediate Knee Procedures for Non-Trauma, with CC</v>
      </c>
      <c r="D950" s="68" t="str">
        <f>IF(AND($Q950=$D$2,$O950="HRG"),"See 07.BPT",IFERROR(ROUND('[10]Linked sheet'!C950,'Rounded options'!$B$3),"-"))</f>
        <v>-</v>
      </c>
      <c r="E950" s="66">
        <f>IF(AND($O950="HRG",OR($D$2,$Q950=$E$2)), "See 07.BPTs",IFERROR(ROUND('[10]Linked sheet'!D950,'Rounded options'!$B$3),"-"))</f>
        <v>1562</v>
      </c>
      <c r="F950" s="15" t="str">
        <f>IFERROR(ROUND(IF('[10]Linked sheet'!E950="","-",'[10]Linked sheet'!E950),'Rounded options'!$B$3),"-")</f>
        <v>-</v>
      </c>
      <c r="G950" s="15" t="str">
        <f>IFERROR(ROUND(IF('[10]Linked sheet'!F950="","-",'[10]Linked sheet'!F950),'Rounded options'!$B$3),"-")</f>
        <v>-</v>
      </c>
      <c r="H950" s="15">
        <f>IFERROR(ROUND(IF('[10]Linked sheet'!G950="","-",'[10]Linked sheet'!G950),'Rounded options'!$B$3),"-")</f>
        <v>5</v>
      </c>
      <c r="I950" s="66">
        <f>IF(AND(Q950=$I$2,$O950="HRG"),"See 07.BPTs",IFERROR(ROUND('[10]Linked sheet'!H950,'Rounded options'!$B$3),"-"))</f>
        <v>6410</v>
      </c>
      <c r="J950" s="15">
        <f>IFERROR(ROUND(IF('[10]Linked sheet'!I950="","-",'[10]Linked sheet'!I950),'Rounded options'!$B$3),"-")</f>
        <v>51</v>
      </c>
      <c r="K950" s="15">
        <f>IFERROR(ROUND(IF('[10]Linked sheet'!J950="","-",'[10]Linked sheet'!J950),'Rounded options'!$B$3),"-")</f>
        <v>209</v>
      </c>
      <c r="L950" s="15" t="str">
        <f>IF('[10]Linked sheet'!K950="","-",'[10]Linked sheet'!K950)</f>
        <v>No</v>
      </c>
      <c r="M950" s="39" t="str">
        <f>IF('[10]Linked sheet'!L950="","-",'[10]Linked sheet'!L950)</f>
        <v>-</v>
      </c>
      <c r="N950" s="35">
        <f>IFERROR(ROUND('[10]Linked sheet'!M950,'Rounded options'!$B$3),"-")</f>
        <v>0</v>
      </c>
      <c r="O950" s="7" t="str">
        <f>IFERROR(VLOOKUP($B950,[11]BPT_System_Structure!$B:$F,2,FALSE),"-")</f>
        <v>-</v>
      </c>
      <c r="P950" s="23" t="str">
        <f>IFERROR(VLOOKUP($B950,[11]BPT_System_Structure!$B:$F,3,FALSE),"-")</f>
        <v>-</v>
      </c>
      <c r="Q950" s="8" t="str">
        <f>IFERROR(VLOOKUP($B950,[11]BPT_System_Structure!$B:$F,5,FALSE),"-")</f>
        <v>-</v>
      </c>
      <c r="R950" s="59">
        <v>0</v>
      </c>
    </row>
    <row r="951" spans="2:18" hidden="1" x14ac:dyDescent="0.2">
      <c r="B951" s="21" t="str">
        <f>'[10]Linked sheet'!A951</f>
        <v>HB23C</v>
      </c>
      <c r="C951" s="20" t="str">
        <f>VLOOKUP($B951,'[10]Linked sheet'!$A$3:$O$1925,2,FALSE)</f>
        <v>Intermediate Knee Procedures for Non-Trauma, without CC</v>
      </c>
      <c r="D951" s="68" t="str">
        <f>IF(AND($Q951=$D$2,$O951="HRG"),"See 07.BPT",IFERROR(ROUND('[10]Linked sheet'!C951,'Rounded options'!$B$3),"-"))</f>
        <v>-</v>
      </c>
      <c r="E951" s="66">
        <f>IF(AND($O951="HRG",OR($D$2,$Q951=$E$2)), "See 07.BPTs",IFERROR(ROUND('[10]Linked sheet'!D951,'Rounded options'!$B$3),"-"))</f>
        <v>1278</v>
      </c>
      <c r="F951" s="15" t="str">
        <f>IFERROR(ROUND(IF('[10]Linked sheet'!E951="","-",'[10]Linked sheet'!E951),'Rounded options'!$B$3),"-")</f>
        <v>-</v>
      </c>
      <c r="G951" s="15" t="str">
        <f>IFERROR(ROUND(IF('[10]Linked sheet'!F951="","-",'[10]Linked sheet'!F951),'Rounded options'!$B$3),"-")</f>
        <v>-</v>
      </c>
      <c r="H951" s="15">
        <f>IFERROR(ROUND(IF('[10]Linked sheet'!G951="","-",'[10]Linked sheet'!G951),'Rounded options'!$B$3),"-")</f>
        <v>5</v>
      </c>
      <c r="I951" s="66">
        <f>IF(AND(Q951=$I$2,$O951="HRG"),"See 07.BPTs",IFERROR(ROUND('[10]Linked sheet'!H951,'Rounded options'!$B$3),"-"))</f>
        <v>2320</v>
      </c>
      <c r="J951" s="15">
        <f>IFERROR(ROUND(IF('[10]Linked sheet'!I951="","-",'[10]Linked sheet'!I951),'Rounded options'!$B$3),"-")</f>
        <v>14</v>
      </c>
      <c r="K951" s="15">
        <f>IFERROR(ROUND(IF('[10]Linked sheet'!J951="","-",'[10]Linked sheet'!J951),'Rounded options'!$B$3),"-")</f>
        <v>209</v>
      </c>
      <c r="L951" s="15" t="str">
        <f>IF('[10]Linked sheet'!K951="","-",'[10]Linked sheet'!K951)</f>
        <v>No</v>
      </c>
      <c r="M951" s="39" t="str">
        <f>IF('[10]Linked sheet'!L951="","-",'[10]Linked sheet'!L951)</f>
        <v>-</v>
      </c>
      <c r="N951" s="35">
        <f>IFERROR(ROUND('[10]Linked sheet'!M951,'Rounded options'!$B$3),"-")</f>
        <v>0</v>
      </c>
      <c r="O951" s="7" t="str">
        <f>IFERROR(VLOOKUP($B951,[11]BPT_System_Structure!$B:$F,2,FALSE),"-")</f>
        <v>-</v>
      </c>
      <c r="P951" s="23" t="str">
        <f>IFERROR(VLOOKUP($B951,[11]BPT_System_Structure!$B:$F,3,FALSE),"-")</f>
        <v>-</v>
      </c>
      <c r="Q951" s="8" t="str">
        <f>IFERROR(VLOOKUP($B951,[11]BPT_System_Structure!$B:$F,5,FALSE),"-")</f>
        <v>-</v>
      </c>
      <c r="R951" s="59">
        <v>0</v>
      </c>
    </row>
    <row r="952" spans="2:18" hidden="1" x14ac:dyDescent="0.2">
      <c r="B952" s="21" t="str">
        <f>'[10]Linked sheet'!A952</f>
        <v>HB24B</v>
      </c>
      <c r="C952" s="20" t="str">
        <f>VLOOKUP($B952,'[10]Linked sheet'!$A$3:$O$1925,2,FALSE)</f>
        <v>Minor Knee Procedures for Non-Trauma, Category 2, with CC</v>
      </c>
      <c r="D952" s="68" t="str">
        <f>IF(AND($Q952=$D$2,$O952="HRG"),"See 07.BPT",IFERROR(ROUND('[10]Linked sheet'!C952,'Rounded options'!$B$3),"-"))</f>
        <v>-</v>
      </c>
      <c r="E952" s="66">
        <f>IF(AND($O952="HRG",OR($D$2,$Q952=$E$2)), "See 07.BPTs",IFERROR(ROUND('[10]Linked sheet'!D952,'Rounded options'!$B$3),"-"))</f>
        <v>1466</v>
      </c>
      <c r="F952" s="15" t="str">
        <f>IFERROR(ROUND(IF('[10]Linked sheet'!E952="","-",'[10]Linked sheet'!E952),'Rounded options'!$B$3),"-")</f>
        <v>-</v>
      </c>
      <c r="G952" s="15" t="str">
        <f>IFERROR(ROUND(IF('[10]Linked sheet'!F952="","-",'[10]Linked sheet'!F952),'Rounded options'!$B$3),"-")</f>
        <v>-</v>
      </c>
      <c r="H952" s="15">
        <f>IFERROR(ROUND(IF('[10]Linked sheet'!G952="","-",'[10]Linked sheet'!G952),'Rounded options'!$B$3),"-")</f>
        <v>5</v>
      </c>
      <c r="I952" s="66">
        <f>IF(AND(Q952=$I$2,$O952="HRG"),"See 07.BPTs",IFERROR(ROUND('[10]Linked sheet'!H952,'Rounded options'!$B$3),"-"))</f>
        <v>4105</v>
      </c>
      <c r="J952" s="15">
        <f>IFERROR(ROUND(IF('[10]Linked sheet'!I952="","-",'[10]Linked sheet'!I952),'Rounded options'!$B$3),"-")</f>
        <v>41</v>
      </c>
      <c r="K952" s="15">
        <f>IFERROR(ROUND(IF('[10]Linked sheet'!J952="","-",'[10]Linked sheet'!J952),'Rounded options'!$B$3),"-")</f>
        <v>209</v>
      </c>
      <c r="L952" s="15" t="str">
        <f>IF('[10]Linked sheet'!K952="","-",'[10]Linked sheet'!K952)</f>
        <v>No</v>
      </c>
      <c r="M952" s="39" t="str">
        <f>IF('[10]Linked sheet'!L952="","-",'[10]Linked sheet'!L952)</f>
        <v>-</v>
      </c>
      <c r="N952" s="35">
        <f>IFERROR(ROUND('[10]Linked sheet'!M952,'Rounded options'!$B$3),"-")</f>
        <v>0</v>
      </c>
      <c r="O952" s="7" t="str">
        <f>IFERROR(VLOOKUP($B952,[11]BPT_System_Structure!$B:$F,2,FALSE),"-")</f>
        <v>-</v>
      </c>
      <c r="P952" s="23" t="str">
        <f>IFERROR(VLOOKUP($B952,[11]BPT_System_Structure!$B:$F,3,FALSE),"-")</f>
        <v>-</v>
      </c>
      <c r="Q952" s="8" t="str">
        <f>IFERROR(VLOOKUP($B952,[11]BPT_System_Structure!$B:$F,5,FALSE),"-")</f>
        <v>-</v>
      </c>
      <c r="R952" s="59">
        <v>0</v>
      </c>
    </row>
    <row r="953" spans="2:18" hidden="1" x14ac:dyDescent="0.2">
      <c r="B953" s="21" t="str">
        <f>'[10]Linked sheet'!A953</f>
        <v>HB24C</v>
      </c>
      <c r="C953" s="20" t="str">
        <f>VLOOKUP($B953,'[10]Linked sheet'!$A$3:$O$1925,2,FALSE)</f>
        <v>Minor Knee Procedures for Non-Trauma, Category 2, without CC</v>
      </c>
      <c r="D953" s="68">
        <f>IF(AND($Q953=$D$2,$O953="HRG"),"See 07.BPT",IFERROR(ROUND('[10]Linked sheet'!C953,'Rounded options'!$B$3),"-"))</f>
        <v>176</v>
      </c>
      <c r="E953" s="66">
        <f>IF(AND($O953="HRG",OR($D$2,$Q953=$E$2)), "See 07.BPTs",IFERROR(ROUND('[10]Linked sheet'!D953,'Rounded options'!$B$3),"-"))</f>
        <v>1154</v>
      </c>
      <c r="F953" s="15" t="str">
        <f>IFERROR(ROUND(IF('[10]Linked sheet'!E953="","-",'[10]Linked sheet'!E953),'Rounded options'!$B$3),"-")</f>
        <v>-</v>
      </c>
      <c r="G953" s="15" t="str">
        <f>IFERROR(ROUND(IF('[10]Linked sheet'!F953="","-",'[10]Linked sheet'!F953),'Rounded options'!$B$3),"-")</f>
        <v>-</v>
      </c>
      <c r="H953" s="15">
        <f>IFERROR(ROUND(IF('[10]Linked sheet'!G953="","-",'[10]Linked sheet'!G953),'Rounded options'!$B$3),"-")</f>
        <v>5</v>
      </c>
      <c r="I953" s="66">
        <f>IF(AND(Q953=$I$2,$O953="HRG"),"See 07.BPTs",IFERROR(ROUND('[10]Linked sheet'!H953,'Rounded options'!$B$3),"-"))</f>
        <v>1339</v>
      </c>
      <c r="J953" s="15">
        <f>IFERROR(ROUND(IF('[10]Linked sheet'!I953="","-",'[10]Linked sheet'!I953),'Rounded options'!$B$3),"-")</f>
        <v>10</v>
      </c>
      <c r="K953" s="15">
        <f>IFERROR(ROUND(IF('[10]Linked sheet'!J953="","-",'[10]Linked sheet'!J953),'Rounded options'!$B$3),"-")</f>
        <v>209</v>
      </c>
      <c r="L953" s="15" t="str">
        <f>IF('[10]Linked sheet'!K953="","-",'[10]Linked sheet'!K953)</f>
        <v>No</v>
      </c>
      <c r="M953" s="39" t="str">
        <f>IF('[10]Linked sheet'!L953="","-",'[10]Linked sheet'!L953)</f>
        <v>-</v>
      </c>
      <c r="N953" s="35">
        <f>IFERROR(ROUND('[10]Linked sheet'!M953,'Rounded options'!$B$3),"-")</f>
        <v>0</v>
      </c>
      <c r="O953" s="7" t="str">
        <f>IFERROR(VLOOKUP($B953,[11]BPT_System_Structure!$B:$F,2,FALSE),"-")</f>
        <v>-</v>
      </c>
      <c r="P953" s="23" t="str">
        <f>IFERROR(VLOOKUP($B953,[11]BPT_System_Structure!$B:$F,3,FALSE),"-")</f>
        <v>-</v>
      </c>
      <c r="Q953" s="8" t="str">
        <f>IFERROR(VLOOKUP($B953,[11]BPT_System_Structure!$B:$F,5,FALSE),"-")</f>
        <v>-</v>
      </c>
      <c r="R953" s="59">
        <v>0</v>
      </c>
    </row>
    <row r="954" spans="2:18" hidden="1" x14ac:dyDescent="0.2">
      <c r="B954" s="21" t="str">
        <f>'[10]Linked sheet'!A954</f>
        <v>HB25D</v>
      </c>
      <c r="C954" s="20" t="str">
        <f>VLOOKUP($B954,'[10]Linked sheet'!$A$3:$O$1925,2,FALSE)</f>
        <v>Minor Knee Procedures for Non-Trauma, Category 1, 19 years and over, with Major CC</v>
      </c>
      <c r="D954" s="68" t="str">
        <f>IF(AND($Q954=$D$2,$O954="HRG"),"See 07.BPT",IFERROR(ROUND('[10]Linked sheet'!C954,'Rounded options'!$B$3),"-"))</f>
        <v>-</v>
      </c>
      <c r="E954" s="66">
        <f>IF(AND($O954="HRG",OR($D$2,$Q954=$E$2)), "See 07.BPTs",IFERROR(ROUND('[10]Linked sheet'!D954,'Rounded options'!$B$3),"-"))</f>
        <v>2793</v>
      </c>
      <c r="F954" s="15" t="str">
        <f>IFERROR(ROUND(IF('[10]Linked sheet'!E954="","-",'[10]Linked sheet'!E954),'Rounded options'!$B$3),"-")</f>
        <v>-</v>
      </c>
      <c r="G954" s="15" t="str">
        <f>IFERROR(ROUND(IF('[10]Linked sheet'!F954="","-",'[10]Linked sheet'!F954),'Rounded options'!$B$3),"-")</f>
        <v>-</v>
      </c>
      <c r="H954" s="15">
        <f>IFERROR(ROUND(IF('[10]Linked sheet'!G954="","-",'[10]Linked sheet'!G954),'Rounded options'!$B$3),"-")</f>
        <v>13</v>
      </c>
      <c r="I954" s="66">
        <f>IF(AND(Q954=$I$2,$O954="HRG"),"See 07.BPTs",IFERROR(ROUND('[10]Linked sheet'!H954,'Rounded options'!$B$3),"-"))</f>
        <v>5142</v>
      </c>
      <c r="J954" s="15">
        <f>IFERROR(ROUND(IF('[10]Linked sheet'!I954="","-",'[10]Linked sheet'!I954),'Rounded options'!$B$3),"-")</f>
        <v>39</v>
      </c>
      <c r="K954" s="15">
        <f>IFERROR(ROUND(IF('[10]Linked sheet'!J954="","-",'[10]Linked sheet'!J954),'Rounded options'!$B$3),"-")</f>
        <v>209</v>
      </c>
      <c r="L954" s="15" t="str">
        <f>IF('[10]Linked sheet'!K954="","-",'[10]Linked sheet'!K954)</f>
        <v>No</v>
      </c>
      <c r="M954" s="39" t="str">
        <f>IF('[10]Linked sheet'!L954="","-",'[10]Linked sheet'!L954)</f>
        <v>-</v>
      </c>
      <c r="N954" s="35">
        <f>IFERROR(ROUND('[10]Linked sheet'!M954,'Rounded options'!$B$3),"-")</f>
        <v>0</v>
      </c>
      <c r="O954" s="7" t="str">
        <f>IFERROR(VLOOKUP($B954,[11]BPT_System_Structure!$B:$F,2,FALSE),"-")</f>
        <v>-</v>
      </c>
      <c r="P954" s="23" t="str">
        <f>IFERROR(VLOOKUP($B954,[11]BPT_System_Structure!$B:$F,3,FALSE),"-")</f>
        <v>-</v>
      </c>
      <c r="Q954" s="8" t="str">
        <f>IFERROR(VLOOKUP($B954,[11]BPT_System_Structure!$B:$F,5,FALSE),"-")</f>
        <v>-</v>
      </c>
      <c r="R954" s="59">
        <v>0</v>
      </c>
    </row>
    <row r="955" spans="2:18" hidden="1" x14ac:dyDescent="0.2">
      <c r="B955" s="21" t="str">
        <f>'[10]Linked sheet'!A955</f>
        <v>HB25E</v>
      </c>
      <c r="C955" s="20" t="str">
        <f>VLOOKUP($B955,'[10]Linked sheet'!$A$3:$O$1925,2,FALSE)</f>
        <v>Minor Knee Procedures for Non-Trauma, Category 1, 19 years and over, with Intermediate CC</v>
      </c>
      <c r="D955" s="68" t="str">
        <f>IF(AND($Q955=$D$2,$O955="HRG"),"See 07.BPT",IFERROR(ROUND('[10]Linked sheet'!C955,'Rounded options'!$B$3),"-"))</f>
        <v>-</v>
      </c>
      <c r="E955" s="66">
        <f>IF(AND($O955="HRG",OR($D$2,$Q955=$E$2)), "See 07.BPTs",IFERROR(ROUND('[10]Linked sheet'!D955,'Rounded options'!$B$3),"-"))</f>
        <v>1527</v>
      </c>
      <c r="F955" s="15" t="str">
        <f>IFERROR(ROUND(IF('[10]Linked sheet'!E955="","-",'[10]Linked sheet'!E955),'Rounded options'!$B$3),"-")</f>
        <v>-</v>
      </c>
      <c r="G955" s="15" t="str">
        <f>IFERROR(ROUND(IF('[10]Linked sheet'!F955="","-",'[10]Linked sheet'!F955),'Rounded options'!$B$3),"-")</f>
        <v>-</v>
      </c>
      <c r="H955" s="15">
        <f>IFERROR(ROUND(IF('[10]Linked sheet'!G955="","-",'[10]Linked sheet'!G955),'Rounded options'!$B$3),"-")</f>
        <v>5</v>
      </c>
      <c r="I955" s="66">
        <f>IF(AND(Q955=$I$2,$O955="HRG"),"See 07.BPTs",IFERROR(ROUND('[10]Linked sheet'!H955,'Rounded options'!$B$3),"-"))</f>
        <v>3522</v>
      </c>
      <c r="J955" s="15">
        <f>IFERROR(ROUND(IF('[10]Linked sheet'!I955="","-",'[10]Linked sheet'!I955),'Rounded options'!$B$3),"-")</f>
        <v>21</v>
      </c>
      <c r="K955" s="15">
        <f>IFERROR(ROUND(IF('[10]Linked sheet'!J955="","-",'[10]Linked sheet'!J955),'Rounded options'!$B$3),"-")</f>
        <v>209</v>
      </c>
      <c r="L955" s="15" t="str">
        <f>IF('[10]Linked sheet'!K955="","-",'[10]Linked sheet'!K955)</f>
        <v>No</v>
      </c>
      <c r="M955" s="39" t="str">
        <f>IF('[10]Linked sheet'!L955="","-",'[10]Linked sheet'!L955)</f>
        <v>-</v>
      </c>
      <c r="N955" s="35">
        <f>IFERROR(ROUND('[10]Linked sheet'!M955,'Rounded options'!$B$3),"-")</f>
        <v>0</v>
      </c>
      <c r="O955" s="7" t="str">
        <f>IFERROR(VLOOKUP($B955,[11]BPT_System_Structure!$B:$F,2,FALSE),"-")</f>
        <v>-</v>
      </c>
      <c r="P955" s="23" t="str">
        <f>IFERROR(VLOOKUP($B955,[11]BPT_System_Structure!$B:$F,3,FALSE),"-")</f>
        <v>-</v>
      </c>
      <c r="Q955" s="8" t="str">
        <f>IFERROR(VLOOKUP($B955,[11]BPT_System_Structure!$B:$F,5,FALSE),"-")</f>
        <v>-</v>
      </c>
      <c r="R955" s="59">
        <v>0</v>
      </c>
    </row>
    <row r="956" spans="2:18" hidden="1" x14ac:dyDescent="0.2">
      <c r="B956" s="21" t="str">
        <f>'[10]Linked sheet'!A956</f>
        <v>HB25F</v>
      </c>
      <c r="C956" s="20" t="str">
        <f>VLOOKUP($B956,'[10]Linked sheet'!$A$3:$O$1925,2,FALSE)</f>
        <v>Minor Knee Procedures for Non-Trauma, Category 1, 19 years and over, without CC</v>
      </c>
      <c r="D956" s="68">
        <f>IF(AND($Q956=$D$2,$O956="HRG"),"See 07.BPT",IFERROR(ROUND('[10]Linked sheet'!C956,'Rounded options'!$B$3),"-"))</f>
        <v>74</v>
      </c>
      <c r="E956" s="66">
        <f>IF(AND($O956="HRG",OR($D$2,$Q956=$E$2)), "See 07.BPTs",IFERROR(ROUND('[10]Linked sheet'!D956,'Rounded options'!$B$3),"-"))</f>
        <v>1295</v>
      </c>
      <c r="F956" s="15" t="str">
        <f>IFERROR(ROUND(IF('[10]Linked sheet'!E956="","-",'[10]Linked sheet'!E956),'Rounded options'!$B$3),"-")</f>
        <v>-</v>
      </c>
      <c r="G956" s="15" t="str">
        <f>IFERROR(ROUND(IF('[10]Linked sheet'!F956="","-",'[10]Linked sheet'!F956),'Rounded options'!$B$3),"-")</f>
        <v>-</v>
      </c>
      <c r="H956" s="15">
        <f>IFERROR(ROUND(IF('[10]Linked sheet'!G956="","-",'[10]Linked sheet'!G956),'Rounded options'!$B$3),"-")</f>
        <v>5</v>
      </c>
      <c r="I956" s="66">
        <f>IF(AND(Q956=$I$2,$O956="HRG"),"See 07.BPTs",IFERROR(ROUND('[10]Linked sheet'!H956,'Rounded options'!$B$3),"-"))</f>
        <v>2499</v>
      </c>
      <c r="J956" s="15">
        <f>IFERROR(ROUND(IF('[10]Linked sheet'!I956="","-",'[10]Linked sheet'!I956),'Rounded options'!$B$3),"-")</f>
        <v>16</v>
      </c>
      <c r="K956" s="15">
        <f>IFERROR(ROUND(IF('[10]Linked sheet'!J956="","-",'[10]Linked sheet'!J956),'Rounded options'!$B$3),"-")</f>
        <v>209</v>
      </c>
      <c r="L956" s="15" t="str">
        <f>IF('[10]Linked sheet'!K956="","-",'[10]Linked sheet'!K956)</f>
        <v>No</v>
      </c>
      <c r="M956" s="39" t="str">
        <f>IF('[10]Linked sheet'!L956="","-",'[10]Linked sheet'!L956)</f>
        <v>-</v>
      </c>
      <c r="N956" s="35">
        <f>IFERROR(ROUND('[10]Linked sheet'!M956,'Rounded options'!$B$3),"-")</f>
        <v>0</v>
      </c>
      <c r="O956" s="7" t="str">
        <f>IFERROR(VLOOKUP($B956,[11]BPT_System_Structure!$B:$F,2,FALSE),"-")</f>
        <v>-</v>
      </c>
      <c r="P956" s="23" t="str">
        <f>IFERROR(VLOOKUP($B956,[11]BPT_System_Structure!$B:$F,3,FALSE),"-")</f>
        <v>-</v>
      </c>
      <c r="Q956" s="8" t="str">
        <f>IFERROR(VLOOKUP($B956,[11]BPT_System_Structure!$B:$F,5,FALSE),"-")</f>
        <v>-</v>
      </c>
      <c r="R956" s="59">
        <v>0</v>
      </c>
    </row>
    <row r="957" spans="2:18" hidden="1" x14ac:dyDescent="0.2">
      <c r="B957" s="21" t="str">
        <f>'[10]Linked sheet'!A957</f>
        <v>HB25G</v>
      </c>
      <c r="C957" s="20" t="str">
        <f>VLOOKUP($B957,'[10]Linked sheet'!$A$3:$O$1925,2,FALSE)</f>
        <v>Minor Knee Procedures for Non-Trauma, Category 1, 18 years and under, with Major CC</v>
      </c>
      <c r="D957" s="68" t="str">
        <f>IF(AND($Q957=$D$2,$O957="HRG"),"See 07.BPT",IFERROR(ROUND('[10]Linked sheet'!C957,'Rounded options'!$B$3),"-"))</f>
        <v>-</v>
      </c>
      <c r="E957" s="66">
        <f>IF(AND($O957="HRG",OR($D$2,$Q957=$E$2)), "See 07.BPTs",IFERROR(ROUND('[10]Linked sheet'!D957,'Rounded options'!$B$3),"-"))</f>
        <v>2417</v>
      </c>
      <c r="F957" s="15" t="str">
        <f>IFERROR(ROUND(IF('[10]Linked sheet'!E957="","-",'[10]Linked sheet'!E957),'Rounded options'!$B$3),"-")</f>
        <v>-</v>
      </c>
      <c r="G957" s="15" t="str">
        <f>IFERROR(ROUND(IF('[10]Linked sheet'!F957="","-",'[10]Linked sheet'!F957),'Rounded options'!$B$3),"-")</f>
        <v>-</v>
      </c>
      <c r="H957" s="15">
        <f>IFERROR(ROUND(IF('[10]Linked sheet'!G957="","-",'[10]Linked sheet'!G957),'Rounded options'!$B$3),"-")</f>
        <v>16</v>
      </c>
      <c r="I957" s="66">
        <f>IF(AND(Q957=$I$2,$O957="HRG"),"See 07.BPTs",IFERROR(ROUND('[10]Linked sheet'!H957,'Rounded options'!$B$3),"-"))</f>
        <v>4343</v>
      </c>
      <c r="J957" s="15">
        <f>IFERROR(ROUND(IF('[10]Linked sheet'!I957="","-",'[10]Linked sheet'!I957),'Rounded options'!$B$3),"-")</f>
        <v>18</v>
      </c>
      <c r="K957" s="15">
        <f>IFERROR(ROUND(IF('[10]Linked sheet'!J957="","-",'[10]Linked sheet'!J957),'Rounded options'!$B$3),"-")</f>
        <v>347</v>
      </c>
      <c r="L957" s="15" t="str">
        <f>IF('[10]Linked sheet'!K957="","-",'[10]Linked sheet'!K957)</f>
        <v>No</v>
      </c>
      <c r="M957" s="39" t="str">
        <f>IF('[10]Linked sheet'!L957="","-",'[10]Linked sheet'!L957)</f>
        <v>-</v>
      </c>
      <c r="N957" s="35">
        <f>IFERROR(ROUND('[10]Linked sheet'!M957,'Rounded options'!$B$3),"-")</f>
        <v>0</v>
      </c>
      <c r="O957" s="7" t="str">
        <f>IFERROR(VLOOKUP($B957,[11]BPT_System_Structure!$B:$F,2,FALSE),"-")</f>
        <v>-</v>
      </c>
      <c r="P957" s="23" t="str">
        <f>IFERROR(VLOOKUP($B957,[11]BPT_System_Structure!$B:$F,3,FALSE),"-")</f>
        <v>-</v>
      </c>
      <c r="Q957" s="8" t="str">
        <f>IFERROR(VLOOKUP($B957,[11]BPT_System_Structure!$B:$F,5,FALSE),"-")</f>
        <v>-</v>
      </c>
      <c r="R957" s="59">
        <v>0</v>
      </c>
    </row>
    <row r="958" spans="2:18" hidden="1" x14ac:dyDescent="0.2">
      <c r="B958" s="21" t="str">
        <f>'[10]Linked sheet'!A958</f>
        <v>HB25H</v>
      </c>
      <c r="C958" s="20" t="str">
        <f>VLOOKUP($B958,'[10]Linked sheet'!$A$3:$O$1925,2,FALSE)</f>
        <v>Minor Knee Procedures for Non-Trauma, Category 1, 18 years and under, with Intermediate CC</v>
      </c>
      <c r="D958" s="68" t="str">
        <f>IF(AND($Q958=$D$2,$O958="HRG"),"See 07.BPT",IFERROR(ROUND('[10]Linked sheet'!C958,'Rounded options'!$B$3),"-"))</f>
        <v>-</v>
      </c>
      <c r="E958" s="66">
        <f>IF(AND($O958="HRG",OR($D$2,$Q958=$E$2)), "See 07.BPTs",IFERROR(ROUND('[10]Linked sheet'!D958,'Rounded options'!$B$3),"-"))</f>
        <v>1483</v>
      </c>
      <c r="F958" s="15" t="str">
        <f>IFERROR(ROUND(IF('[10]Linked sheet'!E958="","-",'[10]Linked sheet'!E958),'Rounded options'!$B$3),"-")</f>
        <v>-</v>
      </c>
      <c r="G958" s="15" t="str">
        <f>IFERROR(ROUND(IF('[10]Linked sheet'!F958="","-",'[10]Linked sheet'!F958),'Rounded options'!$B$3),"-")</f>
        <v>-</v>
      </c>
      <c r="H958" s="15">
        <f>IFERROR(ROUND(IF('[10]Linked sheet'!G958="","-",'[10]Linked sheet'!G958),'Rounded options'!$B$3),"-")</f>
        <v>5</v>
      </c>
      <c r="I958" s="66">
        <f>IF(AND(Q958=$I$2,$O958="HRG"),"See 07.BPTs",IFERROR(ROUND('[10]Linked sheet'!H958,'Rounded options'!$B$3),"-"))</f>
        <v>4696</v>
      </c>
      <c r="J958" s="15">
        <f>IFERROR(ROUND(IF('[10]Linked sheet'!I958="","-",'[10]Linked sheet'!I958),'Rounded options'!$B$3),"-")</f>
        <v>62</v>
      </c>
      <c r="K958" s="15">
        <f>IFERROR(ROUND(IF('[10]Linked sheet'!J958="","-",'[10]Linked sheet'!J958),'Rounded options'!$B$3),"-")</f>
        <v>347</v>
      </c>
      <c r="L958" s="15" t="str">
        <f>IF('[10]Linked sheet'!K958="","-",'[10]Linked sheet'!K958)</f>
        <v>No</v>
      </c>
      <c r="M958" s="39" t="str">
        <f>IF('[10]Linked sheet'!L958="","-",'[10]Linked sheet'!L958)</f>
        <v>-</v>
      </c>
      <c r="N958" s="35">
        <f>IFERROR(ROUND('[10]Linked sheet'!M958,'Rounded options'!$B$3),"-")</f>
        <v>0</v>
      </c>
      <c r="O958" s="7" t="str">
        <f>IFERROR(VLOOKUP($B958,[11]BPT_System_Structure!$B:$F,2,FALSE),"-")</f>
        <v>-</v>
      </c>
      <c r="P958" s="23" t="str">
        <f>IFERROR(VLOOKUP($B958,[11]BPT_System_Structure!$B:$F,3,FALSE),"-")</f>
        <v>-</v>
      </c>
      <c r="Q958" s="8" t="str">
        <f>IFERROR(VLOOKUP($B958,[11]BPT_System_Structure!$B:$F,5,FALSE),"-")</f>
        <v>-</v>
      </c>
      <c r="R958" s="59">
        <v>0</v>
      </c>
    </row>
    <row r="959" spans="2:18" hidden="1" x14ac:dyDescent="0.2">
      <c r="B959" s="21" t="str">
        <f>'[10]Linked sheet'!A959</f>
        <v>HB25J</v>
      </c>
      <c r="C959" s="20" t="str">
        <f>VLOOKUP($B959,'[10]Linked sheet'!$A$3:$O$1925,2,FALSE)</f>
        <v>Minor Knee Procedures for Non-Trauma, Category 1, 18 years and under, without CC</v>
      </c>
      <c r="D959" s="68" t="str">
        <f>IF(AND($Q959=$D$2,$O959="HRG"),"See 07.BPT",IFERROR(ROUND('[10]Linked sheet'!C959,'Rounded options'!$B$3),"-"))</f>
        <v>-</v>
      </c>
      <c r="E959" s="66">
        <f>IF(AND($O959="HRG",OR($D$2,$Q959=$E$2)), "See 07.BPTs",IFERROR(ROUND('[10]Linked sheet'!D959,'Rounded options'!$B$3),"-"))</f>
        <v>1386</v>
      </c>
      <c r="F959" s="15" t="str">
        <f>IFERROR(ROUND(IF('[10]Linked sheet'!E959="","-",'[10]Linked sheet'!E959),'Rounded options'!$B$3),"-")</f>
        <v>-</v>
      </c>
      <c r="G959" s="15" t="str">
        <f>IFERROR(ROUND(IF('[10]Linked sheet'!F959="","-",'[10]Linked sheet'!F959),'Rounded options'!$B$3),"-")</f>
        <v>-</v>
      </c>
      <c r="H959" s="15">
        <f>IFERROR(ROUND(IF('[10]Linked sheet'!G959="","-",'[10]Linked sheet'!G959),'Rounded options'!$B$3),"-")</f>
        <v>5</v>
      </c>
      <c r="I959" s="66">
        <f>IF(AND(Q959=$I$2,$O959="HRG"),"See 07.BPTs",IFERROR(ROUND('[10]Linked sheet'!H959,'Rounded options'!$B$3),"-"))</f>
        <v>2539</v>
      </c>
      <c r="J959" s="15">
        <f>IFERROR(ROUND(IF('[10]Linked sheet'!I959="","-",'[10]Linked sheet'!I959),'Rounded options'!$B$3),"-")</f>
        <v>14</v>
      </c>
      <c r="K959" s="15">
        <f>IFERROR(ROUND(IF('[10]Linked sheet'!J959="","-",'[10]Linked sheet'!J959),'Rounded options'!$B$3),"-")</f>
        <v>347</v>
      </c>
      <c r="L959" s="15" t="str">
        <f>IF('[10]Linked sheet'!K959="","-",'[10]Linked sheet'!K959)</f>
        <v>No</v>
      </c>
      <c r="M959" s="39" t="str">
        <f>IF('[10]Linked sheet'!L959="","-",'[10]Linked sheet'!L959)</f>
        <v>-</v>
      </c>
      <c r="N959" s="35">
        <f>IFERROR(ROUND('[10]Linked sheet'!M959,'Rounded options'!$B$3),"-")</f>
        <v>0</v>
      </c>
      <c r="O959" s="7" t="str">
        <f>IFERROR(VLOOKUP($B959,[11]BPT_System_Structure!$B:$F,2,FALSE),"-")</f>
        <v>-</v>
      </c>
      <c r="P959" s="23" t="str">
        <f>IFERROR(VLOOKUP($B959,[11]BPT_System_Structure!$B:$F,3,FALSE),"-")</f>
        <v>-</v>
      </c>
      <c r="Q959" s="8" t="str">
        <f>IFERROR(VLOOKUP($B959,[11]BPT_System_Structure!$B:$F,5,FALSE),"-")</f>
        <v>-</v>
      </c>
      <c r="R959" s="59">
        <v>0</v>
      </c>
    </row>
    <row r="960" spans="2:18" hidden="1" x14ac:dyDescent="0.2">
      <c r="B960" s="21" t="str">
        <f>'[10]Linked sheet'!A960</f>
        <v>HB29Z</v>
      </c>
      <c r="C960" s="20" t="str">
        <f>VLOOKUP($B960,'[10]Linked sheet'!$A$3:$O$1925,2,FALSE)</f>
        <v>Minimal Knee Procedures for Non-Trauma</v>
      </c>
      <c r="D960" s="68">
        <f>IF(AND($Q960=$D$2,$O960="HRG"),"See 07.BPT",IFERROR(ROUND('[10]Linked sheet'!C960,'Rounded options'!$B$3),"-"))</f>
        <v>285</v>
      </c>
      <c r="E960" s="66">
        <f>IF(AND($O960="HRG",OR($D$2,$Q960=$E$2)), "See 07.BPTs",IFERROR(ROUND('[10]Linked sheet'!D960,'Rounded options'!$B$3),"-"))</f>
        <v>285</v>
      </c>
      <c r="F960" s="15" t="str">
        <f>IFERROR(ROUND(IF('[10]Linked sheet'!E960="","-",'[10]Linked sheet'!E960),'Rounded options'!$B$3),"-")</f>
        <v>-</v>
      </c>
      <c r="G960" s="15" t="str">
        <f>IFERROR(ROUND(IF('[10]Linked sheet'!F960="","-",'[10]Linked sheet'!F960),'Rounded options'!$B$3),"-")</f>
        <v>-</v>
      </c>
      <c r="H960" s="15">
        <f>IFERROR(ROUND(IF('[10]Linked sheet'!G960="","-",'[10]Linked sheet'!G960),'Rounded options'!$B$3),"-")</f>
        <v>5</v>
      </c>
      <c r="I960" s="66">
        <f>IF(AND(Q960=$I$2,$O960="HRG"),"See 07.BPTs",IFERROR(ROUND('[10]Linked sheet'!H960,'Rounded options'!$B$3),"-"))</f>
        <v>285</v>
      </c>
      <c r="J960" s="15">
        <f>IFERROR(ROUND(IF('[10]Linked sheet'!I960="","-",'[10]Linked sheet'!I960),'Rounded options'!$B$3),"-")</f>
        <v>5</v>
      </c>
      <c r="K960" s="15">
        <f>IFERROR(ROUND(IF('[10]Linked sheet'!J960="","-",'[10]Linked sheet'!J960),'Rounded options'!$B$3),"-")</f>
        <v>209</v>
      </c>
      <c r="L960" s="15" t="str">
        <f>IF('[10]Linked sheet'!K960="","-",'[10]Linked sheet'!K960)</f>
        <v>No</v>
      </c>
      <c r="M960" s="39" t="str">
        <f>IF('[10]Linked sheet'!L960="","-",'[10]Linked sheet'!L960)</f>
        <v>-</v>
      </c>
      <c r="N960" s="35">
        <f>IFERROR(ROUND('[10]Linked sheet'!M960,'Rounded options'!$B$3),"-")</f>
        <v>0</v>
      </c>
      <c r="O960" s="7" t="str">
        <f>IFERROR(VLOOKUP($B960,[11]BPT_System_Structure!$B:$F,2,FALSE),"-")</f>
        <v>-</v>
      </c>
      <c r="P960" s="23" t="str">
        <f>IFERROR(VLOOKUP($B960,[11]BPT_System_Structure!$B:$F,3,FALSE),"-")</f>
        <v>-</v>
      </c>
      <c r="Q960" s="8" t="str">
        <f>IFERROR(VLOOKUP($B960,[11]BPT_System_Structure!$B:$F,5,FALSE),"-")</f>
        <v>-</v>
      </c>
      <c r="R960" s="59">
        <v>0</v>
      </c>
    </row>
    <row r="961" spans="2:18" hidden="1" x14ac:dyDescent="0.2">
      <c r="B961" s="21" t="str">
        <f>'[10]Linked sheet'!A961</f>
        <v>HB31Z</v>
      </c>
      <c r="C961" s="20" t="str">
        <f>VLOOKUP($B961,'[10]Linked sheet'!$A$3:$O$1925,2,FALSE)</f>
        <v>Major Foot Procedures for Non-Trauma</v>
      </c>
      <c r="D961" s="68" t="str">
        <f>IF(AND($Q961=$D$2,$O961="HRG"),"See 07.BPT",IFERROR(ROUND('[10]Linked sheet'!C961,'Rounded options'!$B$3),"-"))</f>
        <v>-</v>
      </c>
      <c r="E961" s="66">
        <f>IF(AND($O961="HRG",OR($D$2,$Q961=$E$2)), "See 07.BPTs",IFERROR(ROUND('[10]Linked sheet'!D961,'Rounded options'!$B$3),"-"))</f>
        <v>2981</v>
      </c>
      <c r="F961" s="15" t="str">
        <f>IFERROR(ROUND(IF('[10]Linked sheet'!E961="","-",'[10]Linked sheet'!E961),'Rounded options'!$B$3),"-")</f>
        <v>-</v>
      </c>
      <c r="G961" s="15" t="str">
        <f>IFERROR(ROUND(IF('[10]Linked sheet'!F961="","-",'[10]Linked sheet'!F961),'Rounded options'!$B$3),"-")</f>
        <v>-</v>
      </c>
      <c r="H961" s="15">
        <f>IFERROR(ROUND(IF('[10]Linked sheet'!G961="","-",'[10]Linked sheet'!G961),'Rounded options'!$B$3),"-")</f>
        <v>5</v>
      </c>
      <c r="I961" s="66">
        <f>IF(AND(Q961=$I$2,$O961="HRG"),"See 07.BPTs",IFERROR(ROUND('[10]Linked sheet'!H961,'Rounded options'!$B$3),"-"))</f>
        <v>8857</v>
      </c>
      <c r="J961" s="15">
        <f>IFERROR(ROUND(IF('[10]Linked sheet'!I961="","-",'[10]Linked sheet'!I961),'Rounded options'!$B$3),"-")</f>
        <v>69</v>
      </c>
      <c r="K961" s="15">
        <f>IFERROR(ROUND(IF('[10]Linked sheet'!J961="","-",'[10]Linked sheet'!J961),'Rounded options'!$B$3),"-")</f>
        <v>209</v>
      </c>
      <c r="L961" s="15" t="str">
        <f>IF('[10]Linked sheet'!K961="","-",'[10]Linked sheet'!K961)</f>
        <v>No</v>
      </c>
      <c r="M961" s="39" t="str">
        <f>IF('[10]Linked sheet'!L961="","-",'[10]Linked sheet'!L961)</f>
        <v>-</v>
      </c>
      <c r="N961" s="35">
        <f>IFERROR(ROUND('[10]Linked sheet'!M961,'Rounded options'!$B$3),"-")</f>
        <v>0</v>
      </c>
      <c r="O961" s="7" t="str">
        <f>IFERROR(VLOOKUP($B961,[11]BPT_System_Structure!$B:$F,2,FALSE),"-")</f>
        <v>-</v>
      </c>
      <c r="P961" s="23" t="str">
        <f>IFERROR(VLOOKUP($B961,[11]BPT_System_Structure!$B:$F,3,FALSE),"-")</f>
        <v>-</v>
      </c>
      <c r="Q961" s="8" t="str">
        <f>IFERROR(VLOOKUP($B961,[11]BPT_System_Structure!$B:$F,5,FALSE),"-")</f>
        <v>-</v>
      </c>
      <c r="R961" s="59">
        <v>0</v>
      </c>
    </row>
    <row r="962" spans="2:18" hidden="1" x14ac:dyDescent="0.2">
      <c r="B962" s="21" t="str">
        <f>'[10]Linked sheet'!A962</f>
        <v>HB32A</v>
      </c>
      <c r="C962" s="20" t="str">
        <f>VLOOKUP($B962,'[10]Linked sheet'!$A$3:$O$1925,2,FALSE)</f>
        <v>Intermediate Foot Procedures for Non-Trauma, Category 2, 19 years and over</v>
      </c>
      <c r="D962" s="68" t="str">
        <f>IF(AND($Q962=$D$2,$O962="HRG"),"See 07.BPT",IFERROR(ROUND('[10]Linked sheet'!C962,'Rounded options'!$B$3),"-"))</f>
        <v>-</v>
      </c>
      <c r="E962" s="66">
        <f>IF(AND($O962="HRG",OR($D$2,$Q962=$E$2)), "See 07.BPTs",IFERROR(ROUND('[10]Linked sheet'!D962,'Rounded options'!$B$3),"-"))</f>
        <v>2123</v>
      </c>
      <c r="F962" s="15" t="str">
        <f>IFERROR(ROUND(IF('[10]Linked sheet'!E962="","-",'[10]Linked sheet'!E962),'Rounded options'!$B$3),"-")</f>
        <v>-</v>
      </c>
      <c r="G962" s="15" t="str">
        <f>IFERROR(ROUND(IF('[10]Linked sheet'!F962="","-",'[10]Linked sheet'!F962),'Rounded options'!$B$3),"-")</f>
        <v>-</v>
      </c>
      <c r="H962" s="15">
        <f>IFERROR(ROUND(IF('[10]Linked sheet'!G962="","-",'[10]Linked sheet'!G962),'Rounded options'!$B$3),"-")</f>
        <v>5</v>
      </c>
      <c r="I962" s="66">
        <f>IF(AND(Q962=$I$2,$O962="HRG"),"See 07.BPTs",IFERROR(ROUND('[10]Linked sheet'!H962,'Rounded options'!$B$3),"-"))</f>
        <v>6915</v>
      </c>
      <c r="J962" s="15">
        <f>IFERROR(ROUND(IF('[10]Linked sheet'!I962="","-",'[10]Linked sheet'!I962),'Rounded options'!$B$3),"-")</f>
        <v>56</v>
      </c>
      <c r="K962" s="15">
        <f>IFERROR(ROUND(IF('[10]Linked sheet'!J962="","-",'[10]Linked sheet'!J962),'Rounded options'!$B$3),"-")</f>
        <v>209</v>
      </c>
      <c r="L962" s="15" t="str">
        <f>IF('[10]Linked sheet'!K962="","-",'[10]Linked sheet'!K962)</f>
        <v>No</v>
      </c>
      <c r="M962" s="39" t="str">
        <f>IF('[10]Linked sheet'!L962="","-",'[10]Linked sheet'!L962)</f>
        <v>-</v>
      </c>
      <c r="N962" s="35">
        <f>IFERROR(ROUND('[10]Linked sheet'!M962,'Rounded options'!$B$3),"-")</f>
        <v>0</v>
      </c>
      <c r="O962" s="7" t="str">
        <f>IFERROR(VLOOKUP($B962,[11]BPT_System_Structure!$B:$F,2,FALSE),"-")</f>
        <v>-</v>
      </c>
      <c r="P962" s="23" t="str">
        <f>IFERROR(VLOOKUP($B962,[11]BPT_System_Structure!$B:$F,3,FALSE),"-")</f>
        <v>-</v>
      </c>
      <c r="Q962" s="8" t="str">
        <f>IFERROR(VLOOKUP($B962,[11]BPT_System_Structure!$B:$F,5,FALSE),"-")</f>
        <v>-</v>
      </c>
      <c r="R962" s="59">
        <v>0</v>
      </c>
    </row>
    <row r="963" spans="2:18" hidden="1" x14ac:dyDescent="0.2">
      <c r="B963" s="21" t="str">
        <f>'[10]Linked sheet'!A963</f>
        <v>HB32B</v>
      </c>
      <c r="C963" s="20" t="str">
        <f>VLOOKUP($B963,'[10]Linked sheet'!$A$3:$O$1925,2,FALSE)</f>
        <v>Intermediate Foot Procedures for Non-Trauma, Category 2, 18 years and under</v>
      </c>
      <c r="D963" s="68" t="str">
        <f>IF(AND($Q963=$D$2,$O963="HRG"),"See 07.BPT",IFERROR(ROUND('[10]Linked sheet'!C963,'Rounded options'!$B$3),"-"))</f>
        <v>-</v>
      </c>
      <c r="E963" s="66">
        <f>IF(AND($O963="HRG",OR($D$2,$Q963=$E$2)), "See 07.BPTs",IFERROR(ROUND('[10]Linked sheet'!D963,'Rounded options'!$B$3),"-"))</f>
        <v>2666</v>
      </c>
      <c r="F963" s="15" t="str">
        <f>IFERROR(ROUND(IF('[10]Linked sheet'!E963="","-",'[10]Linked sheet'!E963),'Rounded options'!$B$3),"-")</f>
        <v>-</v>
      </c>
      <c r="G963" s="15" t="str">
        <f>IFERROR(ROUND(IF('[10]Linked sheet'!F963="","-",'[10]Linked sheet'!F963),'Rounded options'!$B$3),"-")</f>
        <v>-</v>
      </c>
      <c r="H963" s="15">
        <f>IFERROR(ROUND(IF('[10]Linked sheet'!G963="","-",'[10]Linked sheet'!G963),'Rounded options'!$B$3),"-")</f>
        <v>5</v>
      </c>
      <c r="I963" s="66">
        <f>IF(AND(Q963=$I$2,$O963="HRG"),"See 07.BPTs",IFERROR(ROUND('[10]Linked sheet'!H963,'Rounded options'!$B$3),"-"))</f>
        <v>2690</v>
      </c>
      <c r="J963" s="15">
        <f>IFERROR(ROUND(IF('[10]Linked sheet'!I963="","-",'[10]Linked sheet'!I963),'Rounded options'!$B$3),"-")</f>
        <v>11</v>
      </c>
      <c r="K963" s="15">
        <f>IFERROR(ROUND(IF('[10]Linked sheet'!J963="","-",'[10]Linked sheet'!J963),'Rounded options'!$B$3),"-")</f>
        <v>347</v>
      </c>
      <c r="L963" s="15" t="str">
        <f>IF('[10]Linked sheet'!K963="","-",'[10]Linked sheet'!K963)</f>
        <v>No</v>
      </c>
      <c r="M963" s="39" t="str">
        <f>IF('[10]Linked sheet'!L963="","-",'[10]Linked sheet'!L963)</f>
        <v>-</v>
      </c>
      <c r="N963" s="35">
        <f>IFERROR(ROUND('[10]Linked sheet'!M963,'Rounded options'!$B$3),"-")</f>
        <v>0</v>
      </c>
      <c r="O963" s="7" t="str">
        <f>IFERROR(VLOOKUP($B963,[11]BPT_System_Structure!$B:$F,2,FALSE),"-")</f>
        <v>-</v>
      </c>
      <c r="P963" s="23" t="str">
        <f>IFERROR(VLOOKUP($B963,[11]BPT_System_Structure!$B:$F,3,FALSE),"-")</f>
        <v>-</v>
      </c>
      <c r="Q963" s="8" t="str">
        <f>IFERROR(VLOOKUP($B963,[11]BPT_System_Structure!$B:$F,5,FALSE),"-")</f>
        <v>-</v>
      </c>
      <c r="R963" s="59">
        <v>0</v>
      </c>
    </row>
    <row r="964" spans="2:18" hidden="1" x14ac:dyDescent="0.2">
      <c r="B964" s="21" t="str">
        <f>'[10]Linked sheet'!A964</f>
        <v>HB33D</v>
      </c>
      <c r="C964" s="20" t="str">
        <f>VLOOKUP($B964,'[10]Linked sheet'!$A$3:$O$1925,2,FALSE)</f>
        <v>Intermediate Foot Procedures for Non-Trauma, Category 1, 19 years and over, with CC</v>
      </c>
      <c r="D964" s="68" t="str">
        <f>IF(AND($Q964=$D$2,$O964="HRG"),"See 07.BPT",IFERROR(ROUND('[10]Linked sheet'!C964,'Rounded options'!$B$3),"-"))</f>
        <v>-</v>
      </c>
      <c r="E964" s="66">
        <f>IF(AND($O964="HRG",OR($D$2,$Q964=$E$2)), "See 07.BPTs",IFERROR(ROUND('[10]Linked sheet'!D964,'Rounded options'!$B$3),"-"))</f>
        <v>2113</v>
      </c>
      <c r="F964" s="15" t="str">
        <f>IFERROR(ROUND(IF('[10]Linked sheet'!E964="","-",'[10]Linked sheet'!E964),'Rounded options'!$B$3),"-")</f>
        <v>-</v>
      </c>
      <c r="G964" s="15" t="str">
        <f>IFERROR(ROUND(IF('[10]Linked sheet'!F964="","-",'[10]Linked sheet'!F964),'Rounded options'!$B$3),"-")</f>
        <v>-</v>
      </c>
      <c r="H964" s="15">
        <f>IFERROR(ROUND(IF('[10]Linked sheet'!G964="","-",'[10]Linked sheet'!G964),'Rounded options'!$B$3),"-")</f>
        <v>5</v>
      </c>
      <c r="I964" s="66">
        <f>IF(AND(Q964=$I$2,$O964="HRG"),"See 07.BPTs",IFERROR(ROUND('[10]Linked sheet'!H964,'Rounded options'!$B$3),"-"))</f>
        <v>8083</v>
      </c>
      <c r="J964" s="15">
        <f>IFERROR(ROUND(IF('[10]Linked sheet'!I964="","-",'[10]Linked sheet'!I964),'Rounded options'!$B$3),"-")</f>
        <v>59</v>
      </c>
      <c r="K964" s="15">
        <f>IFERROR(ROUND(IF('[10]Linked sheet'!J964="","-",'[10]Linked sheet'!J964),'Rounded options'!$B$3),"-")</f>
        <v>209</v>
      </c>
      <c r="L964" s="15" t="str">
        <f>IF('[10]Linked sheet'!K964="","-",'[10]Linked sheet'!K964)</f>
        <v>No</v>
      </c>
      <c r="M964" s="39" t="str">
        <f>IF('[10]Linked sheet'!L964="","-",'[10]Linked sheet'!L964)</f>
        <v>-</v>
      </c>
      <c r="N964" s="35">
        <f>IFERROR(ROUND('[10]Linked sheet'!M964,'Rounded options'!$B$3),"-")</f>
        <v>0</v>
      </c>
      <c r="O964" s="7" t="str">
        <f>IFERROR(VLOOKUP($B964,[11]BPT_System_Structure!$B:$F,2,FALSE),"-")</f>
        <v>-</v>
      </c>
      <c r="P964" s="23" t="str">
        <f>IFERROR(VLOOKUP($B964,[11]BPT_System_Structure!$B:$F,3,FALSE),"-")</f>
        <v>-</v>
      </c>
      <c r="Q964" s="8" t="str">
        <f>IFERROR(VLOOKUP($B964,[11]BPT_System_Structure!$B:$F,5,FALSE),"-")</f>
        <v>-</v>
      </c>
      <c r="R964" s="59">
        <v>0</v>
      </c>
    </row>
    <row r="965" spans="2:18" hidden="1" x14ac:dyDescent="0.2">
      <c r="B965" s="21" t="str">
        <f>'[10]Linked sheet'!A965</f>
        <v>HB33E</v>
      </c>
      <c r="C965" s="20" t="str">
        <f>VLOOKUP($B965,'[10]Linked sheet'!$A$3:$O$1925,2,FALSE)</f>
        <v>Intermediate Foot Procedures for Non-Trauma, Category 1, 19 years and over, without CC</v>
      </c>
      <c r="D965" s="68" t="str">
        <f>IF(AND($Q965=$D$2,$O965="HRG"),"See 07.BPT",IFERROR(ROUND('[10]Linked sheet'!C965,'Rounded options'!$B$3),"-"))</f>
        <v>-</v>
      </c>
      <c r="E965" s="66">
        <f>IF(AND($O965="HRG",OR($D$2,$Q965=$E$2)), "See 07.BPTs",IFERROR(ROUND('[10]Linked sheet'!D965,'Rounded options'!$B$3),"-"))</f>
        <v>1504</v>
      </c>
      <c r="F965" s="15" t="str">
        <f>IFERROR(ROUND(IF('[10]Linked sheet'!E965="","-",'[10]Linked sheet'!E965),'Rounded options'!$B$3),"-")</f>
        <v>-</v>
      </c>
      <c r="G965" s="15" t="str">
        <f>IFERROR(ROUND(IF('[10]Linked sheet'!F965="","-",'[10]Linked sheet'!F965),'Rounded options'!$B$3),"-")</f>
        <v>-</v>
      </c>
      <c r="H965" s="15">
        <f>IFERROR(ROUND(IF('[10]Linked sheet'!G965="","-",'[10]Linked sheet'!G965),'Rounded options'!$B$3),"-")</f>
        <v>5</v>
      </c>
      <c r="I965" s="66">
        <f>IF(AND(Q965=$I$2,$O965="HRG"),"See 07.BPTs",IFERROR(ROUND('[10]Linked sheet'!H965,'Rounded options'!$B$3),"-"))</f>
        <v>2820</v>
      </c>
      <c r="J965" s="15">
        <f>IFERROR(ROUND(IF('[10]Linked sheet'!I965="","-",'[10]Linked sheet'!I965),'Rounded options'!$B$3),"-")</f>
        <v>24</v>
      </c>
      <c r="K965" s="15">
        <f>IFERROR(ROUND(IF('[10]Linked sheet'!J965="","-",'[10]Linked sheet'!J965),'Rounded options'!$B$3),"-")</f>
        <v>209</v>
      </c>
      <c r="L965" s="15" t="str">
        <f>IF('[10]Linked sheet'!K965="","-",'[10]Linked sheet'!K965)</f>
        <v>No</v>
      </c>
      <c r="M965" s="39" t="str">
        <f>IF('[10]Linked sheet'!L965="","-",'[10]Linked sheet'!L965)</f>
        <v>-</v>
      </c>
      <c r="N965" s="35">
        <f>IFERROR(ROUND('[10]Linked sheet'!M965,'Rounded options'!$B$3),"-")</f>
        <v>0</v>
      </c>
      <c r="O965" s="7" t="str">
        <f>IFERROR(VLOOKUP($B965,[11]BPT_System_Structure!$B:$F,2,FALSE),"-")</f>
        <v>-</v>
      </c>
      <c r="P965" s="23" t="str">
        <f>IFERROR(VLOOKUP($B965,[11]BPT_System_Structure!$B:$F,3,FALSE),"-")</f>
        <v>-</v>
      </c>
      <c r="Q965" s="8" t="str">
        <f>IFERROR(VLOOKUP($B965,[11]BPT_System_Structure!$B:$F,5,FALSE),"-")</f>
        <v>-</v>
      </c>
      <c r="R965" s="59">
        <v>0</v>
      </c>
    </row>
    <row r="966" spans="2:18" hidden="1" x14ac:dyDescent="0.2">
      <c r="B966" s="21" t="str">
        <f>'[10]Linked sheet'!A966</f>
        <v>HB33F</v>
      </c>
      <c r="C966" s="20" t="str">
        <f>VLOOKUP($B966,'[10]Linked sheet'!$A$3:$O$1925,2,FALSE)</f>
        <v>Intermediate Foot Procedures for Non-Trauma, Category 1, 18 years and under, with CC</v>
      </c>
      <c r="D966" s="68" t="str">
        <f>IF(AND($Q966=$D$2,$O966="HRG"),"See 07.BPT",IFERROR(ROUND('[10]Linked sheet'!C966,'Rounded options'!$B$3),"-"))</f>
        <v>-</v>
      </c>
      <c r="E966" s="66">
        <f>IF(AND($O966="HRG",OR($D$2,$Q966=$E$2)), "See 07.BPTs",IFERROR(ROUND('[10]Linked sheet'!D966,'Rounded options'!$B$3),"-"))</f>
        <v>2572</v>
      </c>
      <c r="F966" s="15" t="str">
        <f>IFERROR(ROUND(IF('[10]Linked sheet'!E966="","-",'[10]Linked sheet'!E966),'Rounded options'!$B$3),"-")</f>
        <v>-</v>
      </c>
      <c r="G966" s="15" t="str">
        <f>IFERROR(ROUND(IF('[10]Linked sheet'!F966="","-",'[10]Linked sheet'!F966),'Rounded options'!$B$3),"-")</f>
        <v>-</v>
      </c>
      <c r="H966" s="15">
        <f>IFERROR(ROUND(IF('[10]Linked sheet'!G966="","-",'[10]Linked sheet'!G966),'Rounded options'!$B$3),"-")</f>
        <v>5</v>
      </c>
      <c r="I966" s="66">
        <f>IF(AND(Q966=$I$2,$O966="HRG"),"See 07.BPTs",IFERROR(ROUND('[10]Linked sheet'!H966,'Rounded options'!$B$3),"-"))</f>
        <v>7706</v>
      </c>
      <c r="J966" s="15">
        <f>IFERROR(ROUND(IF('[10]Linked sheet'!I966="","-",'[10]Linked sheet'!I966),'Rounded options'!$B$3),"-")</f>
        <v>28</v>
      </c>
      <c r="K966" s="15">
        <f>IFERROR(ROUND(IF('[10]Linked sheet'!J966="","-",'[10]Linked sheet'!J966),'Rounded options'!$B$3),"-")</f>
        <v>347</v>
      </c>
      <c r="L966" s="15" t="str">
        <f>IF('[10]Linked sheet'!K966="","-",'[10]Linked sheet'!K966)</f>
        <v>No</v>
      </c>
      <c r="M966" s="39" t="str">
        <f>IF('[10]Linked sheet'!L966="","-",'[10]Linked sheet'!L966)</f>
        <v>-</v>
      </c>
      <c r="N966" s="35">
        <f>IFERROR(ROUND('[10]Linked sheet'!M966,'Rounded options'!$B$3),"-")</f>
        <v>0</v>
      </c>
      <c r="O966" s="7" t="str">
        <f>IFERROR(VLOOKUP($B966,[11]BPT_System_Structure!$B:$F,2,FALSE),"-")</f>
        <v>-</v>
      </c>
      <c r="P966" s="23" t="str">
        <f>IFERROR(VLOOKUP($B966,[11]BPT_System_Structure!$B:$F,3,FALSE),"-")</f>
        <v>-</v>
      </c>
      <c r="Q966" s="8" t="str">
        <f>IFERROR(VLOOKUP($B966,[11]BPT_System_Structure!$B:$F,5,FALSE),"-")</f>
        <v>-</v>
      </c>
      <c r="R966" s="59">
        <v>0</v>
      </c>
    </row>
    <row r="967" spans="2:18" hidden="1" x14ac:dyDescent="0.2">
      <c r="B967" s="21" t="str">
        <f>'[10]Linked sheet'!A967</f>
        <v>HB33G</v>
      </c>
      <c r="C967" s="20" t="str">
        <f>VLOOKUP($B967,'[10]Linked sheet'!$A$3:$O$1925,2,FALSE)</f>
        <v>Intermediate Foot Procedures for Non-Trauma, Category 1, 18 years and under, without CC</v>
      </c>
      <c r="D967" s="68" t="str">
        <f>IF(AND($Q967=$D$2,$O967="HRG"),"See 07.BPT",IFERROR(ROUND('[10]Linked sheet'!C967,'Rounded options'!$B$3),"-"))</f>
        <v>-</v>
      </c>
      <c r="E967" s="66">
        <f>IF(AND($O967="HRG",OR($D$2,$Q967=$E$2)), "See 07.BPTs",IFERROR(ROUND('[10]Linked sheet'!D967,'Rounded options'!$B$3),"-"))</f>
        <v>1841</v>
      </c>
      <c r="F967" s="15" t="str">
        <f>IFERROR(ROUND(IF('[10]Linked sheet'!E967="","-",'[10]Linked sheet'!E967),'Rounded options'!$B$3),"-")</f>
        <v>-</v>
      </c>
      <c r="G967" s="15" t="str">
        <f>IFERROR(ROUND(IF('[10]Linked sheet'!F967="","-",'[10]Linked sheet'!F967),'Rounded options'!$B$3),"-")</f>
        <v>-</v>
      </c>
      <c r="H967" s="15">
        <f>IFERROR(ROUND(IF('[10]Linked sheet'!G967="","-",'[10]Linked sheet'!G967),'Rounded options'!$B$3),"-")</f>
        <v>5</v>
      </c>
      <c r="I967" s="66">
        <f>IF(AND(Q967=$I$2,$O967="HRG"),"See 07.BPTs",IFERROR(ROUND('[10]Linked sheet'!H967,'Rounded options'!$B$3),"-"))</f>
        <v>3306</v>
      </c>
      <c r="J967" s="15">
        <f>IFERROR(ROUND(IF('[10]Linked sheet'!I967="","-",'[10]Linked sheet'!I967),'Rounded options'!$B$3),"-")</f>
        <v>18</v>
      </c>
      <c r="K967" s="15">
        <f>IFERROR(ROUND(IF('[10]Linked sheet'!J967="","-",'[10]Linked sheet'!J967),'Rounded options'!$B$3),"-")</f>
        <v>347</v>
      </c>
      <c r="L967" s="15" t="str">
        <f>IF('[10]Linked sheet'!K967="","-",'[10]Linked sheet'!K967)</f>
        <v>No</v>
      </c>
      <c r="M967" s="39" t="str">
        <f>IF('[10]Linked sheet'!L967="","-",'[10]Linked sheet'!L967)</f>
        <v>-</v>
      </c>
      <c r="N967" s="35">
        <f>IFERROR(ROUND('[10]Linked sheet'!M967,'Rounded options'!$B$3),"-")</f>
        <v>0</v>
      </c>
      <c r="O967" s="7" t="str">
        <f>IFERROR(VLOOKUP($B967,[11]BPT_System_Structure!$B:$F,2,FALSE),"-")</f>
        <v>-</v>
      </c>
      <c r="P967" s="23" t="str">
        <f>IFERROR(VLOOKUP($B967,[11]BPT_System_Structure!$B:$F,3,FALSE),"-")</f>
        <v>-</v>
      </c>
      <c r="Q967" s="8" t="str">
        <f>IFERROR(VLOOKUP($B967,[11]BPT_System_Structure!$B:$F,5,FALSE),"-")</f>
        <v>-</v>
      </c>
      <c r="R967" s="59">
        <v>0</v>
      </c>
    </row>
    <row r="968" spans="2:18" hidden="1" x14ac:dyDescent="0.2">
      <c r="B968" s="21" t="str">
        <f>'[10]Linked sheet'!A968</f>
        <v>HB34D</v>
      </c>
      <c r="C968" s="20" t="str">
        <f>VLOOKUP($B968,'[10]Linked sheet'!$A$3:$O$1925,2,FALSE)</f>
        <v>Minor Foot Procedures for Non-Trauma, Category 2, 19 years and over, with CC</v>
      </c>
      <c r="D968" s="68" t="str">
        <f>IF(AND($Q968=$D$2,$O968="HRG"),"See 07.BPT",IFERROR(ROUND('[10]Linked sheet'!C968,'Rounded options'!$B$3),"-"))</f>
        <v>-</v>
      </c>
      <c r="E968" s="66">
        <f>IF(AND($O968="HRG",OR($D$2,$Q968=$E$2)), "See 07.BPTs",IFERROR(ROUND('[10]Linked sheet'!D968,'Rounded options'!$B$3),"-"))</f>
        <v>1513</v>
      </c>
      <c r="F968" s="15" t="str">
        <f>IFERROR(ROUND(IF('[10]Linked sheet'!E968="","-",'[10]Linked sheet'!E968),'Rounded options'!$B$3),"-")</f>
        <v>-</v>
      </c>
      <c r="G968" s="15" t="str">
        <f>IFERROR(ROUND(IF('[10]Linked sheet'!F968="","-",'[10]Linked sheet'!F968),'Rounded options'!$B$3),"-")</f>
        <v>-</v>
      </c>
      <c r="H968" s="15">
        <f>IFERROR(ROUND(IF('[10]Linked sheet'!G968="","-",'[10]Linked sheet'!G968),'Rounded options'!$B$3),"-")</f>
        <v>5</v>
      </c>
      <c r="I968" s="66">
        <f>IF(AND(Q968=$I$2,$O968="HRG"),"See 07.BPTs",IFERROR(ROUND('[10]Linked sheet'!H968,'Rounded options'!$B$3),"-"))</f>
        <v>5858</v>
      </c>
      <c r="J968" s="15">
        <f>IFERROR(ROUND(IF('[10]Linked sheet'!I968="","-",'[10]Linked sheet'!I968),'Rounded options'!$B$3),"-")</f>
        <v>48</v>
      </c>
      <c r="K968" s="15">
        <f>IFERROR(ROUND(IF('[10]Linked sheet'!J968="","-",'[10]Linked sheet'!J968),'Rounded options'!$B$3),"-")</f>
        <v>209</v>
      </c>
      <c r="L968" s="15" t="str">
        <f>IF('[10]Linked sheet'!K968="","-",'[10]Linked sheet'!K968)</f>
        <v>No</v>
      </c>
      <c r="M968" s="39" t="str">
        <f>IF('[10]Linked sheet'!L968="","-",'[10]Linked sheet'!L968)</f>
        <v>-</v>
      </c>
      <c r="N968" s="35">
        <f>IFERROR(ROUND('[10]Linked sheet'!M968,'Rounded options'!$B$3),"-")</f>
        <v>0</v>
      </c>
      <c r="O968" s="7" t="str">
        <f>IFERROR(VLOOKUP($B968,[11]BPT_System_Structure!$B:$F,2,FALSE),"-")</f>
        <v>-</v>
      </c>
      <c r="P968" s="23" t="str">
        <f>IFERROR(VLOOKUP($B968,[11]BPT_System_Structure!$B:$F,3,FALSE),"-")</f>
        <v>-</v>
      </c>
      <c r="Q968" s="8" t="str">
        <f>IFERROR(VLOOKUP($B968,[11]BPT_System_Structure!$B:$F,5,FALSE),"-")</f>
        <v>-</v>
      </c>
      <c r="R968" s="59">
        <v>0</v>
      </c>
    </row>
    <row r="969" spans="2:18" x14ac:dyDescent="0.2">
      <c r="B969" s="21" t="str">
        <f>'[10]Linked sheet'!A969</f>
        <v>HB34E</v>
      </c>
      <c r="C969" s="20" t="str">
        <f>VLOOKUP($B969,'[10]Linked sheet'!$A$3:$O$1925,2,FALSE)</f>
        <v>Minor Foot Procedures for Non-Trauma, Category 2, 19 years and over, without CC</v>
      </c>
      <c r="D969" s="68" t="str">
        <f>IF(AND($Q969=$D$2,$O969="HRG"),"See 07.BPT",IFERROR(ROUND('[10]Linked sheet'!C969,'Rounded options'!$B$3),"-"))</f>
        <v>-</v>
      </c>
      <c r="E969" s="66">
        <f>IF(AND($O969="HRG",OR($D$2,$Q969=$E$2)), "See 07.BPTs",IFERROR(ROUND('[10]Linked sheet'!D969,'Rounded options'!$B$3),"-"))</f>
        <v>1198</v>
      </c>
      <c r="F969" s="15" t="str">
        <f>IFERROR(ROUND(IF('[10]Linked sheet'!E969="","-",'[10]Linked sheet'!E969),'Rounded options'!$B$3),"-")</f>
        <v>-</v>
      </c>
      <c r="G969" s="15" t="str">
        <f>IFERROR(ROUND(IF('[10]Linked sheet'!F969="","-",'[10]Linked sheet'!F969),'Rounded options'!$B$3),"-")</f>
        <v>-</v>
      </c>
      <c r="H969" s="15">
        <f>IFERROR(ROUND(IF('[10]Linked sheet'!G969="","-",'[10]Linked sheet'!G969),'Rounded options'!$B$3),"-")</f>
        <v>5</v>
      </c>
      <c r="I969" s="66">
        <f>IF(AND(Q969=$I$2,$O969="HRG"),"See 07.BPTs",IFERROR(ROUND('[10]Linked sheet'!H969,'Rounded options'!$B$3),"-"))</f>
        <v>1847</v>
      </c>
      <c r="J969" s="15">
        <f>IFERROR(ROUND(IF('[10]Linked sheet'!I969="","-",'[10]Linked sheet'!I969),'Rounded options'!$B$3),"-")</f>
        <v>8</v>
      </c>
      <c r="K969" s="15">
        <f>IFERROR(ROUND(IF('[10]Linked sheet'!J969="","-",'[10]Linked sheet'!J969),'Rounded options'!$B$3),"-")</f>
        <v>209</v>
      </c>
      <c r="L969" s="15" t="str">
        <f>IF('[10]Linked sheet'!K969="","-",'[10]Linked sheet'!K969)</f>
        <v>No</v>
      </c>
      <c r="M969" s="39" t="str">
        <f>IF('[10]Linked sheet'!L969="","-",'[10]Linked sheet'!L969)</f>
        <v>-</v>
      </c>
      <c r="N969" s="35">
        <f>IFERROR(ROUND('[10]Linked sheet'!M969,'Rounded options'!$B$3),"-")</f>
        <v>0</v>
      </c>
      <c r="O969" s="7" t="str">
        <f>IFERROR(VLOOKUP($B969,[11]BPT_System_Structure!$B:$F,2,FALSE),"-")</f>
        <v>sub-HRG</v>
      </c>
      <c r="P969" s="23" t="str">
        <f>IFERROR(VLOOKUP($B969,[11]BPT_System_Structure!$B:$F,3,FALSE),"-")</f>
        <v>DayCase</v>
      </c>
      <c r="Q969" s="8" t="str">
        <f>IFERROR(VLOOKUP($B969,[11]BPT_System_Structure!$B:$F,5,FALSE),"-")</f>
        <v>DC/EL</v>
      </c>
      <c r="R969" s="59" t="s">
        <v>11</v>
      </c>
    </row>
    <row r="970" spans="2:18" hidden="1" x14ac:dyDescent="0.2">
      <c r="B970" s="21" t="str">
        <f>'[10]Linked sheet'!A970</f>
        <v>HB34F</v>
      </c>
      <c r="C970" s="20" t="str">
        <f>VLOOKUP($B970,'[10]Linked sheet'!$A$3:$O$1925,2,FALSE)</f>
        <v>Minor Foot Procedures for Non-Trauma, Category 2, 18 years and under, with CC</v>
      </c>
      <c r="D970" s="68" t="str">
        <f>IF(AND($Q970=$D$2,$O970="HRG"),"See 07.BPT",IFERROR(ROUND('[10]Linked sheet'!C970,'Rounded options'!$B$3),"-"))</f>
        <v>-</v>
      </c>
      <c r="E970" s="66">
        <f>IF(AND($O970="HRG",OR($D$2,$Q970=$E$2)), "See 07.BPTs",IFERROR(ROUND('[10]Linked sheet'!D970,'Rounded options'!$B$3),"-"))</f>
        <v>1755</v>
      </c>
      <c r="F970" s="15" t="str">
        <f>IFERROR(ROUND(IF('[10]Linked sheet'!E970="","-",'[10]Linked sheet'!E970),'Rounded options'!$B$3),"-")</f>
        <v>-</v>
      </c>
      <c r="G970" s="15" t="str">
        <f>IFERROR(ROUND(IF('[10]Linked sheet'!F970="","-",'[10]Linked sheet'!F970),'Rounded options'!$B$3),"-")</f>
        <v>-</v>
      </c>
      <c r="H970" s="15">
        <f>IFERROR(ROUND(IF('[10]Linked sheet'!G970="","-",'[10]Linked sheet'!G970),'Rounded options'!$B$3),"-")</f>
        <v>5</v>
      </c>
      <c r="I970" s="66">
        <f>IF(AND(Q970=$I$2,$O970="HRG"),"See 07.BPTs",IFERROR(ROUND('[10]Linked sheet'!H970,'Rounded options'!$B$3),"-"))</f>
        <v>3702</v>
      </c>
      <c r="J970" s="15">
        <f>IFERROR(ROUND(IF('[10]Linked sheet'!I970="","-",'[10]Linked sheet'!I970),'Rounded options'!$B$3),"-")</f>
        <v>24</v>
      </c>
      <c r="K970" s="15">
        <f>IFERROR(ROUND(IF('[10]Linked sheet'!J970="","-",'[10]Linked sheet'!J970),'Rounded options'!$B$3),"-")</f>
        <v>347</v>
      </c>
      <c r="L970" s="15" t="str">
        <f>IF('[10]Linked sheet'!K970="","-",'[10]Linked sheet'!K970)</f>
        <v>No</v>
      </c>
      <c r="M970" s="39" t="str">
        <f>IF('[10]Linked sheet'!L970="","-",'[10]Linked sheet'!L970)</f>
        <v>-</v>
      </c>
      <c r="N970" s="35">
        <f>IFERROR(ROUND('[10]Linked sheet'!M970,'Rounded options'!$B$3),"-")</f>
        <v>0</v>
      </c>
      <c r="O970" s="7" t="str">
        <f>IFERROR(VLOOKUP($B970,[11]BPT_System_Structure!$B:$F,2,FALSE),"-")</f>
        <v>-</v>
      </c>
      <c r="P970" s="23" t="str">
        <f>IFERROR(VLOOKUP($B970,[11]BPT_System_Structure!$B:$F,3,FALSE),"-")</f>
        <v>-</v>
      </c>
      <c r="Q970" s="8" t="str">
        <f>IFERROR(VLOOKUP($B970,[11]BPT_System_Structure!$B:$F,5,FALSE),"-")</f>
        <v>-</v>
      </c>
      <c r="R970" s="59">
        <v>0</v>
      </c>
    </row>
    <row r="971" spans="2:18" hidden="1" x14ac:dyDescent="0.2">
      <c r="B971" s="21" t="str">
        <f>'[10]Linked sheet'!A971</f>
        <v>HB34G</v>
      </c>
      <c r="C971" s="20" t="str">
        <f>VLOOKUP($B971,'[10]Linked sheet'!$A$3:$O$1925,2,FALSE)</f>
        <v>Minor Foot Procedures for Non-Trauma, Category 2, 18 years and under, without CC</v>
      </c>
      <c r="D971" s="68" t="str">
        <f>IF(AND($Q971=$D$2,$O971="HRG"),"See 07.BPT",IFERROR(ROUND('[10]Linked sheet'!C971,'Rounded options'!$B$3),"-"))</f>
        <v>-</v>
      </c>
      <c r="E971" s="66">
        <f>IF(AND($O971="HRG",OR($D$2,$Q971=$E$2)), "See 07.BPTs",IFERROR(ROUND('[10]Linked sheet'!D971,'Rounded options'!$B$3),"-"))</f>
        <v>1244</v>
      </c>
      <c r="F971" s="15" t="str">
        <f>IFERROR(ROUND(IF('[10]Linked sheet'!E971="","-",'[10]Linked sheet'!E971),'Rounded options'!$B$3),"-")</f>
        <v>-</v>
      </c>
      <c r="G971" s="15" t="str">
        <f>IFERROR(ROUND(IF('[10]Linked sheet'!F971="","-",'[10]Linked sheet'!F971),'Rounded options'!$B$3),"-")</f>
        <v>-</v>
      </c>
      <c r="H971" s="15">
        <f>IFERROR(ROUND(IF('[10]Linked sheet'!G971="","-",'[10]Linked sheet'!G971),'Rounded options'!$B$3),"-")</f>
        <v>5</v>
      </c>
      <c r="I971" s="66">
        <f>IF(AND(Q971=$I$2,$O971="HRG"),"See 07.BPTs",IFERROR(ROUND('[10]Linked sheet'!H971,'Rounded options'!$B$3),"-"))</f>
        <v>1858</v>
      </c>
      <c r="J971" s="15">
        <f>IFERROR(ROUND(IF('[10]Linked sheet'!I971="","-",'[10]Linked sheet'!I971),'Rounded options'!$B$3),"-")</f>
        <v>8</v>
      </c>
      <c r="K971" s="15">
        <f>IFERROR(ROUND(IF('[10]Linked sheet'!J971="","-",'[10]Linked sheet'!J971),'Rounded options'!$B$3),"-")</f>
        <v>347</v>
      </c>
      <c r="L971" s="15" t="str">
        <f>IF('[10]Linked sheet'!K971="","-",'[10]Linked sheet'!K971)</f>
        <v>No</v>
      </c>
      <c r="M971" s="39" t="str">
        <f>IF('[10]Linked sheet'!L971="","-",'[10]Linked sheet'!L971)</f>
        <v>-</v>
      </c>
      <c r="N971" s="35">
        <f>IFERROR(ROUND('[10]Linked sheet'!M971,'Rounded options'!$B$3),"-")</f>
        <v>0</v>
      </c>
      <c r="O971" s="7" t="str">
        <f>IFERROR(VLOOKUP($B971,[11]BPT_System_Structure!$B:$F,2,FALSE),"-")</f>
        <v>-</v>
      </c>
      <c r="P971" s="23" t="str">
        <f>IFERROR(VLOOKUP($B971,[11]BPT_System_Structure!$B:$F,3,FALSE),"-")</f>
        <v>-</v>
      </c>
      <c r="Q971" s="8" t="str">
        <f>IFERROR(VLOOKUP($B971,[11]BPT_System_Structure!$B:$F,5,FALSE),"-")</f>
        <v>-</v>
      </c>
      <c r="R971" s="59">
        <v>0</v>
      </c>
    </row>
    <row r="972" spans="2:18" x14ac:dyDescent="0.2">
      <c r="B972" s="21" t="str">
        <f>'[10]Linked sheet'!A972</f>
        <v>HB35B</v>
      </c>
      <c r="C972" s="20" t="str">
        <f>VLOOKUP($B972,'[10]Linked sheet'!$A$3:$O$1925,2,FALSE)</f>
        <v>Minor Foot Procedures for Non-Trauma, Category 1, with CC</v>
      </c>
      <c r="D972" s="68" t="str">
        <f>IF(AND($Q972=$D$2,$O972="HRG"),"See 07.BPT",IFERROR(ROUND('[10]Linked sheet'!C972,'Rounded options'!$B$3),"-"))</f>
        <v>-</v>
      </c>
      <c r="E972" s="66">
        <f>IF(AND($O972="HRG",OR($D$2,$Q972=$E$2)), "See 07.BPTs",IFERROR(ROUND('[10]Linked sheet'!D972,'Rounded options'!$B$3),"-"))</f>
        <v>1298</v>
      </c>
      <c r="F972" s="15" t="str">
        <f>IFERROR(ROUND(IF('[10]Linked sheet'!E972="","-",'[10]Linked sheet'!E972),'Rounded options'!$B$3),"-")</f>
        <v>-</v>
      </c>
      <c r="G972" s="15" t="str">
        <f>IFERROR(ROUND(IF('[10]Linked sheet'!F972="","-",'[10]Linked sheet'!F972),'Rounded options'!$B$3),"-")</f>
        <v>-</v>
      </c>
      <c r="H972" s="15">
        <f>IFERROR(ROUND(IF('[10]Linked sheet'!G972="","-",'[10]Linked sheet'!G972),'Rounded options'!$B$3),"-")</f>
        <v>5</v>
      </c>
      <c r="I972" s="66">
        <f>IF(AND(Q972=$I$2,$O972="HRG"),"See 07.BPTs",IFERROR(ROUND('[10]Linked sheet'!H972,'Rounded options'!$B$3),"-"))</f>
        <v>4780</v>
      </c>
      <c r="J972" s="15">
        <f>IFERROR(ROUND(IF('[10]Linked sheet'!I972="","-",'[10]Linked sheet'!I972),'Rounded options'!$B$3),"-")</f>
        <v>42</v>
      </c>
      <c r="K972" s="15">
        <f>IFERROR(ROUND(IF('[10]Linked sheet'!J972="","-",'[10]Linked sheet'!J972),'Rounded options'!$B$3),"-")</f>
        <v>209</v>
      </c>
      <c r="L972" s="15" t="str">
        <f>IF('[10]Linked sheet'!K972="","-",'[10]Linked sheet'!K972)</f>
        <v>No</v>
      </c>
      <c r="M972" s="39" t="str">
        <f>IF('[10]Linked sheet'!L972="","-",'[10]Linked sheet'!L972)</f>
        <v>-</v>
      </c>
      <c r="N972" s="35">
        <f>IFERROR(ROUND('[10]Linked sheet'!M972,'Rounded options'!$B$3),"-")</f>
        <v>0</v>
      </c>
      <c r="O972" s="7" t="str">
        <f>IFERROR(VLOOKUP($B972,[11]BPT_System_Structure!$B:$F,2,FALSE),"-")</f>
        <v>sub-HRG</v>
      </c>
      <c r="P972" s="23" t="str">
        <f>IFERROR(VLOOKUP($B972,[11]BPT_System_Structure!$B:$F,3,FALSE),"-")</f>
        <v>DayCase</v>
      </c>
      <c r="Q972" s="8" t="str">
        <f>IFERROR(VLOOKUP($B972,[11]BPT_System_Structure!$B:$F,5,FALSE),"-")</f>
        <v>DC/EL</v>
      </c>
      <c r="R972" s="59" t="s">
        <v>11</v>
      </c>
    </row>
    <row r="973" spans="2:18" x14ac:dyDescent="0.2">
      <c r="B973" s="21" t="str">
        <f>'[10]Linked sheet'!A973</f>
        <v>HB35C</v>
      </c>
      <c r="C973" s="20" t="str">
        <f>VLOOKUP($B973,'[10]Linked sheet'!$A$3:$O$1925,2,FALSE)</f>
        <v>Minor Foot Procedures for Non-Trauma, Category 1, without CC</v>
      </c>
      <c r="D973" s="68">
        <f>IF(AND($Q973=$D$2,$O973="HRG"),"See 07.BPT",IFERROR(ROUND('[10]Linked sheet'!C973,'Rounded options'!$B$3),"-"))</f>
        <v>178</v>
      </c>
      <c r="E973" s="66">
        <f>IF(AND($O973="HRG",OR($D$2,$Q973=$E$2)), "See 07.BPTs",IFERROR(ROUND('[10]Linked sheet'!D973,'Rounded options'!$B$3),"-"))</f>
        <v>1074</v>
      </c>
      <c r="F973" s="15" t="str">
        <f>IFERROR(ROUND(IF('[10]Linked sheet'!E973="","-",'[10]Linked sheet'!E973),'Rounded options'!$B$3),"-")</f>
        <v>-</v>
      </c>
      <c r="G973" s="15" t="str">
        <f>IFERROR(ROUND(IF('[10]Linked sheet'!F973="","-",'[10]Linked sheet'!F973),'Rounded options'!$B$3),"-")</f>
        <v>-</v>
      </c>
      <c r="H973" s="15">
        <f>IFERROR(ROUND(IF('[10]Linked sheet'!G973="","-",'[10]Linked sheet'!G973),'Rounded options'!$B$3),"-")</f>
        <v>5</v>
      </c>
      <c r="I973" s="66">
        <f>IF(AND(Q973=$I$2,$O973="HRG"),"See 07.BPTs",IFERROR(ROUND('[10]Linked sheet'!H973,'Rounded options'!$B$3),"-"))</f>
        <v>1494</v>
      </c>
      <c r="J973" s="15">
        <f>IFERROR(ROUND(IF('[10]Linked sheet'!I973="","-",'[10]Linked sheet'!I973),'Rounded options'!$B$3),"-")</f>
        <v>9</v>
      </c>
      <c r="K973" s="15">
        <f>IFERROR(ROUND(IF('[10]Linked sheet'!J973="","-",'[10]Linked sheet'!J973),'Rounded options'!$B$3),"-")</f>
        <v>209</v>
      </c>
      <c r="L973" s="15" t="str">
        <f>IF('[10]Linked sheet'!K973="","-",'[10]Linked sheet'!K973)</f>
        <v>No</v>
      </c>
      <c r="M973" s="39" t="str">
        <f>IF('[10]Linked sheet'!L973="","-",'[10]Linked sheet'!L973)</f>
        <v>-</v>
      </c>
      <c r="N973" s="35">
        <f>IFERROR(ROUND('[10]Linked sheet'!M973,'Rounded options'!$B$3),"-")</f>
        <v>0</v>
      </c>
      <c r="O973" s="7" t="str">
        <f>IFERROR(VLOOKUP($B973,[11]BPT_System_Structure!$B:$F,2,FALSE),"-")</f>
        <v>sub-HRG</v>
      </c>
      <c r="P973" s="23" t="str">
        <f>IFERROR(VLOOKUP($B973,[11]BPT_System_Structure!$B:$F,3,FALSE),"-")</f>
        <v>DayCase</v>
      </c>
      <c r="Q973" s="8" t="str">
        <f>IFERROR(VLOOKUP($B973,[11]BPT_System_Structure!$B:$F,5,FALSE),"-")</f>
        <v>DC/EL</v>
      </c>
      <c r="R973" s="59" t="s">
        <v>11</v>
      </c>
    </row>
    <row r="974" spans="2:18" hidden="1" x14ac:dyDescent="0.2">
      <c r="B974" s="21" t="str">
        <f>'[10]Linked sheet'!A974</f>
        <v>HB39Z</v>
      </c>
      <c r="C974" s="20" t="str">
        <f>VLOOKUP($B974,'[10]Linked sheet'!$A$3:$O$1925,2,FALSE)</f>
        <v>Minimal Foot Procedures for Non-Trauma</v>
      </c>
      <c r="D974" s="68">
        <f>IF(AND($Q974=$D$2,$O974="HRG"),"See 07.BPT",IFERROR(ROUND('[10]Linked sheet'!C974,'Rounded options'!$B$3),"-"))</f>
        <v>427</v>
      </c>
      <c r="E974" s="66">
        <f>IF(AND($O974="HRG",OR($D$2,$Q974=$E$2)), "See 07.BPTs",IFERROR(ROUND('[10]Linked sheet'!D974,'Rounded options'!$B$3),"-"))</f>
        <v>427</v>
      </c>
      <c r="F974" s="15" t="str">
        <f>IFERROR(ROUND(IF('[10]Linked sheet'!E974="","-",'[10]Linked sheet'!E974),'Rounded options'!$B$3),"-")</f>
        <v>-</v>
      </c>
      <c r="G974" s="15" t="str">
        <f>IFERROR(ROUND(IF('[10]Linked sheet'!F974="","-",'[10]Linked sheet'!F974),'Rounded options'!$B$3),"-")</f>
        <v>-</v>
      </c>
      <c r="H974" s="15">
        <f>IFERROR(ROUND(IF('[10]Linked sheet'!G974="","-",'[10]Linked sheet'!G974),'Rounded options'!$B$3),"-")</f>
        <v>5</v>
      </c>
      <c r="I974" s="66">
        <f>IF(AND(Q974=$I$2,$O974="HRG"),"See 07.BPTs",IFERROR(ROUND('[10]Linked sheet'!H974,'Rounded options'!$B$3),"-"))</f>
        <v>427</v>
      </c>
      <c r="J974" s="15">
        <f>IFERROR(ROUND(IF('[10]Linked sheet'!I974="","-",'[10]Linked sheet'!I974),'Rounded options'!$B$3),"-")</f>
        <v>5</v>
      </c>
      <c r="K974" s="15">
        <f>IFERROR(ROUND(IF('[10]Linked sheet'!J974="","-",'[10]Linked sheet'!J974),'Rounded options'!$B$3),"-")</f>
        <v>209</v>
      </c>
      <c r="L974" s="15" t="str">
        <f>IF('[10]Linked sheet'!K974="","-",'[10]Linked sheet'!K974)</f>
        <v>No</v>
      </c>
      <c r="M974" s="39" t="str">
        <f>IF('[10]Linked sheet'!L974="","-",'[10]Linked sheet'!L974)</f>
        <v>-</v>
      </c>
      <c r="N974" s="35">
        <f>IFERROR(ROUND('[10]Linked sheet'!M974,'Rounded options'!$B$3),"-")</f>
        <v>0</v>
      </c>
      <c r="O974" s="7" t="str">
        <f>IFERROR(VLOOKUP($B974,[11]BPT_System_Structure!$B:$F,2,FALSE),"-")</f>
        <v>-</v>
      </c>
      <c r="P974" s="23" t="str">
        <f>IFERROR(VLOOKUP($B974,[11]BPT_System_Structure!$B:$F,3,FALSE),"-")</f>
        <v>-</v>
      </c>
      <c r="Q974" s="8" t="str">
        <f>IFERROR(VLOOKUP($B974,[11]BPT_System_Structure!$B:$F,5,FALSE),"-")</f>
        <v>-</v>
      </c>
      <c r="R974" s="59">
        <v>0</v>
      </c>
    </row>
    <row r="975" spans="2:18" hidden="1" x14ac:dyDescent="0.2">
      <c r="B975" s="21" t="str">
        <f>'[10]Linked sheet'!A975</f>
        <v>HB51Z</v>
      </c>
      <c r="C975" s="20" t="str">
        <f>VLOOKUP($B975,'[10]Linked sheet'!$A$3:$O$1925,2,FALSE)</f>
        <v>Major Hand Procedures for Non-Trauma, Category 2</v>
      </c>
      <c r="D975" s="68" t="str">
        <f>IF(AND($Q975=$D$2,$O975="HRG"),"See 07.BPT",IFERROR(ROUND('[10]Linked sheet'!C975,'Rounded options'!$B$3),"-"))</f>
        <v>-</v>
      </c>
      <c r="E975" s="66">
        <f>IF(AND($O975="HRG",OR($D$2,$Q975=$E$2)), "See 07.BPTs",IFERROR(ROUND('[10]Linked sheet'!D975,'Rounded options'!$B$3),"-"))</f>
        <v>1632</v>
      </c>
      <c r="F975" s="15" t="str">
        <f>IFERROR(ROUND(IF('[10]Linked sheet'!E975="","-",'[10]Linked sheet'!E975),'Rounded options'!$B$3),"-")</f>
        <v>-</v>
      </c>
      <c r="G975" s="15" t="str">
        <f>IFERROR(ROUND(IF('[10]Linked sheet'!F975="","-",'[10]Linked sheet'!F975),'Rounded options'!$B$3),"-")</f>
        <v>-</v>
      </c>
      <c r="H975" s="15">
        <f>IFERROR(ROUND(IF('[10]Linked sheet'!G975="","-",'[10]Linked sheet'!G975),'Rounded options'!$B$3),"-")</f>
        <v>5</v>
      </c>
      <c r="I975" s="66">
        <f>IF(AND(Q975=$I$2,$O975="HRG"),"See 07.BPTs",IFERROR(ROUND('[10]Linked sheet'!H975,'Rounded options'!$B$3),"-"))</f>
        <v>2325</v>
      </c>
      <c r="J975" s="15">
        <f>IFERROR(ROUND(IF('[10]Linked sheet'!I975="","-",'[10]Linked sheet'!I975),'Rounded options'!$B$3),"-")</f>
        <v>8</v>
      </c>
      <c r="K975" s="15">
        <f>IFERROR(ROUND(IF('[10]Linked sheet'!J975="","-",'[10]Linked sheet'!J975),'Rounded options'!$B$3),"-")</f>
        <v>209</v>
      </c>
      <c r="L975" s="15" t="str">
        <f>IF('[10]Linked sheet'!K975="","-",'[10]Linked sheet'!K975)</f>
        <v>No</v>
      </c>
      <c r="M975" s="39" t="str">
        <f>IF('[10]Linked sheet'!L975="","-",'[10]Linked sheet'!L975)</f>
        <v>-</v>
      </c>
      <c r="N975" s="35">
        <f>IFERROR(ROUND('[10]Linked sheet'!M975,'Rounded options'!$B$3),"-")</f>
        <v>0</v>
      </c>
      <c r="O975" s="7" t="str">
        <f>IFERROR(VLOOKUP($B975,[11]BPT_System_Structure!$B:$F,2,FALSE),"-")</f>
        <v>-</v>
      </c>
      <c r="P975" s="23" t="str">
        <f>IFERROR(VLOOKUP($B975,[11]BPT_System_Structure!$B:$F,3,FALSE),"-")</f>
        <v>-</v>
      </c>
      <c r="Q975" s="8" t="str">
        <f>IFERROR(VLOOKUP($B975,[11]BPT_System_Structure!$B:$F,5,FALSE),"-")</f>
        <v>-</v>
      </c>
      <c r="R975" s="59">
        <v>0</v>
      </c>
    </row>
    <row r="976" spans="2:18" hidden="1" x14ac:dyDescent="0.2">
      <c r="B976" s="21" t="str">
        <f>'[10]Linked sheet'!A976</f>
        <v>HB52B</v>
      </c>
      <c r="C976" s="20" t="str">
        <f>VLOOKUP($B976,'[10]Linked sheet'!$A$3:$O$1925,2,FALSE)</f>
        <v>Major Hand Procedures for Non-Trauma, Category 1, with CC</v>
      </c>
      <c r="D976" s="68" t="str">
        <f>IF(AND($Q976=$D$2,$O976="HRG"),"See 07.BPT",IFERROR(ROUND('[10]Linked sheet'!C976,'Rounded options'!$B$3),"-"))</f>
        <v>-</v>
      </c>
      <c r="E976" s="66">
        <f>IF(AND($O976="HRG",OR($D$2,$Q976=$E$2)), "See 07.BPTs",IFERROR(ROUND('[10]Linked sheet'!D976,'Rounded options'!$B$3),"-"))</f>
        <v>1862</v>
      </c>
      <c r="F976" s="15" t="str">
        <f>IFERROR(ROUND(IF('[10]Linked sheet'!E976="","-",'[10]Linked sheet'!E976),'Rounded options'!$B$3),"-")</f>
        <v>-</v>
      </c>
      <c r="G976" s="15" t="str">
        <f>IFERROR(ROUND(IF('[10]Linked sheet'!F976="","-",'[10]Linked sheet'!F976),'Rounded options'!$B$3),"-")</f>
        <v>-</v>
      </c>
      <c r="H976" s="15">
        <f>IFERROR(ROUND(IF('[10]Linked sheet'!G976="","-",'[10]Linked sheet'!G976),'Rounded options'!$B$3),"-")</f>
        <v>5</v>
      </c>
      <c r="I976" s="66">
        <f>IF(AND(Q976=$I$2,$O976="HRG"),"See 07.BPTs",IFERROR(ROUND('[10]Linked sheet'!H976,'Rounded options'!$B$3),"-"))</f>
        <v>3230</v>
      </c>
      <c r="J976" s="15">
        <f>IFERROR(ROUND(IF('[10]Linked sheet'!I976="","-",'[10]Linked sheet'!I976),'Rounded options'!$B$3),"-")</f>
        <v>16</v>
      </c>
      <c r="K976" s="15">
        <f>IFERROR(ROUND(IF('[10]Linked sheet'!J976="","-",'[10]Linked sheet'!J976),'Rounded options'!$B$3),"-")</f>
        <v>209</v>
      </c>
      <c r="L976" s="15" t="str">
        <f>IF('[10]Linked sheet'!K976="","-",'[10]Linked sheet'!K976)</f>
        <v>No</v>
      </c>
      <c r="M976" s="39" t="str">
        <f>IF('[10]Linked sheet'!L976="","-",'[10]Linked sheet'!L976)</f>
        <v>-</v>
      </c>
      <c r="N976" s="35">
        <f>IFERROR(ROUND('[10]Linked sheet'!M976,'Rounded options'!$B$3),"-")</f>
        <v>0</v>
      </c>
      <c r="O976" s="7" t="str">
        <f>IFERROR(VLOOKUP($B976,[11]BPT_System_Structure!$B:$F,2,FALSE),"-")</f>
        <v>-</v>
      </c>
      <c r="P976" s="23" t="str">
        <f>IFERROR(VLOOKUP($B976,[11]BPT_System_Structure!$B:$F,3,FALSE),"-")</f>
        <v>-</v>
      </c>
      <c r="Q976" s="8" t="str">
        <f>IFERROR(VLOOKUP($B976,[11]BPT_System_Structure!$B:$F,5,FALSE),"-")</f>
        <v>-</v>
      </c>
      <c r="R976" s="59">
        <v>0</v>
      </c>
    </row>
    <row r="977" spans="2:18" hidden="1" x14ac:dyDescent="0.2">
      <c r="B977" s="21" t="str">
        <f>'[10]Linked sheet'!A977</f>
        <v>HB52C</v>
      </c>
      <c r="C977" s="20" t="str">
        <f>VLOOKUP($B977,'[10]Linked sheet'!$A$3:$O$1925,2,FALSE)</f>
        <v>Major Hand Procedures for Non-Trauma, Category 1, without CC</v>
      </c>
      <c r="D977" s="68" t="str">
        <f>IF(AND($Q977=$D$2,$O977="HRG"),"See 07.BPT",IFERROR(ROUND('[10]Linked sheet'!C977,'Rounded options'!$B$3),"-"))</f>
        <v>-</v>
      </c>
      <c r="E977" s="66">
        <f>IF(AND($O977="HRG",OR($D$2,$Q977=$E$2)), "See 07.BPTs",IFERROR(ROUND('[10]Linked sheet'!D977,'Rounded options'!$B$3),"-"))</f>
        <v>1786</v>
      </c>
      <c r="F977" s="15" t="str">
        <f>IFERROR(ROUND(IF('[10]Linked sheet'!E977="","-",'[10]Linked sheet'!E977),'Rounded options'!$B$3),"-")</f>
        <v>-</v>
      </c>
      <c r="G977" s="15" t="str">
        <f>IFERROR(ROUND(IF('[10]Linked sheet'!F977="","-",'[10]Linked sheet'!F977),'Rounded options'!$B$3),"-")</f>
        <v>-</v>
      </c>
      <c r="H977" s="15">
        <f>IFERROR(ROUND(IF('[10]Linked sheet'!G977="","-",'[10]Linked sheet'!G977),'Rounded options'!$B$3),"-")</f>
        <v>5</v>
      </c>
      <c r="I977" s="66">
        <f>IF(AND(Q977=$I$2,$O977="HRG"),"See 07.BPTs",IFERROR(ROUND('[10]Linked sheet'!H977,'Rounded options'!$B$3),"-"))</f>
        <v>1539</v>
      </c>
      <c r="J977" s="15">
        <f>IFERROR(ROUND(IF('[10]Linked sheet'!I977="","-",'[10]Linked sheet'!I977),'Rounded options'!$B$3),"-")</f>
        <v>8</v>
      </c>
      <c r="K977" s="15">
        <f>IFERROR(ROUND(IF('[10]Linked sheet'!J977="","-",'[10]Linked sheet'!J977),'Rounded options'!$B$3),"-")</f>
        <v>209</v>
      </c>
      <c r="L977" s="15" t="str">
        <f>IF('[10]Linked sheet'!K977="","-",'[10]Linked sheet'!K977)</f>
        <v>No</v>
      </c>
      <c r="M977" s="39" t="str">
        <f>IF('[10]Linked sheet'!L977="","-",'[10]Linked sheet'!L977)</f>
        <v>-</v>
      </c>
      <c r="N977" s="35">
        <f>IFERROR(ROUND('[10]Linked sheet'!M977,'Rounded options'!$B$3),"-")</f>
        <v>0</v>
      </c>
      <c r="O977" s="7" t="str">
        <f>IFERROR(VLOOKUP($B977,[11]BPT_System_Structure!$B:$F,2,FALSE),"-")</f>
        <v>-</v>
      </c>
      <c r="P977" s="23" t="str">
        <f>IFERROR(VLOOKUP($B977,[11]BPT_System_Structure!$B:$F,3,FALSE),"-")</f>
        <v>-</v>
      </c>
      <c r="Q977" s="8" t="str">
        <f>IFERROR(VLOOKUP($B977,[11]BPT_System_Structure!$B:$F,5,FALSE),"-")</f>
        <v>-</v>
      </c>
      <c r="R977" s="59">
        <v>0</v>
      </c>
    </row>
    <row r="978" spans="2:18" x14ac:dyDescent="0.2">
      <c r="B978" s="21" t="str">
        <f>'[10]Linked sheet'!A978</f>
        <v>HB53Z</v>
      </c>
      <c r="C978" s="20" t="str">
        <f>VLOOKUP($B978,'[10]Linked sheet'!$A$3:$O$1925,2,FALSE)</f>
        <v>Intermediate Hand Procedures for Non-Trauma, Category 2</v>
      </c>
      <c r="D978" s="68" t="str">
        <f>IF(AND($Q978=$D$2,$O978="HRG"),"See 07.BPT",IFERROR(ROUND('[10]Linked sheet'!C978,'Rounded options'!$B$3),"-"))</f>
        <v>-</v>
      </c>
      <c r="E978" s="66">
        <f>IF(AND($O978="HRG",OR($D$2,$Q978=$E$2)), "See 07.BPTs",IFERROR(ROUND('[10]Linked sheet'!D978,'Rounded options'!$B$3),"-"))</f>
        <v>1460</v>
      </c>
      <c r="F978" s="15" t="str">
        <f>IFERROR(ROUND(IF('[10]Linked sheet'!E978="","-",'[10]Linked sheet'!E978),'Rounded options'!$B$3),"-")</f>
        <v>-</v>
      </c>
      <c r="G978" s="15" t="str">
        <f>IFERROR(ROUND(IF('[10]Linked sheet'!F978="","-",'[10]Linked sheet'!F978),'Rounded options'!$B$3),"-")</f>
        <v>-</v>
      </c>
      <c r="H978" s="15">
        <f>IFERROR(ROUND(IF('[10]Linked sheet'!G978="","-",'[10]Linked sheet'!G978),'Rounded options'!$B$3),"-")</f>
        <v>5</v>
      </c>
      <c r="I978" s="66">
        <f>IF(AND(Q978=$I$2,$O978="HRG"),"See 07.BPTs",IFERROR(ROUND('[10]Linked sheet'!H978,'Rounded options'!$B$3),"-"))</f>
        <v>2915</v>
      </c>
      <c r="J978" s="15">
        <f>IFERROR(ROUND(IF('[10]Linked sheet'!I978="","-",'[10]Linked sheet'!I978),'Rounded options'!$B$3),"-")</f>
        <v>14</v>
      </c>
      <c r="K978" s="15">
        <f>IFERROR(ROUND(IF('[10]Linked sheet'!J978="","-",'[10]Linked sheet'!J978),'Rounded options'!$B$3),"-")</f>
        <v>209</v>
      </c>
      <c r="L978" s="15" t="str">
        <f>IF('[10]Linked sheet'!K978="","-",'[10]Linked sheet'!K978)</f>
        <v>No</v>
      </c>
      <c r="M978" s="39" t="str">
        <f>IF('[10]Linked sheet'!L978="","-",'[10]Linked sheet'!L978)</f>
        <v>-</v>
      </c>
      <c r="N978" s="35">
        <f>IFERROR(ROUND('[10]Linked sheet'!M978,'Rounded options'!$B$3),"-")</f>
        <v>0</v>
      </c>
      <c r="O978" s="7" t="str">
        <f>IFERROR(VLOOKUP($B978,[11]BPT_System_Structure!$B:$F,2,FALSE),"-")</f>
        <v>sub-HRG</v>
      </c>
      <c r="P978" s="23" t="str">
        <f>IFERROR(VLOOKUP($B978,[11]BPT_System_Structure!$B:$F,3,FALSE),"-")</f>
        <v>DayCase</v>
      </c>
      <c r="Q978" s="8" t="str">
        <f>IFERROR(VLOOKUP($B978,[11]BPT_System_Structure!$B:$F,5,FALSE),"-")</f>
        <v>DC/EL</v>
      </c>
      <c r="R978" s="59" t="s">
        <v>11</v>
      </c>
    </row>
    <row r="979" spans="2:18" hidden="1" x14ac:dyDescent="0.2">
      <c r="B979" s="21" t="str">
        <f>'[10]Linked sheet'!A979</f>
        <v>HB54B</v>
      </c>
      <c r="C979" s="20" t="str">
        <f>VLOOKUP($B979,'[10]Linked sheet'!$A$3:$O$1925,2,FALSE)</f>
        <v>Intermediate Hand Procedures for Non-Trauma, Category 1, with CC</v>
      </c>
      <c r="D979" s="68" t="str">
        <f>IF(AND($Q979=$D$2,$O979="HRG"),"See 07.BPT",IFERROR(ROUND('[10]Linked sheet'!C979,'Rounded options'!$B$3),"-"))</f>
        <v>-</v>
      </c>
      <c r="E979" s="66">
        <f>IF(AND($O979="HRG",OR($D$2,$Q979=$E$2)), "See 07.BPTs",IFERROR(ROUND('[10]Linked sheet'!D979,'Rounded options'!$B$3),"-"))</f>
        <v>1341</v>
      </c>
      <c r="F979" s="15" t="str">
        <f>IFERROR(ROUND(IF('[10]Linked sheet'!E979="","-",'[10]Linked sheet'!E979),'Rounded options'!$B$3),"-")</f>
        <v>-</v>
      </c>
      <c r="G979" s="15" t="str">
        <f>IFERROR(ROUND(IF('[10]Linked sheet'!F979="","-",'[10]Linked sheet'!F979),'Rounded options'!$B$3),"-")</f>
        <v>-</v>
      </c>
      <c r="H979" s="15">
        <f>IFERROR(ROUND(IF('[10]Linked sheet'!G979="","-",'[10]Linked sheet'!G979),'Rounded options'!$B$3),"-")</f>
        <v>5</v>
      </c>
      <c r="I979" s="66">
        <f>IF(AND(Q979=$I$2,$O979="HRG"),"See 07.BPTs",IFERROR(ROUND('[10]Linked sheet'!H979,'Rounded options'!$B$3),"-"))</f>
        <v>4766</v>
      </c>
      <c r="J979" s="15">
        <f>IFERROR(ROUND(IF('[10]Linked sheet'!I979="","-",'[10]Linked sheet'!I979),'Rounded options'!$B$3),"-")</f>
        <v>28</v>
      </c>
      <c r="K979" s="15">
        <f>IFERROR(ROUND(IF('[10]Linked sheet'!J979="","-",'[10]Linked sheet'!J979),'Rounded options'!$B$3),"-")</f>
        <v>209</v>
      </c>
      <c r="L979" s="15" t="str">
        <f>IF('[10]Linked sheet'!K979="","-",'[10]Linked sheet'!K979)</f>
        <v>No</v>
      </c>
      <c r="M979" s="39" t="str">
        <f>IF('[10]Linked sheet'!L979="","-",'[10]Linked sheet'!L979)</f>
        <v>-</v>
      </c>
      <c r="N979" s="35">
        <f>IFERROR(ROUND('[10]Linked sheet'!M979,'Rounded options'!$B$3),"-")</f>
        <v>0</v>
      </c>
      <c r="O979" s="7" t="str">
        <f>IFERROR(VLOOKUP($B979,[11]BPT_System_Structure!$B:$F,2,FALSE),"-")</f>
        <v>-</v>
      </c>
      <c r="P979" s="23" t="str">
        <f>IFERROR(VLOOKUP($B979,[11]BPT_System_Structure!$B:$F,3,FALSE),"-")</f>
        <v>-</v>
      </c>
      <c r="Q979" s="8" t="str">
        <f>IFERROR(VLOOKUP($B979,[11]BPT_System_Structure!$B:$F,5,FALSE),"-")</f>
        <v>-</v>
      </c>
      <c r="R979" s="59">
        <v>0</v>
      </c>
    </row>
    <row r="980" spans="2:18" hidden="1" x14ac:dyDescent="0.2">
      <c r="B980" s="21" t="str">
        <f>'[10]Linked sheet'!A980</f>
        <v>HB54C</v>
      </c>
      <c r="C980" s="20" t="str">
        <f>VLOOKUP($B980,'[10]Linked sheet'!$A$3:$O$1925,2,FALSE)</f>
        <v>Intermediate Hand Procedures for Non-Trauma, Category 1, without CC</v>
      </c>
      <c r="D980" s="68" t="str">
        <f>IF(AND($Q980=$D$2,$O980="HRG"),"See 07.BPT",IFERROR(ROUND('[10]Linked sheet'!C980,'Rounded options'!$B$3),"-"))</f>
        <v>-</v>
      </c>
      <c r="E980" s="66">
        <f>IF(AND($O980="HRG",OR($D$2,$Q980=$E$2)), "See 07.BPTs",IFERROR(ROUND('[10]Linked sheet'!D980,'Rounded options'!$B$3),"-"))</f>
        <v>1236</v>
      </c>
      <c r="F980" s="15" t="str">
        <f>IFERROR(ROUND(IF('[10]Linked sheet'!E980="","-",'[10]Linked sheet'!E980),'Rounded options'!$B$3),"-")</f>
        <v>-</v>
      </c>
      <c r="G980" s="15" t="str">
        <f>IFERROR(ROUND(IF('[10]Linked sheet'!F980="","-",'[10]Linked sheet'!F980),'Rounded options'!$B$3),"-")</f>
        <v>-</v>
      </c>
      <c r="H980" s="15">
        <f>IFERROR(ROUND(IF('[10]Linked sheet'!G980="","-",'[10]Linked sheet'!G980),'Rounded options'!$B$3),"-")</f>
        <v>5</v>
      </c>
      <c r="I980" s="66">
        <f>IF(AND(Q980=$I$2,$O980="HRG"),"See 07.BPTs",IFERROR(ROUND('[10]Linked sheet'!H980,'Rounded options'!$B$3),"-"))</f>
        <v>1793</v>
      </c>
      <c r="J980" s="15">
        <f>IFERROR(ROUND(IF('[10]Linked sheet'!I980="","-",'[10]Linked sheet'!I980),'Rounded options'!$B$3),"-")</f>
        <v>8</v>
      </c>
      <c r="K980" s="15">
        <f>IFERROR(ROUND(IF('[10]Linked sheet'!J980="","-",'[10]Linked sheet'!J980),'Rounded options'!$B$3),"-")</f>
        <v>209</v>
      </c>
      <c r="L980" s="15" t="str">
        <f>IF('[10]Linked sheet'!K980="","-",'[10]Linked sheet'!K980)</f>
        <v>No</v>
      </c>
      <c r="M980" s="39" t="str">
        <f>IF('[10]Linked sheet'!L980="","-",'[10]Linked sheet'!L980)</f>
        <v>-</v>
      </c>
      <c r="N980" s="35">
        <f>IFERROR(ROUND('[10]Linked sheet'!M980,'Rounded options'!$B$3),"-")</f>
        <v>0</v>
      </c>
      <c r="O980" s="7" t="str">
        <f>IFERROR(VLOOKUP($B980,[11]BPT_System_Structure!$B:$F,2,FALSE),"-")</f>
        <v>-</v>
      </c>
      <c r="P980" s="23" t="str">
        <f>IFERROR(VLOOKUP($B980,[11]BPT_System_Structure!$B:$F,3,FALSE),"-")</f>
        <v>-</v>
      </c>
      <c r="Q980" s="8" t="str">
        <f>IFERROR(VLOOKUP($B980,[11]BPT_System_Structure!$B:$F,5,FALSE),"-")</f>
        <v>-</v>
      </c>
      <c r="R980" s="59">
        <v>0</v>
      </c>
    </row>
    <row r="981" spans="2:18" hidden="1" x14ac:dyDescent="0.2">
      <c r="B981" s="21" t="str">
        <f>'[10]Linked sheet'!A981</f>
        <v>HB55B</v>
      </c>
      <c r="C981" s="20" t="str">
        <f>VLOOKUP($B981,'[10]Linked sheet'!$A$3:$O$1925,2,FALSE)</f>
        <v>Minor Hand Procedures for Non-Trauma, Category 2, with CC</v>
      </c>
      <c r="D981" s="68" t="str">
        <f>IF(AND($Q981=$D$2,$O981="HRG"),"See 07.BPT",IFERROR(ROUND('[10]Linked sheet'!C981,'Rounded options'!$B$3),"-"))</f>
        <v>-</v>
      </c>
      <c r="E981" s="66">
        <f>IF(AND($O981="HRG",OR($D$2,$Q981=$E$2)), "See 07.BPTs",IFERROR(ROUND('[10]Linked sheet'!D981,'Rounded options'!$B$3),"-"))</f>
        <v>855</v>
      </c>
      <c r="F981" s="15" t="str">
        <f>IFERROR(ROUND(IF('[10]Linked sheet'!E981="","-",'[10]Linked sheet'!E981),'Rounded options'!$B$3),"-")</f>
        <v>-</v>
      </c>
      <c r="G981" s="15" t="str">
        <f>IFERROR(ROUND(IF('[10]Linked sheet'!F981="","-",'[10]Linked sheet'!F981),'Rounded options'!$B$3),"-")</f>
        <v>-</v>
      </c>
      <c r="H981" s="15">
        <f>IFERROR(ROUND(IF('[10]Linked sheet'!G981="","-",'[10]Linked sheet'!G981),'Rounded options'!$B$3),"-")</f>
        <v>5</v>
      </c>
      <c r="I981" s="66">
        <f>IF(AND(Q981=$I$2,$O981="HRG"),"See 07.BPTs",IFERROR(ROUND('[10]Linked sheet'!H981,'Rounded options'!$B$3),"-"))</f>
        <v>3543</v>
      </c>
      <c r="J981" s="15">
        <f>IFERROR(ROUND(IF('[10]Linked sheet'!I981="","-",'[10]Linked sheet'!I981),'Rounded options'!$B$3),"-")</f>
        <v>27</v>
      </c>
      <c r="K981" s="15">
        <f>IFERROR(ROUND(IF('[10]Linked sheet'!J981="","-",'[10]Linked sheet'!J981),'Rounded options'!$B$3),"-")</f>
        <v>209</v>
      </c>
      <c r="L981" s="15" t="str">
        <f>IF('[10]Linked sheet'!K981="","-",'[10]Linked sheet'!K981)</f>
        <v>No</v>
      </c>
      <c r="M981" s="39" t="str">
        <f>IF('[10]Linked sheet'!L981="","-",'[10]Linked sheet'!L981)</f>
        <v>-</v>
      </c>
      <c r="N981" s="35">
        <f>IFERROR(ROUND('[10]Linked sheet'!M981,'Rounded options'!$B$3),"-")</f>
        <v>0</v>
      </c>
      <c r="O981" s="7" t="str">
        <f>IFERROR(VLOOKUP($B981,[11]BPT_System_Structure!$B:$F,2,FALSE),"-")</f>
        <v>-</v>
      </c>
      <c r="P981" s="23" t="str">
        <f>IFERROR(VLOOKUP($B981,[11]BPT_System_Structure!$B:$F,3,FALSE),"-")</f>
        <v>-</v>
      </c>
      <c r="Q981" s="8" t="str">
        <f>IFERROR(VLOOKUP($B981,[11]BPT_System_Structure!$B:$F,5,FALSE),"-")</f>
        <v>-</v>
      </c>
      <c r="R981" s="59">
        <v>0</v>
      </c>
    </row>
    <row r="982" spans="2:18" hidden="1" x14ac:dyDescent="0.2">
      <c r="B982" s="21" t="str">
        <f>'[10]Linked sheet'!A982</f>
        <v>HB55C</v>
      </c>
      <c r="C982" s="20" t="str">
        <f>VLOOKUP($B982,'[10]Linked sheet'!$A$3:$O$1925,2,FALSE)</f>
        <v>Minor Hand Procedures for Non-Trauma, Category 2, without CC</v>
      </c>
      <c r="D982" s="68">
        <f>IF(AND($Q982=$D$2,$O982="HRG"),"See 07.BPT",IFERROR(ROUND('[10]Linked sheet'!C982,'Rounded options'!$B$3),"-"))</f>
        <v>108</v>
      </c>
      <c r="E982" s="66">
        <f>IF(AND($O982="HRG",OR($D$2,$Q982=$E$2)), "See 07.BPTs",IFERROR(ROUND('[10]Linked sheet'!D982,'Rounded options'!$B$3),"-"))</f>
        <v>866</v>
      </c>
      <c r="F982" s="15" t="str">
        <f>IFERROR(ROUND(IF('[10]Linked sheet'!E982="","-",'[10]Linked sheet'!E982),'Rounded options'!$B$3),"-")</f>
        <v>-</v>
      </c>
      <c r="G982" s="15" t="str">
        <f>IFERROR(ROUND(IF('[10]Linked sheet'!F982="","-",'[10]Linked sheet'!F982),'Rounded options'!$B$3),"-")</f>
        <v>-</v>
      </c>
      <c r="H982" s="15">
        <f>IFERROR(ROUND(IF('[10]Linked sheet'!G982="","-",'[10]Linked sheet'!G982),'Rounded options'!$B$3),"-")</f>
        <v>5</v>
      </c>
      <c r="I982" s="66">
        <f>IF(AND(Q982=$I$2,$O982="HRG"),"See 07.BPTs",IFERROR(ROUND('[10]Linked sheet'!H982,'Rounded options'!$B$3),"-"))</f>
        <v>1449</v>
      </c>
      <c r="J982" s="15">
        <f>IFERROR(ROUND(IF('[10]Linked sheet'!I982="","-",'[10]Linked sheet'!I982),'Rounded options'!$B$3),"-")</f>
        <v>8</v>
      </c>
      <c r="K982" s="15">
        <f>IFERROR(ROUND(IF('[10]Linked sheet'!J982="","-",'[10]Linked sheet'!J982),'Rounded options'!$B$3),"-")</f>
        <v>209</v>
      </c>
      <c r="L982" s="15" t="str">
        <f>IF('[10]Linked sheet'!K982="","-",'[10]Linked sheet'!K982)</f>
        <v>No</v>
      </c>
      <c r="M982" s="39" t="str">
        <f>IF('[10]Linked sheet'!L982="","-",'[10]Linked sheet'!L982)</f>
        <v>-</v>
      </c>
      <c r="N982" s="35">
        <f>IFERROR(ROUND('[10]Linked sheet'!M982,'Rounded options'!$B$3),"-")</f>
        <v>0</v>
      </c>
      <c r="O982" s="7" t="str">
        <f>IFERROR(VLOOKUP($B982,[11]BPT_System_Structure!$B:$F,2,FALSE),"-")</f>
        <v>-</v>
      </c>
      <c r="P982" s="23" t="str">
        <f>IFERROR(VLOOKUP($B982,[11]BPT_System_Structure!$B:$F,3,FALSE),"-")</f>
        <v>-</v>
      </c>
      <c r="Q982" s="8" t="str">
        <f>IFERROR(VLOOKUP($B982,[11]BPT_System_Structure!$B:$F,5,FALSE),"-")</f>
        <v>-</v>
      </c>
      <c r="R982" s="59">
        <v>0</v>
      </c>
    </row>
    <row r="983" spans="2:18" hidden="1" x14ac:dyDescent="0.2">
      <c r="B983" s="21" t="str">
        <f>'[10]Linked sheet'!A983</f>
        <v>HB56B</v>
      </c>
      <c r="C983" s="20" t="str">
        <f>VLOOKUP($B983,'[10]Linked sheet'!$A$3:$O$1925,2,FALSE)</f>
        <v>Minor Hand Procedures for Non-Trauma, Category 1, with CC</v>
      </c>
      <c r="D983" s="68" t="str">
        <f>IF(AND($Q983=$D$2,$O983="HRG"),"See 07.BPT",IFERROR(ROUND('[10]Linked sheet'!C983,'Rounded options'!$B$3),"-"))</f>
        <v>-</v>
      </c>
      <c r="E983" s="66">
        <f>IF(AND($O983="HRG",OR($D$2,$Q983=$E$2)), "See 07.BPTs",IFERROR(ROUND('[10]Linked sheet'!D983,'Rounded options'!$B$3),"-"))</f>
        <v>1133</v>
      </c>
      <c r="F983" s="15" t="str">
        <f>IFERROR(ROUND(IF('[10]Linked sheet'!E983="","-",'[10]Linked sheet'!E983),'Rounded options'!$B$3),"-")</f>
        <v>-</v>
      </c>
      <c r="G983" s="15" t="str">
        <f>IFERROR(ROUND(IF('[10]Linked sheet'!F983="","-",'[10]Linked sheet'!F983),'Rounded options'!$B$3),"-")</f>
        <v>-</v>
      </c>
      <c r="H983" s="15">
        <f>IFERROR(ROUND(IF('[10]Linked sheet'!G983="","-",'[10]Linked sheet'!G983),'Rounded options'!$B$3),"-")</f>
        <v>5</v>
      </c>
      <c r="I983" s="66">
        <f>IF(AND(Q983=$I$2,$O983="HRG"),"See 07.BPTs",IFERROR(ROUND('[10]Linked sheet'!H983,'Rounded options'!$B$3),"-"))</f>
        <v>3063</v>
      </c>
      <c r="J983" s="15">
        <f>IFERROR(ROUND(IF('[10]Linked sheet'!I983="","-",'[10]Linked sheet'!I983),'Rounded options'!$B$3),"-")</f>
        <v>22</v>
      </c>
      <c r="K983" s="15">
        <f>IFERROR(ROUND(IF('[10]Linked sheet'!J983="","-",'[10]Linked sheet'!J983),'Rounded options'!$B$3),"-")</f>
        <v>209</v>
      </c>
      <c r="L983" s="15" t="str">
        <f>IF('[10]Linked sheet'!K983="","-",'[10]Linked sheet'!K983)</f>
        <v>No</v>
      </c>
      <c r="M983" s="39" t="str">
        <f>IF('[10]Linked sheet'!L983="","-",'[10]Linked sheet'!L983)</f>
        <v>-</v>
      </c>
      <c r="N983" s="35">
        <f>IFERROR(ROUND('[10]Linked sheet'!M983,'Rounded options'!$B$3),"-")</f>
        <v>0</v>
      </c>
      <c r="O983" s="7" t="str">
        <f>IFERROR(VLOOKUP($B983,[11]BPT_System_Structure!$B:$F,2,FALSE),"-")</f>
        <v>-</v>
      </c>
      <c r="P983" s="23" t="str">
        <f>IFERROR(VLOOKUP($B983,[11]BPT_System_Structure!$B:$F,3,FALSE),"-")</f>
        <v>-</v>
      </c>
      <c r="Q983" s="8" t="str">
        <f>IFERROR(VLOOKUP($B983,[11]BPT_System_Structure!$B:$F,5,FALSE),"-")</f>
        <v>-</v>
      </c>
      <c r="R983" s="59">
        <v>0</v>
      </c>
    </row>
    <row r="984" spans="2:18" hidden="1" x14ac:dyDescent="0.2">
      <c r="B984" s="21" t="str">
        <f>'[10]Linked sheet'!A984</f>
        <v>HB56C</v>
      </c>
      <c r="C984" s="20" t="str">
        <f>VLOOKUP($B984,'[10]Linked sheet'!$A$3:$O$1925,2,FALSE)</f>
        <v>Minor Hand Procedures for Non-Trauma, Category 1, without CC</v>
      </c>
      <c r="D984" s="68">
        <f>IF(AND($Q984=$D$2,$O984="HRG"),"See 07.BPT",IFERROR(ROUND('[10]Linked sheet'!C984,'Rounded options'!$B$3),"-"))</f>
        <v>73</v>
      </c>
      <c r="E984" s="66">
        <f>IF(AND($O984="HRG",OR($D$2,$Q984=$E$2)), "See 07.BPTs",IFERROR(ROUND('[10]Linked sheet'!D984,'Rounded options'!$B$3),"-"))</f>
        <v>977</v>
      </c>
      <c r="F984" s="15" t="str">
        <f>IFERROR(ROUND(IF('[10]Linked sheet'!E984="","-",'[10]Linked sheet'!E984),'Rounded options'!$B$3),"-")</f>
        <v>-</v>
      </c>
      <c r="G984" s="15" t="str">
        <f>IFERROR(ROUND(IF('[10]Linked sheet'!F984="","-",'[10]Linked sheet'!F984),'Rounded options'!$B$3),"-")</f>
        <v>-</v>
      </c>
      <c r="H984" s="15">
        <f>IFERROR(ROUND(IF('[10]Linked sheet'!G984="","-",'[10]Linked sheet'!G984),'Rounded options'!$B$3),"-")</f>
        <v>5</v>
      </c>
      <c r="I984" s="66">
        <f>IF(AND(Q984=$I$2,$O984="HRG"),"See 07.BPTs",IFERROR(ROUND('[10]Linked sheet'!H984,'Rounded options'!$B$3),"-"))</f>
        <v>1667</v>
      </c>
      <c r="J984" s="15">
        <f>IFERROR(ROUND(IF('[10]Linked sheet'!I984="","-",'[10]Linked sheet'!I984),'Rounded options'!$B$3),"-")</f>
        <v>8</v>
      </c>
      <c r="K984" s="15">
        <f>IFERROR(ROUND(IF('[10]Linked sheet'!J984="","-",'[10]Linked sheet'!J984),'Rounded options'!$B$3),"-")</f>
        <v>209</v>
      </c>
      <c r="L984" s="15" t="str">
        <f>IF('[10]Linked sheet'!K984="","-",'[10]Linked sheet'!K984)</f>
        <v>No</v>
      </c>
      <c r="M984" s="39" t="str">
        <f>IF('[10]Linked sheet'!L984="","-",'[10]Linked sheet'!L984)</f>
        <v>-</v>
      </c>
      <c r="N984" s="35">
        <f>IFERROR(ROUND('[10]Linked sheet'!M984,'Rounded options'!$B$3),"-")</f>
        <v>0</v>
      </c>
      <c r="O984" s="7" t="str">
        <f>IFERROR(VLOOKUP($B984,[11]BPT_System_Structure!$B:$F,2,FALSE),"-")</f>
        <v>-</v>
      </c>
      <c r="P984" s="23" t="str">
        <f>IFERROR(VLOOKUP($B984,[11]BPT_System_Structure!$B:$F,3,FALSE),"-")</f>
        <v>-</v>
      </c>
      <c r="Q984" s="8" t="str">
        <f>IFERROR(VLOOKUP($B984,[11]BPT_System_Structure!$B:$F,5,FALSE),"-")</f>
        <v>-</v>
      </c>
      <c r="R984" s="59">
        <v>0</v>
      </c>
    </row>
    <row r="985" spans="2:18" hidden="1" x14ac:dyDescent="0.2">
      <c r="B985" s="21" t="str">
        <f>'[10]Linked sheet'!A985</f>
        <v>HB59Z</v>
      </c>
      <c r="C985" s="20" t="str">
        <f>VLOOKUP($B985,'[10]Linked sheet'!$A$3:$O$1925,2,FALSE)</f>
        <v>Minimal Hand Procedures for Non-Trauma</v>
      </c>
      <c r="D985" s="68">
        <f>IF(AND($Q985=$D$2,$O985="HRG"),"See 07.BPT",IFERROR(ROUND('[10]Linked sheet'!C985,'Rounded options'!$B$3),"-"))</f>
        <v>270</v>
      </c>
      <c r="E985" s="66">
        <f>IF(AND($O985="HRG",OR($D$2,$Q985=$E$2)), "See 07.BPTs",IFERROR(ROUND('[10]Linked sheet'!D985,'Rounded options'!$B$3),"-"))</f>
        <v>270</v>
      </c>
      <c r="F985" s="15" t="str">
        <f>IFERROR(ROUND(IF('[10]Linked sheet'!E985="","-",'[10]Linked sheet'!E985),'Rounded options'!$B$3),"-")</f>
        <v>-</v>
      </c>
      <c r="G985" s="15" t="str">
        <f>IFERROR(ROUND(IF('[10]Linked sheet'!F985="","-",'[10]Linked sheet'!F985),'Rounded options'!$B$3),"-")</f>
        <v>-</v>
      </c>
      <c r="H985" s="15">
        <f>IFERROR(ROUND(IF('[10]Linked sheet'!G985="","-",'[10]Linked sheet'!G985),'Rounded options'!$B$3),"-")</f>
        <v>5</v>
      </c>
      <c r="I985" s="66">
        <f>IF(AND(Q985=$I$2,$O985="HRG"),"See 07.BPTs",IFERROR(ROUND('[10]Linked sheet'!H985,'Rounded options'!$B$3),"-"))</f>
        <v>270</v>
      </c>
      <c r="J985" s="15">
        <f>IFERROR(ROUND(IF('[10]Linked sheet'!I985="","-",'[10]Linked sheet'!I985),'Rounded options'!$B$3),"-")</f>
        <v>5</v>
      </c>
      <c r="K985" s="15">
        <f>IFERROR(ROUND(IF('[10]Linked sheet'!J985="","-",'[10]Linked sheet'!J985),'Rounded options'!$B$3),"-")</f>
        <v>209</v>
      </c>
      <c r="L985" s="15" t="str">
        <f>IF('[10]Linked sheet'!K985="","-",'[10]Linked sheet'!K985)</f>
        <v>No</v>
      </c>
      <c r="M985" s="39" t="str">
        <f>IF('[10]Linked sheet'!L985="","-",'[10]Linked sheet'!L985)</f>
        <v>-</v>
      </c>
      <c r="N985" s="35">
        <f>IFERROR(ROUND('[10]Linked sheet'!M985,'Rounded options'!$B$3),"-")</f>
        <v>0</v>
      </c>
      <c r="O985" s="7" t="str">
        <f>IFERROR(VLOOKUP($B985,[11]BPT_System_Structure!$B:$F,2,FALSE),"-")</f>
        <v>-</v>
      </c>
      <c r="P985" s="23" t="str">
        <f>IFERROR(VLOOKUP($B985,[11]BPT_System_Structure!$B:$F,3,FALSE),"-")</f>
        <v>-</v>
      </c>
      <c r="Q985" s="8" t="str">
        <f>IFERROR(VLOOKUP($B985,[11]BPT_System_Structure!$B:$F,5,FALSE),"-")</f>
        <v>-</v>
      </c>
      <c r="R985" s="59">
        <v>0</v>
      </c>
    </row>
    <row r="986" spans="2:18" hidden="1" x14ac:dyDescent="0.2">
      <c r="B986" s="21" t="str">
        <f>'[10]Linked sheet'!A986</f>
        <v>HB61B</v>
      </c>
      <c r="C986" s="20" t="str">
        <f>VLOOKUP($B986,'[10]Linked sheet'!$A$3:$O$1925,2,FALSE)</f>
        <v>Major, Shoulder or Upper Arm Procedures for Non-Trauma, with CC</v>
      </c>
      <c r="D986" s="68" t="str">
        <f>IF(AND($Q986=$D$2,$O986="HRG"),"See 07.BPT",IFERROR(ROUND('[10]Linked sheet'!C986,'Rounded options'!$B$3),"-"))</f>
        <v>-</v>
      </c>
      <c r="E986" s="66">
        <f>IF(AND($O986="HRG",OR($D$2,$Q986=$E$2)), "See 07.BPTs",IFERROR(ROUND('[10]Linked sheet'!D986,'Rounded options'!$B$3),"-"))</f>
        <v>2577</v>
      </c>
      <c r="F986" s="15" t="str">
        <f>IFERROR(ROUND(IF('[10]Linked sheet'!E986="","-",'[10]Linked sheet'!E986),'Rounded options'!$B$3),"-")</f>
        <v>-</v>
      </c>
      <c r="G986" s="15" t="str">
        <f>IFERROR(ROUND(IF('[10]Linked sheet'!F986="","-",'[10]Linked sheet'!F986),'Rounded options'!$B$3),"-")</f>
        <v>-</v>
      </c>
      <c r="H986" s="15">
        <f>IFERROR(ROUND(IF('[10]Linked sheet'!G986="","-",'[10]Linked sheet'!G986),'Rounded options'!$B$3),"-")</f>
        <v>5</v>
      </c>
      <c r="I986" s="66">
        <f>IF(AND(Q986=$I$2,$O986="HRG"),"See 07.BPTs",IFERROR(ROUND('[10]Linked sheet'!H986,'Rounded options'!$B$3),"-"))</f>
        <v>6829</v>
      </c>
      <c r="J986" s="15">
        <f>IFERROR(ROUND(IF('[10]Linked sheet'!I986="","-",'[10]Linked sheet'!I986),'Rounded options'!$B$3),"-")</f>
        <v>63</v>
      </c>
      <c r="K986" s="15">
        <f>IFERROR(ROUND(IF('[10]Linked sheet'!J986="","-",'[10]Linked sheet'!J986),'Rounded options'!$B$3),"-")</f>
        <v>209</v>
      </c>
      <c r="L986" s="15" t="str">
        <f>IF('[10]Linked sheet'!K986="","-",'[10]Linked sheet'!K986)</f>
        <v>No</v>
      </c>
      <c r="M986" s="39" t="str">
        <f>IF('[10]Linked sheet'!L986="","-",'[10]Linked sheet'!L986)</f>
        <v>-</v>
      </c>
      <c r="N986" s="35">
        <f>IFERROR(ROUND('[10]Linked sheet'!M986,'Rounded options'!$B$3),"-")</f>
        <v>0</v>
      </c>
      <c r="O986" s="7" t="str">
        <f>IFERROR(VLOOKUP($B986,[11]BPT_System_Structure!$B:$F,2,FALSE),"-")</f>
        <v>-</v>
      </c>
      <c r="P986" s="23" t="str">
        <f>IFERROR(VLOOKUP($B986,[11]BPT_System_Structure!$B:$F,3,FALSE),"-")</f>
        <v>-</v>
      </c>
      <c r="Q986" s="8" t="str">
        <f>IFERROR(VLOOKUP($B986,[11]BPT_System_Structure!$B:$F,5,FALSE),"-")</f>
        <v>-</v>
      </c>
      <c r="R986" s="59">
        <v>0</v>
      </c>
    </row>
    <row r="987" spans="2:18" hidden="1" x14ac:dyDescent="0.2">
      <c r="B987" s="21" t="str">
        <f>'[10]Linked sheet'!A987</f>
        <v>HB61C</v>
      </c>
      <c r="C987" s="20" t="str">
        <f>VLOOKUP($B987,'[10]Linked sheet'!$A$3:$O$1925,2,FALSE)</f>
        <v>Major, Shoulder or Upper Arm Procedures for Non-Trauma, without CC</v>
      </c>
      <c r="D987" s="68" t="str">
        <f>IF(AND($Q987=$D$2,$O987="HRG"),"See 07.BPT",IFERROR(ROUND('[10]Linked sheet'!C987,'Rounded options'!$B$3),"-"))</f>
        <v>-</v>
      </c>
      <c r="E987" s="66">
        <f>IF(AND($O987="HRG",OR($D$2,$Q987=$E$2)), "See 07.BPTs",IFERROR(ROUND('[10]Linked sheet'!D987,'Rounded options'!$B$3),"-"))</f>
        <v>2176</v>
      </c>
      <c r="F987" s="15" t="str">
        <f>IFERROR(ROUND(IF('[10]Linked sheet'!E987="","-",'[10]Linked sheet'!E987),'Rounded options'!$B$3),"-")</f>
        <v>-</v>
      </c>
      <c r="G987" s="15" t="str">
        <f>IFERROR(ROUND(IF('[10]Linked sheet'!F987="","-",'[10]Linked sheet'!F987),'Rounded options'!$B$3),"-")</f>
        <v>-</v>
      </c>
      <c r="H987" s="15">
        <f>IFERROR(ROUND(IF('[10]Linked sheet'!G987="","-",'[10]Linked sheet'!G987),'Rounded options'!$B$3),"-")</f>
        <v>5</v>
      </c>
      <c r="I987" s="66">
        <f>IF(AND(Q987=$I$2,$O987="HRG"),"See 07.BPTs",IFERROR(ROUND('[10]Linked sheet'!H987,'Rounded options'!$B$3),"-"))</f>
        <v>2124</v>
      </c>
      <c r="J987" s="15">
        <f>IFERROR(ROUND(IF('[10]Linked sheet'!I987="","-",'[10]Linked sheet'!I987),'Rounded options'!$B$3),"-")</f>
        <v>6</v>
      </c>
      <c r="K987" s="15">
        <f>IFERROR(ROUND(IF('[10]Linked sheet'!J987="","-",'[10]Linked sheet'!J987),'Rounded options'!$B$3),"-")</f>
        <v>209</v>
      </c>
      <c r="L987" s="15" t="str">
        <f>IF('[10]Linked sheet'!K987="","-",'[10]Linked sheet'!K987)</f>
        <v>No</v>
      </c>
      <c r="M987" s="39" t="str">
        <f>IF('[10]Linked sheet'!L987="","-",'[10]Linked sheet'!L987)</f>
        <v>-</v>
      </c>
      <c r="N987" s="35">
        <f>IFERROR(ROUND('[10]Linked sheet'!M987,'Rounded options'!$B$3),"-")</f>
        <v>0</v>
      </c>
      <c r="O987" s="7" t="str">
        <f>IFERROR(VLOOKUP($B987,[11]BPT_System_Structure!$B:$F,2,FALSE),"-")</f>
        <v>-</v>
      </c>
      <c r="P987" s="23" t="str">
        <f>IFERROR(VLOOKUP($B987,[11]BPT_System_Structure!$B:$F,3,FALSE),"-")</f>
        <v>-</v>
      </c>
      <c r="Q987" s="8" t="str">
        <f>IFERROR(VLOOKUP($B987,[11]BPT_System_Structure!$B:$F,5,FALSE),"-")</f>
        <v>-</v>
      </c>
      <c r="R987" s="59">
        <v>0</v>
      </c>
    </row>
    <row r="988" spans="2:18" hidden="1" x14ac:dyDescent="0.2">
      <c r="B988" s="21" t="str">
        <f>'[10]Linked sheet'!A988</f>
        <v>HB62B</v>
      </c>
      <c r="C988" s="20" t="str">
        <f>VLOOKUP($B988,'[10]Linked sheet'!$A$3:$O$1925,2,FALSE)</f>
        <v>Intermediate, Shoulder or Upper Arm Procedures for Non-Trauma, with CC</v>
      </c>
      <c r="D988" s="68" t="str">
        <f>IF(AND($Q988=$D$2,$O988="HRG"),"See 07.BPT",IFERROR(ROUND('[10]Linked sheet'!C988,'Rounded options'!$B$3),"-"))</f>
        <v>-</v>
      </c>
      <c r="E988" s="66">
        <f>IF(AND($O988="HRG",OR($D$2,$Q988=$E$2)), "See 07.BPTs",IFERROR(ROUND('[10]Linked sheet'!D988,'Rounded options'!$B$3),"-"))</f>
        <v>1566</v>
      </c>
      <c r="F988" s="15" t="str">
        <f>IFERROR(ROUND(IF('[10]Linked sheet'!E988="","-",'[10]Linked sheet'!E988),'Rounded options'!$B$3),"-")</f>
        <v>-</v>
      </c>
      <c r="G988" s="15" t="str">
        <f>IFERROR(ROUND(IF('[10]Linked sheet'!F988="","-",'[10]Linked sheet'!F988),'Rounded options'!$B$3),"-")</f>
        <v>-</v>
      </c>
      <c r="H988" s="15">
        <f>IFERROR(ROUND(IF('[10]Linked sheet'!G988="","-",'[10]Linked sheet'!G988),'Rounded options'!$B$3),"-")</f>
        <v>5</v>
      </c>
      <c r="I988" s="66">
        <f>IF(AND(Q988=$I$2,$O988="HRG"),"See 07.BPTs",IFERROR(ROUND('[10]Linked sheet'!H988,'Rounded options'!$B$3),"-"))</f>
        <v>7497</v>
      </c>
      <c r="J988" s="15">
        <f>IFERROR(ROUND(IF('[10]Linked sheet'!I988="","-",'[10]Linked sheet'!I988),'Rounded options'!$B$3),"-")</f>
        <v>60</v>
      </c>
      <c r="K988" s="15">
        <f>IFERROR(ROUND(IF('[10]Linked sheet'!J988="","-",'[10]Linked sheet'!J988),'Rounded options'!$B$3),"-")</f>
        <v>209</v>
      </c>
      <c r="L988" s="15" t="str">
        <f>IF('[10]Linked sheet'!K988="","-",'[10]Linked sheet'!K988)</f>
        <v>No</v>
      </c>
      <c r="M988" s="39" t="str">
        <f>IF('[10]Linked sheet'!L988="","-",'[10]Linked sheet'!L988)</f>
        <v>-</v>
      </c>
      <c r="N988" s="35">
        <f>IFERROR(ROUND('[10]Linked sheet'!M988,'Rounded options'!$B$3),"-")</f>
        <v>0</v>
      </c>
      <c r="O988" s="7" t="str">
        <f>IFERROR(VLOOKUP($B988,[11]BPT_System_Structure!$B:$F,2,FALSE),"-")</f>
        <v>-</v>
      </c>
      <c r="P988" s="23" t="str">
        <f>IFERROR(VLOOKUP($B988,[11]BPT_System_Structure!$B:$F,3,FALSE),"-")</f>
        <v>-</v>
      </c>
      <c r="Q988" s="8" t="str">
        <f>IFERROR(VLOOKUP($B988,[11]BPT_System_Structure!$B:$F,5,FALSE),"-")</f>
        <v>-</v>
      </c>
      <c r="R988" s="59">
        <v>0</v>
      </c>
    </row>
    <row r="989" spans="2:18" x14ac:dyDescent="0.2">
      <c r="B989" s="21" t="str">
        <f>'[10]Linked sheet'!A989</f>
        <v>HB62C</v>
      </c>
      <c r="C989" s="20" t="str">
        <f>VLOOKUP($B989,'[10]Linked sheet'!$A$3:$O$1925,2,FALSE)</f>
        <v>Intermediate, Shoulder or Upper Arm Procedures for Non-Trauma, without CC</v>
      </c>
      <c r="D989" s="68" t="str">
        <f>IF(AND($Q989=$D$2,$O989="HRG"),"See 07.BPT",IFERROR(ROUND('[10]Linked sheet'!C989,'Rounded options'!$B$3),"-"))</f>
        <v>-</v>
      </c>
      <c r="E989" s="66">
        <f>IF(AND($O989="HRG",OR($D$2,$Q989=$E$2)), "See 07.BPTs",IFERROR(ROUND('[10]Linked sheet'!D989,'Rounded options'!$B$3),"-"))</f>
        <v>1405</v>
      </c>
      <c r="F989" s="15" t="str">
        <f>IFERROR(ROUND(IF('[10]Linked sheet'!E989="","-",'[10]Linked sheet'!E989),'Rounded options'!$B$3),"-")</f>
        <v>-</v>
      </c>
      <c r="G989" s="15" t="str">
        <f>IFERROR(ROUND(IF('[10]Linked sheet'!F989="","-",'[10]Linked sheet'!F989),'Rounded options'!$B$3),"-")</f>
        <v>-</v>
      </c>
      <c r="H989" s="15">
        <f>IFERROR(ROUND(IF('[10]Linked sheet'!G989="","-",'[10]Linked sheet'!G989),'Rounded options'!$B$3),"-")</f>
        <v>5</v>
      </c>
      <c r="I989" s="66">
        <f>IF(AND(Q989=$I$2,$O989="HRG"),"See 07.BPTs",IFERROR(ROUND('[10]Linked sheet'!H989,'Rounded options'!$B$3),"-"))</f>
        <v>1693</v>
      </c>
      <c r="J989" s="15">
        <f>IFERROR(ROUND(IF('[10]Linked sheet'!I989="","-",'[10]Linked sheet'!I989),'Rounded options'!$B$3),"-")</f>
        <v>8</v>
      </c>
      <c r="K989" s="15">
        <f>IFERROR(ROUND(IF('[10]Linked sheet'!J989="","-",'[10]Linked sheet'!J989),'Rounded options'!$B$3),"-")</f>
        <v>209</v>
      </c>
      <c r="L989" s="15" t="str">
        <f>IF('[10]Linked sheet'!K989="","-",'[10]Linked sheet'!K989)</f>
        <v>No</v>
      </c>
      <c r="M989" s="39" t="str">
        <f>IF('[10]Linked sheet'!L989="","-",'[10]Linked sheet'!L989)</f>
        <v>-</v>
      </c>
      <c r="N989" s="35">
        <f>IFERROR(ROUND('[10]Linked sheet'!M989,'Rounded options'!$B$3),"-")</f>
        <v>0</v>
      </c>
      <c r="O989" s="7" t="str">
        <f>IFERROR(VLOOKUP($B989,[11]BPT_System_Structure!$B:$F,2,FALSE),"-")</f>
        <v>sub-HRG</v>
      </c>
      <c r="P989" s="23" t="str">
        <f>IFERROR(VLOOKUP($B989,[11]BPT_System_Structure!$B:$F,3,FALSE),"-")</f>
        <v>DayCase</v>
      </c>
      <c r="Q989" s="8" t="str">
        <f>IFERROR(VLOOKUP($B989,[11]BPT_System_Structure!$B:$F,5,FALSE),"-")</f>
        <v>DC/EL</v>
      </c>
      <c r="R989" s="59" t="s">
        <v>11</v>
      </c>
    </row>
    <row r="990" spans="2:18" hidden="1" x14ac:dyDescent="0.2">
      <c r="B990" s="21" t="str">
        <f>'[10]Linked sheet'!A990</f>
        <v>HB63Z</v>
      </c>
      <c r="C990" s="20" t="str">
        <f>VLOOKUP($B990,'[10]Linked sheet'!$A$3:$O$1925,2,FALSE)</f>
        <v>Minor, Shoulder or Upper Arm Procedures for Non-Trauma</v>
      </c>
      <c r="D990" s="68">
        <f>IF(AND($Q990=$D$2,$O990="HRG"),"See 07.BPT",IFERROR(ROUND('[10]Linked sheet'!C990,'Rounded options'!$B$3),"-"))</f>
        <v>481</v>
      </c>
      <c r="E990" s="66">
        <f>IF(AND($O990="HRG",OR($D$2,$Q990=$E$2)), "See 07.BPTs",IFERROR(ROUND('[10]Linked sheet'!D990,'Rounded options'!$B$3),"-"))</f>
        <v>481</v>
      </c>
      <c r="F990" s="15" t="str">
        <f>IFERROR(ROUND(IF('[10]Linked sheet'!E990="","-",'[10]Linked sheet'!E990),'Rounded options'!$B$3),"-")</f>
        <v>-</v>
      </c>
      <c r="G990" s="15" t="str">
        <f>IFERROR(ROUND(IF('[10]Linked sheet'!F990="","-",'[10]Linked sheet'!F990),'Rounded options'!$B$3),"-")</f>
        <v>-</v>
      </c>
      <c r="H990" s="15">
        <f>IFERROR(ROUND(IF('[10]Linked sheet'!G990="","-",'[10]Linked sheet'!G990),'Rounded options'!$B$3),"-")</f>
        <v>5</v>
      </c>
      <c r="I990" s="66">
        <f>IF(AND(Q990=$I$2,$O990="HRG"),"See 07.BPTs",IFERROR(ROUND('[10]Linked sheet'!H990,'Rounded options'!$B$3),"-"))</f>
        <v>481</v>
      </c>
      <c r="J990" s="15">
        <f>IFERROR(ROUND(IF('[10]Linked sheet'!I990="","-",'[10]Linked sheet'!I990),'Rounded options'!$B$3),"-")</f>
        <v>5</v>
      </c>
      <c r="K990" s="15">
        <f>IFERROR(ROUND(IF('[10]Linked sheet'!J990="","-",'[10]Linked sheet'!J990),'Rounded options'!$B$3),"-")</f>
        <v>209</v>
      </c>
      <c r="L990" s="15" t="str">
        <f>IF('[10]Linked sheet'!K990="","-",'[10]Linked sheet'!K990)</f>
        <v>No</v>
      </c>
      <c r="M990" s="39" t="str">
        <f>IF('[10]Linked sheet'!L990="","-",'[10]Linked sheet'!L990)</f>
        <v>-</v>
      </c>
      <c r="N990" s="35">
        <f>IFERROR(ROUND('[10]Linked sheet'!M990,'Rounded options'!$B$3),"-")</f>
        <v>0</v>
      </c>
      <c r="O990" s="7" t="str">
        <f>IFERROR(VLOOKUP($B990,[11]BPT_System_Structure!$B:$F,2,FALSE),"-")</f>
        <v>-</v>
      </c>
      <c r="P990" s="23" t="str">
        <f>IFERROR(VLOOKUP($B990,[11]BPT_System_Structure!$B:$F,3,FALSE),"-")</f>
        <v>-</v>
      </c>
      <c r="Q990" s="8" t="str">
        <f>IFERROR(VLOOKUP($B990,[11]BPT_System_Structure!$B:$F,5,FALSE),"-")</f>
        <v>-</v>
      </c>
      <c r="R990" s="59">
        <v>0</v>
      </c>
    </row>
    <row r="991" spans="2:18" hidden="1" x14ac:dyDescent="0.2">
      <c r="B991" s="21" t="str">
        <f>'[10]Linked sheet'!A991</f>
        <v>HB69Z</v>
      </c>
      <c r="C991" s="20" t="str">
        <f>VLOOKUP($B991,'[10]Linked sheet'!$A$3:$O$1925,2,FALSE)</f>
        <v>Minimal, Shoulder or Upper Arm Procedures for Non-Trauma</v>
      </c>
      <c r="D991" s="68">
        <f>IF(AND($Q991=$D$2,$O991="HRG"),"See 07.BPT",IFERROR(ROUND('[10]Linked sheet'!C991,'Rounded options'!$B$3),"-"))</f>
        <v>481</v>
      </c>
      <c r="E991" s="66">
        <f>IF(AND($O991="HRG",OR($D$2,$Q991=$E$2)), "See 07.BPTs",IFERROR(ROUND('[10]Linked sheet'!D991,'Rounded options'!$B$3),"-"))</f>
        <v>389</v>
      </c>
      <c r="F991" s="15" t="str">
        <f>IFERROR(ROUND(IF('[10]Linked sheet'!E991="","-",'[10]Linked sheet'!E991),'Rounded options'!$B$3),"-")</f>
        <v>-</v>
      </c>
      <c r="G991" s="15" t="str">
        <f>IFERROR(ROUND(IF('[10]Linked sheet'!F991="","-",'[10]Linked sheet'!F991),'Rounded options'!$B$3),"-")</f>
        <v>-</v>
      </c>
      <c r="H991" s="15">
        <f>IFERROR(ROUND(IF('[10]Linked sheet'!G991="","-",'[10]Linked sheet'!G991),'Rounded options'!$B$3),"-")</f>
        <v>5</v>
      </c>
      <c r="I991" s="66">
        <f>IF(AND(Q991=$I$2,$O991="HRG"),"See 07.BPTs",IFERROR(ROUND('[10]Linked sheet'!H991,'Rounded options'!$B$3),"-"))</f>
        <v>1059</v>
      </c>
      <c r="J991" s="15">
        <f>IFERROR(ROUND(IF('[10]Linked sheet'!I991="","-",'[10]Linked sheet'!I991),'Rounded options'!$B$3),"-")</f>
        <v>5</v>
      </c>
      <c r="K991" s="15">
        <f>IFERROR(ROUND(IF('[10]Linked sheet'!J991="","-",'[10]Linked sheet'!J991),'Rounded options'!$B$3),"-")</f>
        <v>209</v>
      </c>
      <c r="L991" s="15" t="str">
        <f>IF('[10]Linked sheet'!K991="","-",'[10]Linked sheet'!K991)</f>
        <v>No</v>
      </c>
      <c r="M991" s="39" t="str">
        <f>IF('[10]Linked sheet'!L991="","-",'[10]Linked sheet'!L991)</f>
        <v>-</v>
      </c>
      <c r="N991" s="35">
        <f>IFERROR(ROUND('[10]Linked sheet'!M991,'Rounded options'!$B$3),"-")</f>
        <v>0</v>
      </c>
      <c r="O991" s="7" t="str">
        <f>IFERROR(VLOOKUP($B991,[11]BPT_System_Structure!$B:$F,2,FALSE),"-")</f>
        <v>-</v>
      </c>
      <c r="P991" s="23" t="str">
        <f>IFERROR(VLOOKUP($B991,[11]BPT_System_Structure!$B:$F,3,FALSE),"-")</f>
        <v>-</v>
      </c>
      <c r="Q991" s="8" t="str">
        <f>IFERROR(VLOOKUP($B991,[11]BPT_System_Structure!$B:$F,5,FALSE),"-")</f>
        <v>-</v>
      </c>
      <c r="R991" s="59">
        <v>0</v>
      </c>
    </row>
    <row r="992" spans="2:18" hidden="1" x14ac:dyDescent="0.2">
      <c r="B992" s="21" t="str">
        <f>'[10]Linked sheet'!A992</f>
        <v>HB71B</v>
      </c>
      <c r="C992" s="20" t="str">
        <f>VLOOKUP($B992,'[10]Linked sheet'!$A$3:$O$1925,2,FALSE)</f>
        <v>Major, Elbow or Lower Arm Procedures for Non-Trauma, with CC</v>
      </c>
      <c r="D992" s="68" t="str">
        <f>IF(AND($Q992=$D$2,$O992="HRG"),"See 07.BPT",IFERROR(ROUND('[10]Linked sheet'!C992,'Rounded options'!$B$3),"-"))</f>
        <v>-</v>
      </c>
      <c r="E992" s="66">
        <f>IF(AND($O992="HRG",OR($D$2,$Q992=$E$2)), "See 07.BPTs",IFERROR(ROUND('[10]Linked sheet'!D992,'Rounded options'!$B$3),"-"))</f>
        <v>4074</v>
      </c>
      <c r="F992" s="15" t="str">
        <f>IFERROR(ROUND(IF('[10]Linked sheet'!E992="","-",'[10]Linked sheet'!E992),'Rounded options'!$B$3),"-")</f>
        <v>-</v>
      </c>
      <c r="G992" s="15" t="str">
        <f>IFERROR(ROUND(IF('[10]Linked sheet'!F992="","-",'[10]Linked sheet'!F992),'Rounded options'!$B$3),"-")</f>
        <v>-</v>
      </c>
      <c r="H992" s="15">
        <f>IFERROR(ROUND(IF('[10]Linked sheet'!G992="","-",'[10]Linked sheet'!G992),'Rounded options'!$B$3),"-")</f>
        <v>10</v>
      </c>
      <c r="I992" s="66">
        <f>IF(AND(Q992=$I$2,$O992="HRG"),"See 07.BPTs",IFERROR(ROUND('[10]Linked sheet'!H992,'Rounded options'!$B$3),"-"))</f>
        <v>4532</v>
      </c>
      <c r="J992" s="15">
        <f>IFERROR(ROUND(IF('[10]Linked sheet'!I992="","-",'[10]Linked sheet'!I992),'Rounded options'!$B$3),"-")</f>
        <v>33</v>
      </c>
      <c r="K992" s="15">
        <f>IFERROR(ROUND(IF('[10]Linked sheet'!J992="","-",'[10]Linked sheet'!J992),'Rounded options'!$B$3),"-")</f>
        <v>209</v>
      </c>
      <c r="L992" s="15" t="str">
        <f>IF('[10]Linked sheet'!K992="","-",'[10]Linked sheet'!K992)</f>
        <v>No</v>
      </c>
      <c r="M992" s="39" t="str">
        <f>IF('[10]Linked sheet'!L992="","-",'[10]Linked sheet'!L992)</f>
        <v>-</v>
      </c>
      <c r="N992" s="35">
        <f>IFERROR(ROUND('[10]Linked sheet'!M992,'Rounded options'!$B$3),"-")</f>
        <v>0</v>
      </c>
      <c r="O992" s="7" t="str">
        <f>IFERROR(VLOOKUP($B992,[11]BPT_System_Structure!$B:$F,2,FALSE),"-")</f>
        <v>-</v>
      </c>
      <c r="P992" s="23" t="str">
        <f>IFERROR(VLOOKUP($B992,[11]BPT_System_Structure!$B:$F,3,FALSE),"-")</f>
        <v>-</v>
      </c>
      <c r="Q992" s="8" t="str">
        <f>IFERROR(VLOOKUP($B992,[11]BPT_System_Structure!$B:$F,5,FALSE),"-")</f>
        <v>-</v>
      </c>
      <c r="R992" s="59">
        <v>0</v>
      </c>
    </row>
    <row r="993" spans="2:18" hidden="1" x14ac:dyDescent="0.2">
      <c r="B993" s="21" t="str">
        <f>'[10]Linked sheet'!A993</f>
        <v>HB71C</v>
      </c>
      <c r="C993" s="20" t="str">
        <f>VLOOKUP($B993,'[10]Linked sheet'!$A$3:$O$1925,2,FALSE)</f>
        <v>Major, Elbow or Lower Arm Procedures for Non-Trauma, without CC</v>
      </c>
      <c r="D993" s="68" t="str">
        <f>IF(AND($Q993=$D$2,$O993="HRG"),"See 07.BPT",IFERROR(ROUND('[10]Linked sheet'!C993,'Rounded options'!$B$3),"-"))</f>
        <v>-</v>
      </c>
      <c r="E993" s="66">
        <f>IF(AND($O993="HRG",OR($D$2,$Q993=$E$2)), "See 07.BPTs",IFERROR(ROUND('[10]Linked sheet'!D993,'Rounded options'!$B$3),"-"))</f>
        <v>2690</v>
      </c>
      <c r="F993" s="15" t="str">
        <f>IFERROR(ROUND(IF('[10]Linked sheet'!E993="","-",'[10]Linked sheet'!E993),'Rounded options'!$B$3),"-")</f>
        <v>-</v>
      </c>
      <c r="G993" s="15" t="str">
        <f>IFERROR(ROUND(IF('[10]Linked sheet'!F993="","-",'[10]Linked sheet'!F993),'Rounded options'!$B$3),"-")</f>
        <v>-</v>
      </c>
      <c r="H993" s="15">
        <f>IFERROR(ROUND(IF('[10]Linked sheet'!G993="","-",'[10]Linked sheet'!G993),'Rounded options'!$B$3),"-")</f>
        <v>5</v>
      </c>
      <c r="I993" s="66">
        <f>IF(AND(Q993=$I$2,$O993="HRG"),"See 07.BPTs",IFERROR(ROUND('[10]Linked sheet'!H993,'Rounded options'!$B$3),"-"))</f>
        <v>2307</v>
      </c>
      <c r="J993" s="15">
        <f>IFERROR(ROUND(IF('[10]Linked sheet'!I993="","-",'[10]Linked sheet'!I993),'Rounded options'!$B$3),"-")</f>
        <v>6</v>
      </c>
      <c r="K993" s="15">
        <f>IFERROR(ROUND(IF('[10]Linked sheet'!J993="","-",'[10]Linked sheet'!J993),'Rounded options'!$B$3),"-")</f>
        <v>209</v>
      </c>
      <c r="L993" s="15" t="str">
        <f>IF('[10]Linked sheet'!K993="","-",'[10]Linked sheet'!K993)</f>
        <v>No</v>
      </c>
      <c r="M993" s="39" t="str">
        <f>IF('[10]Linked sheet'!L993="","-",'[10]Linked sheet'!L993)</f>
        <v>-</v>
      </c>
      <c r="N993" s="35">
        <f>IFERROR(ROUND('[10]Linked sheet'!M993,'Rounded options'!$B$3),"-")</f>
        <v>0</v>
      </c>
      <c r="O993" s="7" t="str">
        <f>IFERROR(VLOOKUP($B993,[11]BPT_System_Structure!$B:$F,2,FALSE),"-")</f>
        <v>-</v>
      </c>
      <c r="P993" s="23" t="str">
        <f>IFERROR(VLOOKUP($B993,[11]BPT_System_Structure!$B:$F,3,FALSE),"-")</f>
        <v>-</v>
      </c>
      <c r="Q993" s="8" t="str">
        <f>IFERROR(VLOOKUP($B993,[11]BPT_System_Structure!$B:$F,5,FALSE),"-")</f>
        <v>-</v>
      </c>
      <c r="R993" s="59">
        <v>0</v>
      </c>
    </row>
    <row r="994" spans="2:18" hidden="1" x14ac:dyDescent="0.2">
      <c r="B994" s="21" t="str">
        <f>'[10]Linked sheet'!A994</f>
        <v>HB72Z</v>
      </c>
      <c r="C994" s="20" t="str">
        <f>VLOOKUP($B994,'[10]Linked sheet'!$A$3:$O$1925,2,FALSE)</f>
        <v>Intermediate, Elbow or Lower Arm Procedures for Non-Trauma</v>
      </c>
      <c r="D994" s="68" t="str">
        <f>IF(AND($Q994=$D$2,$O994="HRG"),"See 07.BPT",IFERROR(ROUND('[10]Linked sheet'!C994,'Rounded options'!$B$3),"-"))</f>
        <v>-</v>
      </c>
      <c r="E994" s="66">
        <f>IF(AND($O994="HRG",OR($D$2,$Q994=$E$2)), "See 07.BPTs",IFERROR(ROUND('[10]Linked sheet'!D994,'Rounded options'!$B$3),"-"))</f>
        <v>1408</v>
      </c>
      <c r="F994" s="15" t="str">
        <f>IFERROR(ROUND(IF('[10]Linked sheet'!E994="","-",'[10]Linked sheet'!E994),'Rounded options'!$B$3),"-")</f>
        <v>-</v>
      </c>
      <c r="G994" s="15" t="str">
        <f>IFERROR(ROUND(IF('[10]Linked sheet'!F994="","-",'[10]Linked sheet'!F994),'Rounded options'!$B$3),"-")</f>
        <v>-</v>
      </c>
      <c r="H994" s="15">
        <f>IFERROR(ROUND(IF('[10]Linked sheet'!G994="","-",'[10]Linked sheet'!G994),'Rounded options'!$B$3),"-")</f>
        <v>5</v>
      </c>
      <c r="I994" s="66">
        <f>IF(AND(Q994=$I$2,$O994="HRG"),"See 07.BPTs",IFERROR(ROUND('[10]Linked sheet'!H994,'Rounded options'!$B$3),"-"))</f>
        <v>3142</v>
      </c>
      <c r="J994" s="15">
        <f>IFERROR(ROUND(IF('[10]Linked sheet'!I994="","-",'[10]Linked sheet'!I994),'Rounded options'!$B$3),"-")</f>
        <v>20</v>
      </c>
      <c r="K994" s="15">
        <f>IFERROR(ROUND(IF('[10]Linked sheet'!J994="","-",'[10]Linked sheet'!J994),'Rounded options'!$B$3),"-")</f>
        <v>209</v>
      </c>
      <c r="L994" s="15" t="str">
        <f>IF('[10]Linked sheet'!K994="","-",'[10]Linked sheet'!K994)</f>
        <v>No</v>
      </c>
      <c r="M994" s="39" t="str">
        <f>IF('[10]Linked sheet'!L994="","-",'[10]Linked sheet'!L994)</f>
        <v>-</v>
      </c>
      <c r="N994" s="35">
        <f>IFERROR(ROUND('[10]Linked sheet'!M994,'Rounded options'!$B$3),"-")</f>
        <v>0</v>
      </c>
      <c r="O994" s="7" t="str">
        <f>IFERROR(VLOOKUP($B994,[11]BPT_System_Structure!$B:$F,2,FALSE),"-")</f>
        <v>-</v>
      </c>
      <c r="P994" s="23" t="str">
        <f>IFERROR(VLOOKUP($B994,[11]BPT_System_Structure!$B:$F,3,FALSE),"-")</f>
        <v>-</v>
      </c>
      <c r="Q994" s="8" t="str">
        <f>IFERROR(VLOOKUP($B994,[11]BPT_System_Structure!$B:$F,5,FALSE),"-")</f>
        <v>-</v>
      </c>
      <c r="R994" s="59">
        <v>0</v>
      </c>
    </row>
    <row r="995" spans="2:18" hidden="1" x14ac:dyDescent="0.2">
      <c r="B995" s="21" t="str">
        <f>'[10]Linked sheet'!A995</f>
        <v>HB73Z</v>
      </c>
      <c r="C995" s="20" t="str">
        <f>VLOOKUP($B995,'[10]Linked sheet'!$A$3:$O$1925,2,FALSE)</f>
        <v>Minor, Elbow or Lower Arm Procedures for Non-Trauma</v>
      </c>
      <c r="D995" s="68" t="str">
        <f>IF(AND($Q995=$D$2,$O995="HRG"),"See 07.BPT",IFERROR(ROUND('[10]Linked sheet'!C995,'Rounded options'!$B$3),"-"))</f>
        <v>-</v>
      </c>
      <c r="E995" s="66">
        <f>IF(AND($O995="HRG",OR($D$2,$Q995=$E$2)), "See 07.BPTs",IFERROR(ROUND('[10]Linked sheet'!D995,'Rounded options'!$B$3),"-"))</f>
        <v>1208</v>
      </c>
      <c r="F995" s="15" t="str">
        <f>IFERROR(ROUND(IF('[10]Linked sheet'!E995="","-",'[10]Linked sheet'!E995),'Rounded options'!$B$3),"-")</f>
        <v>-</v>
      </c>
      <c r="G995" s="15" t="str">
        <f>IFERROR(ROUND(IF('[10]Linked sheet'!F995="","-",'[10]Linked sheet'!F995),'Rounded options'!$B$3),"-")</f>
        <v>-</v>
      </c>
      <c r="H995" s="15">
        <f>IFERROR(ROUND(IF('[10]Linked sheet'!G995="","-",'[10]Linked sheet'!G995),'Rounded options'!$B$3),"-")</f>
        <v>5</v>
      </c>
      <c r="I995" s="66">
        <f>IF(AND(Q995=$I$2,$O995="HRG"),"See 07.BPTs",IFERROR(ROUND('[10]Linked sheet'!H995,'Rounded options'!$B$3),"-"))</f>
        <v>2618</v>
      </c>
      <c r="J995" s="15">
        <f>IFERROR(ROUND(IF('[10]Linked sheet'!I995="","-",'[10]Linked sheet'!I995),'Rounded options'!$B$3),"-")</f>
        <v>19</v>
      </c>
      <c r="K995" s="15">
        <f>IFERROR(ROUND(IF('[10]Linked sheet'!J995="","-",'[10]Linked sheet'!J995),'Rounded options'!$B$3),"-")</f>
        <v>209</v>
      </c>
      <c r="L995" s="15" t="str">
        <f>IF('[10]Linked sheet'!K995="","-",'[10]Linked sheet'!K995)</f>
        <v>No</v>
      </c>
      <c r="M995" s="39" t="str">
        <f>IF('[10]Linked sheet'!L995="","-",'[10]Linked sheet'!L995)</f>
        <v>-</v>
      </c>
      <c r="N995" s="35">
        <f>IFERROR(ROUND('[10]Linked sheet'!M995,'Rounded options'!$B$3),"-")</f>
        <v>0</v>
      </c>
      <c r="O995" s="7" t="str">
        <f>IFERROR(VLOOKUP($B995,[11]BPT_System_Structure!$B:$F,2,FALSE),"-")</f>
        <v>-</v>
      </c>
      <c r="P995" s="23" t="str">
        <f>IFERROR(VLOOKUP($B995,[11]BPT_System_Structure!$B:$F,3,FALSE),"-")</f>
        <v>-</v>
      </c>
      <c r="Q995" s="8" t="str">
        <f>IFERROR(VLOOKUP($B995,[11]BPT_System_Structure!$B:$F,5,FALSE),"-")</f>
        <v>-</v>
      </c>
      <c r="R995" s="59">
        <v>0</v>
      </c>
    </row>
    <row r="996" spans="2:18" hidden="1" x14ac:dyDescent="0.2">
      <c r="B996" s="21" t="str">
        <f>'[10]Linked sheet'!A996</f>
        <v>HB79Z</v>
      </c>
      <c r="C996" s="20" t="str">
        <f>VLOOKUP($B996,'[10]Linked sheet'!$A$3:$O$1925,2,FALSE)</f>
        <v>Minimal, Elbow or Lower Arm Procedures for Non-Trauma</v>
      </c>
      <c r="D996" s="68">
        <f>IF(AND($Q996=$D$2,$O996="HRG"),"See 07.BPT",IFERROR(ROUND('[10]Linked sheet'!C996,'Rounded options'!$B$3),"-"))</f>
        <v>133</v>
      </c>
      <c r="E996" s="66">
        <f>IF(AND($O996="HRG",OR($D$2,$Q996=$E$2)), "See 07.BPTs",IFERROR(ROUND('[10]Linked sheet'!D996,'Rounded options'!$B$3),"-"))</f>
        <v>516</v>
      </c>
      <c r="F996" s="15" t="str">
        <f>IFERROR(ROUND(IF('[10]Linked sheet'!E996="","-",'[10]Linked sheet'!E996),'Rounded options'!$B$3),"-")</f>
        <v>-</v>
      </c>
      <c r="G996" s="15" t="str">
        <f>IFERROR(ROUND(IF('[10]Linked sheet'!F996="","-",'[10]Linked sheet'!F996),'Rounded options'!$B$3),"-")</f>
        <v>-</v>
      </c>
      <c r="H996" s="15">
        <f>IFERROR(ROUND(IF('[10]Linked sheet'!G996="","-",'[10]Linked sheet'!G996),'Rounded options'!$B$3),"-")</f>
        <v>5</v>
      </c>
      <c r="I996" s="66">
        <f>IF(AND(Q996=$I$2,$O996="HRG"),"See 07.BPTs",IFERROR(ROUND('[10]Linked sheet'!H996,'Rounded options'!$B$3),"-"))</f>
        <v>402</v>
      </c>
      <c r="J996" s="15">
        <f>IFERROR(ROUND(IF('[10]Linked sheet'!I996="","-",'[10]Linked sheet'!I996),'Rounded options'!$B$3),"-")</f>
        <v>5</v>
      </c>
      <c r="K996" s="15">
        <f>IFERROR(ROUND(IF('[10]Linked sheet'!J996="","-",'[10]Linked sheet'!J996),'Rounded options'!$B$3),"-")</f>
        <v>209</v>
      </c>
      <c r="L996" s="15" t="str">
        <f>IF('[10]Linked sheet'!K996="","-",'[10]Linked sheet'!K996)</f>
        <v>No</v>
      </c>
      <c r="M996" s="39" t="str">
        <f>IF('[10]Linked sheet'!L996="","-",'[10]Linked sheet'!L996)</f>
        <v>-</v>
      </c>
      <c r="N996" s="35">
        <f>IFERROR(ROUND('[10]Linked sheet'!M996,'Rounded options'!$B$3),"-")</f>
        <v>0</v>
      </c>
      <c r="O996" s="7" t="str">
        <f>IFERROR(VLOOKUP($B996,[11]BPT_System_Structure!$B:$F,2,FALSE),"-")</f>
        <v>-</v>
      </c>
      <c r="P996" s="23" t="str">
        <f>IFERROR(VLOOKUP($B996,[11]BPT_System_Structure!$B:$F,3,FALSE),"-")</f>
        <v>-</v>
      </c>
      <c r="Q996" s="8" t="str">
        <f>IFERROR(VLOOKUP($B996,[11]BPT_System_Structure!$B:$F,5,FALSE),"-")</f>
        <v>-</v>
      </c>
      <c r="R996" s="59">
        <v>0</v>
      </c>
    </row>
    <row r="997" spans="2:18" hidden="1" x14ac:dyDescent="0.2">
      <c r="B997" s="21" t="str">
        <f>'[10]Linked sheet'!A997</f>
        <v>HB91Z</v>
      </c>
      <c r="C997" s="20" t="str">
        <f>VLOOKUP($B997,'[10]Linked sheet'!$A$3:$O$1925,2,FALSE)</f>
        <v>Other Non-Trauma Diagnosis without Procedure</v>
      </c>
      <c r="D997" s="68" t="str">
        <f>IF(AND($Q997=$D$2,$O997="HRG"),"See 07.BPT",IFERROR(ROUND('[10]Linked sheet'!C997,'Rounded options'!$B$3),"-"))</f>
        <v>-</v>
      </c>
      <c r="E997" s="66">
        <f>IF(AND($O997="HRG",OR($D$2,$Q997=$E$2)), "See 07.BPTs",IFERROR(ROUND('[10]Linked sheet'!D997,'Rounded options'!$B$3),"-"))</f>
        <v>1492</v>
      </c>
      <c r="F997" s="15" t="str">
        <f>IFERROR(ROUND(IF('[10]Linked sheet'!E997="","-",'[10]Linked sheet'!E997),'Rounded options'!$B$3),"-")</f>
        <v>-</v>
      </c>
      <c r="G997" s="15" t="str">
        <f>IFERROR(ROUND(IF('[10]Linked sheet'!F997="","-",'[10]Linked sheet'!F997),'Rounded options'!$B$3),"-")</f>
        <v>-</v>
      </c>
      <c r="H997" s="15">
        <f>IFERROR(ROUND(IF('[10]Linked sheet'!G997="","-",'[10]Linked sheet'!G997),'Rounded options'!$B$3),"-")</f>
        <v>11</v>
      </c>
      <c r="I997" s="66">
        <f>IF(AND(Q997=$I$2,$O997="HRG"),"See 07.BPTs",IFERROR(ROUND('[10]Linked sheet'!H997,'Rounded options'!$B$3),"-"))</f>
        <v>2913</v>
      </c>
      <c r="J997" s="15">
        <f>IFERROR(ROUND(IF('[10]Linked sheet'!I997="","-",'[10]Linked sheet'!I997),'Rounded options'!$B$3),"-")</f>
        <v>24</v>
      </c>
      <c r="K997" s="15">
        <f>IFERROR(ROUND(IF('[10]Linked sheet'!J997="","-",'[10]Linked sheet'!J997),'Rounded options'!$B$3),"-")</f>
        <v>209</v>
      </c>
      <c r="L997" s="15" t="str">
        <f>IF('[10]Linked sheet'!K997="","-",'[10]Linked sheet'!K997)</f>
        <v>Yes</v>
      </c>
      <c r="M997" s="39">
        <f>IF('[10]Linked sheet'!L997="","-",'[10]Linked sheet'!L997)</f>
        <v>0.30000000000000004</v>
      </c>
      <c r="N997" s="35">
        <f>IFERROR(ROUND('[10]Linked sheet'!M997,'Rounded options'!$B$3),"-")</f>
        <v>874</v>
      </c>
      <c r="O997" s="7" t="str">
        <f>IFERROR(VLOOKUP($B997,[11]BPT_System_Structure!$B:$F,2,FALSE),"-")</f>
        <v>-</v>
      </c>
      <c r="P997" s="23" t="str">
        <f>IFERROR(VLOOKUP($B997,[11]BPT_System_Structure!$B:$F,3,FALSE),"-")</f>
        <v>-</v>
      </c>
      <c r="Q997" s="8" t="str">
        <f>IFERROR(VLOOKUP($B997,[11]BPT_System_Structure!$B:$F,5,FALSE),"-")</f>
        <v>-</v>
      </c>
      <c r="R997" s="59">
        <v>0</v>
      </c>
    </row>
    <row r="998" spans="2:18" hidden="1" x14ac:dyDescent="0.2">
      <c r="B998" s="21" t="str">
        <f>'[10]Linked sheet'!A998</f>
        <v>HB99Z</v>
      </c>
      <c r="C998" s="20" t="str">
        <f>VLOOKUP($B998,'[10]Linked sheet'!$A$3:$O$1925,2,FALSE)</f>
        <v>Other Procedures for Non-Trauma</v>
      </c>
      <c r="D998" s="68">
        <f>IF(AND($Q998=$D$2,$O998="HRG"),"See 07.BPT",IFERROR(ROUND('[10]Linked sheet'!C998,'Rounded options'!$B$3),"-"))</f>
        <v>117</v>
      </c>
      <c r="E998" s="66">
        <f>IF(AND($O998="HRG",OR($D$2,$Q998=$E$2)), "See 07.BPTs",IFERROR(ROUND('[10]Linked sheet'!D998,'Rounded options'!$B$3),"-"))</f>
        <v>1252</v>
      </c>
      <c r="F998" s="15" t="str">
        <f>IFERROR(ROUND(IF('[10]Linked sheet'!E998="","-",'[10]Linked sheet'!E998),'Rounded options'!$B$3),"-")</f>
        <v>-</v>
      </c>
      <c r="G998" s="15" t="str">
        <f>IFERROR(ROUND(IF('[10]Linked sheet'!F998="","-",'[10]Linked sheet'!F998),'Rounded options'!$B$3),"-")</f>
        <v>-</v>
      </c>
      <c r="H998" s="15">
        <f>IFERROR(ROUND(IF('[10]Linked sheet'!G998="","-",'[10]Linked sheet'!G998),'Rounded options'!$B$3),"-")</f>
        <v>5</v>
      </c>
      <c r="I998" s="66">
        <f>IF(AND(Q998=$I$2,$O998="HRG"),"See 07.BPTs",IFERROR(ROUND('[10]Linked sheet'!H998,'Rounded options'!$B$3),"-"))</f>
        <v>5556</v>
      </c>
      <c r="J998" s="15">
        <f>IFERROR(ROUND(IF('[10]Linked sheet'!I998="","-",'[10]Linked sheet'!I998),'Rounded options'!$B$3),"-")</f>
        <v>47</v>
      </c>
      <c r="K998" s="15">
        <f>IFERROR(ROUND(IF('[10]Linked sheet'!J998="","-",'[10]Linked sheet'!J998),'Rounded options'!$B$3),"-")</f>
        <v>209</v>
      </c>
      <c r="L998" s="15" t="str">
        <f>IF('[10]Linked sheet'!K998="","-",'[10]Linked sheet'!K998)</f>
        <v>No</v>
      </c>
      <c r="M998" s="39" t="str">
        <f>IF('[10]Linked sheet'!L998="","-",'[10]Linked sheet'!L998)</f>
        <v>-</v>
      </c>
      <c r="N998" s="35">
        <f>IFERROR(ROUND('[10]Linked sheet'!M998,'Rounded options'!$B$3),"-")</f>
        <v>0</v>
      </c>
      <c r="O998" s="7" t="str">
        <f>IFERROR(VLOOKUP($B998,[11]BPT_System_Structure!$B:$F,2,FALSE),"-")</f>
        <v>-</v>
      </c>
      <c r="P998" s="23" t="str">
        <f>IFERROR(VLOOKUP($B998,[11]BPT_System_Structure!$B:$F,3,FALSE),"-")</f>
        <v>-</v>
      </c>
      <c r="Q998" s="8" t="str">
        <f>IFERROR(VLOOKUP($B998,[11]BPT_System_Structure!$B:$F,5,FALSE),"-")</f>
        <v>-</v>
      </c>
      <c r="R998" s="59">
        <v>0</v>
      </c>
    </row>
    <row r="999" spans="2:18" hidden="1" x14ac:dyDescent="0.2">
      <c r="B999" s="21" t="str">
        <f>'[10]Linked sheet'!A999</f>
        <v>HC01A</v>
      </c>
      <c r="C999" s="20" t="str">
        <f>VLOOKUP($B999,'[10]Linked sheet'!$A$3:$O$1925,2,FALSE)</f>
        <v>Extradural Spine Major 2 with CC Score 5+</v>
      </c>
      <c r="D999" s="68" t="str">
        <f>IF(AND($Q999=$D$2,$O999="HRG"),"See 07.BPT",IFERROR(ROUND('[10]Linked sheet'!C999,'Rounded options'!$B$3),"-"))</f>
        <v>-</v>
      </c>
      <c r="E999" s="66">
        <f>IF(AND($O999="HRG",OR($D$2,$Q999=$E$2)), "See 07.BPTs",IFERROR(ROUND('[10]Linked sheet'!D999,'Rounded options'!$B$3),"-"))</f>
        <v>12254</v>
      </c>
      <c r="F999" s="15" t="str">
        <f>IFERROR(ROUND(IF('[10]Linked sheet'!E999="","-",'[10]Linked sheet'!E999),'Rounded options'!$B$3),"-")</f>
        <v>-</v>
      </c>
      <c r="G999" s="15" t="str">
        <f>IFERROR(ROUND(IF('[10]Linked sheet'!F999="","-",'[10]Linked sheet'!F999),'Rounded options'!$B$3),"-")</f>
        <v>-</v>
      </c>
      <c r="H999" s="15">
        <f>IFERROR(ROUND(IF('[10]Linked sheet'!G999="","-",'[10]Linked sheet'!G999),'Rounded options'!$B$3),"-")</f>
        <v>41</v>
      </c>
      <c r="I999" s="66">
        <f>IF(AND(Q999=$I$2,$O999="HRG"),"See 07.BPTs",IFERROR(ROUND('[10]Linked sheet'!H999,'Rounded options'!$B$3),"-"))</f>
        <v>16203</v>
      </c>
      <c r="J999" s="15">
        <f>IFERROR(ROUND(IF('[10]Linked sheet'!I999="","-",'[10]Linked sheet'!I999),'Rounded options'!$B$3),"-")</f>
        <v>114</v>
      </c>
      <c r="K999" s="15">
        <f>IFERROR(ROUND(IF('[10]Linked sheet'!J999="","-",'[10]Linked sheet'!J999),'Rounded options'!$B$3),"-")</f>
        <v>209</v>
      </c>
      <c r="L999" s="15" t="str">
        <f>IF('[10]Linked sheet'!K999="","-",'[10]Linked sheet'!K999)</f>
        <v>No</v>
      </c>
      <c r="M999" s="39" t="str">
        <f>IF('[10]Linked sheet'!L999="","-",'[10]Linked sheet'!L999)</f>
        <v>-</v>
      </c>
      <c r="N999" s="35">
        <f>IFERROR(ROUND('[10]Linked sheet'!M999,'Rounded options'!$B$3),"-")</f>
        <v>0</v>
      </c>
      <c r="O999" s="7" t="str">
        <f>IFERROR(VLOOKUP($B999,[11]BPT_System_Structure!$B:$F,2,FALSE),"-")</f>
        <v>-</v>
      </c>
      <c r="P999" s="23" t="str">
        <f>IFERROR(VLOOKUP($B999,[11]BPT_System_Structure!$B:$F,3,FALSE),"-")</f>
        <v>-</v>
      </c>
      <c r="Q999" s="8" t="str">
        <f>IFERROR(VLOOKUP($B999,[11]BPT_System_Structure!$B:$F,5,FALSE),"-")</f>
        <v>-</v>
      </c>
      <c r="R999" s="59">
        <v>0</v>
      </c>
    </row>
    <row r="1000" spans="2:18" hidden="1" x14ac:dyDescent="0.2">
      <c r="B1000" s="21" t="str">
        <f>'[10]Linked sheet'!A1000</f>
        <v>HC01B</v>
      </c>
      <c r="C1000" s="20" t="str">
        <f>VLOOKUP($B1000,'[10]Linked sheet'!$A$3:$O$1925,2,FALSE)</f>
        <v>Extradural Spine Major 2 with CC Score 2-4</v>
      </c>
      <c r="D1000" s="68" t="str">
        <f>IF(AND($Q1000=$D$2,$O1000="HRG"),"See 07.BPT",IFERROR(ROUND('[10]Linked sheet'!C1000,'Rounded options'!$B$3),"-"))</f>
        <v>-</v>
      </c>
      <c r="E1000" s="66">
        <f>IF(AND($O1000="HRG",OR($D$2,$Q1000=$E$2)), "See 07.BPTs",IFERROR(ROUND('[10]Linked sheet'!D1000,'Rounded options'!$B$3),"-"))</f>
        <v>6765</v>
      </c>
      <c r="F1000" s="15" t="str">
        <f>IFERROR(ROUND(IF('[10]Linked sheet'!E1000="","-",'[10]Linked sheet'!E1000),'Rounded options'!$B$3),"-")</f>
        <v>-</v>
      </c>
      <c r="G1000" s="15" t="str">
        <f>IFERROR(ROUND(IF('[10]Linked sheet'!F1000="","-",'[10]Linked sheet'!F1000),'Rounded options'!$B$3),"-")</f>
        <v>-</v>
      </c>
      <c r="H1000" s="15">
        <f>IFERROR(ROUND(IF('[10]Linked sheet'!G1000="","-",'[10]Linked sheet'!G1000),'Rounded options'!$B$3),"-")</f>
        <v>13</v>
      </c>
      <c r="I1000" s="66">
        <f>IF(AND(Q1000=$I$2,$O1000="HRG"),"See 07.BPTs",IFERROR(ROUND('[10]Linked sheet'!H1000,'Rounded options'!$B$3),"-"))</f>
        <v>11056</v>
      </c>
      <c r="J1000" s="15">
        <f>IFERROR(ROUND(IF('[10]Linked sheet'!I1000="","-",'[10]Linked sheet'!I1000),'Rounded options'!$B$3),"-")</f>
        <v>47</v>
      </c>
      <c r="K1000" s="15">
        <f>IFERROR(ROUND(IF('[10]Linked sheet'!J1000="","-",'[10]Linked sheet'!J1000),'Rounded options'!$B$3),"-")</f>
        <v>209</v>
      </c>
      <c r="L1000" s="15" t="str">
        <f>IF('[10]Linked sheet'!K1000="","-",'[10]Linked sheet'!K1000)</f>
        <v>No</v>
      </c>
      <c r="M1000" s="39" t="str">
        <f>IF('[10]Linked sheet'!L1000="","-",'[10]Linked sheet'!L1000)</f>
        <v>-</v>
      </c>
      <c r="N1000" s="35">
        <f>IFERROR(ROUND('[10]Linked sheet'!M1000,'Rounded options'!$B$3),"-")</f>
        <v>0</v>
      </c>
      <c r="O1000" s="7" t="str">
        <f>IFERROR(VLOOKUP($B1000,[11]BPT_System_Structure!$B:$F,2,FALSE),"-")</f>
        <v>-</v>
      </c>
      <c r="P1000" s="23" t="str">
        <f>IFERROR(VLOOKUP($B1000,[11]BPT_System_Structure!$B:$F,3,FALSE),"-")</f>
        <v>-</v>
      </c>
      <c r="Q1000" s="8" t="str">
        <f>IFERROR(VLOOKUP($B1000,[11]BPT_System_Structure!$B:$F,5,FALSE),"-")</f>
        <v>-</v>
      </c>
      <c r="R1000" s="59">
        <v>0</v>
      </c>
    </row>
    <row r="1001" spans="2:18" hidden="1" x14ac:dyDescent="0.2">
      <c r="B1001" s="21" t="str">
        <f>'[10]Linked sheet'!A1001</f>
        <v>HC01C</v>
      </c>
      <c r="C1001" s="20" t="str">
        <f>VLOOKUP($B1001,'[10]Linked sheet'!$A$3:$O$1925,2,FALSE)</f>
        <v>Extradural Spine Major 2 with CC Score 0-1</v>
      </c>
      <c r="D1001" s="68" t="str">
        <f>IF(AND($Q1001=$D$2,$O1001="HRG"),"See 07.BPT",IFERROR(ROUND('[10]Linked sheet'!C1001,'Rounded options'!$B$3),"-"))</f>
        <v>-</v>
      </c>
      <c r="E1001" s="66">
        <f>IF(AND($O1001="HRG",OR($D$2,$Q1001=$E$2)), "See 07.BPTs",IFERROR(ROUND('[10]Linked sheet'!D1001,'Rounded options'!$B$3),"-"))</f>
        <v>5973</v>
      </c>
      <c r="F1001" s="15" t="str">
        <f>IFERROR(ROUND(IF('[10]Linked sheet'!E1001="","-",'[10]Linked sheet'!E1001),'Rounded options'!$B$3),"-")</f>
        <v>-</v>
      </c>
      <c r="G1001" s="15" t="str">
        <f>IFERROR(ROUND(IF('[10]Linked sheet'!F1001="","-",'[10]Linked sheet'!F1001),'Rounded options'!$B$3),"-")</f>
        <v>-</v>
      </c>
      <c r="H1001" s="15">
        <f>IFERROR(ROUND(IF('[10]Linked sheet'!G1001="","-",'[10]Linked sheet'!G1001),'Rounded options'!$B$3),"-")</f>
        <v>10</v>
      </c>
      <c r="I1001" s="66">
        <f>IF(AND(Q1001=$I$2,$O1001="HRG"),"See 07.BPTs",IFERROR(ROUND('[10]Linked sheet'!H1001,'Rounded options'!$B$3),"-"))</f>
        <v>8167</v>
      </c>
      <c r="J1001" s="15">
        <f>IFERROR(ROUND(IF('[10]Linked sheet'!I1001="","-",'[10]Linked sheet'!I1001),'Rounded options'!$B$3),"-")</f>
        <v>28</v>
      </c>
      <c r="K1001" s="15">
        <f>IFERROR(ROUND(IF('[10]Linked sheet'!J1001="","-",'[10]Linked sheet'!J1001),'Rounded options'!$B$3),"-")</f>
        <v>209</v>
      </c>
      <c r="L1001" s="15" t="str">
        <f>IF('[10]Linked sheet'!K1001="","-",'[10]Linked sheet'!K1001)</f>
        <v>No</v>
      </c>
      <c r="M1001" s="39" t="str">
        <f>IF('[10]Linked sheet'!L1001="","-",'[10]Linked sheet'!L1001)</f>
        <v>-</v>
      </c>
      <c r="N1001" s="35">
        <f>IFERROR(ROUND('[10]Linked sheet'!M1001,'Rounded options'!$B$3),"-")</f>
        <v>0</v>
      </c>
      <c r="O1001" s="7" t="str">
        <f>IFERROR(VLOOKUP($B1001,[11]BPT_System_Structure!$B:$F,2,FALSE),"-")</f>
        <v>-</v>
      </c>
      <c r="P1001" s="23" t="str">
        <f>IFERROR(VLOOKUP($B1001,[11]BPT_System_Structure!$B:$F,3,FALSE),"-")</f>
        <v>-</v>
      </c>
      <c r="Q1001" s="8" t="str">
        <f>IFERROR(VLOOKUP($B1001,[11]BPT_System_Structure!$B:$F,5,FALSE),"-")</f>
        <v>-</v>
      </c>
      <c r="R1001" s="59">
        <v>0</v>
      </c>
    </row>
    <row r="1002" spans="2:18" hidden="1" x14ac:dyDescent="0.2">
      <c r="B1002" s="21" t="str">
        <f>'[10]Linked sheet'!A1002</f>
        <v>HC02D</v>
      </c>
      <c r="C1002" s="20" t="str">
        <f>VLOOKUP($B1002,'[10]Linked sheet'!$A$3:$O$1925,2,FALSE)</f>
        <v>Extradural Spine Major 1 with CC Score 5+</v>
      </c>
      <c r="D1002" s="68" t="str">
        <f>IF(AND($Q1002=$D$2,$O1002="HRG"),"See 07.BPT",IFERROR(ROUND('[10]Linked sheet'!C1002,'Rounded options'!$B$3),"-"))</f>
        <v>-</v>
      </c>
      <c r="E1002" s="66">
        <f>IF(AND($O1002="HRG",OR($D$2,$Q1002=$E$2)), "See 07.BPTs",IFERROR(ROUND('[10]Linked sheet'!D1002,'Rounded options'!$B$3),"-"))</f>
        <v>9556</v>
      </c>
      <c r="F1002" s="15" t="str">
        <f>IFERROR(ROUND(IF('[10]Linked sheet'!E1002="","-",'[10]Linked sheet'!E1002),'Rounded options'!$B$3),"-")</f>
        <v>-</v>
      </c>
      <c r="G1002" s="15" t="str">
        <f>IFERROR(ROUND(IF('[10]Linked sheet'!F1002="","-",'[10]Linked sheet'!F1002),'Rounded options'!$B$3),"-")</f>
        <v>-</v>
      </c>
      <c r="H1002" s="15">
        <f>IFERROR(ROUND(IF('[10]Linked sheet'!G1002="","-",'[10]Linked sheet'!G1002),'Rounded options'!$B$3),"-")</f>
        <v>32</v>
      </c>
      <c r="I1002" s="66">
        <f>IF(AND(Q1002=$I$2,$O1002="HRG"),"See 07.BPTs",IFERROR(ROUND('[10]Linked sheet'!H1002,'Rounded options'!$B$3),"-"))</f>
        <v>13011</v>
      </c>
      <c r="J1002" s="15">
        <f>IFERROR(ROUND(IF('[10]Linked sheet'!I1002="","-",'[10]Linked sheet'!I1002),'Rounded options'!$B$3),"-")</f>
        <v>76</v>
      </c>
      <c r="K1002" s="15">
        <f>IFERROR(ROUND(IF('[10]Linked sheet'!J1002="","-",'[10]Linked sheet'!J1002),'Rounded options'!$B$3),"-")</f>
        <v>209</v>
      </c>
      <c r="L1002" s="15" t="str">
        <f>IF('[10]Linked sheet'!K1002="","-",'[10]Linked sheet'!K1002)</f>
        <v>No</v>
      </c>
      <c r="M1002" s="39" t="str">
        <f>IF('[10]Linked sheet'!L1002="","-",'[10]Linked sheet'!L1002)</f>
        <v>-</v>
      </c>
      <c r="N1002" s="35">
        <f>IFERROR(ROUND('[10]Linked sheet'!M1002,'Rounded options'!$B$3),"-")</f>
        <v>0</v>
      </c>
      <c r="O1002" s="7" t="str">
        <f>IFERROR(VLOOKUP($B1002,[11]BPT_System_Structure!$B:$F,2,FALSE),"-")</f>
        <v>-</v>
      </c>
      <c r="P1002" s="23" t="str">
        <f>IFERROR(VLOOKUP($B1002,[11]BPT_System_Structure!$B:$F,3,FALSE),"-")</f>
        <v>-</v>
      </c>
      <c r="Q1002" s="8" t="str">
        <f>IFERROR(VLOOKUP($B1002,[11]BPT_System_Structure!$B:$F,5,FALSE),"-")</f>
        <v>-</v>
      </c>
      <c r="R1002" s="59">
        <v>0</v>
      </c>
    </row>
    <row r="1003" spans="2:18" hidden="1" x14ac:dyDescent="0.2">
      <c r="B1003" s="21" t="str">
        <f>'[10]Linked sheet'!A1003</f>
        <v>HC02E</v>
      </c>
      <c r="C1003" s="20" t="str">
        <f>VLOOKUP($B1003,'[10]Linked sheet'!$A$3:$O$1925,2,FALSE)</f>
        <v>Extradural Spine Major 1 with CC Score 2-4</v>
      </c>
      <c r="D1003" s="68" t="str">
        <f>IF(AND($Q1003=$D$2,$O1003="HRG"),"See 07.BPT",IFERROR(ROUND('[10]Linked sheet'!C1003,'Rounded options'!$B$3),"-"))</f>
        <v>-</v>
      </c>
      <c r="E1003" s="66">
        <f>IF(AND($O1003="HRG",OR($D$2,$Q1003=$E$2)), "See 07.BPTs",IFERROR(ROUND('[10]Linked sheet'!D1003,'Rounded options'!$B$3),"-"))</f>
        <v>5961</v>
      </c>
      <c r="F1003" s="15" t="str">
        <f>IFERROR(ROUND(IF('[10]Linked sheet'!E1003="","-",'[10]Linked sheet'!E1003),'Rounded options'!$B$3),"-")</f>
        <v>-</v>
      </c>
      <c r="G1003" s="15" t="str">
        <f>IFERROR(ROUND(IF('[10]Linked sheet'!F1003="","-",'[10]Linked sheet'!F1003),'Rounded options'!$B$3),"-")</f>
        <v>-</v>
      </c>
      <c r="H1003" s="15">
        <f>IFERROR(ROUND(IF('[10]Linked sheet'!G1003="","-",'[10]Linked sheet'!G1003),'Rounded options'!$B$3),"-")</f>
        <v>17</v>
      </c>
      <c r="I1003" s="66">
        <f>IF(AND(Q1003=$I$2,$O1003="HRG"),"See 07.BPTs",IFERROR(ROUND('[10]Linked sheet'!H1003,'Rounded options'!$B$3),"-"))</f>
        <v>5961</v>
      </c>
      <c r="J1003" s="15">
        <f>IFERROR(ROUND(IF('[10]Linked sheet'!I1003="","-",'[10]Linked sheet'!I1003),'Rounded options'!$B$3),"-")</f>
        <v>17</v>
      </c>
      <c r="K1003" s="15">
        <f>IFERROR(ROUND(IF('[10]Linked sheet'!J1003="","-",'[10]Linked sheet'!J1003),'Rounded options'!$B$3),"-")</f>
        <v>209</v>
      </c>
      <c r="L1003" s="15" t="str">
        <f>IF('[10]Linked sheet'!K1003="","-",'[10]Linked sheet'!K1003)</f>
        <v>No</v>
      </c>
      <c r="M1003" s="39" t="str">
        <f>IF('[10]Linked sheet'!L1003="","-",'[10]Linked sheet'!L1003)</f>
        <v>-</v>
      </c>
      <c r="N1003" s="35">
        <f>IFERROR(ROUND('[10]Linked sheet'!M1003,'Rounded options'!$B$3),"-")</f>
        <v>0</v>
      </c>
      <c r="O1003" s="7" t="str">
        <f>IFERROR(VLOOKUP($B1003,[11]BPT_System_Structure!$B:$F,2,FALSE),"-")</f>
        <v>-</v>
      </c>
      <c r="P1003" s="23" t="str">
        <f>IFERROR(VLOOKUP($B1003,[11]BPT_System_Structure!$B:$F,3,FALSE),"-")</f>
        <v>-</v>
      </c>
      <c r="Q1003" s="8" t="str">
        <f>IFERROR(VLOOKUP($B1003,[11]BPT_System_Structure!$B:$F,5,FALSE),"-")</f>
        <v>-</v>
      </c>
      <c r="R1003" s="59">
        <v>0</v>
      </c>
    </row>
    <row r="1004" spans="2:18" hidden="1" x14ac:dyDescent="0.2">
      <c r="B1004" s="21" t="str">
        <f>'[10]Linked sheet'!A1004</f>
        <v>HC02F</v>
      </c>
      <c r="C1004" s="20" t="str">
        <f>VLOOKUP($B1004,'[10]Linked sheet'!$A$3:$O$1925,2,FALSE)</f>
        <v>Extradural Spine Major 1 with CC Score 0-1</v>
      </c>
      <c r="D1004" s="68" t="str">
        <f>IF(AND($Q1004=$D$2,$O1004="HRG"),"See 07.BPT",IFERROR(ROUND('[10]Linked sheet'!C1004,'Rounded options'!$B$3),"-"))</f>
        <v>-</v>
      </c>
      <c r="E1004" s="66">
        <f>IF(AND($O1004="HRG",OR($D$2,$Q1004=$E$2)), "See 07.BPTs",IFERROR(ROUND('[10]Linked sheet'!D1004,'Rounded options'!$B$3),"-"))</f>
        <v>4286</v>
      </c>
      <c r="F1004" s="15" t="str">
        <f>IFERROR(ROUND(IF('[10]Linked sheet'!E1004="","-",'[10]Linked sheet'!E1004),'Rounded options'!$B$3),"-")</f>
        <v>-</v>
      </c>
      <c r="G1004" s="15" t="str">
        <f>IFERROR(ROUND(IF('[10]Linked sheet'!F1004="","-",'[10]Linked sheet'!F1004),'Rounded options'!$B$3),"-")</f>
        <v>-</v>
      </c>
      <c r="H1004" s="15">
        <f>IFERROR(ROUND(IF('[10]Linked sheet'!G1004="","-",'[10]Linked sheet'!G1004),'Rounded options'!$B$3),"-")</f>
        <v>6</v>
      </c>
      <c r="I1004" s="66">
        <f>IF(AND(Q1004=$I$2,$O1004="HRG"),"See 07.BPTs",IFERROR(ROUND('[10]Linked sheet'!H1004,'Rounded options'!$B$3),"-"))</f>
        <v>6328</v>
      </c>
      <c r="J1004" s="15">
        <f>IFERROR(ROUND(IF('[10]Linked sheet'!I1004="","-",'[10]Linked sheet'!I1004),'Rounded options'!$B$3),"-")</f>
        <v>22</v>
      </c>
      <c r="K1004" s="15">
        <f>IFERROR(ROUND(IF('[10]Linked sheet'!J1004="","-",'[10]Linked sheet'!J1004),'Rounded options'!$B$3),"-")</f>
        <v>209</v>
      </c>
      <c r="L1004" s="15" t="str">
        <f>IF('[10]Linked sheet'!K1004="","-",'[10]Linked sheet'!K1004)</f>
        <v>No</v>
      </c>
      <c r="M1004" s="39" t="str">
        <f>IF('[10]Linked sheet'!L1004="","-",'[10]Linked sheet'!L1004)</f>
        <v>-</v>
      </c>
      <c r="N1004" s="35">
        <f>IFERROR(ROUND('[10]Linked sheet'!M1004,'Rounded options'!$B$3),"-")</f>
        <v>0</v>
      </c>
      <c r="O1004" s="7" t="str">
        <f>IFERROR(VLOOKUP($B1004,[11]BPT_System_Structure!$B:$F,2,FALSE),"-")</f>
        <v>-</v>
      </c>
      <c r="P1004" s="23" t="str">
        <f>IFERROR(VLOOKUP($B1004,[11]BPT_System_Structure!$B:$F,3,FALSE),"-")</f>
        <v>-</v>
      </c>
      <c r="Q1004" s="8" t="str">
        <f>IFERROR(VLOOKUP($B1004,[11]BPT_System_Structure!$B:$F,5,FALSE),"-")</f>
        <v>-</v>
      </c>
      <c r="R1004" s="59">
        <v>0</v>
      </c>
    </row>
    <row r="1005" spans="2:18" hidden="1" x14ac:dyDescent="0.2">
      <c r="B1005" s="21" t="str">
        <f>'[10]Linked sheet'!A1005</f>
        <v>HC03D</v>
      </c>
      <c r="C1005" s="20" t="str">
        <f>VLOOKUP($B1005,'[10]Linked sheet'!$A$3:$O$1925,2,FALSE)</f>
        <v>Extradural Spine Intermediate 2 with CC Score 6+</v>
      </c>
      <c r="D1005" s="68" t="str">
        <f>IF(AND($Q1005=$D$2,$O1005="HRG"),"See 07.BPT",IFERROR(ROUND('[10]Linked sheet'!C1005,'Rounded options'!$B$3),"-"))</f>
        <v>-</v>
      </c>
      <c r="E1005" s="66">
        <f>IF(AND($O1005="HRG",OR($D$2,$Q1005=$E$2)), "See 07.BPTs",IFERROR(ROUND('[10]Linked sheet'!D1005,'Rounded options'!$B$3),"-"))</f>
        <v>8702</v>
      </c>
      <c r="F1005" s="15" t="str">
        <f>IFERROR(ROUND(IF('[10]Linked sheet'!E1005="","-",'[10]Linked sheet'!E1005),'Rounded options'!$B$3),"-")</f>
        <v>-</v>
      </c>
      <c r="G1005" s="15" t="str">
        <f>IFERROR(ROUND(IF('[10]Linked sheet'!F1005="","-",'[10]Linked sheet'!F1005),'Rounded options'!$B$3),"-")</f>
        <v>-</v>
      </c>
      <c r="H1005" s="15">
        <f>IFERROR(ROUND(IF('[10]Linked sheet'!G1005="","-",'[10]Linked sheet'!G1005),'Rounded options'!$B$3),"-")</f>
        <v>38</v>
      </c>
      <c r="I1005" s="66">
        <f>IF(AND(Q1005=$I$2,$O1005="HRG"),"See 07.BPTs",IFERROR(ROUND('[10]Linked sheet'!H1005,'Rounded options'!$B$3),"-"))</f>
        <v>14632</v>
      </c>
      <c r="J1005" s="15">
        <f>IFERROR(ROUND(IF('[10]Linked sheet'!I1005="","-",'[10]Linked sheet'!I1005),'Rounded options'!$B$3),"-")</f>
        <v>98</v>
      </c>
      <c r="K1005" s="15">
        <f>IFERROR(ROUND(IF('[10]Linked sheet'!J1005="","-",'[10]Linked sheet'!J1005),'Rounded options'!$B$3),"-")</f>
        <v>209</v>
      </c>
      <c r="L1005" s="15" t="str">
        <f>IF('[10]Linked sheet'!K1005="","-",'[10]Linked sheet'!K1005)</f>
        <v>No</v>
      </c>
      <c r="M1005" s="39" t="str">
        <f>IF('[10]Linked sheet'!L1005="","-",'[10]Linked sheet'!L1005)</f>
        <v>-</v>
      </c>
      <c r="N1005" s="35">
        <f>IFERROR(ROUND('[10]Linked sheet'!M1005,'Rounded options'!$B$3),"-")</f>
        <v>0</v>
      </c>
      <c r="O1005" s="7" t="str">
        <f>IFERROR(VLOOKUP($B1005,[11]BPT_System_Structure!$B:$F,2,FALSE),"-")</f>
        <v>-</v>
      </c>
      <c r="P1005" s="23" t="str">
        <f>IFERROR(VLOOKUP($B1005,[11]BPT_System_Structure!$B:$F,3,FALSE),"-")</f>
        <v>-</v>
      </c>
      <c r="Q1005" s="8" t="str">
        <f>IFERROR(VLOOKUP($B1005,[11]BPT_System_Structure!$B:$F,5,FALSE),"-")</f>
        <v>-</v>
      </c>
      <c r="R1005" s="59">
        <v>0</v>
      </c>
    </row>
    <row r="1006" spans="2:18" hidden="1" x14ac:dyDescent="0.2">
      <c r="B1006" s="21" t="str">
        <f>'[10]Linked sheet'!A1006</f>
        <v>HC03E</v>
      </c>
      <c r="C1006" s="20" t="str">
        <f>VLOOKUP($B1006,'[10]Linked sheet'!$A$3:$O$1925,2,FALSE)</f>
        <v>Extradural Spine Intermediate 2 with CC Score 3-5</v>
      </c>
      <c r="D1006" s="68" t="str">
        <f>IF(AND($Q1006=$D$2,$O1006="HRG"),"See 07.BPT",IFERROR(ROUND('[10]Linked sheet'!C1006,'Rounded options'!$B$3),"-"))</f>
        <v>-</v>
      </c>
      <c r="E1006" s="66">
        <f>IF(AND($O1006="HRG",OR($D$2,$Q1006=$E$2)), "See 07.BPTs",IFERROR(ROUND('[10]Linked sheet'!D1006,'Rounded options'!$B$3),"-"))</f>
        <v>4659</v>
      </c>
      <c r="F1006" s="15" t="str">
        <f>IFERROR(ROUND(IF('[10]Linked sheet'!E1006="","-",'[10]Linked sheet'!E1006),'Rounded options'!$B$3),"-")</f>
        <v>-</v>
      </c>
      <c r="G1006" s="15" t="str">
        <f>IFERROR(ROUND(IF('[10]Linked sheet'!F1006="","-",'[10]Linked sheet'!F1006),'Rounded options'!$B$3),"-")</f>
        <v>-</v>
      </c>
      <c r="H1006" s="15">
        <f>IFERROR(ROUND(IF('[10]Linked sheet'!G1006="","-",'[10]Linked sheet'!G1006),'Rounded options'!$B$3),"-")</f>
        <v>14</v>
      </c>
      <c r="I1006" s="66">
        <f>IF(AND(Q1006=$I$2,$O1006="HRG"),"See 07.BPTs",IFERROR(ROUND('[10]Linked sheet'!H1006,'Rounded options'!$B$3),"-"))</f>
        <v>8131</v>
      </c>
      <c r="J1006" s="15">
        <f>IFERROR(ROUND(IF('[10]Linked sheet'!I1006="","-",'[10]Linked sheet'!I1006),'Rounded options'!$B$3),"-")</f>
        <v>44</v>
      </c>
      <c r="K1006" s="15">
        <f>IFERROR(ROUND(IF('[10]Linked sheet'!J1006="","-",'[10]Linked sheet'!J1006),'Rounded options'!$B$3),"-")</f>
        <v>209</v>
      </c>
      <c r="L1006" s="15" t="str">
        <f>IF('[10]Linked sheet'!K1006="","-",'[10]Linked sheet'!K1006)</f>
        <v>No</v>
      </c>
      <c r="M1006" s="39" t="str">
        <f>IF('[10]Linked sheet'!L1006="","-",'[10]Linked sheet'!L1006)</f>
        <v>-</v>
      </c>
      <c r="N1006" s="35">
        <f>IFERROR(ROUND('[10]Linked sheet'!M1006,'Rounded options'!$B$3),"-")</f>
        <v>0</v>
      </c>
      <c r="O1006" s="7" t="str">
        <f>IFERROR(VLOOKUP($B1006,[11]BPT_System_Structure!$B:$F,2,FALSE),"-")</f>
        <v>-</v>
      </c>
      <c r="P1006" s="23" t="str">
        <f>IFERROR(VLOOKUP($B1006,[11]BPT_System_Structure!$B:$F,3,FALSE),"-")</f>
        <v>-</v>
      </c>
      <c r="Q1006" s="8" t="str">
        <f>IFERROR(VLOOKUP($B1006,[11]BPT_System_Structure!$B:$F,5,FALSE),"-")</f>
        <v>-</v>
      </c>
      <c r="R1006" s="59">
        <v>0</v>
      </c>
    </row>
    <row r="1007" spans="2:18" hidden="1" x14ac:dyDescent="0.2">
      <c r="B1007" s="21" t="str">
        <f>'[10]Linked sheet'!A1007</f>
        <v>HC03F</v>
      </c>
      <c r="C1007" s="20" t="str">
        <f>VLOOKUP($B1007,'[10]Linked sheet'!$A$3:$O$1925,2,FALSE)</f>
        <v>Extradural Spine Intermediate 2 with CC Score 0-2</v>
      </c>
      <c r="D1007" s="68" t="str">
        <f>IF(AND($Q1007=$D$2,$O1007="HRG"),"See 07.BPT",IFERROR(ROUND('[10]Linked sheet'!C1007,'Rounded options'!$B$3),"-"))</f>
        <v>-</v>
      </c>
      <c r="E1007" s="66">
        <f>IF(AND($O1007="HRG",OR($D$2,$Q1007=$E$2)), "See 07.BPTs",IFERROR(ROUND('[10]Linked sheet'!D1007,'Rounded options'!$B$3),"-"))</f>
        <v>3533</v>
      </c>
      <c r="F1007" s="15" t="str">
        <f>IFERROR(ROUND(IF('[10]Linked sheet'!E1007="","-",'[10]Linked sheet'!E1007),'Rounded options'!$B$3),"-")</f>
        <v>-</v>
      </c>
      <c r="G1007" s="15" t="str">
        <f>IFERROR(ROUND(IF('[10]Linked sheet'!F1007="","-",'[10]Linked sheet'!F1007),'Rounded options'!$B$3),"-")</f>
        <v>-</v>
      </c>
      <c r="H1007" s="15">
        <f>IFERROR(ROUND(IF('[10]Linked sheet'!G1007="","-",'[10]Linked sheet'!G1007),'Rounded options'!$B$3),"-")</f>
        <v>6</v>
      </c>
      <c r="I1007" s="66">
        <f>IF(AND(Q1007=$I$2,$O1007="HRG"),"See 07.BPTs",IFERROR(ROUND('[10]Linked sheet'!H1007,'Rounded options'!$B$3),"-"))</f>
        <v>5171</v>
      </c>
      <c r="J1007" s="15">
        <f>IFERROR(ROUND(IF('[10]Linked sheet'!I1007="","-",'[10]Linked sheet'!I1007),'Rounded options'!$B$3),"-")</f>
        <v>18</v>
      </c>
      <c r="K1007" s="15">
        <f>IFERROR(ROUND(IF('[10]Linked sheet'!J1007="","-",'[10]Linked sheet'!J1007),'Rounded options'!$B$3),"-")</f>
        <v>209</v>
      </c>
      <c r="L1007" s="15" t="str">
        <f>IF('[10]Linked sheet'!K1007="","-",'[10]Linked sheet'!K1007)</f>
        <v>No</v>
      </c>
      <c r="M1007" s="39" t="str">
        <f>IF('[10]Linked sheet'!L1007="","-",'[10]Linked sheet'!L1007)</f>
        <v>-</v>
      </c>
      <c r="N1007" s="35">
        <f>IFERROR(ROUND('[10]Linked sheet'!M1007,'Rounded options'!$B$3),"-")</f>
        <v>0</v>
      </c>
      <c r="O1007" s="7" t="str">
        <f>IFERROR(VLOOKUP($B1007,[11]BPT_System_Structure!$B:$F,2,FALSE),"-")</f>
        <v>-</v>
      </c>
      <c r="P1007" s="23" t="str">
        <f>IFERROR(VLOOKUP($B1007,[11]BPT_System_Structure!$B:$F,3,FALSE),"-")</f>
        <v>-</v>
      </c>
      <c r="Q1007" s="8" t="str">
        <f>IFERROR(VLOOKUP($B1007,[11]BPT_System_Structure!$B:$F,5,FALSE),"-")</f>
        <v>-</v>
      </c>
      <c r="R1007" s="59">
        <v>0</v>
      </c>
    </row>
    <row r="1008" spans="2:18" hidden="1" x14ac:dyDescent="0.2">
      <c r="B1008" s="21" t="str">
        <f>'[10]Linked sheet'!A1008</f>
        <v>HC04D</v>
      </c>
      <c r="C1008" s="20" t="str">
        <f>VLOOKUP($B1008,'[10]Linked sheet'!$A$3:$O$1925,2,FALSE)</f>
        <v>Extradural Spine Intermediate 1 with CC Score 5+</v>
      </c>
      <c r="D1008" s="68" t="str">
        <f>IF(AND($Q1008=$D$2,$O1008="HRG"),"See 07.BPT",IFERROR(ROUND('[10]Linked sheet'!C1008,'Rounded options'!$B$3),"-"))</f>
        <v>-</v>
      </c>
      <c r="E1008" s="66">
        <f>IF(AND($O1008="HRG",OR($D$2,$Q1008=$E$2)), "See 07.BPTs",IFERROR(ROUND('[10]Linked sheet'!D1008,'Rounded options'!$B$3),"-"))</f>
        <v>8489</v>
      </c>
      <c r="F1008" s="15" t="str">
        <f>IFERROR(ROUND(IF('[10]Linked sheet'!E1008="","-",'[10]Linked sheet'!E1008),'Rounded options'!$B$3),"-")</f>
        <v>-</v>
      </c>
      <c r="G1008" s="15" t="str">
        <f>IFERROR(ROUND(IF('[10]Linked sheet'!F1008="","-",'[10]Linked sheet'!F1008),'Rounded options'!$B$3),"-")</f>
        <v>-</v>
      </c>
      <c r="H1008" s="15">
        <f>IFERROR(ROUND(IF('[10]Linked sheet'!G1008="","-",'[10]Linked sheet'!G1008),'Rounded options'!$B$3),"-")</f>
        <v>54</v>
      </c>
      <c r="I1008" s="66">
        <f>IF(AND(Q1008=$I$2,$O1008="HRG"),"See 07.BPTs",IFERROR(ROUND('[10]Linked sheet'!H1008,'Rounded options'!$B$3),"-"))</f>
        <v>8489</v>
      </c>
      <c r="J1008" s="15">
        <f>IFERROR(ROUND(IF('[10]Linked sheet'!I1008="","-",'[10]Linked sheet'!I1008),'Rounded options'!$B$3),"-")</f>
        <v>54</v>
      </c>
      <c r="K1008" s="15">
        <f>IFERROR(ROUND(IF('[10]Linked sheet'!J1008="","-",'[10]Linked sheet'!J1008),'Rounded options'!$B$3),"-")</f>
        <v>209</v>
      </c>
      <c r="L1008" s="15" t="str">
        <f>IF('[10]Linked sheet'!K1008="","-",'[10]Linked sheet'!K1008)</f>
        <v>No</v>
      </c>
      <c r="M1008" s="39" t="str">
        <f>IF('[10]Linked sheet'!L1008="","-",'[10]Linked sheet'!L1008)</f>
        <v>-</v>
      </c>
      <c r="N1008" s="35">
        <f>IFERROR(ROUND('[10]Linked sheet'!M1008,'Rounded options'!$B$3),"-")</f>
        <v>0</v>
      </c>
      <c r="O1008" s="7" t="str">
        <f>IFERROR(VLOOKUP($B1008,[11]BPT_System_Structure!$B:$F,2,FALSE),"-")</f>
        <v>-</v>
      </c>
      <c r="P1008" s="23" t="str">
        <f>IFERROR(VLOOKUP($B1008,[11]BPT_System_Structure!$B:$F,3,FALSE),"-")</f>
        <v>-</v>
      </c>
      <c r="Q1008" s="8" t="str">
        <f>IFERROR(VLOOKUP($B1008,[11]BPT_System_Structure!$B:$F,5,FALSE),"-")</f>
        <v>-</v>
      </c>
      <c r="R1008" s="59">
        <v>0</v>
      </c>
    </row>
    <row r="1009" spans="2:18" hidden="1" x14ac:dyDescent="0.2">
      <c r="B1009" s="21" t="str">
        <f>'[10]Linked sheet'!A1009</f>
        <v>HC04E</v>
      </c>
      <c r="C1009" s="20" t="str">
        <f>VLOOKUP($B1009,'[10]Linked sheet'!$A$3:$O$1925,2,FALSE)</f>
        <v>Extradural Spine Intermediate 1 with CC Score 2-4</v>
      </c>
      <c r="D1009" s="68" t="str">
        <f>IF(AND($Q1009=$D$2,$O1009="HRG"),"See 07.BPT",IFERROR(ROUND('[10]Linked sheet'!C1009,'Rounded options'!$B$3),"-"))</f>
        <v>-</v>
      </c>
      <c r="E1009" s="66">
        <f>IF(AND($O1009="HRG",OR($D$2,$Q1009=$E$2)), "See 07.BPTs",IFERROR(ROUND('[10]Linked sheet'!D1009,'Rounded options'!$B$3),"-"))</f>
        <v>3986</v>
      </c>
      <c r="F1009" s="15" t="str">
        <f>IFERROR(ROUND(IF('[10]Linked sheet'!E1009="","-",'[10]Linked sheet'!E1009),'Rounded options'!$B$3),"-")</f>
        <v>-</v>
      </c>
      <c r="G1009" s="15" t="str">
        <f>IFERROR(ROUND(IF('[10]Linked sheet'!F1009="","-",'[10]Linked sheet'!F1009),'Rounded options'!$B$3),"-")</f>
        <v>-</v>
      </c>
      <c r="H1009" s="15">
        <f>IFERROR(ROUND(IF('[10]Linked sheet'!G1009="","-",'[10]Linked sheet'!G1009),'Rounded options'!$B$3),"-")</f>
        <v>9</v>
      </c>
      <c r="I1009" s="66">
        <f>IF(AND(Q1009=$I$2,$O1009="HRG"),"See 07.BPTs",IFERROR(ROUND('[10]Linked sheet'!H1009,'Rounded options'!$B$3),"-"))</f>
        <v>3986</v>
      </c>
      <c r="J1009" s="15">
        <f>IFERROR(ROUND(IF('[10]Linked sheet'!I1009="","-",'[10]Linked sheet'!I1009),'Rounded options'!$B$3),"-")</f>
        <v>9</v>
      </c>
      <c r="K1009" s="15">
        <f>IFERROR(ROUND(IF('[10]Linked sheet'!J1009="","-",'[10]Linked sheet'!J1009),'Rounded options'!$B$3),"-")</f>
        <v>209</v>
      </c>
      <c r="L1009" s="15" t="str">
        <f>IF('[10]Linked sheet'!K1009="","-",'[10]Linked sheet'!K1009)</f>
        <v>No</v>
      </c>
      <c r="M1009" s="39" t="str">
        <f>IF('[10]Linked sheet'!L1009="","-",'[10]Linked sheet'!L1009)</f>
        <v>-</v>
      </c>
      <c r="N1009" s="35">
        <f>IFERROR(ROUND('[10]Linked sheet'!M1009,'Rounded options'!$B$3),"-")</f>
        <v>0</v>
      </c>
      <c r="O1009" s="7" t="str">
        <f>IFERROR(VLOOKUP($B1009,[11]BPT_System_Structure!$B:$F,2,FALSE),"-")</f>
        <v>-</v>
      </c>
      <c r="P1009" s="23" t="str">
        <f>IFERROR(VLOOKUP($B1009,[11]BPT_System_Structure!$B:$F,3,FALSE),"-")</f>
        <v>-</v>
      </c>
      <c r="Q1009" s="8" t="str">
        <f>IFERROR(VLOOKUP($B1009,[11]BPT_System_Structure!$B:$F,5,FALSE),"-")</f>
        <v>-</v>
      </c>
      <c r="R1009" s="59">
        <v>0</v>
      </c>
    </row>
    <row r="1010" spans="2:18" hidden="1" x14ac:dyDescent="0.2">
      <c r="B1010" s="21" t="str">
        <f>'[10]Linked sheet'!A1010</f>
        <v>HC04F</v>
      </c>
      <c r="C1010" s="20" t="str">
        <f>VLOOKUP($B1010,'[10]Linked sheet'!$A$3:$O$1925,2,FALSE)</f>
        <v>Extradural Spine Intermediate 1 with CC Score 0-1</v>
      </c>
      <c r="D1010" s="68" t="str">
        <f>IF(AND($Q1010=$D$2,$O1010="HRG"),"See 07.BPT",IFERROR(ROUND('[10]Linked sheet'!C1010,'Rounded options'!$B$3),"-"))</f>
        <v>-</v>
      </c>
      <c r="E1010" s="66">
        <f>IF(AND($O1010="HRG",OR($D$2,$Q1010=$E$2)), "See 07.BPTs",IFERROR(ROUND('[10]Linked sheet'!D1010,'Rounded options'!$B$3),"-"))</f>
        <v>3059</v>
      </c>
      <c r="F1010" s="15" t="str">
        <f>IFERROR(ROUND(IF('[10]Linked sheet'!E1010="","-",'[10]Linked sheet'!E1010),'Rounded options'!$B$3),"-")</f>
        <v>-</v>
      </c>
      <c r="G1010" s="15" t="str">
        <f>IFERROR(ROUND(IF('[10]Linked sheet'!F1010="","-",'[10]Linked sheet'!F1010),'Rounded options'!$B$3),"-")</f>
        <v>-</v>
      </c>
      <c r="H1010" s="15">
        <f>IFERROR(ROUND(IF('[10]Linked sheet'!G1010="","-",'[10]Linked sheet'!G1010),'Rounded options'!$B$3),"-")</f>
        <v>5</v>
      </c>
      <c r="I1010" s="66">
        <f>IF(AND(Q1010=$I$2,$O1010="HRG"),"See 07.BPTs",IFERROR(ROUND('[10]Linked sheet'!H1010,'Rounded options'!$B$3),"-"))</f>
        <v>3059</v>
      </c>
      <c r="J1010" s="15">
        <f>IFERROR(ROUND(IF('[10]Linked sheet'!I1010="","-",'[10]Linked sheet'!I1010),'Rounded options'!$B$3),"-")</f>
        <v>5</v>
      </c>
      <c r="K1010" s="15">
        <f>IFERROR(ROUND(IF('[10]Linked sheet'!J1010="","-",'[10]Linked sheet'!J1010),'Rounded options'!$B$3),"-")</f>
        <v>209</v>
      </c>
      <c r="L1010" s="15" t="str">
        <f>IF('[10]Linked sheet'!K1010="","-",'[10]Linked sheet'!K1010)</f>
        <v>No</v>
      </c>
      <c r="M1010" s="39" t="str">
        <f>IF('[10]Linked sheet'!L1010="","-",'[10]Linked sheet'!L1010)</f>
        <v>-</v>
      </c>
      <c r="N1010" s="35">
        <f>IFERROR(ROUND('[10]Linked sheet'!M1010,'Rounded options'!$B$3),"-")</f>
        <v>0</v>
      </c>
      <c r="O1010" s="7" t="str">
        <f>IFERROR(VLOOKUP($B1010,[11]BPT_System_Structure!$B:$F,2,FALSE),"-")</f>
        <v>-</v>
      </c>
      <c r="P1010" s="23" t="str">
        <f>IFERROR(VLOOKUP($B1010,[11]BPT_System_Structure!$B:$F,3,FALSE),"-")</f>
        <v>-</v>
      </c>
      <c r="Q1010" s="8" t="str">
        <f>IFERROR(VLOOKUP($B1010,[11]BPT_System_Structure!$B:$F,5,FALSE),"-")</f>
        <v>-</v>
      </c>
      <c r="R1010" s="59">
        <v>0</v>
      </c>
    </row>
    <row r="1011" spans="2:18" hidden="1" x14ac:dyDescent="0.2">
      <c r="B1011" s="21" t="str">
        <f>'[10]Linked sheet'!A1011</f>
        <v>HC05D</v>
      </c>
      <c r="C1011" s="20" t="str">
        <f>VLOOKUP($B1011,'[10]Linked sheet'!$A$3:$O$1925,2,FALSE)</f>
        <v>Extradural Spine Minor 2 with CC Score 4+</v>
      </c>
      <c r="D1011" s="68" t="str">
        <f>IF(AND($Q1011=$D$2,$O1011="HRG"),"See 07.BPT",IFERROR(ROUND('[10]Linked sheet'!C1011,'Rounded options'!$B$3),"-"))</f>
        <v>-</v>
      </c>
      <c r="E1011" s="66">
        <f>IF(AND($O1011="HRG",OR($D$2,$Q1011=$E$2)), "See 07.BPTs",IFERROR(ROUND('[10]Linked sheet'!D1011,'Rounded options'!$B$3),"-"))</f>
        <v>7611</v>
      </c>
      <c r="F1011" s="15" t="str">
        <f>IFERROR(ROUND(IF('[10]Linked sheet'!E1011="","-",'[10]Linked sheet'!E1011),'Rounded options'!$B$3),"-")</f>
        <v>-</v>
      </c>
      <c r="G1011" s="15" t="str">
        <f>IFERROR(ROUND(IF('[10]Linked sheet'!F1011="","-",'[10]Linked sheet'!F1011),'Rounded options'!$B$3),"-")</f>
        <v>-</v>
      </c>
      <c r="H1011" s="15">
        <f>IFERROR(ROUND(IF('[10]Linked sheet'!G1011="","-",'[10]Linked sheet'!G1011),'Rounded options'!$B$3),"-")</f>
        <v>74</v>
      </c>
      <c r="I1011" s="66">
        <f>IF(AND(Q1011=$I$2,$O1011="HRG"),"See 07.BPTs",IFERROR(ROUND('[10]Linked sheet'!H1011,'Rounded options'!$B$3),"-"))</f>
        <v>7611</v>
      </c>
      <c r="J1011" s="15">
        <f>IFERROR(ROUND(IF('[10]Linked sheet'!I1011="","-",'[10]Linked sheet'!I1011),'Rounded options'!$B$3),"-")</f>
        <v>74</v>
      </c>
      <c r="K1011" s="15">
        <f>IFERROR(ROUND(IF('[10]Linked sheet'!J1011="","-",'[10]Linked sheet'!J1011),'Rounded options'!$B$3),"-")</f>
        <v>209</v>
      </c>
      <c r="L1011" s="15" t="str">
        <f>IF('[10]Linked sheet'!K1011="","-",'[10]Linked sheet'!K1011)</f>
        <v>No</v>
      </c>
      <c r="M1011" s="39" t="str">
        <f>IF('[10]Linked sheet'!L1011="","-",'[10]Linked sheet'!L1011)</f>
        <v>-</v>
      </c>
      <c r="N1011" s="35">
        <f>IFERROR(ROUND('[10]Linked sheet'!M1011,'Rounded options'!$B$3),"-")</f>
        <v>0</v>
      </c>
      <c r="O1011" s="7" t="str">
        <f>IFERROR(VLOOKUP($B1011,[11]BPT_System_Structure!$B:$F,2,FALSE),"-")</f>
        <v>-</v>
      </c>
      <c r="P1011" s="23" t="str">
        <f>IFERROR(VLOOKUP($B1011,[11]BPT_System_Structure!$B:$F,3,FALSE),"-")</f>
        <v>-</v>
      </c>
      <c r="Q1011" s="8" t="str">
        <f>IFERROR(VLOOKUP($B1011,[11]BPT_System_Structure!$B:$F,5,FALSE),"-")</f>
        <v>-</v>
      </c>
      <c r="R1011" s="59">
        <v>0</v>
      </c>
    </row>
    <row r="1012" spans="2:18" hidden="1" x14ac:dyDescent="0.2">
      <c r="B1012" s="21" t="str">
        <f>'[10]Linked sheet'!A1012</f>
        <v>HC05E</v>
      </c>
      <c r="C1012" s="20" t="str">
        <f>VLOOKUP($B1012,'[10]Linked sheet'!$A$3:$O$1925,2,FALSE)</f>
        <v>Extradural Spine Minor 2 with CC Score 2-3</v>
      </c>
      <c r="D1012" s="68" t="str">
        <f>IF(AND($Q1012=$D$2,$O1012="HRG"),"See 07.BPT",IFERROR(ROUND('[10]Linked sheet'!C1012,'Rounded options'!$B$3),"-"))</f>
        <v>-</v>
      </c>
      <c r="E1012" s="66">
        <f>IF(AND($O1012="HRG",OR($D$2,$Q1012=$E$2)), "See 07.BPTs",IFERROR(ROUND('[10]Linked sheet'!D1012,'Rounded options'!$B$3),"-"))</f>
        <v>2308</v>
      </c>
      <c r="F1012" s="15" t="str">
        <f>IFERROR(ROUND(IF('[10]Linked sheet'!E1012="","-",'[10]Linked sheet'!E1012),'Rounded options'!$B$3),"-")</f>
        <v>-</v>
      </c>
      <c r="G1012" s="15" t="str">
        <f>IFERROR(ROUND(IF('[10]Linked sheet'!F1012="","-",'[10]Linked sheet'!F1012),'Rounded options'!$B$3),"-")</f>
        <v>-</v>
      </c>
      <c r="H1012" s="15">
        <f>IFERROR(ROUND(IF('[10]Linked sheet'!G1012="","-",'[10]Linked sheet'!G1012),'Rounded options'!$B$3),"-")</f>
        <v>5</v>
      </c>
      <c r="I1012" s="66">
        <f>IF(AND(Q1012=$I$2,$O1012="HRG"),"See 07.BPTs",IFERROR(ROUND('[10]Linked sheet'!H1012,'Rounded options'!$B$3),"-"))</f>
        <v>2308</v>
      </c>
      <c r="J1012" s="15">
        <f>IFERROR(ROUND(IF('[10]Linked sheet'!I1012="","-",'[10]Linked sheet'!I1012),'Rounded options'!$B$3),"-")</f>
        <v>5</v>
      </c>
      <c r="K1012" s="15">
        <f>IFERROR(ROUND(IF('[10]Linked sheet'!J1012="","-",'[10]Linked sheet'!J1012),'Rounded options'!$B$3),"-")</f>
        <v>209</v>
      </c>
      <c r="L1012" s="15" t="str">
        <f>IF('[10]Linked sheet'!K1012="","-",'[10]Linked sheet'!K1012)</f>
        <v>No</v>
      </c>
      <c r="M1012" s="39" t="str">
        <f>IF('[10]Linked sheet'!L1012="","-",'[10]Linked sheet'!L1012)</f>
        <v>-</v>
      </c>
      <c r="N1012" s="35">
        <f>IFERROR(ROUND('[10]Linked sheet'!M1012,'Rounded options'!$B$3),"-")</f>
        <v>0</v>
      </c>
      <c r="O1012" s="7" t="str">
        <f>IFERROR(VLOOKUP($B1012,[11]BPT_System_Structure!$B:$F,2,FALSE),"-")</f>
        <v>-</v>
      </c>
      <c r="P1012" s="23" t="str">
        <f>IFERROR(VLOOKUP($B1012,[11]BPT_System_Structure!$B:$F,3,FALSE),"-")</f>
        <v>-</v>
      </c>
      <c r="Q1012" s="8" t="str">
        <f>IFERROR(VLOOKUP($B1012,[11]BPT_System_Structure!$B:$F,5,FALSE),"-")</f>
        <v>-</v>
      </c>
      <c r="R1012" s="59">
        <v>0</v>
      </c>
    </row>
    <row r="1013" spans="2:18" hidden="1" x14ac:dyDescent="0.2">
      <c r="B1013" s="21" t="str">
        <f>'[10]Linked sheet'!A1013</f>
        <v>HC05F</v>
      </c>
      <c r="C1013" s="20" t="str">
        <f>VLOOKUP($B1013,'[10]Linked sheet'!$A$3:$O$1925,2,FALSE)</f>
        <v>Extradural Spine Minor 2 with CC Score 0-1</v>
      </c>
      <c r="D1013" s="68" t="str">
        <f>IF(AND($Q1013=$D$2,$O1013="HRG"),"See 07.BPT",IFERROR(ROUND('[10]Linked sheet'!C1013,'Rounded options'!$B$3),"-"))</f>
        <v>-</v>
      </c>
      <c r="E1013" s="66">
        <f>IF(AND($O1013="HRG",OR($D$2,$Q1013=$E$2)), "See 07.BPTs",IFERROR(ROUND('[10]Linked sheet'!D1013,'Rounded options'!$B$3),"-"))</f>
        <v>1275</v>
      </c>
      <c r="F1013" s="15" t="str">
        <f>IFERROR(ROUND(IF('[10]Linked sheet'!E1013="","-",'[10]Linked sheet'!E1013),'Rounded options'!$B$3),"-")</f>
        <v>-</v>
      </c>
      <c r="G1013" s="15" t="str">
        <f>IFERROR(ROUND(IF('[10]Linked sheet'!F1013="","-",'[10]Linked sheet'!F1013),'Rounded options'!$B$3),"-")</f>
        <v>-</v>
      </c>
      <c r="H1013" s="15">
        <f>IFERROR(ROUND(IF('[10]Linked sheet'!G1013="","-",'[10]Linked sheet'!G1013),'Rounded options'!$B$3),"-")</f>
        <v>5</v>
      </c>
      <c r="I1013" s="66">
        <f>IF(AND(Q1013=$I$2,$O1013="HRG"),"See 07.BPTs",IFERROR(ROUND('[10]Linked sheet'!H1013,'Rounded options'!$B$3),"-"))</f>
        <v>1275</v>
      </c>
      <c r="J1013" s="15">
        <f>IFERROR(ROUND(IF('[10]Linked sheet'!I1013="","-",'[10]Linked sheet'!I1013),'Rounded options'!$B$3),"-")</f>
        <v>5</v>
      </c>
      <c r="K1013" s="15">
        <f>IFERROR(ROUND(IF('[10]Linked sheet'!J1013="","-",'[10]Linked sheet'!J1013),'Rounded options'!$B$3),"-")</f>
        <v>209</v>
      </c>
      <c r="L1013" s="15" t="str">
        <f>IF('[10]Linked sheet'!K1013="","-",'[10]Linked sheet'!K1013)</f>
        <v>No</v>
      </c>
      <c r="M1013" s="39" t="str">
        <f>IF('[10]Linked sheet'!L1013="","-",'[10]Linked sheet'!L1013)</f>
        <v>-</v>
      </c>
      <c r="N1013" s="35">
        <f>IFERROR(ROUND('[10]Linked sheet'!M1013,'Rounded options'!$B$3),"-")</f>
        <v>0</v>
      </c>
      <c r="O1013" s="7" t="str">
        <f>IFERROR(VLOOKUP($B1013,[11]BPT_System_Structure!$B:$F,2,FALSE),"-")</f>
        <v>-</v>
      </c>
      <c r="P1013" s="23" t="str">
        <f>IFERROR(VLOOKUP($B1013,[11]BPT_System_Structure!$B:$F,3,FALSE),"-")</f>
        <v>-</v>
      </c>
      <c r="Q1013" s="8" t="str">
        <f>IFERROR(VLOOKUP($B1013,[11]BPT_System_Structure!$B:$F,5,FALSE),"-")</f>
        <v>-</v>
      </c>
      <c r="R1013" s="59">
        <v>0</v>
      </c>
    </row>
    <row r="1014" spans="2:18" hidden="1" x14ac:dyDescent="0.2">
      <c r="B1014" s="21" t="str">
        <f>'[10]Linked sheet'!A1014</f>
        <v>HC06Z</v>
      </c>
      <c r="C1014" s="20" t="str">
        <f>VLOOKUP($B1014,'[10]Linked sheet'!$A$3:$O$1925,2,FALSE)</f>
        <v>Extradural Spine Minor 1</v>
      </c>
      <c r="D1014" s="68" t="str">
        <f>IF(AND($Q1014=$D$2,$O1014="HRG"),"See 07.BPT",IFERROR(ROUND('[10]Linked sheet'!C1014,'Rounded options'!$B$3),"-"))</f>
        <v>-</v>
      </c>
      <c r="E1014" s="66">
        <f>IF(AND($O1014="HRG",OR($D$2,$Q1014=$E$2)), "See 07.BPTs",IFERROR(ROUND('[10]Linked sheet'!D1014,'Rounded options'!$B$3),"-"))</f>
        <v>601</v>
      </c>
      <c r="F1014" s="15" t="str">
        <f>IFERROR(ROUND(IF('[10]Linked sheet'!E1014="","-",'[10]Linked sheet'!E1014),'Rounded options'!$B$3),"-")</f>
        <v>-</v>
      </c>
      <c r="G1014" s="15" t="str">
        <f>IFERROR(ROUND(IF('[10]Linked sheet'!F1014="","-",'[10]Linked sheet'!F1014),'Rounded options'!$B$3),"-")</f>
        <v>-</v>
      </c>
      <c r="H1014" s="15">
        <f>IFERROR(ROUND(IF('[10]Linked sheet'!G1014="","-",'[10]Linked sheet'!G1014),'Rounded options'!$B$3),"-")</f>
        <v>5</v>
      </c>
      <c r="I1014" s="66">
        <f>IF(AND(Q1014=$I$2,$O1014="HRG"),"See 07.BPTs",IFERROR(ROUND('[10]Linked sheet'!H1014,'Rounded options'!$B$3),"-"))</f>
        <v>1173</v>
      </c>
      <c r="J1014" s="15">
        <f>IFERROR(ROUND(IF('[10]Linked sheet'!I1014="","-",'[10]Linked sheet'!I1014),'Rounded options'!$B$3),"-")</f>
        <v>5</v>
      </c>
      <c r="K1014" s="15">
        <f>IFERROR(ROUND(IF('[10]Linked sheet'!J1014="","-",'[10]Linked sheet'!J1014),'Rounded options'!$B$3),"-")</f>
        <v>209</v>
      </c>
      <c r="L1014" s="15" t="str">
        <f>IF('[10]Linked sheet'!K1014="","-",'[10]Linked sheet'!K1014)</f>
        <v>No</v>
      </c>
      <c r="M1014" s="39" t="str">
        <f>IF('[10]Linked sheet'!L1014="","-",'[10]Linked sheet'!L1014)</f>
        <v>-</v>
      </c>
      <c r="N1014" s="35">
        <f>IFERROR(ROUND('[10]Linked sheet'!M1014,'Rounded options'!$B$3),"-")</f>
        <v>0</v>
      </c>
      <c r="O1014" s="7" t="str">
        <f>IFERROR(VLOOKUP($B1014,[11]BPT_System_Structure!$B:$F,2,FALSE),"-")</f>
        <v>-</v>
      </c>
      <c r="P1014" s="23" t="str">
        <f>IFERROR(VLOOKUP($B1014,[11]BPT_System_Structure!$B:$F,3,FALSE),"-")</f>
        <v>-</v>
      </c>
      <c r="Q1014" s="8" t="str">
        <f>IFERROR(VLOOKUP($B1014,[11]BPT_System_Structure!$B:$F,5,FALSE),"-")</f>
        <v>-</v>
      </c>
      <c r="R1014" s="59">
        <v>0</v>
      </c>
    </row>
    <row r="1015" spans="2:18" hidden="1" x14ac:dyDescent="0.2">
      <c r="B1015" s="21" t="str">
        <f>'[10]Linked sheet'!A1015</f>
        <v>HC07A</v>
      </c>
      <c r="C1015" s="20" t="str">
        <f>VLOOKUP($B1015,'[10]Linked sheet'!$A$3:$O$1925,2,FALSE)</f>
        <v>Intradural Spine Major with CC Score 3+</v>
      </c>
      <c r="D1015" s="68" t="str">
        <f>IF(AND($Q1015=$D$2,$O1015="HRG"),"See 07.BPT",IFERROR(ROUND('[10]Linked sheet'!C1015,'Rounded options'!$B$3),"-"))</f>
        <v>-</v>
      </c>
      <c r="E1015" s="66">
        <f>IF(AND($O1015="HRG",OR($D$2,$Q1015=$E$2)), "See 07.BPTs",IFERROR(ROUND('[10]Linked sheet'!D1015,'Rounded options'!$B$3),"-"))</f>
        <v>7926</v>
      </c>
      <c r="F1015" s="15" t="str">
        <f>IFERROR(ROUND(IF('[10]Linked sheet'!E1015="","-",'[10]Linked sheet'!E1015),'Rounded options'!$B$3),"-")</f>
        <v>-</v>
      </c>
      <c r="G1015" s="15" t="str">
        <f>IFERROR(ROUND(IF('[10]Linked sheet'!F1015="","-",'[10]Linked sheet'!F1015),'Rounded options'!$B$3),"-")</f>
        <v>-</v>
      </c>
      <c r="H1015" s="15">
        <f>IFERROR(ROUND(IF('[10]Linked sheet'!G1015="","-",'[10]Linked sheet'!G1015),'Rounded options'!$B$3),"-")</f>
        <v>32</v>
      </c>
      <c r="I1015" s="66">
        <f>IF(AND(Q1015=$I$2,$O1015="HRG"),"See 07.BPTs",IFERROR(ROUND('[10]Linked sheet'!H1015,'Rounded options'!$B$3),"-"))</f>
        <v>12484</v>
      </c>
      <c r="J1015" s="15">
        <f>IFERROR(ROUND(IF('[10]Linked sheet'!I1015="","-",'[10]Linked sheet'!I1015),'Rounded options'!$B$3),"-")</f>
        <v>81</v>
      </c>
      <c r="K1015" s="15">
        <f>IFERROR(ROUND(IF('[10]Linked sheet'!J1015="","-",'[10]Linked sheet'!J1015),'Rounded options'!$B$3),"-")</f>
        <v>209</v>
      </c>
      <c r="L1015" s="15" t="str">
        <f>IF('[10]Linked sheet'!K1015="","-",'[10]Linked sheet'!K1015)</f>
        <v>No</v>
      </c>
      <c r="M1015" s="39" t="str">
        <f>IF('[10]Linked sheet'!L1015="","-",'[10]Linked sheet'!L1015)</f>
        <v>-</v>
      </c>
      <c r="N1015" s="35">
        <f>IFERROR(ROUND('[10]Linked sheet'!M1015,'Rounded options'!$B$3),"-")</f>
        <v>0</v>
      </c>
      <c r="O1015" s="7" t="str">
        <f>IFERROR(VLOOKUP($B1015,[11]BPT_System_Structure!$B:$F,2,FALSE),"-")</f>
        <v>-</v>
      </c>
      <c r="P1015" s="23" t="str">
        <f>IFERROR(VLOOKUP($B1015,[11]BPT_System_Structure!$B:$F,3,FALSE),"-")</f>
        <v>-</v>
      </c>
      <c r="Q1015" s="8" t="str">
        <f>IFERROR(VLOOKUP($B1015,[11]BPT_System_Structure!$B:$F,5,FALSE),"-")</f>
        <v>-</v>
      </c>
      <c r="R1015" s="59">
        <v>0</v>
      </c>
    </row>
    <row r="1016" spans="2:18" hidden="1" x14ac:dyDescent="0.2">
      <c r="B1016" s="21" t="str">
        <f>'[10]Linked sheet'!A1016</f>
        <v>HC07B</v>
      </c>
      <c r="C1016" s="20" t="str">
        <f>VLOOKUP($B1016,'[10]Linked sheet'!$A$3:$O$1925,2,FALSE)</f>
        <v>Intradural Spine Major with CC Score 0-2</v>
      </c>
      <c r="D1016" s="68" t="str">
        <f>IF(AND($Q1016=$D$2,$O1016="HRG"),"See 07.BPT",IFERROR(ROUND('[10]Linked sheet'!C1016,'Rounded options'!$B$3),"-"))</f>
        <v>-</v>
      </c>
      <c r="E1016" s="66">
        <f>IF(AND($O1016="HRG",OR($D$2,$Q1016=$E$2)), "See 07.BPTs",IFERROR(ROUND('[10]Linked sheet'!D1016,'Rounded options'!$B$3),"-"))</f>
        <v>5379</v>
      </c>
      <c r="F1016" s="15" t="str">
        <f>IFERROR(ROUND(IF('[10]Linked sheet'!E1016="","-",'[10]Linked sheet'!E1016),'Rounded options'!$B$3),"-")</f>
        <v>-</v>
      </c>
      <c r="G1016" s="15" t="str">
        <f>IFERROR(ROUND(IF('[10]Linked sheet'!F1016="","-",'[10]Linked sheet'!F1016),'Rounded options'!$B$3),"-")</f>
        <v>-</v>
      </c>
      <c r="H1016" s="15">
        <f>IFERROR(ROUND(IF('[10]Linked sheet'!G1016="","-",'[10]Linked sheet'!G1016),'Rounded options'!$B$3),"-")</f>
        <v>15</v>
      </c>
      <c r="I1016" s="66">
        <f>IF(AND(Q1016=$I$2,$O1016="HRG"),"See 07.BPTs",IFERROR(ROUND('[10]Linked sheet'!H1016,'Rounded options'!$B$3),"-"))</f>
        <v>7563</v>
      </c>
      <c r="J1016" s="15">
        <f>IFERROR(ROUND(IF('[10]Linked sheet'!I1016="","-",'[10]Linked sheet'!I1016),'Rounded options'!$B$3),"-")</f>
        <v>28</v>
      </c>
      <c r="K1016" s="15">
        <f>IFERROR(ROUND(IF('[10]Linked sheet'!J1016="","-",'[10]Linked sheet'!J1016),'Rounded options'!$B$3),"-")</f>
        <v>209</v>
      </c>
      <c r="L1016" s="15" t="str">
        <f>IF('[10]Linked sheet'!K1016="","-",'[10]Linked sheet'!K1016)</f>
        <v>No</v>
      </c>
      <c r="M1016" s="39" t="str">
        <f>IF('[10]Linked sheet'!L1016="","-",'[10]Linked sheet'!L1016)</f>
        <v>-</v>
      </c>
      <c r="N1016" s="35">
        <f>IFERROR(ROUND('[10]Linked sheet'!M1016,'Rounded options'!$B$3),"-")</f>
        <v>0</v>
      </c>
      <c r="O1016" s="7" t="str">
        <f>IFERROR(VLOOKUP($B1016,[11]BPT_System_Structure!$B:$F,2,FALSE),"-")</f>
        <v>-</v>
      </c>
      <c r="P1016" s="23" t="str">
        <f>IFERROR(VLOOKUP($B1016,[11]BPT_System_Structure!$B:$F,3,FALSE),"-")</f>
        <v>-</v>
      </c>
      <c r="Q1016" s="8" t="str">
        <f>IFERROR(VLOOKUP($B1016,[11]BPT_System_Structure!$B:$F,5,FALSE),"-")</f>
        <v>-</v>
      </c>
      <c r="R1016" s="59">
        <v>0</v>
      </c>
    </row>
    <row r="1017" spans="2:18" hidden="1" x14ac:dyDescent="0.2">
      <c r="B1017" s="21" t="str">
        <f>'[10]Linked sheet'!A1017</f>
        <v>HC10Z</v>
      </c>
      <c r="C1017" s="20" t="str">
        <f>VLOOKUP($B1017,'[10]Linked sheet'!$A$3:$O$1925,2,FALSE)</f>
        <v>Intradural Spine Intermediate</v>
      </c>
      <c r="D1017" s="68" t="str">
        <f>IF(AND($Q1017=$D$2,$O1017="HRG"),"See 07.BPT",IFERROR(ROUND('[10]Linked sheet'!C1017,'Rounded options'!$B$3),"-"))</f>
        <v>-</v>
      </c>
      <c r="E1017" s="66">
        <f>IF(AND($O1017="HRG",OR($D$2,$Q1017=$E$2)), "See 07.BPTs",IFERROR(ROUND('[10]Linked sheet'!D1017,'Rounded options'!$B$3),"-"))</f>
        <v>3003</v>
      </c>
      <c r="F1017" s="15" t="str">
        <f>IFERROR(ROUND(IF('[10]Linked sheet'!E1017="","-",'[10]Linked sheet'!E1017),'Rounded options'!$B$3),"-")</f>
        <v>-</v>
      </c>
      <c r="G1017" s="15" t="str">
        <f>IFERROR(ROUND(IF('[10]Linked sheet'!F1017="","-",'[10]Linked sheet'!F1017),'Rounded options'!$B$3),"-")</f>
        <v>-</v>
      </c>
      <c r="H1017" s="15">
        <f>IFERROR(ROUND(IF('[10]Linked sheet'!G1017="","-",'[10]Linked sheet'!G1017),'Rounded options'!$B$3),"-")</f>
        <v>11</v>
      </c>
      <c r="I1017" s="66">
        <f>IF(AND(Q1017=$I$2,$O1017="HRG"),"See 07.BPTs",IFERROR(ROUND('[10]Linked sheet'!H1017,'Rounded options'!$B$3),"-"))</f>
        <v>5963</v>
      </c>
      <c r="J1017" s="15">
        <f>IFERROR(ROUND(IF('[10]Linked sheet'!I1017="","-",'[10]Linked sheet'!I1017),'Rounded options'!$B$3),"-")</f>
        <v>42</v>
      </c>
      <c r="K1017" s="15">
        <f>IFERROR(ROUND(IF('[10]Linked sheet'!J1017="","-",'[10]Linked sheet'!J1017),'Rounded options'!$B$3),"-")</f>
        <v>209</v>
      </c>
      <c r="L1017" s="15" t="str">
        <f>IF('[10]Linked sheet'!K1017="","-",'[10]Linked sheet'!K1017)</f>
        <v>No</v>
      </c>
      <c r="M1017" s="39" t="str">
        <f>IF('[10]Linked sheet'!L1017="","-",'[10]Linked sheet'!L1017)</f>
        <v>-</v>
      </c>
      <c r="N1017" s="35">
        <f>IFERROR(ROUND('[10]Linked sheet'!M1017,'Rounded options'!$B$3),"-")</f>
        <v>0</v>
      </c>
      <c r="O1017" s="7" t="str">
        <f>IFERROR(VLOOKUP($B1017,[11]BPT_System_Structure!$B:$F,2,FALSE),"-")</f>
        <v>-</v>
      </c>
      <c r="P1017" s="23" t="str">
        <f>IFERROR(VLOOKUP($B1017,[11]BPT_System_Structure!$B:$F,3,FALSE),"-")</f>
        <v>-</v>
      </c>
      <c r="Q1017" s="8" t="str">
        <f>IFERROR(VLOOKUP($B1017,[11]BPT_System_Structure!$B:$F,5,FALSE),"-")</f>
        <v>-</v>
      </c>
      <c r="R1017" s="59">
        <v>0</v>
      </c>
    </row>
    <row r="1018" spans="2:18" hidden="1" x14ac:dyDescent="0.2">
      <c r="B1018" s="21" t="str">
        <f>'[10]Linked sheet'!A1018</f>
        <v>HC11Z</v>
      </c>
      <c r="C1018" s="20" t="str">
        <f>VLOOKUP($B1018,'[10]Linked sheet'!$A$3:$O$1925,2,FALSE)</f>
        <v>Intradural Spine Minor 2</v>
      </c>
      <c r="D1018" s="68" t="str">
        <f>IF(AND($Q1018=$D$2,$O1018="HRG"),"See 07.BPT",IFERROR(ROUND('[10]Linked sheet'!C1018,'Rounded options'!$B$3),"-"))</f>
        <v>-</v>
      </c>
      <c r="E1018" s="66">
        <f>IF(AND($O1018="HRG",OR($D$2,$Q1018=$E$2)), "See 07.BPTs",IFERROR(ROUND('[10]Linked sheet'!D1018,'Rounded options'!$B$3),"-"))</f>
        <v>2234</v>
      </c>
      <c r="F1018" s="15" t="str">
        <f>IFERROR(ROUND(IF('[10]Linked sheet'!E1018="","-",'[10]Linked sheet'!E1018),'Rounded options'!$B$3),"-")</f>
        <v>-</v>
      </c>
      <c r="G1018" s="15" t="str">
        <f>IFERROR(ROUND(IF('[10]Linked sheet'!F1018="","-",'[10]Linked sheet'!F1018),'Rounded options'!$B$3),"-")</f>
        <v>-</v>
      </c>
      <c r="H1018" s="15">
        <f>IFERROR(ROUND(IF('[10]Linked sheet'!G1018="","-",'[10]Linked sheet'!G1018),'Rounded options'!$B$3),"-")</f>
        <v>8</v>
      </c>
      <c r="I1018" s="66">
        <f>IF(AND(Q1018=$I$2,$O1018="HRG"),"See 07.BPTs",IFERROR(ROUND('[10]Linked sheet'!H1018,'Rounded options'!$B$3),"-"))</f>
        <v>2234</v>
      </c>
      <c r="J1018" s="15">
        <f>IFERROR(ROUND(IF('[10]Linked sheet'!I1018="","-",'[10]Linked sheet'!I1018),'Rounded options'!$B$3),"-")</f>
        <v>8</v>
      </c>
      <c r="K1018" s="15">
        <f>IFERROR(ROUND(IF('[10]Linked sheet'!J1018="","-",'[10]Linked sheet'!J1018),'Rounded options'!$B$3),"-")</f>
        <v>209</v>
      </c>
      <c r="L1018" s="15" t="str">
        <f>IF('[10]Linked sheet'!K1018="","-",'[10]Linked sheet'!K1018)</f>
        <v>No</v>
      </c>
      <c r="M1018" s="39" t="str">
        <f>IF('[10]Linked sheet'!L1018="","-",'[10]Linked sheet'!L1018)</f>
        <v>-</v>
      </c>
      <c r="N1018" s="35">
        <f>IFERROR(ROUND('[10]Linked sheet'!M1018,'Rounded options'!$B$3),"-")</f>
        <v>0</v>
      </c>
      <c r="O1018" s="7" t="str">
        <f>IFERROR(VLOOKUP($B1018,[11]BPT_System_Structure!$B:$F,2,FALSE),"-")</f>
        <v>-</v>
      </c>
      <c r="P1018" s="23" t="str">
        <f>IFERROR(VLOOKUP($B1018,[11]BPT_System_Structure!$B:$F,3,FALSE),"-")</f>
        <v>-</v>
      </c>
      <c r="Q1018" s="8" t="str">
        <f>IFERROR(VLOOKUP($B1018,[11]BPT_System_Structure!$B:$F,5,FALSE),"-")</f>
        <v>-</v>
      </c>
      <c r="R1018" s="59">
        <v>0</v>
      </c>
    </row>
    <row r="1019" spans="2:18" hidden="1" x14ac:dyDescent="0.2">
      <c r="B1019" s="21" t="str">
        <f>'[10]Linked sheet'!A1019</f>
        <v>HC12Z</v>
      </c>
      <c r="C1019" s="20" t="str">
        <f>VLOOKUP($B1019,'[10]Linked sheet'!$A$3:$O$1925,2,FALSE)</f>
        <v>Intradural Spine Minor 1</v>
      </c>
      <c r="D1019" s="68" t="str">
        <f>IF(AND($Q1019=$D$2,$O1019="HRG"),"See 07.BPT",IFERROR(ROUND('[10]Linked sheet'!C1019,'Rounded options'!$B$3),"-"))</f>
        <v>-</v>
      </c>
      <c r="E1019" s="66">
        <f>IF(AND($O1019="HRG",OR($D$2,$Q1019=$E$2)), "See 07.BPTs",IFERROR(ROUND('[10]Linked sheet'!D1019,'Rounded options'!$B$3),"-"))</f>
        <v>597</v>
      </c>
      <c r="F1019" s="15" t="str">
        <f>IFERROR(ROUND(IF('[10]Linked sheet'!E1019="","-",'[10]Linked sheet'!E1019),'Rounded options'!$B$3),"-")</f>
        <v>-</v>
      </c>
      <c r="G1019" s="15" t="str">
        <f>IFERROR(ROUND(IF('[10]Linked sheet'!F1019="","-",'[10]Linked sheet'!F1019),'Rounded options'!$B$3),"-")</f>
        <v>-</v>
      </c>
      <c r="H1019" s="15">
        <f>IFERROR(ROUND(IF('[10]Linked sheet'!G1019="","-",'[10]Linked sheet'!G1019),'Rounded options'!$B$3),"-")</f>
        <v>5</v>
      </c>
      <c r="I1019" s="66">
        <f>IF(AND(Q1019=$I$2,$O1019="HRG"),"See 07.BPTs",IFERROR(ROUND('[10]Linked sheet'!H1019,'Rounded options'!$B$3),"-"))</f>
        <v>680</v>
      </c>
      <c r="J1019" s="15">
        <f>IFERROR(ROUND(IF('[10]Linked sheet'!I1019="","-",'[10]Linked sheet'!I1019),'Rounded options'!$B$3),"-")</f>
        <v>5</v>
      </c>
      <c r="K1019" s="15">
        <f>IFERROR(ROUND(IF('[10]Linked sheet'!J1019="","-",'[10]Linked sheet'!J1019),'Rounded options'!$B$3),"-")</f>
        <v>209</v>
      </c>
      <c r="L1019" s="15" t="str">
        <f>IF('[10]Linked sheet'!K1019="","-",'[10]Linked sheet'!K1019)</f>
        <v>No</v>
      </c>
      <c r="M1019" s="39" t="str">
        <f>IF('[10]Linked sheet'!L1019="","-",'[10]Linked sheet'!L1019)</f>
        <v>-</v>
      </c>
      <c r="N1019" s="35">
        <f>IFERROR(ROUND('[10]Linked sheet'!M1019,'Rounded options'!$B$3),"-")</f>
        <v>0</v>
      </c>
      <c r="O1019" s="7" t="str">
        <f>IFERROR(VLOOKUP($B1019,[11]BPT_System_Structure!$B:$F,2,FALSE),"-")</f>
        <v>-</v>
      </c>
      <c r="P1019" s="23" t="str">
        <f>IFERROR(VLOOKUP($B1019,[11]BPT_System_Structure!$B:$F,3,FALSE),"-")</f>
        <v>-</v>
      </c>
      <c r="Q1019" s="8" t="str">
        <f>IFERROR(VLOOKUP($B1019,[11]BPT_System_Structure!$B:$F,5,FALSE),"-")</f>
        <v>-</v>
      </c>
      <c r="R1019" s="59">
        <v>0</v>
      </c>
    </row>
    <row r="1020" spans="2:18" hidden="1" x14ac:dyDescent="0.2">
      <c r="B1020" s="21" t="str">
        <f>'[10]Linked sheet'!A1020</f>
        <v>HC20D</v>
      </c>
      <c r="C1020" s="20" t="str">
        <f>VLOOKUP($B1020,'[10]Linked sheet'!$A$3:$O$1925,2,FALSE)</f>
        <v>Vertebral Column Injury without Procedure, with CC Score 6+</v>
      </c>
      <c r="D1020" s="68" t="str">
        <f>IF(AND($Q1020=$D$2,$O1020="HRG"),"See 07.BPT",IFERROR(ROUND('[10]Linked sheet'!C1020,'Rounded options'!$B$3),"-"))</f>
        <v>-</v>
      </c>
      <c r="E1020" s="66">
        <f>IF(AND($O1020="HRG",OR($D$2,$Q1020=$E$2)), "See 07.BPTs",IFERROR(ROUND('[10]Linked sheet'!D1020,'Rounded options'!$B$3),"-"))</f>
        <v>10864</v>
      </c>
      <c r="F1020" s="15" t="str">
        <f>IFERROR(ROUND(IF('[10]Linked sheet'!E1020="","-",'[10]Linked sheet'!E1020),'Rounded options'!$B$3),"-")</f>
        <v>-</v>
      </c>
      <c r="G1020" s="15" t="str">
        <f>IFERROR(ROUND(IF('[10]Linked sheet'!F1020="","-",'[10]Linked sheet'!F1020),'Rounded options'!$B$3),"-")</f>
        <v>-</v>
      </c>
      <c r="H1020" s="15">
        <f>IFERROR(ROUND(IF('[10]Linked sheet'!G1020="","-",'[10]Linked sheet'!G1020),'Rounded options'!$B$3),"-")</f>
        <v>178</v>
      </c>
      <c r="I1020" s="66">
        <f>IF(AND(Q1020=$I$2,$O1020="HRG"),"See 07.BPTs",IFERROR(ROUND('[10]Linked sheet'!H1020,'Rounded options'!$B$3),"-"))</f>
        <v>6625</v>
      </c>
      <c r="J1020" s="15">
        <f>IFERROR(ROUND(IF('[10]Linked sheet'!I1020="","-",'[10]Linked sheet'!I1020),'Rounded options'!$B$3),"-")</f>
        <v>63</v>
      </c>
      <c r="K1020" s="15">
        <f>IFERROR(ROUND(IF('[10]Linked sheet'!J1020="","-",'[10]Linked sheet'!J1020),'Rounded options'!$B$3),"-")</f>
        <v>209</v>
      </c>
      <c r="L1020" s="15" t="str">
        <f>IF('[10]Linked sheet'!K1020="","-",'[10]Linked sheet'!K1020)</f>
        <v>Yes</v>
      </c>
      <c r="M1020" s="39">
        <f>IF('[10]Linked sheet'!L1020="","-",'[10]Linked sheet'!L1020)</f>
        <v>0.30000000000000004</v>
      </c>
      <c r="N1020" s="35">
        <f>IFERROR(ROUND('[10]Linked sheet'!M1020,'Rounded options'!$B$3),"-")</f>
        <v>1987</v>
      </c>
      <c r="O1020" s="7" t="str">
        <f>IFERROR(VLOOKUP($B1020,[11]BPT_System_Structure!$B:$F,2,FALSE),"-")</f>
        <v>-</v>
      </c>
      <c r="P1020" s="23" t="str">
        <f>IFERROR(VLOOKUP($B1020,[11]BPT_System_Structure!$B:$F,3,FALSE),"-")</f>
        <v>-</v>
      </c>
      <c r="Q1020" s="8" t="str">
        <f>IFERROR(VLOOKUP($B1020,[11]BPT_System_Structure!$B:$F,5,FALSE),"-")</f>
        <v>-</v>
      </c>
      <c r="R1020" s="59">
        <v>0</v>
      </c>
    </row>
    <row r="1021" spans="2:18" hidden="1" x14ac:dyDescent="0.2">
      <c r="B1021" s="21" t="str">
        <f>'[10]Linked sheet'!A1021</f>
        <v>HC20E</v>
      </c>
      <c r="C1021" s="20" t="str">
        <f>VLOOKUP($B1021,'[10]Linked sheet'!$A$3:$O$1925,2,FALSE)</f>
        <v>Vertebral Column Injury without Procedure, with CC Score 3-5</v>
      </c>
      <c r="D1021" s="68" t="str">
        <f>IF(AND($Q1021=$D$2,$O1021="HRG"),"See 07.BPT",IFERROR(ROUND('[10]Linked sheet'!C1021,'Rounded options'!$B$3),"-"))</f>
        <v>-</v>
      </c>
      <c r="E1021" s="66">
        <f>IF(AND($O1021="HRG",OR($D$2,$Q1021=$E$2)), "See 07.BPTs",IFERROR(ROUND('[10]Linked sheet'!D1021,'Rounded options'!$B$3),"-"))</f>
        <v>7628</v>
      </c>
      <c r="F1021" s="15" t="str">
        <f>IFERROR(ROUND(IF('[10]Linked sheet'!E1021="","-",'[10]Linked sheet'!E1021),'Rounded options'!$B$3),"-")</f>
        <v>-</v>
      </c>
      <c r="G1021" s="15" t="str">
        <f>IFERROR(ROUND(IF('[10]Linked sheet'!F1021="","-",'[10]Linked sheet'!F1021),'Rounded options'!$B$3),"-")</f>
        <v>-</v>
      </c>
      <c r="H1021" s="15">
        <f>IFERROR(ROUND(IF('[10]Linked sheet'!G1021="","-",'[10]Linked sheet'!G1021),'Rounded options'!$B$3),"-")</f>
        <v>83</v>
      </c>
      <c r="I1021" s="66">
        <f>IF(AND(Q1021=$I$2,$O1021="HRG"),"See 07.BPTs",IFERROR(ROUND('[10]Linked sheet'!H1021,'Rounded options'!$B$3),"-"))</f>
        <v>3787</v>
      </c>
      <c r="J1021" s="15">
        <f>IFERROR(ROUND(IF('[10]Linked sheet'!I1021="","-",'[10]Linked sheet'!I1021),'Rounded options'!$B$3),"-")</f>
        <v>38</v>
      </c>
      <c r="K1021" s="15">
        <f>IFERROR(ROUND(IF('[10]Linked sheet'!J1021="","-",'[10]Linked sheet'!J1021),'Rounded options'!$B$3),"-")</f>
        <v>209</v>
      </c>
      <c r="L1021" s="15" t="str">
        <f>IF('[10]Linked sheet'!K1021="","-",'[10]Linked sheet'!K1021)</f>
        <v>Yes</v>
      </c>
      <c r="M1021" s="39">
        <f>IF('[10]Linked sheet'!L1021="","-",'[10]Linked sheet'!L1021)</f>
        <v>0.30000000000000004</v>
      </c>
      <c r="N1021" s="35">
        <f>IFERROR(ROUND('[10]Linked sheet'!M1021,'Rounded options'!$B$3),"-")</f>
        <v>1136</v>
      </c>
      <c r="O1021" s="7" t="str">
        <f>IFERROR(VLOOKUP($B1021,[11]BPT_System_Structure!$B:$F,2,FALSE),"-")</f>
        <v>-</v>
      </c>
      <c r="P1021" s="23" t="str">
        <f>IFERROR(VLOOKUP($B1021,[11]BPT_System_Structure!$B:$F,3,FALSE),"-")</f>
        <v>-</v>
      </c>
      <c r="Q1021" s="8" t="str">
        <f>IFERROR(VLOOKUP($B1021,[11]BPT_System_Structure!$B:$F,5,FALSE),"-")</f>
        <v>-</v>
      </c>
      <c r="R1021" s="59">
        <v>0</v>
      </c>
    </row>
    <row r="1022" spans="2:18" hidden="1" x14ac:dyDescent="0.2">
      <c r="B1022" s="21" t="str">
        <f>'[10]Linked sheet'!A1022</f>
        <v>HC20F</v>
      </c>
      <c r="C1022" s="20" t="str">
        <f>VLOOKUP($B1022,'[10]Linked sheet'!$A$3:$O$1925,2,FALSE)</f>
        <v>Vertebral Column Injury without Procedure, with CC Score 1-2</v>
      </c>
      <c r="D1022" s="68" t="str">
        <f>IF(AND($Q1022=$D$2,$O1022="HRG"),"See 07.BPT",IFERROR(ROUND('[10]Linked sheet'!C1022,'Rounded options'!$B$3),"-"))</f>
        <v>-</v>
      </c>
      <c r="E1022" s="66">
        <f>IF(AND($O1022="HRG",OR($D$2,$Q1022=$E$2)), "See 07.BPTs",IFERROR(ROUND('[10]Linked sheet'!D1022,'Rounded options'!$B$3),"-"))</f>
        <v>2999</v>
      </c>
      <c r="F1022" s="15" t="str">
        <f>IFERROR(ROUND(IF('[10]Linked sheet'!E1022="","-",'[10]Linked sheet'!E1022),'Rounded options'!$B$3),"-")</f>
        <v>-</v>
      </c>
      <c r="G1022" s="15" t="str">
        <f>IFERROR(ROUND(IF('[10]Linked sheet'!F1022="","-",'[10]Linked sheet'!F1022),'Rounded options'!$B$3),"-")</f>
        <v>-</v>
      </c>
      <c r="H1022" s="15">
        <f>IFERROR(ROUND(IF('[10]Linked sheet'!G1022="","-",'[10]Linked sheet'!G1022),'Rounded options'!$B$3),"-")</f>
        <v>46</v>
      </c>
      <c r="I1022" s="66">
        <f>IF(AND(Q1022=$I$2,$O1022="HRG"),"See 07.BPTs",IFERROR(ROUND('[10]Linked sheet'!H1022,'Rounded options'!$B$3),"-"))</f>
        <v>2717</v>
      </c>
      <c r="J1022" s="15">
        <f>IFERROR(ROUND(IF('[10]Linked sheet'!I1022="","-",'[10]Linked sheet'!I1022),'Rounded options'!$B$3),"-")</f>
        <v>22</v>
      </c>
      <c r="K1022" s="15">
        <f>IFERROR(ROUND(IF('[10]Linked sheet'!J1022="","-",'[10]Linked sheet'!J1022),'Rounded options'!$B$3),"-")</f>
        <v>209</v>
      </c>
      <c r="L1022" s="15" t="str">
        <f>IF('[10]Linked sheet'!K1022="","-",'[10]Linked sheet'!K1022)</f>
        <v>Yes</v>
      </c>
      <c r="M1022" s="39">
        <f>IF('[10]Linked sheet'!L1022="","-",'[10]Linked sheet'!L1022)</f>
        <v>0.30000000000000004</v>
      </c>
      <c r="N1022" s="35">
        <f>IFERROR(ROUND('[10]Linked sheet'!M1022,'Rounded options'!$B$3),"-")</f>
        <v>815</v>
      </c>
      <c r="O1022" s="7" t="str">
        <f>IFERROR(VLOOKUP($B1022,[11]BPT_System_Structure!$B:$F,2,FALSE),"-")</f>
        <v>-</v>
      </c>
      <c r="P1022" s="23" t="str">
        <f>IFERROR(VLOOKUP($B1022,[11]BPT_System_Structure!$B:$F,3,FALSE),"-")</f>
        <v>-</v>
      </c>
      <c r="Q1022" s="8" t="str">
        <f>IFERROR(VLOOKUP($B1022,[11]BPT_System_Structure!$B:$F,5,FALSE),"-")</f>
        <v>-</v>
      </c>
      <c r="R1022" s="59">
        <v>0</v>
      </c>
    </row>
    <row r="1023" spans="2:18" hidden="1" x14ac:dyDescent="0.2">
      <c r="B1023" s="21" t="str">
        <f>'[10]Linked sheet'!A1023</f>
        <v>HC20G</v>
      </c>
      <c r="C1023" s="20" t="str">
        <f>VLOOKUP($B1023,'[10]Linked sheet'!$A$3:$O$1925,2,FALSE)</f>
        <v>Vertebral Column Injury without Procedure, with CC Score 0</v>
      </c>
      <c r="D1023" s="68" t="str">
        <f>IF(AND($Q1023=$D$2,$O1023="HRG"),"See 07.BPT",IFERROR(ROUND('[10]Linked sheet'!C1023,'Rounded options'!$B$3),"-"))</f>
        <v>-</v>
      </c>
      <c r="E1023" s="66">
        <f>IF(AND($O1023="HRG",OR($D$2,$Q1023=$E$2)), "See 07.BPTs",IFERROR(ROUND('[10]Linked sheet'!D1023,'Rounded options'!$B$3),"-"))</f>
        <v>1737</v>
      </c>
      <c r="F1023" s="15" t="str">
        <f>IFERROR(ROUND(IF('[10]Linked sheet'!E1023="","-",'[10]Linked sheet'!E1023),'Rounded options'!$B$3),"-")</f>
        <v>-</v>
      </c>
      <c r="G1023" s="15" t="str">
        <f>IFERROR(ROUND(IF('[10]Linked sheet'!F1023="","-",'[10]Linked sheet'!F1023),'Rounded options'!$B$3),"-")</f>
        <v>-</v>
      </c>
      <c r="H1023" s="15">
        <f>IFERROR(ROUND(IF('[10]Linked sheet'!G1023="","-",'[10]Linked sheet'!G1023),'Rounded options'!$B$3),"-")</f>
        <v>30</v>
      </c>
      <c r="I1023" s="66">
        <f>IF(AND(Q1023=$I$2,$O1023="HRG"),"See 07.BPTs",IFERROR(ROUND('[10]Linked sheet'!H1023,'Rounded options'!$B$3),"-"))</f>
        <v>1889</v>
      </c>
      <c r="J1023" s="15">
        <f>IFERROR(ROUND(IF('[10]Linked sheet'!I1023="","-",'[10]Linked sheet'!I1023),'Rounded options'!$B$3),"-")</f>
        <v>11</v>
      </c>
      <c r="K1023" s="15">
        <f>IFERROR(ROUND(IF('[10]Linked sheet'!J1023="","-",'[10]Linked sheet'!J1023),'Rounded options'!$B$3),"-")</f>
        <v>209</v>
      </c>
      <c r="L1023" s="15" t="str">
        <f>IF('[10]Linked sheet'!K1023="","-",'[10]Linked sheet'!K1023)</f>
        <v>Yes</v>
      </c>
      <c r="M1023" s="39">
        <f>IF('[10]Linked sheet'!L1023="","-",'[10]Linked sheet'!L1023)</f>
        <v>0.4</v>
      </c>
      <c r="N1023" s="35">
        <f>IFERROR(ROUND('[10]Linked sheet'!M1023,'Rounded options'!$B$3),"-")</f>
        <v>755</v>
      </c>
      <c r="O1023" s="7" t="str">
        <f>IFERROR(VLOOKUP($B1023,[11]BPT_System_Structure!$B:$F,2,FALSE),"-")</f>
        <v>-</v>
      </c>
      <c r="P1023" s="23" t="str">
        <f>IFERROR(VLOOKUP($B1023,[11]BPT_System_Structure!$B:$F,3,FALSE),"-")</f>
        <v>-</v>
      </c>
      <c r="Q1023" s="8" t="str">
        <f>IFERROR(VLOOKUP($B1023,[11]BPT_System_Structure!$B:$F,5,FALSE),"-")</f>
        <v>-</v>
      </c>
      <c r="R1023" s="59">
        <v>0</v>
      </c>
    </row>
    <row r="1024" spans="2:18" hidden="1" x14ac:dyDescent="0.2">
      <c r="B1024" s="21" t="str">
        <f>'[10]Linked sheet'!A1024</f>
        <v>HC21D</v>
      </c>
      <c r="C1024" s="20" t="str">
        <f>VLOOKUP($B1024,'[10]Linked sheet'!$A$3:$O$1925,2,FALSE)</f>
        <v>Spinal Cord Injury without Procedure, with CC Score 2+</v>
      </c>
      <c r="D1024" s="68" t="str">
        <f>IF(AND($Q1024=$D$2,$O1024="HRG"),"See 07.BPT",IFERROR(ROUND('[10]Linked sheet'!C1024,'Rounded options'!$B$3),"-"))</f>
        <v>-</v>
      </c>
      <c r="E1024" s="66">
        <f>IF(AND($O1024="HRG",OR($D$2,$Q1024=$E$2)), "See 07.BPTs",IFERROR(ROUND('[10]Linked sheet'!D1024,'Rounded options'!$B$3),"-"))</f>
        <v>17927</v>
      </c>
      <c r="F1024" s="15" t="str">
        <f>IFERROR(ROUND(IF('[10]Linked sheet'!E1024="","-",'[10]Linked sheet'!E1024),'Rounded options'!$B$3),"-")</f>
        <v>-</v>
      </c>
      <c r="G1024" s="15" t="str">
        <f>IFERROR(ROUND(IF('[10]Linked sheet'!F1024="","-",'[10]Linked sheet'!F1024),'Rounded options'!$B$3),"-")</f>
        <v>-</v>
      </c>
      <c r="H1024" s="15">
        <f>IFERROR(ROUND(IF('[10]Linked sheet'!G1024="","-",'[10]Linked sheet'!G1024),'Rounded options'!$B$3),"-")</f>
        <v>187</v>
      </c>
      <c r="I1024" s="66">
        <f>IF(AND(Q1024=$I$2,$O1024="HRG"),"See 07.BPTs",IFERROR(ROUND('[10]Linked sheet'!H1024,'Rounded options'!$B$3),"-"))</f>
        <v>17927</v>
      </c>
      <c r="J1024" s="15">
        <f>IFERROR(ROUND(IF('[10]Linked sheet'!I1024="","-",'[10]Linked sheet'!I1024),'Rounded options'!$B$3),"-")</f>
        <v>187</v>
      </c>
      <c r="K1024" s="15">
        <f>IFERROR(ROUND(IF('[10]Linked sheet'!J1024="","-",'[10]Linked sheet'!J1024),'Rounded options'!$B$3),"-")</f>
        <v>209</v>
      </c>
      <c r="L1024" s="15" t="str">
        <f>IF('[10]Linked sheet'!K1024="","-",'[10]Linked sheet'!K1024)</f>
        <v>Yes</v>
      </c>
      <c r="M1024" s="39">
        <f>IF('[10]Linked sheet'!L1024="","-",'[10]Linked sheet'!L1024)</f>
        <v>0.30000000000000004</v>
      </c>
      <c r="N1024" s="35">
        <f>IFERROR(ROUND('[10]Linked sheet'!M1024,'Rounded options'!$B$3),"-")</f>
        <v>5378</v>
      </c>
      <c r="O1024" s="7" t="str">
        <f>IFERROR(VLOOKUP($B1024,[11]BPT_System_Structure!$B:$F,2,FALSE),"-")</f>
        <v>-</v>
      </c>
      <c r="P1024" s="23" t="str">
        <f>IFERROR(VLOOKUP($B1024,[11]BPT_System_Structure!$B:$F,3,FALSE),"-")</f>
        <v>-</v>
      </c>
      <c r="Q1024" s="8" t="str">
        <f>IFERROR(VLOOKUP($B1024,[11]BPT_System_Structure!$B:$F,5,FALSE),"-")</f>
        <v>-</v>
      </c>
      <c r="R1024" s="59">
        <v>0</v>
      </c>
    </row>
    <row r="1025" spans="2:18" hidden="1" x14ac:dyDescent="0.2">
      <c r="B1025" s="21" t="str">
        <f>'[10]Linked sheet'!A1025</f>
        <v>HC21E</v>
      </c>
      <c r="C1025" s="20" t="str">
        <f>VLOOKUP($B1025,'[10]Linked sheet'!$A$3:$O$1925,2,FALSE)</f>
        <v>Spinal Cord Injury without Procedure, with CC Score 0-1</v>
      </c>
      <c r="D1025" s="68" t="str">
        <f>IF(AND($Q1025=$D$2,$O1025="HRG"),"See 07.BPT",IFERROR(ROUND('[10]Linked sheet'!C1025,'Rounded options'!$B$3),"-"))</f>
        <v>-</v>
      </c>
      <c r="E1025" s="66">
        <f>IF(AND($O1025="HRG",OR($D$2,$Q1025=$E$2)), "See 07.BPTs",IFERROR(ROUND('[10]Linked sheet'!D1025,'Rounded options'!$B$3),"-"))</f>
        <v>4268</v>
      </c>
      <c r="F1025" s="15" t="str">
        <f>IFERROR(ROUND(IF('[10]Linked sheet'!E1025="","-",'[10]Linked sheet'!E1025),'Rounded options'!$B$3),"-")</f>
        <v>-</v>
      </c>
      <c r="G1025" s="15" t="str">
        <f>IFERROR(ROUND(IF('[10]Linked sheet'!F1025="","-",'[10]Linked sheet'!F1025),'Rounded options'!$B$3),"-")</f>
        <v>-</v>
      </c>
      <c r="H1025" s="15">
        <f>IFERROR(ROUND(IF('[10]Linked sheet'!G1025="","-",'[10]Linked sheet'!G1025),'Rounded options'!$B$3),"-")</f>
        <v>26</v>
      </c>
      <c r="I1025" s="66">
        <f>IF(AND(Q1025=$I$2,$O1025="HRG"),"See 07.BPTs",IFERROR(ROUND('[10]Linked sheet'!H1025,'Rounded options'!$B$3),"-"))</f>
        <v>4268</v>
      </c>
      <c r="J1025" s="15">
        <f>IFERROR(ROUND(IF('[10]Linked sheet'!I1025="","-",'[10]Linked sheet'!I1025),'Rounded options'!$B$3),"-")</f>
        <v>26</v>
      </c>
      <c r="K1025" s="15">
        <f>IFERROR(ROUND(IF('[10]Linked sheet'!J1025="","-",'[10]Linked sheet'!J1025),'Rounded options'!$B$3),"-")</f>
        <v>209</v>
      </c>
      <c r="L1025" s="15" t="str">
        <f>IF('[10]Linked sheet'!K1025="","-",'[10]Linked sheet'!K1025)</f>
        <v>Yes</v>
      </c>
      <c r="M1025" s="39">
        <f>IF('[10]Linked sheet'!L1025="","-",'[10]Linked sheet'!L1025)</f>
        <v>0.30000000000000004</v>
      </c>
      <c r="N1025" s="35">
        <f>IFERROR(ROUND('[10]Linked sheet'!M1025,'Rounded options'!$B$3),"-")</f>
        <v>1280</v>
      </c>
      <c r="O1025" s="7" t="str">
        <f>IFERROR(VLOOKUP($B1025,[11]BPT_System_Structure!$B:$F,2,FALSE),"-")</f>
        <v>-</v>
      </c>
      <c r="P1025" s="23" t="str">
        <f>IFERROR(VLOOKUP($B1025,[11]BPT_System_Structure!$B:$F,3,FALSE),"-")</f>
        <v>-</v>
      </c>
      <c r="Q1025" s="8" t="str">
        <f>IFERROR(VLOOKUP($B1025,[11]BPT_System_Structure!$B:$F,5,FALSE),"-")</f>
        <v>-</v>
      </c>
      <c r="R1025" s="59">
        <v>0</v>
      </c>
    </row>
    <row r="1026" spans="2:18" hidden="1" x14ac:dyDescent="0.2">
      <c r="B1026" s="21" t="str">
        <f>'[10]Linked sheet'!A1026</f>
        <v>HC26D</v>
      </c>
      <c r="C1026" s="20" t="str">
        <f>VLOOKUP($B1026,'[10]Linked sheet'!$A$3:$O$1925,2,FALSE)</f>
        <v>Scoliosis or Other Spinal Deformity, with CC Score 3+</v>
      </c>
      <c r="D1026" s="68" t="str">
        <f>IF(AND($Q1026=$D$2,$O1026="HRG"),"See 07.BPT",IFERROR(ROUND('[10]Linked sheet'!C1026,'Rounded options'!$B$3),"-"))</f>
        <v>-</v>
      </c>
      <c r="E1026" s="66">
        <f>IF(AND($O1026="HRG",OR($D$2,$Q1026=$E$2)), "See 07.BPTs",IFERROR(ROUND('[10]Linked sheet'!D1026,'Rounded options'!$B$3),"-"))</f>
        <v>1170</v>
      </c>
      <c r="F1026" s="15" t="str">
        <f>IFERROR(ROUND(IF('[10]Linked sheet'!E1026="","-",'[10]Linked sheet'!E1026),'Rounded options'!$B$3),"-")</f>
        <v>-</v>
      </c>
      <c r="G1026" s="15" t="str">
        <f>IFERROR(ROUND(IF('[10]Linked sheet'!F1026="","-",'[10]Linked sheet'!F1026),'Rounded options'!$B$3),"-")</f>
        <v>-</v>
      </c>
      <c r="H1026" s="15">
        <f>IFERROR(ROUND(IF('[10]Linked sheet'!G1026="","-",'[10]Linked sheet'!G1026),'Rounded options'!$B$3),"-")</f>
        <v>5</v>
      </c>
      <c r="I1026" s="66">
        <f>IF(AND(Q1026=$I$2,$O1026="HRG"),"See 07.BPTs",IFERROR(ROUND('[10]Linked sheet'!H1026,'Rounded options'!$B$3),"-"))</f>
        <v>4597</v>
      </c>
      <c r="J1026" s="15">
        <f>IFERROR(ROUND(IF('[10]Linked sheet'!I1026="","-",'[10]Linked sheet'!I1026),'Rounded options'!$B$3),"-")</f>
        <v>48</v>
      </c>
      <c r="K1026" s="15">
        <f>IFERROR(ROUND(IF('[10]Linked sheet'!J1026="","-",'[10]Linked sheet'!J1026),'Rounded options'!$B$3),"-")</f>
        <v>209</v>
      </c>
      <c r="L1026" s="15" t="str">
        <f>IF('[10]Linked sheet'!K1026="","-",'[10]Linked sheet'!K1026)</f>
        <v>Yes</v>
      </c>
      <c r="M1026" s="39">
        <f>IF('[10]Linked sheet'!L1026="","-",'[10]Linked sheet'!L1026)</f>
        <v>0.30000000000000004</v>
      </c>
      <c r="N1026" s="35">
        <f>IFERROR(ROUND('[10]Linked sheet'!M1026,'Rounded options'!$B$3),"-")</f>
        <v>1379</v>
      </c>
      <c r="O1026" s="7" t="str">
        <f>IFERROR(VLOOKUP($B1026,[11]BPT_System_Structure!$B:$F,2,FALSE),"-")</f>
        <v>-</v>
      </c>
      <c r="P1026" s="23" t="str">
        <f>IFERROR(VLOOKUP($B1026,[11]BPT_System_Structure!$B:$F,3,FALSE),"-")</f>
        <v>-</v>
      </c>
      <c r="Q1026" s="8" t="str">
        <f>IFERROR(VLOOKUP($B1026,[11]BPT_System_Structure!$B:$F,5,FALSE),"-")</f>
        <v>-</v>
      </c>
      <c r="R1026" s="59">
        <v>0</v>
      </c>
    </row>
    <row r="1027" spans="2:18" hidden="1" x14ac:dyDescent="0.2">
      <c r="B1027" s="21" t="str">
        <f>'[10]Linked sheet'!A1027</f>
        <v>HC26E</v>
      </c>
      <c r="C1027" s="20" t="str">
        <f>VLOOKUP($B1027,'[10]Linked sheet'!$A$3:$O$1925,2,FALSE)</f>
        <v>Scoliosis or Other Spinal Deformity, with CC Score 1-2</v>
      </c>
      <c r="D1027" s="68" t="str">
        <f>IF(AND($Q1027=$D$2,$O1027="HRG"),"See 07.BPT",IFERROR(ROUND('[10]Linked sheet'!C1027,'Rounded options'!$B$3),"-"))</f>
        <v>-</v>
      </c>
      <c r="E1027" s="66">
        <f>IF(AND($O1027="HRG",OR($D$2,$Q1027=$E$2)), "See 07.BPTs",IFERROR(ROUND('[10]Linked sheet'!D1027,'Rounded options'!$B$3),"-"))</f>
        <v>781</v>
      </c>
      <c r="F1027" s="15" t="str">
        <f>IFERROR(ROUND(IF('[10]Linked sheet'!E1027="","-",'[10]Linked sheet'!E1027),'Rounded options'!$B$3),"-")</f>
        <v>-</v>
      </c>
      <c r="G1027" s="15" t="str">
        <f>IFERROR(ROUND(IF('[10]Linked sheet'!F1027="","-",'[10]Linked sheet'!F1027),'Rounded options'!$B$3),"-")</f>
        <v>-</v>
      </c>
      <c r="H1027" s="15">
        <f>IFERROR(ROUND(IF('[10]Linked sheet'!G1027="","-",'[10]Linked sheet'!G1027),'Rounded options'!$B$3),"-")</f>
        <v>5</v>
      </c>
      <c r="I1027" s="66">
        <f>IF(AND(Q1027=$I$2,$O1027="HRG"),"See 07.BPTs",IFERROR(ROUND('[10]Linked sheet'!H1027,'Rounded options'!$B$3),"-"))</f>
        <v>2472</v>
      </c>
      <c r="J1027" s="15">
        <f>IFERROR(ROUND(IF('[10]Linked sheet'!I1027="","-",'[10]Linked sheet'!I1027),'Rounded options'!$B$3),"-")</f>
        <v>16</v>
      </c>
      <c r="K1027" s="15">
        <f>IFERROR(ROUND(IF('[10]Linked sheet'!J1027="","-",'[10]Linked sheet'!J1027),'Rounded options'!$B$3),"-")</f>
        <v>209</v>
      </c>
      <c r="L1027" s="15" t="str">
        <f>IF('[10]Linked sheet'!K1027="","-",'[10]Linked sheet'!K1027)</f>
        <v>Yes</v>
      </c>
      <c r="M1027" s="39">
        <f>IF('[10]Linked sheet'!L1027="","-",'[10]Linked sheet'!L1027)</f>
        <v>0.30000000000000004</v>
      </c>
      <c r="N1027" s="35">
        <f>IFERROR(ROUND('[10]Linked sheet'!M1027,'Rounded options'!$B$3),"-")</f>
        <v>742</v>
      </c>
      <c r="O1027" s="7" t="str">
        <f>IFERROR(VLOOKUP($B1027,[11]BPT_System_Structure!$B:$F,2,FALSE),"-")</f>
        <v>-</v>
      </c>
      <c r="P1027" s="23" t="str">
        <f>IFERROR(VLOOKUP($B1027,[11]BPT_System_Structure!$B:$F,3,FALSE),"-")</f>
        <v>-</v>
      </c>
      <c r="Q1027" s="8" t="str">
        <f>IFERROR(VLOOKUP($B1027,[11]BPT_System_Structure!$B:$F,5,FALSE),"-")</f>
        <v>-</v>
      </c>
      <c r="R1027" s="59">
        <v>0</v>
      </c>
    </row>
    <row r="1028" spans="2:18" hidden="1" x14ac:dyDescent="0.2">
      <c r="B1028" s="21" t="str">
        <f>'[10]Linked sheet'!A1028</f>
        <v>HC26F</v>
      </c>
      <c r="C1028" s="20" t="str">
        <f>VLOOKUP($B1028,'[10]Linked sheet'!$A$3:$O$1925,2,FALSE)</f>
        <v>Scoliosis or Other Spinal Deformity, with CC Score 0</v>
      </c>
      <c r="D1028" s="68" t="str">
        <f>IF(AND($Q1028=$D$2,$O1028="HRG"),"See 07.BPT",IFERROR(ROUND('[10]Linked sheet'!C1028,'Rounded options'!$B$3),"-"))</f>
        <v>-</v>
      </c>
      <c r="E1028" s="66">
        <f>IF(AND($O1028="HRG",OR($D$2,$Q1028=$E$2)), "See 07.BPTs",IFERROR(ROUND('[10]Linked sheet'!D1028,'Rounded options'!$B$3),"-"))</f>
        <v>670</v>
      </c>
      <c r="F1028" s="15" t="str">
        <f>IFERROR(ROUND(IF('[10]Linked sheet'!E1028="","-",'[10]Linked sheet'!E1028),'Rounded options'!$B$3),"-")</f>
        <v>-</v>
      </c>
      <c r="G1028" s="15" t="str">
        <f>IFERROR(ROUND(IF('[10]Linked sheet'!F1028="","-",'[10]Linked sheet'!F1028),'Rounded options'!$B$3),"-")</f>
        <v>-</v>
      </c>
      <c r="H1028" s="15">
        <f>IFERROR(ROUND(IF('[10]Linked sheet'!G1028="","-",'[10]Linked sheet'!G1028),'Rounded options'!$B$3),"-")</f>
        <v>5</v>
      </c>
      <c r="I1028" s="66">
        <f>IF(AND(Q1028=$I$2,$O1028="HRG"),"See 07.BPTs",IFERROR(ROUND('[10]Linked sheet'!H1028,'Rounded options'!$B$3),"-"))</f>
        <v>1477</v>
      </c>
      <c r="J1028" s="15">
        <f>IFERROR(ROUND(IF('[10]Linked sheet'!I1028="","-",'[10]Linked sheet'!I1028),'Rounded options'!$B$3),"-")</f>
        <v>8</v>
      </c>
      <c r="K1028" s="15">
        <f>IFERROR(ROUND(IF('[10]Linked sheet'!J1028="","-",'[10]Linked sheet'!J1028),'Rounded options'!$B$3),"-")</f>
        <v>209</v>
      </c>
      <c r="L1028" s="15" t="str">
        <f>IF('[10]Linked sheet'!K1028="","-",'[10]Linked sheet'!K1028)</f>
        <v>Yes</v>
      </c>
      <c r="M1028" s="39">
        <f>IF('[10]Linked sheet'!L1028="","-",'[10]Linked sheet'!L1028)</f>
        <v>0.4</v>
      </c>
      <c r="N1028" s="35">
        <f>IFERROR(ROUND('[10]Linked sheet'!M1028,'Rounded options'!$B$3),"-")</f>
        <v>591</v>
      </c>
      <c r="O1028" s="7" t="str">
        <f>IFERROR(VLOOKUP($B1028,[11]BPT_System_Structure!$B:$F,2,FALSE),"-")</f>
        <v>-</v>
      </c>
      <c r="P1028" s="23" t="str">
        <f>IFERROR(VLOOKUP($B1028,[11]BPT_System_Structure!$B:$F,3,FALSE),"-")</f>
        <v>-</v>
      </c>
      <c r="Q1028" s="8" t="str">
        <f>IFERROR(VLOOKUP($B1028,[11]BPT_System_Structure!$B:$F,5,FALSE),"-")</f>
        <v>-</v>
      </c>
      <c r="R1028" s="59">
        <v>0</v>
      </c>
    </row>
    <row r="1029" spans="2:18" hidden="1" x14ac:dyDescent="0.2">
      <c r="B1029" s="21" t="str">
        <f>'[10]Linked sheet'!A1029</f>
        <v>HC27D</v>
      </c>
      <c r="C1029" s="20" t="str">
        <f>VLOOKUP($B1029,'[10]Linked sheet'!$A$3:$O$1925,2,FALSE)</f>
        <v>Degenerative Spinal Conditions with CC Score 9+</v>
      </c>
      <c r="D1029" s="68" t="str">
        <f>IF(AND($Q1029=$D$2,$O1029="HRG"),"See 07.BPT",IFERROR(ROUND('[10]Linked sheet'!C1029,'Rounded options'!$B$3),"-"))</f>
        <v>-</v>
      </c>
      <c r="E1029" s="66">
        <f>IF(AND($O1029="HRG",OR($D$2,$Q1029=$E$2)), "See 07.BPTs",IFERROR(ROUND('[10]Linked sheet'!D1029,'Rounded options'!$B$3),"-"))</f>
        <v>9354</v>
      </c>
      <c r="F1029" s="15" t="str">
        <f>IFERROR(ROUND(IF('[10]Linked sheet'!E1029="","-",'[10]Linked sheet'!E1029),'Rounded options'!$B$3),"-")</f>
        <v>-</v>
      </c>
      <c r="G1029" s="15" t="str">
        <f>IFERROR(ROUND(IF('[10]Linked sheet'!F1029="","-",'[10]Linked sheet'!F1029),'Rounded options'!$B$3),"-")</f>
        <v>-</v>
      </c>
      <c r="H1029" s="15">
        <f>IFERROR(ROUND(IF('[10]Linked sheet'!G1029="","-",'[10]Linked sheet'!G1029),'Rounded options'!$B$3),"-")</f>
        <v>103</v>
      </c>
      <c r="I1029" s="66">
        <f>IF(AND(Q1029=$I$2,$O1029="HRG"),"See 07.BPTs",IFERROR(ROUND('[10]Linked sheet'!H1029,'Rounded options'!$B$3),"-"))</f>
        <v>5636</v>
      </c>
      <c r="J1029" s="15">
        <f>IFERROR(ROUND(IF('[10]Linked sheet'!I1029="","-",'[10]Linked sheet'!I1029),'Rounded options'!$B$3),"-")</f>
        <v>58</v>
      </c>
      <c r="K1029" s="15">
        <f>IFERROR(ROUND(IF('[10]Linked sheet'!J1029="","-",'[10]Linked sheet'!J1029),'Rounded options'!$B$3),"-")</f>
        <v>209</v>
      </c>
      <c r="L1029" s="15" t="str">
        <f>IF('[10]Linked sheet'!K1029="","-",'[10]Linked sheet'!K1029)</f>
        <v>Yes</v>
      </c>
      <c r="M1029" s="39">
        <f>IF('[10]Linked sheet'!L1029="","-",'[10]Linked sheet'!L1029)</f>
        <v>0.30000000000000004</v>
      </c>
      <c r="N1029" s="35">
        <f>IFERROR(ROUND('[10]Linked sheet'!M1029,'Rounded options'!$B$3),"-")</f>
        <v>1691</v>
      </c>
      <c r="O1029" s="7" t="str">
        <f>IFERROR(VLOOKUP($B1029,[11]BPT_System_Structure!$B:$F,2,FALSE),"-")</f>
        <v>-</v>
      </c>
      <c r="P1029" s="23" t="str">
        <f>IFERROR(VLOOKUP($B1029,[11]BPT_System_Structure!$B:$F,3,FALSE),"-")</f>
        <v>-</v>
      </c>
      <c r="Q1029" s="8" t="str">
        <f>IFERROR(VLOOKUP($B1029,[11]BPT_System_Structure!$B:$F,5,FALSE),"-")</f>
        <v>-</v>
      </c>
      <c r="R1029" s="59">
        <v>0</v>
      </c>
    </row>
    <row r="1030" spans="2:18" hidden="1" x14ac:dyDescent="0.2">
      <c r="B1030" s="21" t="str">
        <f>'[10]Linked sheet'!A1030</f>
        <v>HC27E</v>
      </c>
      <c r="C1030" s="20" t="str">
        <f>VLOOKUP($B1030,'[10]Linked sheet'!$A$3:$O$1925,2,FALSE)</f>
        <v>Degenerative Spinal Conditions with CC Score 6-8</v>
      </c>
      <c r="D1030" s="68" t="str">
        <f>IF(AND($Q1030=$D$2,$O1030="HRG"),"See 07.BPT",IFERROR(ROUND('[10]Linked sheet'!C1030,'Rounded options'!$B$3),"-"))</f>
        <v>-</v>
      </c>
      <c r="E1030" s="66">
        <f>IF(AND($O1030="HRG",OR($D$2,$Q1030=$E$2)), "See 07.BPTs",IFERROR(ROUND('[10]Linked sheet'!D1030,'Rounded options'!$B$3),"-"))</f>
        <v>1235</v>
      </c>
      <c r="F1030" s="15" t="str">
        <f>IFERROR(ROUND(IF('[10]Linked sheet'!E1030="","-",'[10]Linked sheet'!E1030),'Rounded options'!$B$3),"-")</f>
        <v>-</v>
      </c>
      <c r="G1030" s="15" t="str">
        <f>IFERROR(ROUND(IF('[10]Linked sheet'!F1030="","-",'[10]Linked sheet'!F1030),'Rounded options'!$B$3),"-")</f>
        <v>-</v>
      </c>
      <c r="H1030" s="15">
        <f>IFERROR(ROUND(IF('[10]Linked sheet'!G1030="","-",'[10]Linked sheet'!G1030),'Rounded options'!$B$3),"-")</f>
        <v>5</v>
      </c>
      <c r="I1030" s="66">
        <f>IF(AND(Q1030=$I$2,$O1030="HRG"),"See 07.BPTs",IFERROR(ROUND('[10]Linked sheet'!H1030,'Rounded options'!$B$3),"-"))</f>
        <v>3468</v>
      </c>
      <c r="J1030" s="15">
        <f>IFERROR(ROUND(IF('[10]Linked sheet'!I1030="","-",'[10]Linked sheet'!I1030),'Rounded options'!$B$3),"-")</f>
        <v>37</v>
      </c>
      <c r="K1030" s="15">
        <f>IFERROR(ROUND(IF('[10]Linked sheet'!J1030="","-",'[10]Linked sheet'!J1030),'Rounded options'!$B$3),"-")</f>
        <v>209</v>
      </c>
      <c r="L1030" s="15" t="str">
        <f>IF('[10]Linked sheet'!K1030="","-",'[10]Linked sheet'!K1030)</f>
        <v>Yes</v>
      </c>
      <c r="M1030" s="39">
        <f>IF('[10]Linked sheet'!L1030="","-",'[10]Linked sheet'!L1030)</f>
        <v>0.30000000000000004</v>
      </c>
      <c r="N1030" s="35">
        <f>IFERROR(ROUND('[10]Linked sheet'!M1030,'Rounded options'!$B$3),"-")</f>
        <v>1040</v>
      </c>
      <c r="O1030" s="7" t="str">
        <f>IFERROR(VLOOKUP($B1030,[11]BPT_System_Structure!$B:$F,2,FALSE),"-")</f>
        <v>-</v>
      </c>
      <c r="P1030" s="23" t="str">
        <f>IFERROR(VLOOKUP($B1030,[11]BPT_System_Structure!$B:$F,3,FALSE),"-")</f>
        <v>-</v>
      </c>
      <c r="Q1030" s="8" t="str">
        <f>IFERROR(VLOOKUP($B1030,[11]BPT_System_Structure!$B:$F,5,FALSE),"-")</f>
        <v>-</v>
      </c>
      <c r="R1030" s="59">
        <v>0</v>
      </c>
    </row>
    <row r="1031" spans="2:18" hidden="1" x14ac:dyDescent="0.2">
      <c r="B1031" s="21" t="str">
        <f>'[10]Linked sheet'!A1031</f>
        <v>HC27F</v>
      </c>
      <c r="C1031" s="20" t="str">
        <f>VLOOKUP($B1031,'[10]Linked sheet'!$A$3:$O$1925,2,FALSE)</f>
        <v>Degenerative Spinal Conditions with CC Score 3-5</v>
      </c>
      <c r="D1031" s="68" t="str">
        <f>IF(AND($Q1031=$D$2,$O1031="HRG"),"See 07.BPT",IFERROR(ROUND('[10]Linked sheet'!C1031,'Rounded options'!$B$3),"-"))</f>
        <v>-</v>
      </c>
      <c r="E1031" s="66">
        <f>IF(AND($O1031="HRG",OR($D$2,$Q1031=$E$2)), "See 07.BPTs",IFERROR(ROUND('[10]Linked sheet'!D1031,'Rounded options'!$B$3),"-"))</f>
        <v>615</v>
      </c>
      <c r="F1031" s="15" t="str">
        <f>IFERROR(ROUND(IF('[10]Linked sheet'!E1031="","-",'[10]Linked sheet'!E1031),'Rounded options'!$B$3),"-")</f>
        <v>-</v>
      </c>
      <c r="G1031" s="15" t="str">
        <f>IFERROR(ROUND(IF('[10]Linked sheet'!F1031="","-",'[10]Linked sheet'!F1031),'Rounded options'!$B$3),"-")</f>
        <v>-</v>
      </c>
      <c r="H1031" s="15">
        <f>IFERROR(ROUND(IF('[10]Linked sheet'!G1031="","-",'[10]Linked sheet'!G1031),'Rounded options'!$B$3),"-")</f>
        <v>5</v>
      </c>
      <c r="I1031" s="66">
        <f>IF(AND(Q1031=$I$2,$O1031="HRG"),"See 07.BPTs",IFERROR(ROUND('[10]Linked sheet'!H1031,'Rounded options'!$B$3),"-"))</f>
        <v>2468</v>
      </c>
      <c r="J1031" s="15">
        <f>IFERROR(ROUND(IF('[10]Linked sheet'!I1031="","-",'[10]Linked sheet'!I1031),'Rounded options'!$B$3),"-")</f>
        <v>19</v>
      </c>
      <c r="K1031" s="15">
        <f>IFERROR(ROUND(IF('[10]Linked sheet'!J1031="","-",'[10]Linked sheet'!J1031),'Rounded options'!$B$3),"-")</f>
        <v>209</v>
      </c>
      <c r="L1031" s="15" t="str">
        <f>IF('[10]Linked sheet'!K1031="","-",'[10]Linked sheet'!K1031)</f>
        <v>Yes</v>
      </c>
      <c r="M1031" s="39">
        <f>IF('[10]Linked sheet'!L1031="","-",'[10]Linked sheet'!L1031)</f>
        <v>0.30000000000000004</v>
      </c>
      <c r="N1031" s="35">
        <f>IFERROR(ROUND('[10]Linked sheet'!M1031,'Rounded options'!$B$3),"-")</f>
        <v>740</v>
      </c>
      <c r="O1031" s="7" t="str">
        <f>IFERROR(VLOOKUP($B1031,[11]BPT_System_Structure!$B:$F,2,FALSE),"-")</f>
        <v>-</v>
      </c>
      <c r="P1031" s="23" t="str">
        <f>IFERROR(VLOOKUP($B1031,[11]BPT_System_Structure!$B:$F,3,FALSE),"-")</f>
        <v>-</v>
      </c>
      <c r="Q1031" s="8" t="str">
        <f>IFERROR(VLOOKUP($B1031,[11]BPT_System_Structure!$B:$F,5,FALSE),"-")</f>
        <v>-</v>
      </c>
      <c r="R1031" s="59">
        <v>0</v>
      </c>
    </row>
    <row r="1032" spans="2:18" hidden="1" x14ac:dyDescent="0.2">
      <c r="B1032" s="21" t="str">
        <f>'[10]Linked sheet'!A1032</f>
        <v>HC27G</v>
      </c>
      <c r="C1032" s="20" t="str">
        <f>VLOOKUP($B1032,'[10]Linked sheet'!$A$3:$O$1925,2,FALSE)</f>
        <v>Degenerative Spinal Conditions with CC Score 0-2</v>
      </c>
      <c r="D1032" s="68" t="str">
        <f>IF(AND($Q1032=$D$2,$O1032="HRG"),"See 07.BPT",IFERROR(ROUND('[10]Linked sheet'!C1032,'Rounded options'!$B$3),"-"))</f>
        <v>-</v>
      </c>
      <c r="E1032" s="66">
        <f>IF(AND($O1032="HRG",OR($D$2,$Q1032=$E$2)), "See 07.BPTs",IFERROR(ROUND('[10]Linked sheet'!D1032,'Rounded options'!$B$3),"-"))</f>
        <v>518</v>
      </c>
      <c r="F1032" s="15" t="str">
        <f>IFERROR(ROUND(IF('[10]Linked sheet'!E1032="","-",'[10]Linked sheet'!E1032),'Rounded options'!$B$3),"-")</f>
        <v>-</v>
      </c>
      <c r="G1032" s="15" t="str">
        <f>IFERROR(ROUND(IF('[10]Linked sheet'!F1032="","-",'[10]Linked sheet'!F1032),'Rounded options'!$B$3),"-")</f>
        <v>-</v>
      </c>
      <c r="H1032" s="15">
        <f>IFERROR(ROUND(IF('[10]Linked sheet'!G1032="","-",'[10]Linked sheet'!G1032),'Rounded options'!$B$3),"-")</f>
        <v>5</v>
      </c>
      <c r="I1032" s="66">
        <f>IF(AND(Q1032=$I$2,$O1032="HRG"),"See 07.BPTs",IFERROR(ROUND('[10]Linked sheet'!H1032,'Rounded options'!$B$3),"-"))</f>
        <v>1366</v>
      </c>
      <c r="J1032" s="15">
        <f>IFERROR(ROUND(IF('[10]Linked sheet'!I1032="","-",'[10]Linked sheet'!I1032),'Rounded options'!$B$3),"-")</f>
        <v>8</v>
      </c>
      <c r="K1032" s="15">
        <f>IFERROR(ROUND(IF('[10]Linked sheet'!J1032="","-",'[10]Linked sheet'!J1032),'Rounded options'!$B$3),"-")</f>
        <v>209</v>
      </c>
      <c r="L1032" s="15" t="str">
        <f>IF('[10]Linked sheet'!K1032="","-",'[10]Linked sheet'!K1032)</f>
        <v>Yes</v>
      </c>
      <c r="M1032" s="39">
        <f>IF('[10]Linked sheet'!L1032="","-",'[10]Linked sheet'!L1032)</f>
        <v>0.4</v>
      </c>
      <c r="N1032" s="35">
        <f>IFERROR(ROUND('[10]Linked sheet'!M1032,'Rounded options'!$B$3),"-")</f>
        <v>546</v>
      </c>
      <c r="O1032" s="7" t="str">
        <f>IFERROR(VLOOKUP($B1032,[11]BPT_System_Structure!$B:$F,2,FALSE),"-")</f>
        <v>-</v>
      </c>
      <c r="P1032" s="23" t="str">
        <f>IFERROR(VLOOKUP($B1032,[11]BPT_System_Structure!$B:$F,3,FALSE),"-")</f>
        <v>-</v>
      </c>
      <c r="Q1032" s="8" t="str">
        <f>IFERROR(VLOOKUP($B1032,[11]BPT_System_Structure!$B:$F,5,FALSE),"-")</f>
        <v>-</v>
      </c>
      <c r="R1032" s="59">
        <v>0</v>
      </c>
    </row>
    <row r="1033" spans="2:18" hidden="1" x14ac:dyDescent="0.2">
      <c r="B1033" s="21" t="str">
        <f>'[10]Linked sheet'!A1033</f>
        <v>HC28D</v>
      </c>
      <c r="C1033" s="20" t="str">
        <f>VLOOKUP($B1033,'[10]Linked sheet'!$A$3:$O$1925,2,FALSE)</f>
        <v>Spinal Cord Conditions with CC Score 7+</v>
      </c>
      <c r="D1033" s="68" t="str">
        <f>IF(AND($Q1033=$D$2,$O1033="HRG"),"See 07.BPT",IFERROR(ROUND('[10]Linked sheet'!C1033,'Rounded options'!$B$3),"-"))</f>
        <v>-</v>
      </c>
      <c r="E1033" s="66">
        <f>IF(AND($O1033="HRG",OR($D$2,$Q1033=$E$2)), "See 07.BPTs",IFERROR(ROUND('[10]Linked sheet'!D1033,'Rounded options'!$B$3),"-"))</f>
        <v>10424</v>
      </c>
      <c r="F1033" s="15" t="str">
        <f>IFERROR(ROUND(IF('[10]Linked sheet'!E1033="","-",'[10]Linked sheet'!E1033),'Rounded options'!$B$3),"-")</f>
        <v>-</v>
      </c>
      <c r="G1033" s="15" t="str">
        <f>IFERROR(ROUND(IF('[10]Linked sheet'!F1033="","-",'[10]Linked sheet'!F1033),'Rounded options'!$B$3),"-")</f>
        <v>-</v>
      </c>
      <c r="H1033" s="15">
        <f>IFERROR(ROUND(IF('[10]Linked sheet'!G1033="","-",'[10]Linked sheet'!G1033),'Rounded options'!$B$3),"-")</f>
        <v>84</v>
      </c>
      <c r="I1033" s="66">
        <f>IF(AND(Q1033=$I$2,$O1033="HRG"),"See 07.BPTs",IFERROR(ROUND('[10]Linked sheet'!H1033,'Rounded options'!$B$3),"-"))</f>
        <v>10424</v>
      </c>
      <c r="J1033" s="15">
        <f>IFERROR(ROUND(IF('[10]Linked sheet'!I1033="","-",'[10]Linked sheet'!I1033),'Rounded options'!$B$3),"-")</f>
        <v>84</v>
      </c>
      <c r="K1033" s="15">
        <f>IFERROR(ROUND(IF('[10]Linked sheet'!J1033="","-",'[10]Linked sheet'!J1033),'Rounded options'!$B$3),"-")</f>
        <v>209</v>
      </c>
      <c r="L1033" s="15" t="str">
        <f>IF('[10]Linked sheet'!K1033="","-",'[10]Linked sheet'!K1033)</f>
        <v>Yes</v>
      </c>
      <c r="M1033" s="39">
        <f>IF('[10]Linked sheet'!L1033="","-",'[10]Linked sheet'!L1033)</f>
        <v>0.30000000000000004</v>
      </c>
      <c r="N1033" s="35">
        <f>IFERROR(ROUND('[10]Linked sheet'!M1033,'Rounded options'!$B$3),"-")</f>
        <v>3127</v>
      </c>
      <c r="O1033" s="7" t="str">
        <f>IFERROR(VLOOKUP($B1033,[11]BPT_System_Structure!$B:$F,2,FALSE),"-")</f>
        <v>-</v>
      </c>
      <c r="P1033" s="23" t="str">
        <f>IFERROR(VLOOKUP($B1033,[11]BPT_System_Structure!$B:$F,3,FALSE),"-")</f>
        <v>-</v>
      </c>
      <c r="Q1033" s="8" t="str">
        <f>IFERROR(VLOOKUP($B1033,[11]BPT_System_Structure!$B:$F,5,FALSE),"-")</f>
        <v>-</v>
      </c>
      <c r="R1033" s="59">
        <v>0</v>
      </c>
    </row>
    <row r="1034" spans="2:18" hidden="1" x14ac:dyDescent="0.2">
      <c r="B1034" s="21" t="str">
        <f>'[10]Linked sheet'!A1034</f>
        <v>HC28E</v>
      </c>
      <c r="C1034" s="20" t="str">
        <f>VLOOKUP($B1034,'[10]Linked sheet'!$A$3:$O$1925,2,FALSE)</f>
        <v>Spinal Cord Conditions with CC Score 5-6</v>
      </c>
      <c r="D1034" s="68" t="str">
        <f>IF(AND($Q1034=$D$2,$O1034="HRG"),"See 07.BPT",IFERROR(ROUND('[10]Linked sheet'!C1034,'Rounded options'!$B$3),"-"))</f>
        <v>-</v>
      </c>
      <c r="E1034" s="66">
        <f>IF(AND($O1034="HRG",OR($D$2,$Q1034=$E$2)), "See 07.BPTs",IFERROR(ROUND('[10]Linked sheet'!D1034,'Rounded options'!$B$3),"-"))</f>
        <v>8178</v>
      </c>
      <c r="F1034" s="15" t="str">
        <f>IFERROR(ROUND(IF('[10]Linked sheet'!E1034="","-",'[10]Linked sheet'!E1034),'Rounded options'!$B$3),"-")</f>
        <v>-</v>
      </c>
      <c r="G1034" s="15" t="str">
        <f>IFERROR(ROUND(IF('[10]Linked sheet'!F1034="","-",'[10]Linked sheet'!F1034),'Rounded options'!$B$3),"-")</f>
        <v>-</v>
      </c>
      <c r="H1034" s="15">
        <f>IFERROR(ROUND(IF('[10]Linked sheet'!G1034="","-",'[10]Linked sheet'!G1034),'Rounded options'!$B$3),"-")</f>
        <v>115</v>
      </c>
      <c r="I1034" s="66">
        <f>IF(AND(Q1034=$I$2,$O1034="HRG"),"See 07.BPTs",IFERROR(ROUND('[10]Linked sheet'!H1034,'Rounded options'!$B$3),"-"))</f>
        <v>6363</v>
      </c>
      <c r="J1034" s="15">
        <f>IFERROR(ROUND(IF('[10]Linked sheet'!I1034="","-",'[10]Linked sheet'!I1034),'Rounded options'!$B$3),"-")</f>
        <v>49</v>
      </c>
      <c r="K1034" s="15">
        <f>IFERROR(ROUND(IF('[10]Linked sheet'!J1034="","-",'[10]Linked sheet'!J1034),'Rounded options'!$B$3),"-")</f>
        <v>209</v>
      </c>
      <c r="L1034" s="15" t="str">
        <f>IF('[10]Linked sheet'!K1034="","-",'[10]Linked sheet'!K1034)</f>
        <v>Yes</v>
      </c>
      <c r="M1034" s="39">
        <f>IF('[10]Linked sheet'!L1034="","-",'[10]Linked sheet'!L1034)</f>
        <v>0.30000000000000004</v>
      </c>
      <c r="N1034" s="35">
        <f>IFERROR(ROUND('[10]Linked sheet'!M1034,'Rounded options'!$B$3),"-")</f>
        <v>1909</v>
      </c>
      <c r="O1034" s="7" t="str">
        <f>IFERROR(VLOOKUP($B1034,[11]BPT_System_Structure!$B:$F,2,FALSE),"-")</f>
        <v>-</v>
      </c>
      <c r="P1034" s="23" t="str">
        <f>IFERROR(VLOOKUP($B1034,[11]BPT_System_Structure!$B:$F,3,FALSE),"-")</f>
        <v>-</v>
      </c>
      <c r="Q1034" s="8" t="str">
        <f>IFERROR(VLOOKUP($B1034,[11]BPT_System_Structure!$B:$F,5,FALSE),"-")</f>
        <v>-</v>
      </c>
      <c r="R1034" s="59">
        <v>0</v>
      </c>
    </row>
    <row r="1035" spans="2:18" hidden="1" x14ac:dyDescent="0.2">
      <c r="B1035" s="21" t="str">
        <f>'[10]Linked sheet'!A1035</f>
        <v>HC28F</v>
      </c>
      <c r="C1035" s="20" t="str">
        <f>VLOOKUP($B1035,'[10]Linked sheet'!$A$3:$O$1925,2,FALSE)</f>
        <v>Spinal Cord Conditions with CC Score 3-4</v>
      </c>
      <c r="D1035" s="68" t="str">
        <f>IF(AND($Q1035=$D$2,$O1035="HRG"),"See 07.BPT",IFERROR(ROUND('[10]Linked sheet'!C1035,'Rounded options'!$B$3),"-"))</f>
        <v>-</v>
      </c>
      <c r="E1035" s="66">
        <f>IF(AND($O1035="HRG",OR($D$2,$Q1035=$E$2)), "See 07.BPTs",IFERROR(ROUND('[10]Linked sheet'!D1035,'Rounded options'!$B$3),"-"))</f>
        <v>2569</v>
      </c>
      <c r="F1035" s="15" t="str">
        <f>IFERROR(ROUND(IF('[10]Linked sheet'!E1035="","-",'[10]Linked sheet'!E1035),'Rounded options'!$B$3),"-")</f>
        <v>-</v>
      </c>
      <c r="G1035" s="15" t="str">
        <f>IFERROR(ROUND(IF('[10]Linked sheet'!F1035="","-",'[10]Linked sheet'!F1035),'Rounded options'!$B$3),"-")</f>
        <v>-</v>
      </c>
      <c r="H1035" s="15">
        <f>IFERROR(ROUND(IF('[10]Linked sheet'!G1035="","-",'[10]Linked sheet'!G1035),'Rounded options'!$B$3),"-")</f>
        <v>33</v>
      </c>
      <c r="I1035" s="66">
        <f>IF(AND(Q1035=$I$2,$O1035="HRG"),"See 07.BPTs",IFERROR(ROUND('[10]Linked sheet'!H1035,'Rounded options'!$B$3),"-"))</f>
        <v>4756</v>
      </c>
      <c r="J1035" s="15">
        <f>IFERROR(ROUND(IF('[10]Linked sheet'!I1035="","-",'[10]Linked sheet'!I1035),'Rounded options'!$B$3),"-")</f>
        <v>37</v>
      </c>
      <c r="K1035" s="15">
        <f>IFERROR(ROUND(IF('[10]Linked sheet'!J1035="","-",'[10]Linked sheet'!J1035),'Rounded options'!$B$3),"-")</f>
        <v>209</v>
      </c>
      <c r="L1035" s="15" t="str">
        <f>IF('[10]Linked sheet'!K1035="","-",'[10]Linked sheet'!K1035)</f>
        <v>Yes</v>
      </c>
      <c r="M1035" s="39">
        <f>IF('[10]Linked sheet'!L1035="","-",'[10]Linked sheet'!L1035)</f>
        <v>0.30000000000000004</v>
      </c>
      <c r="N1035" s="35">
        <f>IFERROR(ROUND('[10]Linked sheet'!M1035,'Rounded options'!$B$3),"-")</f>
        <v>1427</v>
      </c>
      <c r="O1035" s="7" t="str">
        <f>IFERROR(VLOOKUP($B1035,[11]BPT_System_Structure!$B:$F,2,FALSE),"-")</f>
        <v>-</v>
      </c>
      <c r="P1035" s="23" t="str">
        <f>IFERROR(VLOOKUP($B1035,[11]BPT_System_Structure!$B:$F,3,FALSE),"-")</f>
        <v>-</v>
      </c>
      <c r="Q1035" s="8" t="str">
        <f>IFERROR(VLOOKUP($B1035,[11]BPT_System_Structure!$B:$F,5,FALSE),"-")</f>
        <v>-</v>
      </c>
      <c r="R1035" s="59">
        <v>0</v>
      </c>
    </row>
    <row r="1036" spans="2:18" hidden="1" x14ac:dyDescent="0.2">
      <c r="B1036" s="21" t="str">
        <f>'[10]Linked sheet'!A1036</f>
        <v>HC28G</v>
      </c>
      <c r="C1036" s="20" t="str">
        <f>VLOOKUP($B1036,'[10]Linked sheet'!$A$3:$O$1925,2,FALSE)</f>
        <v>Spinal Cord Conditions with CC Score 0-2</v>
      </c>
      <c r="D1036" s="68" t="str">
        <f>IF(AND($Q1036=$D$2,$O1036="HRG"),"See 07.BPT",IFERROR(ROUND('[10]Linked sheet'!C1036,'Rounded options'!$B$3),"-"))</f>
        <v>-</v>
      </c>
      <c r="E1036" s="66">
        <f>IF(AND($O1036="HRG",OR($D$2,$Q1036=$E$2)), "See 07.BPTs",IFERROR(ROUND('[10]Linked sheet'!D1036,'Rounded options'!$B$3),"-"))</f>
        <v>1487</v>
      </c>
      <c r="F1036" s="15" t="str">
        <f>IFERROR(ROUND(IF('[10]Linked sheet'!E1036="","-",'[10]Linked sheet'!E1036),'Rounded options'!$B$3),"-")</f>
        <v>-</v>
      </c>
      <c r="G1036" s="15" t="str">
        <f>IFERROR(ROUND(IF('[10]Linked sheet'!F1036="","-",'[10]Linked sheet'!F1036),'Rounded options'!$B$3),"-")</f>
        <v>-</v>
      </c>
      <c r="H1036" s="15">
        <f>IFERROR(ROUND(IF('[10]Linked sheet'!G1036="","-",'[10]Linked sheet'!G1036),'Rounded options'!$B$3),"-")</f>
        <v>8</v>
      </c>
      <c r="I1036" s="66">
        <f>IF(AND(Q1036=$I$2,$O1036="HRG"),"See 07.BPTs",IFERROR(ROUND('[10]Linked sheet'!H1036,'Rounded options'!$B$3),"-"))</f>
        <v>3069</v>
      </c>
      <c r="J1036" s="15">
        <f>IFERROR(ROUND(IF('[10]Linked sheet'!I1036="","-",'[10]Linked sheet'!I1036),'Rounded options'!$B$3),"-")</f>
        <v>21</v>
      </c>
      <c r="K1036" s="15">
        <f>IFERROR(ROUND(IF('[10]Linked sheet'!J1036="","-",'[10]Linked sheet'!J1036),'Rounded options'!$B$3),"-")</f>
        <v>209</v>
      </c>
      <c r="L1036" s="15" t="str">
        <f>IF('[10]Linked sheet'!K1036="","-",'[10]Linked sheet'!K1036)</f>
        <v>Yes</v>
      </c>
      <c r="M1036" s="39">
        <f>IF('[10]Linked sheet'!L1036="","-",'[10]Linked sheet'!L1036)</f>
        <v>0.30000000000000004</v>
      </c>
      <c r="N1036" s="35">
        <f>IFERROR(ROUND('[10]Linked sheet'!M1036,'Rounded options'!$B$3),"-")</f>
        <v>921</v>
      </c>
      <c r="O1036" s="7" t="str">
        <f>IFERROR(VLOOKUP($B1036,[11]BPT_System_Structure!$B:$F,2,FALSE),"-")</f>
        <v>-</v>
      </c>
      <c r="P1036" s="23" t="str">
        <f>IFERROR(VLOOKUP($B1036,[11]BPT_System_Structure!$B:$F,3,FALSE),"-")</f>
        <v>-</v>
      </c>
      <c r="Q1036" s="8" t="str">
        <f>IFERROR(VLOOKUP($B1036,[11]BPT_System_Structure!$B:$F,5,FALSE),"-")</f>
        <v>-</v>
      </c>
      <c r="R1036" s="59">
        <v>0</v>
      </c>
    </row>
    <row r="1037" spans="2:18" hidden="1" x14ac:dyDescent="0.2">
      <c r="B1037" s="21" t="str">
        <f>'[10]Linked sheet'!A1037</f>
        <v>HC29A</v>
      </c>
      <c r="C1037" s="20" t="str">
        <f>VLOOKUP($B1037,'[10]Linked sheet'!$A$3:$O$1925,2,FALSE)</f>
        <v>Inflammatory Spinal Conditions with CC Score 2+</v>
      </c>
      <c r="D1037" s="68" t="str">
        <f>IF(AND($Q1037=$D$2,$O1037="HRG"),"See 07.BPT",IFERROR(ROUND('[10]Linked sheet'!C1037,'Rounded options'!$B$3),"-"))</f>
        <v>-</v>
      </c>
      <c r="E1037" s="66">
        <f>IF(AND($O1037="HRG",OR($D$2,$Q1037=$E$2)), "See 07.BPTs",IFERROR(ROUND('[10]Linked sheet'!D1037,'Rounded options'!$B$3),"-"))</f>
        <v>576</v>
      </c>
      <c r="F1037" s="15" t="str">
        <f>IFERROR(ROUND(IF('[10]Linked sheet'!E1037="","-",'[10]Linked sheet'!E1037),'Rounded options'!$B$3),"-")</f>
        <v>-</v>
      </c>
      <c r="G1037" s="15" t="str">
        <f>IFERROR(ROUND(IF('[10]Linked sheet'!F1037="","-",'[10]Linked sheet'!F1037),'Rounded options'!$B$3),"-")</f>
        <v>-</v>
      </c>
      <c r="H1037" s="15">
        <f>IFERROR(ROUND(IF('[10]Linked sheet'!G1037="","-",'[10]Linked sheet'!G1037),'Rounded options'!$B$3),"-")</f>
        <v>5</v>
      </c>
      <c r="I1037" s="66">
        <f>IF(AND(Q1037=$I$2,$O1037="HRG"),"See 07.BPTs",IFERROR(ROUND('[10]Linked sheet'!H1037,'Rounded options'!$B$3),"-"))</f>
        <v>2824</v>
      </c>
      <c r="J1037" s="15">
        <f>IFERROR(ROUND(IF('[10]Linked sheet'!I1037="","-",'[10]Linked sheet'!I1037),'Rounded options'!$B$3),"-")</f>
        <v>19</v>
      </c>
      <c r="K1037" s="15">
        <f>IFERROR(ROUND(IF('[10]Linked sheet'!J1037="","-",'[10]Linked sheet'!J1037),'Rounded options'!$B$3),"-")</f>
        <v>209</v>
      </c>
      <c r="L1037" s="15" t="str">
        <f>IF('[10]Linked sheet'!K1037="","-",'[10]Linked sheet'!K1037)</f>
        <v>Yes</v>
      </c>
      <c r="M1037" s="39">
        <f>IF('[10]Linked sheet'!L1037="","-",'[10]Linked sheet'!L1037)</f>
        <v>0.30000000000000004</v>
      </c>
      <c r="N1037" s="35">
        <f>IFERROR(ROUND('[10]Linked sheet'!M1037,'Rounded options'!$B$3),"-")</f>
        <v>847</v>
      </c>
      <c r="O1037" s="7" t="str">
        <f>IFERROR(VLOOKUP($B1037,[11]BPT_System_Structure!$B:$F,2,FALSE),"-")</f>
        <v>-</v>
      </c>
      <c r="P1037" s="23" t="str">
        <f>IFERROR(VLOOKUP($B1037,[11]BPT_System_Structure!$B:$F,3,FALSE),"-")</f>
        <v>-</v>
      </c>
      <c r="Q1037" s="8" t="str">
        <f>IFERROR(VLOOKUP($B1037,[11]BPT_System_Structure!$B:$F,5,FALSE),"-")</f>
        <v>-</v>
      </c>
      <c r="R1037" s="59">
        <v>0</v>
      </c>
    </row>
    <row r="1038" spans="2:18" hidden="1" x14ac:dyDescent="0.2">
      <c r="B1038" s="21" t="str">
        <f>'[10]Linked sheet'!A1038</f>
        <v>HC29B</v>
      </c>
      <c r="C1038" s="20" t="str">
        <f>VLOOKUP($B1038,'[10]Linked sheet'!$A$3:$O$1925,2,FALSE)</f>
        <v>Inflammatory Spinal Conditions with CC Score 0-1</v>
      </c>
      <c r="D1038" s="68" t="str">
        <f>IF(AND($Q1038=$D$2,$O1038="HRG"),"See 07.BPT",IFERROR(ROUND('[10]Linked sheet'!C1038,'Rounded options'!$B$3),"-"))</f>
        <v>-</v>
      </c>
      <c r="E1038" s="66">
        <f>IF(AND($O1038="HRG",OR($D$2,$Q1038=$E$2)), "See 07.BPTs",IFERROR(ROUND('[10]Linked sheet'!D1038,'Rounded options'!$B$3),"-"))</f>
        <v>269</v>
      </c>
      <c r="F1038" s="15" t="str">
        <f>IFERROR(ROUND(IF('[10]Linked sheet'!E1038="","-",'[10]Linked sheet'!E1038),'Rounded options'!$B$3),"-")</f>
        <v>-</v>
      </c>
      <c r="G1038" s="15" t="str">
        <f>IFERROR(ROUND(IF('[10]Linked sheet'!F1038="","-",'[10]Linked sheet'!F1038),'Rounded options'!$B$3),"-")</f>
        <v>-</v>
      </c>
      <c r="H1038" s="15">
        <f>IFERROR(ROUND(IF('[10]Linked sheet'!G1038="","-",'[10]Linked sheet'!G1038),'Rounded options'!$B$3),"-")</f>
        <v>5</v>
      </c>
      <c r="I1038" s="66">
        <f>IF(AND(Q1038=$I$2,$O1038="HRG"),"See 07.BPTs",IFERROR(ROUND('[10]Linked sheet'!H1038,'Rounded options'!$B$3),"-"))</f>
        <v>892</v>
      </c>
      <c r="J1038" s="15">
        <f>IFERROR(ROUND(IF('[10]Linked sheet'!I1038="","-",'[10]Linked sheet'!I1038),'Rounded options'!$B$3),"-")</f>
        <v>5</v>
      </c>
      <c r="K1038" s="15">
        <f>IFERROR(ROUND(IF('[10]Linked sheet'!J1038="","-",'[10]Linked sheet'!J1038),'Rounded options'!$B$3),"-")</f>
        <v>209</v>
      </c>
      <c r="L1038" s="15" t="str">
        <f>IF('[10]Linked sheet'!K1038="","-",'[10]Linked sheet'!K1038)</f>
        <v>Yes</v>
      </c>
      <c r="M1038" s="39">
        <f>IF('[10]Linked sheet'!L1038="","-",'[10]Linked sheet'!L1038)</f>
        <v>0.65</v>
      </c>
      <c r="N1038" s="35">
        <f>IFERROR(ROUND('[10]Linked sheet'!M1038,'Rounded options'!$B$3),"-")</f>
        <v>580</v>
      </c>
      <c r="O1038" s="7" t="str">
        <f>IFERROR(VLOOKUP($B1038,[11]BPT_System_Structure!$B:$F,2,FALSE),"-")</f>
        <v>-</v>
      </c>
      <c r="P1038" s="23" t="str">
        <f>IFERROR(VLOOKUP($B1038,[11]BPT_System_Structure!$B:$F,3,FALSE),"-")</f>
        <v>-</v>
      </c>
      <c r="Q1038" s="8" t="str">
        <f>IFERROR(VLOOKUP($B1038,[11]BPT_System_Structure!$B:$F,5,FALSE),"-")</f>
        <v>-</v>
      </c>
      <c r="R1038" s="59">
        <v>0</v>
      </c>
    </row>
    <row r="1039" spans="2:18" hidden="1" x14ac:dyDescent="0.2">
      <c r="B1039" s="21" t="str">
        <f>'[10]Linked sheet'!A1039</f>
        <v>HC30D</v>
      </c>
      <c r="C1039" s="20" t="str">
        <f>VLOOKUP($B1039,'[10]Linked sheet'!$A$3:$O$1925,2,FALSE)</f>
        <v>Spinal Tumours with CC Score 2+</v>
      </c>
      <c r="D1039" s="68" t="str">
        <f>IF(AND($Q1039=$D$2,$O1039="HRG"),"See 07.BPT",IFERROR(ROUND('[10]Linked sheet'!C1039,'Rounded options'!$B$3),"-"))</f>
        <v>-</v>
      </c>
      <c r="E1039" s="66">
        <f>IF(AND($O1039="HRG",OR($D$2,$Q1039=$E$2)), "See 07.BPTs",IFERROR(ROUND('[10]Linked sheet'!D1039,'Rounded options'!$B$3),"-"))</f>
        <v>2253</v>
      </c>
      <c r="F1039" s="15" t="str">
        <f>IFERROR(ROUND(IF('[10]Linked sheet'!E1039="","-",'[10]Linked sheet'!E1039),'Rounded options'!$B$3),"-")</f>
        <v>-</v>
      </c>
      <c r="G1039" s="15" t="str">
        <f>IFERROR(ROUND(IF('[10]Linked sheet'!F1039="","-",'[10]Linked sheet'!F1039),'Rounded options'!$B$3),"-")</f>
        <v>-</v>
      </c>
      <c r="H1039" s="15">
        <f>IFERROR(ROUND(IF('[10]Linked sheet'!G1039="","-",'[10]Linked sheet'!G1039),'Rounded options'!$B$3),"-")</f>
        <v>17</v>
      </c>
      <c r="I1039" s="66">
        <f>IF(AND(Q1039=$I$2,$O1039="HRG"),"See 07.BPTs",IFERROR(ROUND('[10]Linked sheet'!H1039,'Rounded options'!$B$3),"-"))</f>
        <v>6155</v>
      </c>
      <c r="J1039" s="15">
        <f>IFERROR(ROUND(IF('[10]Linked sheet'!I1039="","-",'[10]Linked sheet'!I1039),'Rounded options'!$B$3),"-")</f>
        <v>59</v>
      </c>
      <c r="K1039" s="15">
        <f>IFERROR(ROUND(IF('[10]Linked sheet'!J1039="","-",'[10]Linked sheet'!J1039),'Rounded options'!$B$3),"-")</f>
        <v>209</v>
      </c>
      <c r="L1039" s="15" t="str">
        <f>IF('[10]Linked sheet'!K1039="","-",'[10]Linked sheet'!K1039)</f>
        <v>Yes</v>
      </c>
      <c r="M1039" s="39">
        <f>IF('[10]Linked sheet'!L1039="","-",'[10]Linked sheet'!L1039)</f>
        <v>0.30000000000000004</v>
      </c>
      <c r="N1039" s="35">
        <f>IFERROR(ROUND('[10]Linked sheet'!M1039,'Rounded options'!$B$3),"-")</f>
        <v>1846</v>
      </c>
      <c r="O1039" s="7" t="str">
        <f>IFERROR(VLOOKUP($B1039,[11]BPT_System_Structure!$B:$F,2,FALSE),"-")</f>
        <v>-</v>
      </c>
      <c r="P1039" s="23" t="str">
        <f>IFERROR(VLOOKUP($B1039,[11]BPT_System_Structure!$B:$F,3,FALSE),"-")</f>
        <v>-</v>
      </c>
      <c r="Q1039" s="8" t="str">
        <f>IFERROR(VLOOKUP($B1039,[11]BPT_System_Structure!$B:$F,5,FALSE),"-")</f>
        <v>-</v>
      </c>
      <c r="R1039" s="59">
        <v>0</v>
      </c>
    </row>
    <row r="1040" spans="2:18" hidden="1" x14ac:dyDescent="0.2">
      <c r="B1040" s="21" t="str">
        <f>'[10]Linked sheet'!A1040</f>
        <v>HC30E</v>
      </c>
      <c r="C1040" s="20" t="str">
        <f>VLOOKUP($B1040,'[10]Linked sheet'!$A$3:$O$1925,2,FALSE)</f>
        <v>Spinal Tumours with CC Score 0-1</v>
      </c>
      <c r="D1040" s="68" t="str">
        <f>IF(AND($Q1040=$D$2,$O1040="HRG"),"See 07.BPT",IFERROR(ROUND('[10]Linked sheet'!C1040,'Rounded options'!$B$3),"-"))</f>
        <v>-</v>
      </c>
      <c r="E1040" s="66">
        <f>IF(AND($O1040="HRG",OR($D$2,$Q1040=$E$2)), "See 07.BPTs",IFERROR(ROUND('[10]Linked sheet'!D1040,'Rounded options'!$B$3),"-"))</f>
        <v>1727</v>
      </c>
      <c r="F1040" s="15" t="str">
        <f>IFERROR(ROUND(IF('[10]Linked sheet'!E1040="","-",'[10]Linked sheet'!E1040),'Rounded options'!$B$3),"-")</f>
        <v>-</v>
      </c>
      <c r="G1040" s="15" t="str">
        <f>IFERROR(ROUND(IF('[10]Linked sheet'!F1040="","-",'[10]Linked sheet'!F1040),'Rounded options'!$B$3),"-")</f>
        <v>-</v>
      </c>
      <c r="H1040" s="15">
        <f>IFERROR(ROUND(IF('[10]Linked sheet'!G1040="","-",'[10]Linked sheet'!G1040),'Rounded options'!$B$3),"-")</f>
        <v>10</v>
      </c>
      <c r="I1040" s="66">
        <f>IF(AND(Q1040=$I$2,$O1040="HRG"),"See 07.BPTs",IFERROR(ROUND('[10]Linked sheet'!H1040,'Rounded options'!$B$3),"-"))</f>
        <v>2807</v>
      </c>
      <c r="J1040" s="15">
        <f>IFERROR(ROUND(IF('[10]Linked sheet'!I1040="","-",'[10]Linked sheet'!I1040),'Rounded options'!$B$3),"-")</f>
        <v>17</v>
      </c>
      <c r="K1040" s="15">
        <f>IFERROR(ROUND(IF('[10]Linked sheet'!J1040="","-",'[10]Linked sheet'!J1040),'Rounded options'!$B$3),"-")</f>
        <v>209</v>
      </c>
      <c r="L1040" s="15" t="str">
        <f>IF('[10]Linked sheet'!K1040="","-",'[10]Linked sheet'!K1040)</f>
        <v>Yes</v>
      </c>
      <c r="M1040" s="39">
        <f>IF('[10]Linked sheet'!L1040="","-",'[10]Linked sheet'!L1040)</f>
        <v>0.30000000000000004</v>
      </c>
      <c r="N1040" s="35">
        <f>IFERROR(ROUND('[10]Linked sheet'!M1040,'Rounded options'!$B$3),"-")</f>
        <v>842</v>
      </c>
      <c r="O1040" s="7" t="str">
        <f>IFERROR(VLOOKUP($B1040,[11]BPT_System_Structure!$B:$F,2,FALSE),"-")</f>
        <v>-</v>
      </c>
      <c r="P1040" s="23" t="str">
        <f>IFERROR(VLOOKUP($B1040,[11]BPT_System_Structure!$B:$F,3,FALSE),"-")</f>
        <v>-</v>
      </c>
      <c r="Q1040" s="8" t="str">
        <f>IFERROR(VLOOKUP($B1040,[11]BPT_System_Structure!$B:$F,5,FALSE),"-")</f>
        <v>-</v>
      </c>
      <c r="R1040" s="59">
        <v>0</v>
      </c>
    </row>
    <row r="1041" spans="2:18" hidden="1" x14ac:dyDescent="0.2">
      <c r="B1041" s="21" t="str">
        <f>'[10]Linked sheet'!A1041</f>
        <v>HC31D</v>
      </c>
      <c r="C1041" s="20" t="str">
        <f>VLOOKUP($B1041,'[10]Linked sheet'!$A$3:$O$1925,2,FALSE)</f>
        <v>Spinal Infection with CC Score 7+</v>
      </c>
      <c r="D1041" s="68" t="str">
        <f>IF(AND($Q1041=$D$2,$O1041="HRG"),"See 07.BPT",IFERROR(ROUND('[10]Linked sheet'!C1041,'Rounded options'!$B$3),"-"))</f>
        <v>-</v>
      </c>
      <c r="E1041" s="66">
        <f>IF(AND($O1041="HRG",OR($D$2,$Q1041=$E$2)), "See 07.BPTs",IFERROR(ROUND('[10]Linked sheet'!D1041,'Rounded options'!$B$3),"-"))</f>
        <v>9428</v>
      </c>
      <c r="F1041" s="15" t="str">
        <f>IFERROR(ROUND(IF('[10]Linked sheet'!E1041="","-",'[10]Linked sheet'!E1041),'Rounded options'!$B$3),"-")</f>
        <v>-</v>
      </c>
      <c r="G1041" s="15" t="str">
        <f>IFERROR(ROUND(IF('[10]Linked sheet'!F1041="","-",'[10]Linked sheet'!F1041),'Rounded options'!$B$3),"-")</f>
        <v>-</v>
      </c>
      <c r="H1041" s="15">
        <f>IFERROR(ROUND(IF('[10]Linked sheet'!G1041="","-",'[10]Linked sheet'!G1041),'Rounded options'!$B$3),"-")</f>
        <v>485</v>
      </c>
      <c r="I1041" s="66">
        <f>IF(AND(Q1041=$I$2,$O1041="HRG"),"See 07.BPTs",IFERROR(ROUND('[10]Linked sheet'!H1041,'Rounded options'!$B$3),"-"))</f>
        <v>11124</v>
      </c>
      <c r="J1041" s="15">
        <f>IFERROR(ROUND(IF('[10]Linked sheet'!I1041="","-",'[10]Linked sheet'!I1041),'Rounded options'!$B$3),"-")</f>
        <v>121</v>
      </c>
      <c r="K1041" s="15">
        <f>IFERROR(ROUND(IF('[10]Linked sheet'!J1041="","-",'[10]Linked sheet'!J1041),'Rounded options'!$B$3),"-")</f>
        <v>209</v>
      </c>
      <c r="L1041" s="15" t="str">
        <f>IF('[10]Linked sheet'!K1041="","-",'[10]Linked sheet'!K1041)</f>
        <v>Yes</v>
      </c>
      <c r="M1041" s="39">
        <f>IF('[10]Linked sheet'!L1041="","-",'[10]Linked sheet'!L1041)</f>
        <v>0.30000000000000004</v>
      </c>
      <c r="N1041" s="35">
        <f>IFERROR(ROUND('[10]Linked sheet'!M1041,'Rounded options'!$B$3),"-")</f>
        <v>3337</v>
      </c>
      <c r="O1041" s="7" t="str">
        <f>IFERROR(VLOOKUP($B1041,[11]BPT_System_Structure!$B:$F,2,FALSE),"-")</f>
        <v>-</v>
      </c>
      <c r="P1041" s="23" t="str">
        <f>IFERROR(VLOOKUP($B1041,[11]BPT_System_Structure!$B:$F,3,FALSE),"-")</f>
        <v>-</v>
      </c>
      <c r="Q1041" s="8" t="str">
        <f>IFERROR(VLOOKUP($B1041,[11]BPT_System_Structure!$B:$F,5,FALSE),"-")</f>
        <v>-</v>
      </c>
      <c r="R1041" s="59">
        <v>0</v>
      </c>
    </row>
    <row r="1042" spans="2:18" hidden="1" x14ac:dyDescent="0.2">
      <c r="B1042" s="21" t="str">
        <f>'[10]Linked sheet'!A1042</f>
        <v>HC31E</v>
      </c>
      <c r="C1042" s="20" t="str">
        <f>VLOOKUP($B1042,'[10]Linked sheet'!$A$3:$O$1925,2,FALSE)</f>
        <v>Spinal Infection with CC Score 4-6</v>
      </c>
      <c r="D1042" s="68" t="str">
        <f>IF(AND($Q1042=$D$2,$O1042="HRG"),"See 07.BPT",IFERROR(ROUND('[10]Linked sheet'!C1042,'Rounded options'!$B$3),"-"))</f>
        <v>-</v>
      </c>
      <c r="E1042" s="66">
        <f>IF(AND($O1042="HRG",OR($D$2,$Q1042=$E$2)), "See 07.BPTs",IFERROR(ROUND('[10]Linked sheet'!D1042,'Rounded options'!$B$3),"-"))</f>
        <v>928</v>
      </c>
      <c r="F1042" s="15" t="str">
        <f>IFERROR(ROUND(IF('[10]Linked sheet'!E1042="","-",'[10]Linked sheet'!E1042),'Rounded options'!$B$3),"-")</f>
        <v>-</v>
      </c>
      <c r="G1042" s="15" t="str">
        <f>IFERROR(ROUND(IF('[10]Linked sheet'!F1042="","-",'[10]Linked sheet'!F1042),'Rounded options'!$B$3),"-")</f>
        <v>-</v>
      </c>
      <c r="H1042" s="15">
        <f>IFERROR(ROUND(IF('[10]Linked sheet'!G1042="","-",'[10]Linked sheet'!G1042),'Rounded options'!$B$3),"-")</f>
        <v>5</v>
      </c>
      <c r="I1042" s="66">
        <f>IF(AND(Q1042=$I$2,$O1042="HRG"),"See 07.BPTs",IFERROR(ROUND('[10]Linked sheet'!H1042,'Rounded options'!$B$3),"-"))</f>
        <v>7253</v>
      </c>
      <c r="J1042" s="15">
        <f>IFERROR(ROUND(IF('[10]Linked sheet'!I1042="","-",'[10]Linked sheet'!I1042),'Rounded options'!$B$3),"-")</f>
        <v>74</v>
      </c>
      <c r="K1042" s="15">
        <f>IFERROR(ROUND(IF('[10]Linked sheet'!J1042="","-",'[10]Linked sheet'!J1042),'Rounded options'!$B$3),"-")</f>
        <v>209</v>
      </c>
      <c r="L1042" s="15" t="str">
        <f>IF('[10]Linked sheet'!K1042="","-",'[10]Linked sheet'!K1042)</f>
        <v>Yes</v>
      </c>
      <c r="M1042" s="39">
        <f>IF('[10]Linked sheet'!L1042="","-",'[10]Linked sheet'!L1042)</f>
        <v>0.30000000000000004</v>
      </c>
      <c r="N1042" s="35">
        <f>IFERROR(ROUND('[10]Linked sheet'!M1042,'Rounded options'!$B$3),"-")</f>
        <v>2176</v>
      </c>
      <c r="O1042" s="7" t="str">
        <f>IFERROR(VLOOKUP($B1042,[11]BPT_System_Structure!$B:$F,2,FALSE),"-")</f>
        <v>-</v>
      </c>
      <c r="P1042" s="23" t="str">
        <f>IFERROR(VLOOKUP($B1042,[11]BPT_System_Structure!$B:$F,3,FALSE),"-")</f>
        <v>-</v>
      </c>
      <c r="Q1042" s="8" t="str">
        <f>IFERROR(VLOOKUP($B1042,[11]BPT_System_Structure!$B:$F,5,FALSE),"-")</f>
        <v>-</v>
      </c>
      <c r="R1042" s="59">
        <v>0</v>
      </c>
    </row>
    <row r="1043" spans="2:18" hidden="1" x14ac:dyDescent="0.2">
      <c r="B1043" s="21" t="str">
        <f>'[10]Linked sheet'!A1043</f>
        <v>HC31F</v>
      </c>
      <c r="C1043" s="20" t="str">
        <f>VLOOKUP($B1043,'[10]Linked sheet'!$A$3:$O$1925,2,FALSE)</f>
        <v>Spinal Infection with CC Score 1-3</v>
      </c>
      <c r="D1043" s="68" t="str">
        <f>IF(AND($Q1043=$D$2,$O1043="HRG"),"See 07.BPT",IFERROR(ROUND('[10]Linked sheet'!C1043,'Rounded options'!$B$3),"-"))</f>
        <v>-</v>
      </c>
      <c r="E1043" s="66">
        <f>IF(AND($O1043="HRG",OR($D$2,$Q1043=$E$2)), "See 07.BPTs",IFERROR(ROUND('[10]Linked sheet'!D1043,'Rounded options'!$B$3),"-"))</f>
        <v>537</v>
      </c>
      <c r="F1043" s="15" t="str">
        <f>IFERROR(ROUND(IF('[10]Linked sheet'!E1043="","-",'[10]Linked sheet'!E1043),'Rounded options'!$B$3),"-")</f>
        <v>-</v>
      </c>
      <c r="G1043" s="15" t="str">
        <f>IFERROR(ROUND(IF('[10]Linked sheet'!F1043="","-",'[10]Linked sheet'!F1043),'Rounded options'!$B$3),"-")</f>
        <v>-</v>
      </c>
      <c r="H1043" s="15">
        <f>IFERROR(ROUND(IF('[10]Linked sheet'!G1043="","-",'[10]Linked sheet'!G1043),'Rounded options'!$B$3),"-")</f>
        <v>5</v>
      </c>
      <c r="I1043" s="66">
        <f>IF(AND(Q1043=$I$2,$O1043="HRG"),"See 07.BPTs",IFERROR(ROUND('[10]Linked sheet'!H1043,'Rounded options'!$B$3),"-"))</f>
        <v>5219</v>
      </c>
      <c r="J1043" s="15">
        <f>IFERROR(ROUND(IF('[10]Linked sheet'!I1043="","-",'[10]Linked sheet'!I1043),'Rounded options'!$B$3),"-")</f>
        <v>52</v>
      </c>
      <c r="K1043" s="15">
        <f>IFERROR(ROUND(IF('[10]Linked sheet'!J1043="","-",'[10]Linked sheet'!J1043),'Rounded options'!$B$3),"-")</f>
        <v>209</v>
      </c>
      <c r="L1043" s="15" t="str">
        <f>IF('[10]Linked sheet'!K1043="","-",'[10]Linked sheet'!K1043)</f>
        <v>Yes</v>
      </c>
      <c r="M1043" s="39">
        <f>IF('[10]Linked sheet'!L1043="","-",'[10]Linked sheet'!L1043)</f>
        <v>0.30000000000000004</v>
      </c>
      <c r="N1043" s="35">
        <f>IFERROR(ROUND('[10]Linked sheet'!M1043,'Rounded options'!$B$3),"-")</f>
        <v>1566</v>
      </c>
      <c r="O1043" s="7" t="str">
        <f>IFERROR(VLOOKUP($B1043,[11]BPT_System_Structure!$B:$F,2,FALSE),"-")</f>
        <v>-</v>
      </c>
      <c r="P1043" s="23" t="str">
        <f>IFERROR(VLOOKUP($B1043,[11]BPT_System_Structure!$B:$F,3,FALSE),"-")</f>
        <v>-</v>
      </c>
      <c r="Q1043" s="8" t="str">
        <f>IFERROR(VLOOKUP($B1043,[11]BPT_System_Structure!$B:$F,5,FALSE),"-")</f>
        <v>-</v>
      </c>
      <c r="R1043" s="59">
        <v>0</v>
      </c>
    </row>
    <row r="1044" spans="2:18" hidden="1" x14ac:dyDescent="0.2">
      <c r="B1044" s="21" t="str">
        <f>'[10]Linked sheet'!A1044</f>
        <v>HC31G</v>
      </c>
      <c r="C1044" s="20" t="str">
        <f>VLOOKUP($B1044,'[10]Linked sheet'!$A$3:$O$1925,2,FALSE)</f>
        <v>Spinal Infection with CC Score 0</v>
      </c>
      <c r="D1044" s="68" t="str">
        <f>IF(AND($Q1044=$D$2,$O1044="HRG"),"See 07.BPT",IFERROR(ROUND('[10]Linked sheet'!C1044,'Rounded options'!$B$3),"-"))</f>
        <v>-</v>
      </c>
      <c r="E1044" s="66">
        <f>IF(AND($O1044="HRG",OR($D$2,$Q1044=$E$2)), "See 07.BPTs",IFERROR(ROUND('[10]Linked sheet'!D1044,'Rounded options'!$B$3),"-"))</f>
        <v>199</v>
      </c>
      <c r="F1044" s="15" t="str">
        <f>IFERROR(ROUND(IF('[10]Linked sheet'!E1044="","-",'[10]Linked sheet'!E1044),'Rounded options'!$B$3),"-")</f>
        <v>-</v>
      </c>
      <c r="G1044" s="15" t="str">
        <f>IFERROR(ROUND(IF('[10]Linked sheet'!F1044="","-",'[10]Linked sheet'!F1044),'Rounded options'!$B$3),"-")</f>
        <v>-</v>
      </c>
      <c r="H1044" s="15">
        <f>IFERROR(ROUND(IF('[10]Linked sheet'!G1044="","-",'[10]Linked sheet'!G1044),'Rounded options'!$B$3),"-")</f>
        <v>5</v>
      </c>
      <c r="I1044" s="66">
        <f>IF(AND(Q1044=$I$2,$O1044="HRG"),"See 07.BPTs",IFERROR(ROUND('[10]Linked sheet'!H1044,'Rounded options'!$B$3),"-"))</f>
        <v>3696</v>
      </c>
      <c r="J1044" s="15">
        <f>IFERROR(ROUND(IF('[10]Linked sheet'!I1044="","-",'[10]Linked sheet'!I1044),'Rounded options'!$B$3),"-")</f>
        <v>32</v>
      </c>
      <c r="K1044" s="15">
        <f>IFERROR(ROUND(IF('[10]Linked sheet'!J1044="","-",'[10]Linked sheet'!J1044),'Rounded options'!$B$3),"-")</f>
        <v>209</v>
      </c>
      <c r="L1044" s="15" t="str">
        <f>IF('[10]Linked sheet'!K1044="","-",'[10]Linked sheet'!K1044)</f>
        <v>Yes</v>
      </c>
      <c r="M1044" s="39">
        <f>IF('[10]Linked sheet'!L1044="","-",'[10]Linked sheet'!L1044)</f>
        <v>0.30000000000000004</v>
      </c>
      <c r="N1044" s="35">
        <f>IFERROR(ROUND('[10]Linked sheet'!M1044,'Rounded options'!$B$3),"-")</f>
        <v>1109</v>
      </c>
      <c r="O1044" s="7" t="str">
        <f>IFERROR(VLOOKUP($B1044,[11]BPT_System_Structure!$B:$F,2,FALSE),"-")</f>
        <v>-</v>
      </c>
      <c r="P1044" s="23" t="str">
        <f>IFERROR(VLOOKUP($B1044,[11]BPT_System_Structure!$B:$F,3,FALSE),"-")</f>
        <v>-</v>
      </c>
      <c r="Q1044" s="8" t="str">
        <f>IFERROR(VLOOKUP($B1044,[11]BPT_System_Structure!$B:$F,5,FALSE),"-")</f>
        <v>-</v>
      </c>
      <c r="R1044" s="59">
        <v>0</v>
      </c>
    </row>
    <row r="1045" spans="2:18" hidden="1" x14ac:dyDescent="0.2">
      <c r="B1045" s="21" t="str">
        <f>'[10]Linked sheet'!A1045</f>
        <v>HC32D</v>
      </c>
      <c r="C1045" s="20" t="str">
        <f>VLOOKUP($B1045,'[10]Linked sheet'!$A$3:$O$1925,2,FALSE)</f>
        <v>Low Back Pain with CC Score 6+</v>
      </c>
      <c r="D1045" s="68" t="str">
        <f>IF(AND($Q1045=$D$2,$O1045="HRG"),"See 07.BPT",IFERROR(ROUND('[10]Linked sheet'!C1045,'Rounded options'!$B$3),"-"))</f>
        <v>-</v>
      </c>
      <c r="E1045" s="66">
        <f>IF(AND($O1045="HRG",OR($D$2,$Q1045=$E$2)), "See 07.BPTs",IFERROR(ROUND('[10]Linked sheet'!D1045,'Rounded options'!$B$3),"-"))</f>
        <v>2921</v>
      </c>
      <c r="F1045" s="15" t="str">
        <f>IFERROR(ROUND(IF('[10]Linked sheet'!E1045="","-",'[10]Linked sheet'!E1045),'Rounded options'!$B$3),"-")</f>
        <v>-</v>
      </c>
      <c r="G1045" s="15" t="str">
        <f>IFERROR(ROUND(IF('[10]Linked sheet'!F1045="","-",'[10]Linked sheet'!F1045),'Rounded options'!$B$3),"-")</f>
        <v>-</v>
      </c>
      <c r="H1045" s="15">
        <f>IFERROR(ROUND(IF('[10]Linked sheet'!G1045="","-",'[10]Linked sheet'!G1045),'Rounded options'!$B$3),"-")</f>
        <v>35</v>
      </c>
      <c r="I1045" s="66">
        <f>IF(AND(Q1045=$I$2,$O1045="HRG"),"See 07.BPTs",IFERROR(ROUND('[10]Linked sheet'!H1045,'Rounded options'!$B$3),"-"))</f>
        <v>3355</v>
      </c>
      <c r="J1045" s="15">
        <f>IFERROR(ROUND(IF('[10]Linked sheet'!I1045="","-",'[10]Linked sheet'!I1045),'Rounded options'!$B$3),"-")</f>
        <v>40</v>
      </c>
      <c r="K1045" s="15">
        <f>IFERROR(ROUND(IF('[10]Linked sheet'!J1045="","-",'[10]Linked sheet'!J1045),'Rounded options'!$B$3),"-")</f>
        <v>209</v>
      </c>
      <c r="L1045" s="15" t="str">
        <f>IF('[10]Linked sheet'!K1045="","-",'[10]Linked sheet'!K1045)</f>
        <v>Yes</v>
      </c>
      <c r="M1045" s="39">
        <f>IF('[10]Linked sheet'!L1045="","-",'[10]Linked sheet'!L1045)</f>
        <v>0.30000000000000004</v>
      </c>
      <c r="N1045" s="35">
        <f>IFERROR(ROUND('[10]Linked sheet'!M1045,'Rounded options'!$B$3),"-")</f>
        <v>1007</v>
      </c>
      <c r="O1045" s="7" t="str">
        <f>IFERROR(VLOOKUP($B1045,[11]BPT_System_Structure!$B:$F,2,FALSE),"-")</f>
        <v>-</v>
      </c>
      <c r="P1045" s="23" t="str">
        <f>IFERROR(VLOOKUP($B1045,[11]BPT_System_Structure!$B:$F,3,FALSE),"-")</f>
        <v>-</v>
      </c>
      <c r="Q1045" s="8" t="str">
        <f>IFERROR(VLOOKUP($B1045,[11]BPT_System_Structure!$B:$F,5,FALSE),"-")</f>
        <v>-</v>
      </c>
      <c r="R1045" s="59">
        <v>0</v>
      </c>
    </row>
    <row r="1046" spans="2:18" hidden="1" x14ac:dyDescent="0.2">
      <c r="B1046" s="21" t="str">
        <f>'[10]Linked sheet'!A1046</f>
        <v>HC32E</v>
      </c>
      <c r="C1046" s="20" t="str">
        <f>VLOOKUP($B1046,'[10]Linked sheet'!$A$3:$O$1925,2,FALSE)</f>
        <v>Low Back Pain with CC Score 3-5</v>
      </c>
      <c r="D1046" s="68" t="str">
        <f>IF(AND($Q1046=$D$2,$O1046="HRG"),"See 07.BPT",IFERROR(ROUND('[10]Linked sheet'!C1046,'Rounded options'!$B$3),"-"))</f>
        <v>-</v>
      </c>
      <c r="E1046" s="66">
        <f>IF(AND($O1046="HRG",OR($D$2,$Q1046=$E$2)), "See 07.BPTs",IFERROR(ROUND('[10]Linked sheet'!D1046,'Rounded options'!$B$3),"-"))</f>
        <v>584</v>
      </c>
      <c r="F1046" s="15" t="str">
        <f>IFERROR(ROUND(IF('[10]Linked sheet'!E1046="","-",'[10]Linked sheet'!E1046),'Rounded options'!$B$3),"-")</f>
        <v>-</v>
      </c>
      <c r="G1046" s="15" t="str">
        <f>IFERROR(ROUND(IF('[10]Linked sheet'!F1046="","-",'[10]Linked sheet'!F1046),'Rounded options'!$B$3),"-")</f>
        <v>-</v>
      </c>
      <c r="H1046" s="15">
        <f>IFERROR(ROUND(IF('[10]Linked sheet'!G1046="","-",'[10]Linked sheet'!G1046),'Rounded options'!$B$3),"-")</f>
        <v>5</v>
      </c>
      <c r="I1046" s="66">
        <f>IF(AND(Q1046=$I$2,$O1046="HRG"),"See 07.BPTs",IFERROR(ROUND('[10]Linked sheet'!H1046,'Rounded options'!$B$3),"-"))</f>
        <v>1608</v>
      </c>
      <c r="J1046" s="15">
        <f>IFERROR(ROUND(IF('[10]Linked sheet'!I1046="","-",'[10]Linked sheet'!I1046),'Rounded options'!$B$3),"-")</f>
        <v>13</v>
      </c>
      <c r="K1046" s="15">
        <f>IFERROR(ROUND(IF('[10]Linked sheet'!J1046="","-",'[10]Linked sheet'!J1046),'Rounded options'!$B$3),"-")</f>
        <v>209</v>
      </c>
      <c r="L1046" s="15" t="str">
        <f>IF('[10]Linked sheet'!K1046="","-",'[10]Linked sheet'!K1046)</f>
        <v>Yes</v>
      </c>
      <c r="M1046" s="39">
        <f>IF('[10]Linked sheet'!L1046="","-",'[10]Linked sheet'!L1046)</f>
        <v>0.4</v>
      </c>
      <c r="N1046" s="35">
        <f>IFERROR(ROUND('[10]Linked sheet'!M1046,'Rounded options'!$B$3),"-")</f>
        <v>643</v>
      </c>
      <c r="O1046" s="7" t="str">
        <f>IFERROR(VLOOKUP($B1046,[11]BPT_System_Structure!$B:$F,2,FALSE),"-")</f>
        <v>-</v>
      </c>
      <c r="P1046" s="23" t="str">
        <f>IFERROR(VLOOKUP($B1046,[11]BPT_System_Structure!$B:$F,3,FALSE),"-")</f>
        <v>-</v>
      </c>
      <c r="Q1046" s="8" t="str">
        <f>IFERROR(VLOOKUP($B1046,[11]BPT_System_Structure!$B:$F,5,FALSE),"-")</f>
        <v>-</v>
      </c>
      <c r="R1046" s="59">
        <v>0</v>
      </c>
    </row>
    <row r="1047" spans="2:18" hidden="1" x14ac:dyDescent="0.2">
      <c r="B1047" s="21" t="str">
        <f>'[10]Linked sheet'!A1047</f>
        <v>HC32F</v>
      </c>
      <c r="C1047" s="20" t="str">
        <f>VLOOKUP($B1047,'[10]Linked sheet'!$A$3:$O$1925,2,FALSE)</f>
        <v>Low Back Pain with CC Score 0-2</v>
      </c>
      <c r="D1047" s="68" t="str">
        <f>IF(AND($Q1047=$D$2,$O1047="HRG"),"See 07.BPT",IFERROR(ROUND('[10]Linked sheet'!C1047,'Rounded options'!$B$3),"-"))</f>
        <v>-</v>
      </c>
      <c r="E1047" s="66">
        <f>IF(AND($O1047="HRG",OR($D$2,$Q1047=$E$2)), "See 07.BPTs",IFERROR(ROUND('[10]Linked sheet'!D1047,'Rounded options'!$B$3),"-"))</f>
        <v>357</v>
      </c>
      <c r="F1047" s="15" t="str">
        <f>IFERROR(ROUND(IF('[10]Linked sheet'!E1047="","-",'[10]Linked sheet'!E1047),'Rounded options'!$B$3),"-")</f>
        <v>-</v>
      </c>
      <c r="G1047" s="15" t="str">
        <f>IFERROR(ROUND(IF('[10]Linked sheet'!F1047="","-",'[10]Linked sheet'!F1047),'Rounded options'!$B$3),"-")</f>
        <v>-</v>
      </c>
      <c r="H1047" s="15">
        <f>IFERROR(ROUND(IF('[10]Linked sheet'!G1047="","-",'[10]Linked sheet'!G1047),'Rounded options'!$B$3),"-")</f>
        <v>5</v>
      </c>
      <c r="I1047" s="66">
        <f>IF(AND(Q1047=$I$2,$O1047="HRG"),"See 07.BPTs",IFERROR(ROUND('[10]Linked sheet'!H1047,'Rounded options'!$B$3),"-"))</f>
        <v>802</v>
      </c>
      <c r="J1047" s="15">
        <f>IFERROR(ROUND(IF('[10]Linked sheet'!I1047="","-",'[10]Linked sheet'!I1047),'Rounded options'!$B$3),"-")</f>
        <v>5</v>
      </c>
      <c r="K1047" s="15">
        <f>IFERROR(ROUND(IF('[10]Linked sheet'!J1047="","-",'[10]Linked sheet'!J1047),'Rounded options'!$B$3),"-")</f>
        <v>209</v>
      </c>
      <c r="L1047" s="15" t="str">
        <f>IF('[10]Linked sheet'!K1047="","-",'[10]Linked sheet'!K1047)</f>
        <v>Yes</v>
      </c>
      <c r="M1047" s="39">
        <f>IF('[10]Linked sheet'!L1047="","-",'[10]Linked sheet'!L1047)</f>
        <v>0.65</v>
      </c>
      <c r="N1047" s="35">
        <f>IFERROR(ROUND('[10]Linked sheet'!M1047,'Rounded options'!$B$3),"-")</f>
        <v>521</v>
      </c>
      <c r="O1047" s="7" t="str">
        <f>IFERROR(VLOOKUP($B1047,[11]BPT_System_Structure!$B:$F,2,FALSE),"-")</f>
        <v>-</v>
      </c>
      <c r="P1047" s="23" t="str">
        <f>IFERROR(VLOOKUP($B1047,[11]BPT_System_Structure!$B:$F,3,FALSE),"-")</f>
        <v>-</v>
      </c>
      <c r="Q1047" s="8" t="str">
        <f>IFERROR(VLOOKUP($B1047,[11]BPT_System_Structure!$B:$F,5,FALSE),"-")</f>
        <v>-</v>
      </c>
      <c r="R1047" s="59">
        <v>0</v>
      </c>
    </row>
    <row r="1048" spans="2:18" hidden="1" x14ac:dyDescent="0.2">
      <c r="B1048" s="21" t="str">
        <f>'[10]Linked sheet'!A1048</f>
        <v>HC40A</v>
      </c>
      <c r="C1048" s="20" t="str">
        <f>VLOOKUP($B1048,'[10]Linked sheet'!$A$3:$O$1925,2,FALSE)</f>
        <v>Complex Spinal Reconstructive Surgery with CC Score 3+</v>
      </c>
      <c r="D1048" s="68" t="str">
        <f>IF(AND($Q1048=$D$2,$O1048="HRG"),"See 07.BPT",IFERROR(ROUND('[10]Linked sheet'!C1048,'Rounded options'!$B$3),"-"))</f>
        <v>-</v>
      </c>
      <c r="E1048" s="66">
        <f>IF(AND($O1048="HRG",OR($D$2,$Q1048=$E$2)), "See 07.BPTs",IFERROR(ROUND('[10]Linked sheet'!D1048,'Rounded options'!$B$3),"-"))</f>
        <v>18297</v>
      </c>
      <c r="F1048" s="15" t="str">
        <f>IFERROR(ROUND(IF('[10]Linked sheet'!E1048="","-",'[10]Linked sheet'!E1048),'Rounded options'!$B$3),"-")</f>
        <v>-</v>
      </c>
      <c r="G1048" s="15" t="str">
        <f>IFERROR(ROUND(IF('[10]Linked sheet'!F1048="","-",'[10]Linked sheet'!F1048),'Rounded options'!$B$3),"-")</f>
        <v>-</v>
      </c>
      <c r="H1048" s="15">
        <f>IFERROR(ROUND(IF('[10]Linked sheet'!G1048="","-",'[10]Linked sheet'!G1048),'Rounded options'!$B$3),"-")</f>
        <v>44</v>
      </c>
      <c r="I1048" s="66">
        <f>IF(AND(Q1048=$I$2,$O1048="HRG"),"See 07.BPTs",IFERROR(ROUND('[10]Linked sheet'!H1048,'Rounded options'!$B$3),"-"))</f>
        <v>18297</v>
      </c>
      <c r="J1048" s="15">
        <f>IFERROR(ROUND(IF('[10]Linked sheet'!I1048="","-",'[10]Linked sheet'!I1048),'Rounded options'!$B$3),"-")</f>
        <v>44</v>
      </c>
      <c r="K1048" s="15">
        <f>IFERROR(ROUND(IF('[10]Linked sheet'!J1048="","-",'[10]Linked sheet'!J1048),'Rounded options'!$B$3),"-")</f>
        <v>209</v>
      </c>
      <c r="L1048" s="15" t="str">
        <f>IF('[10]Linked sheet'!K1048="","-",'[10]Linked sheet'!K1048)</f>
        <v>No</v>
      </c>
      <c r="M1048" s="39" t="str">
        <f>IF('[10]Linked sheet'!L1048="","-",'[10]Linked sheet'!L1048)</f>
        <v>-</v>
      </c>
      <c r="N1048" s="35">
        <f>IFERROR(ROUND('[10]Linked sheet'!M1048,'Rounded options'!$B$3),"-")</f>
        <v>0</v>
      </c>
      <c r="O1048" s="7" t="str">
        <f>IFERROR(VLOOKUP($B1048,[11]BPT_System_Structure!$B:$F,2,FALSE),"-")</f>
        <v>-</v>
      </c>
      <c r="P1048" s="23" t="str">
        <f>IFERROR(VLOOKUP($B1048,[11]BPT_System_Structure!$B:$F,3,FALSE),"-")</f>
        <v>-</v>
      </c>
      <c r="Q1048" s="8" t="str">
        <f>IFERROR(VLOOKUP($B1048,[11]BPT_System_Structure!$B:$F,5,FALSE),"-")</f>
        <v>-</v>
      </c>
      <c r="R1048" s="59">
        <v>0</v>
      </c>
    </row>
    <row r="1049" spans="2:18" hidden="1" x14ac:dyDescent="0.2">
      <c r="B1049" s="21" t="str">
        <f>'[10]Linked sheet'!A1049</f>
        <v>HC40B</v>
      </c>
      <c r="C1049" s="20" t="str">
        <f>VLOOKUP($B1049,'[10]Linked sheet'!$A$3:$O$1925,2,FALSE)</f>
        <v>Complex Spinal Reconstructive Surgery with CC Score 0-2</v>
      </c>
      <c r="D1049" s="68" t="str">
        <f>IF(AND($Q1049=$D$2,$O1049="HRG"),"See 07.BPT",IFERROR(ROUND('[10]Linked sheet'!C1049,'Rounded options'!$B$3),"-"))</f>
        <v>-</v>
      </c>
      <c r="E1049" s="66">
        <f>IF(AND($O1049="HRG",OR($D$2,$Q1049=$E$2)), "See 07.BPTs",IFERROR(ROUND('[10]Linked sheet'!D1049,'Rounded options'!$B$3),"-"))</f>
        <v>13571</v>
      </c>
      <c r="F1049" s="15" t="str">
        <f>IFERROR(ROUND(IF('[10]Linked sheet'!E1049="","-",'[10]Linked sheet'!E1049),'Rounded options'!$B$3),"-")</f>
        <v>-</v>
      </c>
      <c r="G1049" s="15" t="str">
        <f>IFERROR(ROUND(IF('[10]Linked sheet'!F1049="","-",'[10]Linked sheet'!F1049),'Rounded options'!$B$3),"-")</f>
        <v>-</v>
      </c>
      <c r="H1049" s="15">
        <f>IFERROR(ROUND(IF('[10]Linked sheet'!G1049="","-",'[10]Linked sheet'!G1049),'Rounded options'!$B$3),"-")</f>
        <v>15</v>
      </c>
      <c r="I1049" s="66">
        <f>IF(AND(Q1049=$I$2,$O1049="HRG"),"See 07.BPTs",IFERROR(ROUND('[10]Linked sheet'!H1049,'Rounded options'!$B$3),"-"))</f>
        <v>13571</v>
      </c>
      <c r="J1049" s="15">
        <f>IFERROR(ROUND(IF('[10]Linked sheet'!I1049="","-",'[10]Linked sheet'!I1049),'Rounded options'!$B$3),"-")</f>
        <v>15</v>
      </c>
      <c r="K1049" s="15">
        <f>IFERROR(ROUND(IF('[10]Linked sheet'!J1049="","-",'[10]Linked sheet'!J1049),'Rounded options'!$B$3),"-")</f>
        <v>209</v>
      </c>
      <c r="L1049" s="15" t="str">
        <f>IF('[10]Linked sheet'!K1049="","-",'[10]Linked sheet'!K1049)</f>
        <v>No</v>
      </c>
      <c r="M1049" s="39" t="str">
        <f>IF('[10]Linked sheet'!L1049="","-",'[10]Linked sheet'!L1049)</f>
        <v>-</v>
      </c>
      <c r="N1049" s="35">
        <f>IFERROR(ROUND('[10]Linked sheet'!M1049,'Rounded options'!$B$3),"-")</f>
        <v>0</v>
      </c>
      <c r="O1049" s="7" t="str">
        <f>IFERROR(VLOOKUP($B1049,[11]BPT_System_Structure!$B:$F,2,FALSE),"-")</f>
        <v>-</v>
      </c>
      <c r="P1049" s="23" t="str">
        <f>IFERROR(VLOOKUP($B1049,[11]BPT_System_Structure!$B:$F,3,FALSE),"-")</f>
        <v>-</v>
      </c>
      <c r="Q1049" s="8" t="str">
        <f>IFERROR(VLOOKUP($B1049,[11]BPT_System_Structure!$B:$F,5,FALSE),"-")</f>
        <v>-</v>
      </c>
      <c r="R1049" s="59">
        <v>0</v>
      </c>
    </row>
    <row r="1050" spans="2:18" hidden="1" x14ac:dyDescent="0.2">
      <c r="B1050" s="21" t="str">
        <f>'[10]Linked sheet'!A1050</f>
        <v>HC41A</v>
      </c>
      <c r="C1050" s="20" t="str">
        <f>VLOOKUP($B1050,'[10]Linked sheet'!$A$3:$O$1925,2,FALSE)</f>
        <v>Major Spinal Reconstructive Surgery with CC Score 2+</v>
      </c>
      <c r="D1050" s="68" t="str">
        <f>IF(AND($Q1050=$D$2,$O1050="HRG"),"See 07.BPT",IFERROR(ROUND('[10]Linked sheet'!C1050,'Rounded options'!$B$3),"-"))</f>
        <v>-</v>
      </c>
      <c r="E1050" s="66">
        <f>IF(AND($O1050="HRG",OR($D$2,$Q1050=$E$2)), "See 07.BPTs",IFERROR(ROUND('[10]Linked sheet'!D1050,'Rounded options'!$B$3),"-"))</f>
        <v>7679</v>
      </c>
      <c r="F1050" s="15" t="str">
        <f>IFERROR(ROUND(IF('[10]Linked sheet'!E1050="","-",'[10]Linked sheet'!E1050),'Rounded options'!$B$3),"-")</f>
        <v>-</v>
      </c>
      <c r="G1050" s="15" t="str">
        <f>IFERROR(ROUND(IF('[10]Linked sheet'!F1050="","-",'[10]Linked sheet'!F1050),'Rounded options'!$B$3),"-")</f>
        <v>-</v>
      </c>
      <c r="H1050" s="15">
        <f>IFERROR(ROUND(IF('[10]Linked sheet'!G1050="","-",'[10]Linked sheet'!G1050),'Rounded options'!$B$3),"-")</f>
        <v>13</v>
      </c>
      <c r="I1050" s="66">
        <f>IF(AND(Q1050=$I$2,$O1050="HRG"),"See 07.BPTs",IFERROR(ROUND('[10]Linked sheet'!H1050,'Rounded options'!$B$3),"-"))</f>
        <v>7679</v>
      </c>
      <c r="J1050" s="15">
        <f>IFERROR(ROUND(IF('[10]Linked sheet'!I1050="","-",'[10]Linked sheet'!I1050),'Rounded options'!$B$3),"-")</f>
        <v>13</v>
      </c>
      <c r="K1050" s="15">
        <f>IFERROR(ROUND(IF('[10]Linked sheet'!J1050="","-",'[10]Linked sheet'!J1050),'Rounded options'!$B$3),"-")</f>
        <v>209</v>
      </c>
      <c r="L1050" s="15" t="str">
        <f>IF('[10]Linked sheet'!K1050="","-",'[10]Linked sheet'!K1050)</f>
        <v>No</v>
      </c>
      <c r="M1050" s="39" t="str">
        <f>IF('[10]Linked sheet'!L1050="","-",'[10]Linked sheet'!L1050)</f>
        <v>-</v>
      </c>
      <c r="N1050" s="35">
        <f>IFERROR(ROUND('[10]Linked sheet'!M1050,'Rounded options'!$B$3),"-")</f>
        <v>0</v>
      </c>
      <c r="O1050" s="7" t="str">
        <f>IFERROR(VLOOKUP($B1050,[11]BPT_System_Structure!$B:$F,2,FALSE),"-")</f>
        <v>-</v>
      </c>
      <c r="P1050" s="23" t="str">
        <f>IFERROR(VLOOKUP($B1050,[11]BPT_System_Structure!$B:$F,3,FALSE),"-")</f>
        <v>-</v>
      </c>
      <c r="Q1050" s="8" t="str">
        <f>IFERROR(VLOOKUP($B1050,[11]BPT_System_Structure!$B:$F,5,FALSE),"-")</f>
        <v>-</v>
      </c>
      <c r="R1050" s="59">
        <v>0</v>
      </c>
    </row>
    <row r="1051" spans="2:18" hidden="1" x14ac:dyDescent="0.2">
      <c r="B1051" s="21" t="str">
        <f>'[10]Linked sheet'!A1051</f>
        <v>HC41B</v>
      </c>
      <c r="C1051" s="20" t="str">
        <f>VLOOKUP($B1051,'[10]Linked sheet'!$A$3:$O$1925,2,FALSE)</f>
        <v>Major Spinal Reconstructive Surgery with CC Score 0-1</v>
      </c>
      <c r="D1051" s="68" t="str">
        <f>IF(AND($Q1051=$D$2,$O1051="HRG"),"See 07.BPT",IFERROR(ROUND('[10]Linked sheet'!C1051,'Rounded options'!$B$3),"-"))</f>
        <v>-</v>
      </c>
      <c r="E1051" s="66">
        <f>IF(AND($O1051="HRG",OR($D$2,$Q1051=$E$2)), "See 07.BPTs",IFERROR(ROUND('[10]Linked sheet'!D1051,'Rounded options'!$B$3),"-"))</f>
        <v>5479</v>
      </c>
      <c r="F1051" s="15" t="str">
        <f>IFERROR(ROUND(IF('[10]Linked sheet'!E1051="","-",'[10]Linked sheet'!E1051),'Rounded options'!$B$3),"-")</f>
        <v>-</v>
      </c>
      <c r="G1051" s="15" t="str">
        <f>IFERROR(ROUND(IF('[10]Linked sheet'!F1051="","-",'[10]Linked sheet'!F1051),'Rounded options'!$B$3),"-")</f>
        <v>-</v>
      </c>
      <c r="H1051" s="15">
        <f>IFERROR(ROUND(IF('[10]Linked sheet'!G1051="","-",'[10]Linked sheet'!G1051),'Rounded options'!$B$3),"-")</f>
        <v>10</v>
      </c>
      <c r="I1051" s="66">
        <f>IF(AND(Q1051=$I$2,$O1051="HRG"),"See 07.BPTs",IFERROR(ROUND('[10]Linked sheet'!H1051,'Rounded options'!$B$3),"-"))</f>
        <v>9228</v>
      </c>
      <c r="J1051" s="15">
        <f>IFERROR(ROUND(IF('[10]Linked sheet'!I1051="","-",'[10]Linked sheet'!I1051),'Rounded options'!$B$3),"-")</f>
        <v>24</v>
      </c>
      <c r="K1051" s="15">
        <f>IFERROR(ROUND(IF('[10]Linked sheet'!J1051="","-",'[10]Linked sheet'!J1051),'Rounded options'!$B$3),"-")</f>
        <v>209</v>
      </c>
      <c r="L1051" s="15" t="str">
        <f>IF('[10]Linked sheet'!K1051="","-",'[10]Linked sheet'!K1051)</f>
        <v>No</v>
      </c>
      <c r="M1051" s="39" t="str">
        <f>IF('[10]Linked sheet'!L1051="","-",'[10]Linked sheet'!L1051)</f>
        <v>-</v>
      </c>
      <c r="N1051" s="35">
        <f>IFERROR(ROUND('[10]Linked sheet'!M1051,'Rounded options'!$B$3),"-")</f>
        <v>0</v>
      </c>
      <c r="O1051" s="7" t="str">
        <f>IFERROR(VLOOKUP($B1051,[11]BPT_System_Structure!$B:$F,2,FALSE),"-")</f>
        <v>-</v>
      </c>
      <c r="P1051" s="23" t="str">
        <f>IFERROR(VLOOKUP($B1051,[11]BPT_System_Structure!$B:$F,3,FALSE),"-")</f>
        <v>-</v>
      </c>
      <c r="Q1051" s="8" t="str">
        <f>IFERROR(VLOOKUP($B1051,[11]BPT_System_Structure!$B:$F,5,FALSE),"-")</f>
        <v>-</v>
      </c>
      <c r="R1051" s="59">
        <v>0</v>
      </c>
    </row>
    <row r="1052" spans="2:18" hidden="1" x14ac:dyDescent="0.2">
      <c r="B1052" s="21" t="str">
        <f>'[10]Linked sheet'!A1052</f>
        <v>HC42Z</v>
      </c>
      <c r="C1052" s="20" t="str">
        <f>VLOOKUP($B1052,'[10]Linked sheet'!$A$3:$O$1925,2,FALSE)</f>
        <v>Intermediate Spinal Reconstructive Surgery</v>
      </c>
      <c r="D1052" s="68" t="str">
        <f>IF(AND($Q1052=$D$2,$O1052="HRG"),"See 07.BPT",IFERROR(ROUND('[10]Linked sheet'!C1052,'Rounded options'!$B$3),"-"))</f>
        <v>-</v>
      </c>
      <c r="E1052" s="66">
        <f>IF(AND($O1052="HRG",OR($D$2,$Q1052=$E$2)), "See 07.BPTs",IFERROR(ROUND('[10]Linked sheet'!D1052,'Rounded options'!$B$3),"-"))</f>
        <v>7679</v>
      </c>
      <c r="F1052" s="15" t="str">
        <f>IFERROR(ROUND(IF('[10]Linked sheet'!E1052="","-",'[10]Linked sheet'!E1052),'Rounded options'!$B$3),"-")</f>
        <v>-</v>
      </c>
      <c r="G1052" s="15" t="str">
        <f>IFERROR(ROUND(IF('[10]Linked sheet'!F1052="","-",'[10]Linked sheet'!F1052),'Rounded options'!$B$3),"-")</f>
        <v>-</v>
      </c>
      <c r="H1052" s="15">
        <f>IFERROR(ROUND(IF('[10]Linked sheet'!G1052="","-",'[10]Linked sheet'!G1052),'Rounded options'!$B$3),"-")</f>
        <v>13</v>
      </c>
      <c r="I1052" s="66">
        <f>IF(AND(Q1052=$I$2,$O1052="HRG"),"See 07.BPTs",IFERROR(ROUND('[10]Linked sheet'!H1052,'Rounded options'!$B$3),"-"))</f>
        <v>7679</v>
      </c>
      <c r="J1052" s="15">
        <f>IFERROR(ROUND(IF('[10]Linked sheet'!I1052="","-",'[10]Linked sheet'!I1052),'Rounded options'!$B$3),"-")</f>
        <v>13</v>
      </c>
      <c r="K1052" s="15">
        <f>IFERROR(ROUND(IF('[10]Linked sheet'!J1052="","-",'[10]Linked sheet'!J1052),'Rounded options'!$B$3),"-")</f>
        <v>209</v>
      </c>
      <c r="L1052" s="15" t="str">
        <f>IF('[10]Linked sheet'!K1052="","-",'[10]Linked sheet'!K1052)</f>
        <v>No</v>
      </c>
      <c r="M1052" s="39" t="str">
        <f>IF('[10]Linked sheet'!L1052="","-",'[10]Linked sheet'!L1052)</f>
        <v>-</v>
      </c>
      <c r="N1052" s="35">
        <f>IFERROR(ROUND('[10]Linked sheet'!M1052,'Rounded options'!$B$3),"-")</f>
        <v>0</v>
      </c>
      <c r="O1052" s="7" t="str">
        <f>IFERROR(VLOOKUP($B1052,[11]BPT_System_Structure!$B:$F,2,FALSE),"-")</f>
        <v>-</v>
      </c>
      <c r="P1052" s="23" t="str">
        <f>IFERROR(VLOOKUP($B1052,[11]BPT_System_Structure!$B:$F,3,FALSE),"-")</f>
        <v>-</v>
      </c>
      <c r="Q1052" s="8" t="str">
        <f>IFERROR(VLOOKUP($B1052,[11]BPT_System_Structure!$B:$F,5,FALSE),"-")</f>
        <v>-</v>
      </c>
      <c r="R1052" s="59">
        <v>0</v>
      </c>
    </row>
    <row r="1053" spans="2:18" hidden="1" x14ac:dyDescent="0.2">
      <c r="B1053" s="21" t="str">
        <f>'[10]Linked sheet'!A1053</f>
        <v>HC43Z</v>
      </c>
      <c r="C1053" s="20" t="str">
        <f>VLOOKUP($B1053,'[10]Linked sheet'!$A$3:$O$1925,2,FALSE)</f>
        <v>Minor Spinal Reconstructive Surgery</v>
      </c>
      <c r="D1053" s="68" t="str">
        <f>IF(AND($Q1053=$D$2,$O1053="HRG"),"See 07.BPT",IFERROR(ROUND('[10]Linked sheet'!C1053,'Rounded options'!$B$3),"-"))</f>
        <v>-</v>
      </c>
      <c r="E1053" s="66">
        <f>IF(AND($O1053="HRG",OR($D$2,$Q1053=$E$2)), "See 07.BPTs",IFERROR(ROUND('[10]Linked sheet'!D1053,'Rounded options'!$B$3),"-"))</f>
        <v>8970</v>
      </c>
      <c r="F1053" s="15" t="str">
        <f>IFERROR(ROUND(IF('[10]Linked sheet'!E1053="","-",'[10]Linked sheet'!E1053),'Rounded options'!$B$3),"-")</f>
        <v>-</v>
      </c>
      <c r="G1053" s="15" t="str">
        <f>IFERROR(ROUND(IF('[10]Linked sheet'!F1053="","-",'[10]Linked sheet'!F1053),'Rounded options'!$B$3),"-")</f>
        <v>-</v>
      </c>
      <c r="H1053" s="15">
        <f>IFERROR(ROUND(IF('[10]Linked sheet'!G1053="","-",'[10]Linked sheet'!G1053),'Rounded options'!$B$3),"-")</f>
        <v>16</v>
      </c>
      <c r="I1053" s="66">
        <f>IF(AND(Q1053=$I$2,$O1053="HRG"),"See 07.BPTs",IFERROR(ROUND('[10]Linked sheet'!H1053,'Rounded options'!$B$3),"-"))</f>
        <v>8970</v>
      </c>
      <c r="J1053" s="15">
        <f>IFERROR(ROUND(IF('[10]Linked sheet'!I1053="","-",'[10]Linked sheet'!I1053),'Rounded options'!$B$3),"-")</f>
        <v>26</v>
      </c>
      <c r="K1053" s="15">
        <f>IFERROR(ROUND(IF('[10]Linked sheet'!J1053="","-",'[10]Linked sheet'!J1053),'Rounded options'!$B$3),"-")</f>
        <v>209</v>
      </c>
      <c r="L1053" s="15" t="str">
        <f>IF('[10]Linked sheet'!K1053="","-",'[10]Linked sheet'!K1053)</f>
        <v>No</v>
      </c>
      <c r="M1053" s="39" t="str">
        <f>IF('[10]Linked sheet'!L1053="","-",'[10]Linked sheet'!L1053)</f>
        <v>-</v>
      </c>
      <c r="N1053" s="35">
        <f>IFERROR(ROUND('[10]Linked sheet'!M1053,'Rounded options'!$B$3),"-")</f>
        <v>0</v>
      </c>
      <c r="O1053" s="7" t="str">
        <f>IFERROR(VLOOKUP($B1053,[11]BPT_System_Structure!$B:$F,2,FALSE),"-")</f>
        <v>-</v>
      </c>
      <c r="P1053" s="23" t="str">
        <f>IFERROR(VLOOKUP($B1053,[11]BPT_System_Structure!$B:$F,3,FALSE),"-")</f>
        <v>-</v>
      </c>
      <c r="Q1053" s="8" t="str">
        <f>IFERROR(VLOOKUP($B1053,[11]BPT_System_Structure!$B:$F,5,FALSE),"-")</f>
        <v>-</v>
      </c>
      <c r="R1053" s="59">
        <v>0</v>
      </c>
    </row>
    <row r="1054" spans="2:18" hidden="1" x14ac:dyDescent="0.2">
      <c r="B1054" s="21" t="str">
        <f>'[10]Linked sheet'!A1054</f>
        <v>HD21D</v>
      </c>
      <c r="C1054" s="20" t="str">
        <f>VLOOKUP($B1054,'[10]Linked sheet'!$A$3:$O$1925,2,FALSE)</f>
        <v>Soft Tissue Disorders with CC Score 12+</v>
      </c>
      <c r="D1054" s="68" t="str">
        <f>IF(AND($Q1054=$D$2,$O1054="HRG"),"See 07.BPT",IFERROR(ROUND('[10]Linked sheet'!C1054,'Rounded options'!$B$3),"-"))</f>
        <v>-</v>
      </c>
      <c r="E1054" s="66">
        <f>IF(AND($O1054="HRG",OR($D$2,$Q1054=$E$2)), "See 07.BPTs",IFERROR(ROUND('[10]Linked sheet'!D1054,'Rounded options'!$B$3),"-"))</f>
        <v>3095</v>
      </c>
      <c r="F1054" s="15" t="str">
        <f>IFERROR(ROUND(IF('[10]Linked sheet'!E1054="","-",'[10]Linked sheet'!E1054),'Rounded options'!$B$3),"-")</f>
        <v>-</v>
      </c>
      <c r="G1054" s="15" t="str">
        <f>IFERROR(ROUND(IF('[10]Linked sheet'!F1054="","-",'[10]Linked sheet'!F1054),'Rounded options'!$B$3),"-")</f>
        <v>-</v>
      </c>
      <c r="H1054" s="15">
        <f>IFERROR(ROUND(IF('[10]Linked sheet'!G1054="","-",'[10]Linked sheet'!G1054),'Rounded options'!$B$3),"-")</f>
        <v>38</v>
      </c>
      <c r="I1054" s="66">
        <f>IF(AND(Q1054=$I$2,$O1054="HRG"),"See 07.BPTs",IFERROR(ROUND('[10]Linked sheet'!H1054,'Rounded options'!$B$3),"-"))</f>
        <v>4477</v>
      </c>
      <c r="J1054" s="15">
        <f>IFERROR(ROUND(IF('[10]Linked sheet'!I1054="","-",'[10]Linked sheet'!I1054),'Rounded options'!$B$3),"-")</f>
        <v>56</v>
      </c>
      <c r="K1054" s="15">
        <f>IFERROR(ROUND(IF('[10]Linked sheet'!J1054="","-",'[10]Linked sheet'!J1054),'Rounded options'!$B$3),"-")</f>
        <v>209</v>
      </c>
      <c r="L1054" s="15" t="str">
        <f>IF('[10]Linked sheet'!K1054="","-",'[10]Linked sheet'!K1054)</f>
        <v>Yes</v>
      </c>
      <c r="M1054" s="39">
        <f>IF('[10]Linked sheet'!L1054="","-",'[10]Linked sheet'!L1054)</f>
        <v>0.30000000000000004</v>
      </c>
      <c r="N1054" s="35">
        <f>IFERROR(ROUND('[10]Linked sheet'!M1054,'Rounded options'!$B$3),"-")</f>
        <v>1343</v>
      </c>
      <c r="O1054" s="7" t="str">
        <f>IFERROR(VLOOKUP($B1054,[11]BPT_System_Structure!$B:$F,2,FALSE),"-")</f>
        <v>-</v>
      </c>
      <c r="P1054" s="23" t="str">
        <f>IFERROR(VLOOKUP($B1054,[11]BPT_System_Structure!$B:$F,3,FALSE),"-")</f>
        <v>-</v>
      </c>
      <c r="Q1054" s="8" t="str">
        <f>IFERROR(VLOOKUP($B1054,[11]BPT_System_Structure!$B:$F,5,FALSE),"-")</f>
        <v>-</v>
      </c>
      <c r="R1054" s="59">
        <v>0</v>
      </c>
    </row>
    <row r="1055" spans="2:18" hidden="1" x14ac:dyDescent="0.2">
      <c r="B1055" s="21" t="str">
        <f>'[10]Linked sheet'!A1055</f>
        <v>HD21E</v>
      </c>
      <c r="C1055" s="20" t="str">
        <f>VLOOKUP($B1055,'[10]Linked sheet'!$A$3:$O$1925,2,FALSE)</f>
        <v>Soft Tissue Disorders with CC Score 9-11</v>
      </c>
      <c r="D1055" s="68" t="str">
        <f>IF(AND($Q1055=$D$2,$O1055="HRG"),"See 07.BPT",IFERROR(ROUND('[10]Linked sheet'!C1055,'Rounded options'!$B$3),"-"))</f>
        <v>-</v>
      </c>
      <c r="E1055" s="66">
        <f>IF(AND($O1055="HRG",OR($D$2,$Q1055=$E$2)), "See 07.BPTs",IFERROR(ROUND('[10]Linked sheet'!D1055,'Rounded options'!$B$3),"-"))</f>
        <v>1340</v>
      </c>
      <c r="F1055" s="15" t="str">
        <f>IFERROR(ROUND(IF('[10]Linked sheet'!E1055="","-",'[10]Linked sheet'!E1055),'Rounded options'!$B$3),"-")</f>
        <v>-</v>
      </c>
      <c r="G1055" s="15" t="str">
        <f>IFERROR(ROUND(IF('[10]Linked sheet'!F1055="","-",'[10]Linked sheet'!F1055),'Rounded options'!$B$3),"-")</f>
        <v>-</v>
      </c>
      <c r="H1055" s="15">
        <f>IFERROR(ROUND(IF('[10]Linked sheet'!G1055="","-",'[10]Linked sheet'!G1055),'Rounded options'!$B$3),"-")</f>
        <v>43</v>
      </c>
      <c r="I1055" s="66">
        <f>IF(AND(Q1055=$I$2,$O1055="HRG"),"See 07.BPTs",IFERROR(ROUND('[10]Linked sheet'!H1055,'Rounded options'!$B$3),"-"))</f>
        <v>2689</v>
      </c>
      <c r="J1055" s="15">
        <f>IFERROR(ROUND(IF('[10]Linked sheet'!I1055="","-",'[10]Linked sheet'!I1055),'Rounded options'!$B$3),"-")</f>
        <v>23</v>
      </c>
      <c r="K1055" s="15">
        <f>IFERROR(ROUND(IF('[10]Linked sheet'!J1055="","-",'[10]Linked sheet'!J1055),'Rounded options'!$B$3),"-")</f>
        <v>209</v>
      </c>
      <c r="L1055" s="15" t="str">
        <f>IF('[10]Linked sheet'!K1055="","-",'[10]Linked sheet'!K1055)</f>
        <v>Yes</v>
      </c>
      <c r="M1055" s="39">
        <f>IF('[10]Linked sheet'!L1055="","-",'[10]Linked sheet'!L1055)</f>
        <v>0.30000000000000004</v>
      </c>
      <c r="N1055" s="35">
        <f>IFERROR(ROUND('[10]Linked sheet'!M1055,'Rounded options'!$B$3),"-")</f>
        <v>807</v>
      </c>
      <c r="O1055" s="7" t="str">
        <f>IFERROR(VLOOKUP($B1055,[11]BPT_System_Structure!$B:$F,2,FALSE),"-")</f>
        <v>-</v>
      </c>
      <c r="P1055" s="23" t="str">
        <f>IFERROR(VLOOKUP($B1055,[11]BPT_System_Structure!$B:$F,3,FALSE),"-")</f>
        <v>-</v>
      </c>
      <c r="Q1055" s="8" t="str">
        <f>IFERROR(VLOOKUP($B1055,[11]BPT_System_Structure!$B:$F,5,FALSE),"-")</f>
        <v>-</v>
      </c>
      <c r="R1055" s="59">
        <v>0</v>
      </c>
    </row>
    <row r="1056" spans="2:18" hidden="1" x14ac:dyDescent="0.2">
      <c r="B1056" s="21" t="str">
        <f>'[10]Linked sheet'!A1056</f>
        <v>HD21F</v>
      </c>
      <c r="C1056" s="20" t="str">
        <f>VLOOKUP($B1056,'[10]Linked sheet'!$A$3:$O$1925,2,FALSE)</f>
        <v>Soft Tissue Disorders with CC Score 6-8</v>
      </c>
      <c r="D1056" s="68" t="str">
        <f>IF(AND($Q1056=$D$2,$O1056="HRG"),"See 07.BPT",IFERROR(ROUND('[10]Linked sheet'!C1056,'Rounded options'!$B$3),"-"))</f>
        <v>-</v>
      </c>
      <c r="E1056" s="66">
        <f>IF(AND($O1056="HRG",OR($D$2,$Q1056=$E$2)), "See 07.BPTs",IFERROR(ROUND('[10]Linked sheet'!D1056,'Rounded options'!$B$3),"-"))</f>
        <v>866</v>
      </c>
      <c r="F1056" s="15" t="str">
        <f>IFERROR(ROUND(IF('[10]Linked sheet'!E1056="","-",'[10]Linked sheet'!E1056),'Rounded options'!$B$3),"-")</f>
        <v>-</v>
      </c>
      <c r="G1056" s="15" t="str">
        <f>IFERROR(ROUND(IF('[10]Linked sheet'!F1056="","-",'[10]Linked sheet'!F1056),'Rounded options'!$B$3),"-")</f>
        <v>-</v>
      </c>
      <c r="H1056" s="15">
        <f>IFERROR(ROUND(IF('[10]Linked sheet'!G1056="","-",'[10]Linked sheet'!G1056),'Rounded options'!$B$3),"-")</f>
        <v>10</v>
      </c>
      <c r="I1056" s="66">
        <f>IF(AND(Q1056=$I$2,$O1056="HRG"),"See 07.BPTs",IFERROR(ROUND('[10]Linked sheet'!H1056,'Rounded options'!$B$3),"-"))</f>
        <v>1355</v>
      </c>
      <c r="J1056" s="15">
        <f>IFERROR(ROUND(IF('[10]Linked sheet'!I1056="","-",'[10]Linked sheet'!I1056),'Rounded options'!$B$3),"-")</f>
        <v>8</v>
      </c>
      <c r="K1056" s="15">
        <f>IFERROR(ROUND(IF('[10]Linked sheet'!J1056="","-",'[10]Linked sheet'!J1056),'Rounded options'!$B$3),"-")</f>
        <v>209</v>
      </c>
      <c r="L1056" s="15" t="str">
        <f>IF('[10]Linked sheet'!K1056="","-",'[10]Linked sheet'!K1056)</f>
        <v>Yes</v>
      </c>
      <c r="M1056" s="39">
        <f>IF('[10]Linked sheet'!L1056="","-",'[10]Linked sheet'!L1056)</f>
        <v>0.4</v>
      </c>
      <c r="N1056" s="35">
        <f>IFERROR(ROUND('[10]Linked sheet'!M1056,'Rounded options'!$B$3),"-")</f>
        <v>542</v>
      </c>
      <c r="O1056" s="7" t="str">
        <f>IFERROR(VLOOKUP($B1056,[11]BPT_System_Structure!$B:$F,2,FALSE),"-")</f>
        <v>-</v>
      </c>
      <c r="P1056" s="23" t="str">
        <f>IFERROR(VLOOKUP($B1056,[11]BPT_System_Structure!$B:$F,3,FALSE),"-")</f>
        <v>-</v>
      </c>
      <c r="Q1056" s="8" t="str">
        <f>IFERROR(VLOOKUP($B1056,[11]BPT_System_Structure!$B:$F,5,FALSE),"-")</f>
        <v>-</v>
      </c>
      <c r="R1056" s="59">
        <v>0</v>
      </c>
    </row>
    <row r="1057" spans="2:18" hidden="1" x14ac:dyDescent="0.2">
      <c r="B1057" s="21" t="str">
        <f>'[10]Linked sheet'!A1057</f>
        <v>HD21G</v>
      </c>
      <c r="C1057" s="20" t="str">
        <f>VLOOKUP($B1057,'[10]Linked sheet'!$A$3:$O$1925,2,FALSE)</f>
        <v>Soft Tissue Disorders with CC Score 3-5</v>
      </c>
      <c r="D1057" s="68" t="str">
        <f>IF(AND($Q1057=$D$2,$O1057="HRG"),"See 07.BPT",IFERROR(ROUND('[10]Linked sheet'!C1057,'Rounded options'!$B$3),"-"))</f>
        <v>-</v>
      </c>
      <c r="E1057" s="66">
        <f>IF(AND($O1057="HRG",OR($D$2,$Q1057=$E$2)), "See 07.BPTs",IFERROR(ROUND('[10]Linked sheet'!D1057,'Rounded options'!$B$3),"-"))</f>
        <v>394</v>
      </c>
      <c r="F1057" s="15" t="str">
        <f>IFERROR(ROUND(IF('[10]Linked sheet'!E1057="","-",'[10]Linked sheet'!E1057),'Rounded options'!$B$3),"-")</f>
        <v>-</v>
      </c>
      <c r="G1057" s="15" t="str">
        <f>IFERROR(ROUND(IF('[10]Linked sheet'!F1057="","-",'[10]Linked sheet'!F1057),'Rounded options'!$B$3),"-")</f>
        <v>-</v>
      </c>
      <c r="H1057" s="15">
        <f>IFERROR(ROUND(IF('[10]Linked sheet'!G1057="","-",'[10]Linked sheet'!G1057),'Rounded options'!$B$3),"-")</f>
        <v>5</v>
      </c>
      <c r="I1057" s="66">
        <f>IF(AND(Q1057=$I$2,$O1057="HRG"),"See 07.BPTs",IFERROR(ROUND('[10]Linked sheet'!H1057,'Rounded options'!$B$3),"-"))</f>
        <v>495</v>
      </c>
      <c r="J1057" s="15">
        <f>IFERROR(ROUND(IF('[10]Linked sheet'!I1057="","-",'[10]Linked sheet'!I1057),'Rounded options'!$B$3),"-")</f>
        <v>5</v>
      </c>
      <c r="K1057" s="15">
        <f>IFERROR(ROUND(IF('[10]Linked sheet'!J1057="","-",'[10]Linked sheet'!J1057),'Rounded options'!$B$3),"-")</f>
        <v>209</v>
      </c>
      <c r="L1057" s="15" t="str">
        <f>IF('[10]Linked sheet'!K1057="","-",'[10]Linked sheet'!K1057)</f>
        <v>Yes</v>
      </c>
      <c r="M1057" s="39">
        <f>IF('[10]Linked sheet'!L1057="","-",'[10]Linked sheet'!L1057)</f>
        <v>1</v>
      </c>
      <c r="N1057" s="35">
        <f>IFERROR(ROUND('[10]Linked sheet'!M1057,'Rounded options'!$B$3),"-")</f>
        <v>495</v>
      </c>
      <c r="O1057" s="7" t="str">
        <f>IFERROR(VLOOKUP($B1057,[11]BPT_System_Structure!$B:$F,2,FALSE),"-")</f>
        <v>-</v>
      </c>
      <c r="P1057" s="23" t="str">
        <f>IFERROR(VLOOKUP($B1057,[11]BPT_System_Structure!$B:$F,3,FALSE),"-")</f>
        <v>-</v>
      </c>
      <c r="Q1057" s="8" t="str">
        <f>IFERROR(VLOOKUP($B1057,[11]BPT_System_Structure!$B:$F,5,FALSE),"-")</f>
        <v>-</v>
      </c>
      <c r="R1057" s="59">
        <v>0</v>
      </c>
    </row>
    <row r="1058" spans="2:18" hidden="1" x14ac:dyDescent="0.2">
      <c r="B1058" s="21" t="str">
        <f>'[10]Linked sheet'!A1058</f>
        <v>HD21H</v>
      </c>
      <c r="C1058" s="20" t="str">
        <f>VLOOKUP($B1058,'[10]Linked sheet'!$A$3:$O$1925,2,FALSE)</f>
        <v>Soft Tissue Disorders with CC Score 0-2</v>
      </c>
      <c r="D1058" s="68" t="str">
        <f>IF(AND($Q1058=$D$2,$O1058="HRG"),"See 07.BPT",IFERROR(ROUND('[10]Linked sheet'!C1058,'Rounded options'!$B$3),"-"))</f>
        <v>-</v>
      </c>
      <c r="E1058" s="66">
        <f>IF(AND($O1058="HRG",OR($D$2,$Q1058=$E$2)), "See 07.BPTs",IFERROR(ROUND('[10]Linked sheet'!D1058,'Rounded options'!$B$3),"-"))</f>
        <v>394</v>
      </c>
      <c r="F1058" s="15" t="str">
        <f>IFERROR(ROUND(IF('[10]Linked sheet'!E1058="","-",'[10]Linked sheet'!E1058),'Rounded options'!$B$3),"-")</f>
        <v>-</v>
      </c>
      <c r="G1058" s="15" t="str">
        <f>IFERROR(ROUND(IF('[10]Linked sheet'!F1058="","-",'[10]Linked sheet'!F1058),'Rounded options'!$B$3),"-")</f>
        <v>-</v>
      </c>
      <c r="H1058" s="15">
        <f>IFERROR(ROUND(IF('[10]Linked sheet'!G1058="","-",'[10]Linked sheet'!G1058),'Rounded options'!$B$3),"-")</f>
        <v>5</v>
      </c>
      <c r="I1058" s="66">
        <f>IF(AND(Q1058=$I$2,$O1058="HRG"),"See 07.BPTs",IFERROR(ROUND('[10]Linked sheet'!H1058,'Rounded options'!$B$3),"-"))</f>
        <v>314</v>
      </c>
      <c r="J1058" s="15">
        <f>IFERROR(ROUND(IF('[10]Linked sheet'!I1058="","-",'[10]Linked sheet'!I1058),'Rounded options'!$B$3),"-")</f>
        <v>5</v>
      </c>
      <c r="K1058" s="15">
        <f>IFERROR(ROUND(IF('[10]Linked sheet'!J1058="","-",'[10]Linked sheet'!J1058),'Rounded options'!$B$3),"-")</f>
        <v>209</v>
      </c>
      <c r="L1058" s="15" t="str">
        <f>IF('[10]Linked sheet'!K1058="","-",'[10]Linked sheet'!K1058)</f>
        <v>Yes</v>
      </c>
      <c r="M1058" s="39">
        <f>IF('[10]Linked sheet'!L1058="","-",'[10]Linked sheet'!L1058)</f>
        <v>1</v>
      </c>
      <c r="N1058" s="35">
        <f>IFERROR(ROUND('[10]Linked sheet'!M1058,'Rounded options'!$B$3),"-")</f>
        <v>314</v>
      </c>
      <c r="O1058" s="7" t="str">
        <f>IFERROR(VLOOKUP($B1058,[11]BPT_System_Structure!$B:$F,2,FALSE),"-")</f>
        <v>-</v>
      </c>
      <c r="P1058" s="23" t="str">
        <f>IFERROR(VLOOKUP($B1058,[11]BPT_System_Structure!$B:$F,3,FALSE),"-")</f>
        <v>-</v>
      </c>
      <c r="Q1058" s="8" t="str">
        <f>IFERROR(VLOOKUP($B1058,[11]BPT_System_Structure!$B:$F,5,FALSE),"-")</f>
        <v>-</v>
      </c>
      <c r="R1058" s="59">
        <v>0</v>
      </c>
    </row>
    <row r="1059" spans="2:18" hidden="1" x14ac:dyDescent="0.2">
      <c r="B1059" s="21" t="str">
        <f>'[10]Linked sheet'!A1059</f>
        <v>HD23D</v>
      </c>
      <c r="C1059" s="20" t="str">
        <f>VLOOKUP($B1059,'[10]Linked sheet'!$A$3:$O$1925,2,FALSE)</f>
        <v>Inflammatory, Spine, Joint or Connective Tissue Disorders, with CC Score 12+</v>
      </c>
      <c r="D1059" s="68" t="str">
        <f>IF(AND($Q1059=$D$2,$O1059="HRG"),"See 07.BPT",IFERROR(ROUND('[10]Linked sheet'!C1059,'Rounded options'!$B$3),"-"))</f>
        <v>-</v>
      </c>
      <c r="E1059" s="66">
        <f>IF(AND($O1059="HRG",OR($D$2,$Q1059=$E$2)), "See 07.BPTs",IFERROR(ROUND('[10]Linked sheet'!D1059,'Rounded options'!$B$3),"-"))</f>
        <v>3412</v>
      </c>
      <c r="F1059" s="15" t="str">
        <f>IFERROR(ROUND(IF('[10]Linked sheet'!E1059="","-",'[10]Linked sheet'!E1059),'Rounded options'!$B$3),"-")</f>
        <v>-</v>
      </c>
      <c r="G1059" s="15" t="str">
        <f>IFERROR(ROUND(IF('[10]Linked sheet'!F1059="","-",'[10]Linked sheet'!F1059),'Rounded options'!$B$3),"-")</f>
        <v>-</v>
      </c>
      <c r="H1059" s="15">
        <f>IFERROR(ROUND(IF('[10]Linked sheet'!G1059="","-",'[10]Linked sheet'!G1059),'Rounded options'!$B$3),"-")</f>
        <v>44</v>
      </c>
      <c r="I1059" s="66">
        <f>IF(AND(Q1059=$I$2,$O1059="HRG"),"See 07.BPTs",IFERROR(ROUND('[10]Linked sheet'!H1059,'Rounded options'!$B$3),"-"))</f>
        <v>4667</v>
      </c>
      <c r="J1059" s="15">
        <f>IFERROR(ROUND(IF('[10]Linked sheet'!I1059="","-",'[10]Linked sheet'!I1059),'Rounded options'!$B$3),"-")</f>
        <v>49</v>
      </c>
      <c r="K1059" s="15">
        <f>IFERROR(ROUND(IF('[10]Linked sheet'!J1059="","-",'[10]Linked sheet'!J1059),'Rounded options'!$B$3),"-")</f>
        <v>209</v>
      </c>
      <c r="L1059" s="15" t="str">
        <f>IF('[10]Linked sheet'!K1059="","-",'[10]Linked sheet'!K1059)</f>
        <v>Yes</v>
      </c>
      <c r="M1059" s="39">
        <f>IF('[10]Linked sheet'!L1059="","-",'[10]Linked sheet'!L1059)</f>
        <v>0.30000000000000004</v>
      </c>
      <c r="N1059" s="35">
        <f>IFERROR(ROUND('[10]Linked sheet'!M1059,'Rounded options'!$B$3),"-")</f>
        <v>1400</v>
      </c>
      <c r="O1059" s="7" t="str">
        <f>IFERROR(VLOOKUP($B1059,[11]BPT_System_Structure!$B:$F,2,FALSE),"-")</f>
        <v>-</v>
      </c>
      <c r="P1059" s="23" t="str">
        <f>IFERROR(VLOOKUP($B1059,[11]BPT_System_Structure!$B:$F,3,FALSE),"-")</f>
        <v>-</v>
      </c>
      <c r="Q1059" s="8" t="str">
        <f>IFERROR(VLOOKUP($B1059,[11]BPT_System_Structure!$B:$F,5,FALSE),"-")</f>
        <v>-</v>
      </c>
      <c r="R1059" s="59">
        <v>0</v>
      </c>
    </row>
    <row r="1060" spans="2:18" hidden="1" x14ac:dyDescent="0.2">
      <c r="B1060" s="21" t="str">
        <f>'[10]Linked sheet'!A1060</f>
        <v>HD23E</v>
      </c>
      <c r="C1060" s="20" t="str">
        <f>VLOOKUP($B1060,'[10]Linked sheet'!$A$3:$O$1925,2,FALSE)</f>
        <v>Inflammatory, Spine, Joint or Connective Tissue Disorders, with CC Score 9-11</v>
      </c>
      <c r="D1060" s="68" t="str">
        <f>IF(AND($Q1060=$D$2,$O1060="HRG"),"See 07.BPT",IFERROR(ROUND('[10]Linked sheet'!C1060,'Rounded options'!$B$3),"-"))</f>
        <v>-</v>
      </c>
      <c r="E1060" s="66">
        <f>IF(AND($O1060="HRG",OR($D$2,$Q1060=$E$2)), "See 07.BPTs",IFERROR(ROUND('[10]Linked sheet'!D1060,'Rounded options'!$B$3),"-"))</f>
        <v>1316</v>
      </c>
      <c r="F1060" s="15" t="str">
        <f>IFERROR(ROUND(IF('[10]Linked sheet'!E1060="","-",'[10]Linked sheet'!E1060),'Rounded options'!$B$3),"-")</f>
        <v>-</v>
      </c>
      <c r="G1060" s="15" t="str">
        <f>IFERROR(ROUND(IF('[10]Linked sheet'!F1060="","-",'[10]Linked sheet'!F1060),'Rounded options'!$B$3),"-")</f>
        <v>-</v>
      </c>
      <c r="H1060" s="15">
        <f>IFERROR(ROUND(IF('[10]Linked sheet'!G1060="","-",'[10]Linked sheet'!G1060),'Rounded options'!$B$3),"-")</f>
        <v>10</v>
      </c>
      <c r="I1060" s="66">
        <f>IF(AND(Q1060=$I$2,$O1060="HRG"),"See 07.BPTs",IFERROR(ROUND('[10]Linked sheet'!H1060,'Rounded options'!$B$3),"-"))</f>
        <v>3318</v>
      </c>
      <c r="J1060" s="15">
        <f>IFERROR(ROUND(IF('[10]Linked sheet'!I1060="","-",'[10]Linked sheet'!I1060),'Rounded options'!$B$3),"-")</f>
        <v>30</v>
      </c>
      <c r="K1060" s="15">
        <f>IFERROR(ROUND(IF('[10]Linked sheet'!J1060="","-",'[10]Linked sheet'!J1060),'Rounded options'!$B$3),"-")</f>
        <v>209</v>
      </c>
      <c r="L1060" s="15" t="str">
        <f>IF('[10]Linked sheet'!K1060="","-",'[10]Linked sheet'!K1060)</f>
        <v>Yes</v>
      </c>
      <c r="M1060" s="39">
        <f>IF('[10]Linked sheet'!L1060="","-",'[10]Linked sheet'!L1060)</f>
        <v>0.30000000000000004</v>
      </c>
      <c r="N1060" s="35">
        <f>IFERROR(ROUND('[10]Linked sheet'!M1060,'Rounded options'!$B$3),"-")</f>
        <v>995</v>
      </c>
      <c r="O1060" s="7" t="str">
        <f>IFERROR(VLOOKUP($B1060,[11]BPT_System_Structure!$B:$F,2,FALSE),"-")</f>
        <v>-</v>
      </c>
      <c r="P1060" s="23" t="str">
        <f>IFERROR(VLOOKUP($B1060,[11]BPT_System_Structure!$B:$F,3,FALSE),"-")</f>
        <v>-</v>
      </c>
      <c r="Q1060" s="8" t="str">
        <f>IFERROR(VLOOKUP($B1060,[11]BPT_System_Structure!$B:$F,5,FALSE),"-")</f>
        <v>-</v>
      </c>
      <c r="R1060" s="59">
        <v>0</v>
      </c>
    </row>
    <row r="1061" spans="2:18" hidden="1" x14ac:dyDescent="0.2">
      <c r="B1061" s="21" t="str">
        <f>'[10]Linked sheet'!A1061</f>
        <v>HD23F</v>
      </c>
      <c r="C1061" s="20" t="str">
        <f>VLOOKUP($B1061,'[10]Linked sheet'!$A$3:$O$1925,2,FALSE)</f>
        <v>Inflammatory, Spine, Joint or Connective Tissue Disorders, with CC Score 7-8</v>
      </c>
      <c r="D1061" s="68" t="str">
        <f>IF(AND($Q1061=$D$2,$O1061="HRG"),"See 07.BPT",IFERROR(ROUND('[10]Linked sheet'!C1061,'Rounded options'!$B$3),"-"))</f>
        <v>-</v>
      </c>
      <c r="E1061" s="66">
        <f>IF(AND($O1061="HRG",OR($D$2,$Q1061=$E$2)), "See 07.BPTs",IFERROR(ROUND('[10]Linked sheet'!D1061,'Rounded options'!$B$3),"-"))</f>
        <v>467</v>
      </c>
      <c r="F1061" s="15" t="str">
        <f>IFERROR(ROUND(IF('[10]Linked sheet'!E1061="","-",'[10]Linked sheet'!E1061),'Rounded options'!$B$3),"-")</f>
        <v>-</v>
      </c>
      <c r="G1061" s="15" t="str">
        <f>IFERROR(ROUND(IF('[10]Linked sheet'!F1061="","-",'[10]Linked sheet'!F1061),'Rounded options'!$B$3),"-")</f>
        <v>-</v>
      </c>
      <c r="H1061" s="15">
        <f>IFERROR(ROUND(IF('[10]Linked sheet'!G1061="","-",'[10]Linked sheet'!G1061),'Rounded options'!$B$3),"-")</f>
        <v>5</v>
      </c>
      <c r="I1061" s="66">
        <f>IF(AND(Q1061=$I$2,$O1061="HRG"),"See 07.BPTs",IFERROR(ROUND('[10]Linked sheet'!H1061,'Rounded options'!$B$3),"-"))</f>
        <v>2641</v>
      </c>
      <c r="J1061" s="15">
        <f>IFERROR(ROUND(IF('[10]Linked sheet'!I1061="","-",'[10]Linked sheet'!I1061),'Rounded options'!$B$3),"-")</f>
        <v>21</v>
      </c>
      <c r="K1061" s="15">
        <f>IFERROR(ROUND(IF('[10]Linked sheet'!J1061="","-",'[10]Linked sheet'!J1061),'Rounded options'!$B$3),"-")</f>
        <v>209</v>
      </c>
      <c r="L1061" s="15" t="str">
        <f>IF('[10]Linked sheet'!K1061="","-",'[10]Linked sheet'!K1061)</f>
        <v>Yes</v>
      </c>
      <c r="M1061" s="39">
        <f>IF('[10]Linked sheet'!L1061="","-",'[10]Linked sheet'!L1061)</f>
        <v>0.30000000000000004</v>
      </c>
      <c r="N1061" s="35">
        <f>IFERROR(ROUND('[10]Linked sheet'!M1061,'Rounded options'!$B$3),"-")</f>
        <v>792</v>
      </c>
      <c r="O1061" s="7" t="str">
        <f>IFERROR(VLOOKUP($B1061,[11]BPT_System_Structure!$B:$F,2,FALSE),"-")</f>
        <v>-</v>
      </c>
      <c r="P1061" s="23" t="str">
        <f>IFERROR(VLOOKUP($B1061,[11]BPT_System_Structure!$B:$F,3,FALSE),"-")</f>
        <v>-</v>
      </c>
      <c r="Q1061" s="8" t="str">
        <f>IFERROR(VLOOKUP($B1061,[11]BPT_System_Structure!$B:$F,5,FALSE),"-")</f>
        <v>-</v>
      </c>
      <c r="R1061" s="59">
        <v>0</v>
      </c>
    </row>
    <row r="1062" spans="2:18" hidden="1" x14ac:dyDescent="0.2">
      <c r="B1062" s="21" t="str">
        <f>'[10]Linked sheet'!A1062</f>
        <v>HD23G</v>
      </c>
      <c r="C1062" s="20" t="str">
        <f>VLOOKUP($B1062,'[10]Linked sheet'!$A$3:$O$1925,2,FALSE)</f>
        <v>Inflammatory, Spine, Joint or Connective Tissue Disorders, with CC Score 5-6</v>
      </c>
      <c r="D1062" s="68" t="str">
        <f>IF(AND($Q1062=$D$2,$O1062="HRG"),"See 07.BPT",IFERROR(ROUND('[10]Linked sheet'!C1062,'Rounded options'!$B$3),"-"))</f>
        <v>-</v>
      </c>
      <c r="E1062" s="66">
        <f>IF(AND($O1062="HRG",OR($D$2,$Q1062=$E$2)), "See 07.BPTs",IFERROR(ROUND('[10]Linked sheet'!D1062,'Rounded options'!$B$3),"-"))</f>
        <v>424</v>
      </c>
      <c r="F1062" s="15" t="str">
        <f>IFERROR(ROUND(IF('[10]Linked sheet'!E1062="","-",'[10]Linked sheet'!E1062),'Rounded options'!$B$3),"-")</f>
        <v>-</v>
      </c>
      <c r="G1062" s="15" t="str">
        <f>IFERROR(ROUND(IF('[10]Linked sheet'!F1062="","-",'[10]Linked sheet'!F1062),'Rounded options'!$B$3),"-")</f>
        <v>-</v>
      </c>
      <c r="H1062" s="15">
        <f>IFERROR(ROUND(IF('[10]Linked sheet'!G1062="","-",'[10]Linked sheet'!G1062),'Rounded options'!$B$3),"-")</f>
        <v>5</v>
      </c>
      <c r="I1062" s="66">
        <f>IF(AND(Q1062=$I$2,$O1062="HRG"),"See 07.BPTs",IFERROR(ROUND('[10]Linked sheet'!H1062,'Rounded options'!$B$3),"-"))</f>
        <v>2154</v>
      </c>
      <c r="J1062" s="15">
        <f>IFERROR(ROUND(IF('[10]Linked sheet'!I1062="","-",'[10]Linked sheet'!I1062),'Rounded options'!$B$3),"-")</f>
        <v>14</v>
      </c>
      <c r="K1062" s="15">
        <f>IFERROR(ROUND(IF('[10]Linked sheet'!J1062="","-",'[10]Linked sheet'!J1062),'Rounded options'!$B$3),"-")</f>
        <v>209</v>
      </c>
      <c r="L1062" s="15" t="str">
        <f>IF('[10]Linked sheet'!K1062="","-",'[10]Linked sheet'!K1062)</f>
        <v>Yes</v>
      </c>
      <c r="M1062" s="39">
        <f>IF('[10]Linked sheet'!L1062="","-",'[10]Linked sheet'!L1062)</f>
        <v>0.30000000000000004</v>
      </c>
      <c r="N1062" s="35">
        <f>IFERROR(ROUND('[10]Linked sheet'!M1062,'Rounded options'!$B$3),"-")</f>
        <v>646</v>
      </c>
      <c r="O1062" s="7" t="str">
        <f>IFERROR(VLOOKUP($B1062,[11]BPT_System_Structure!$B:$F,2,FALSE),"-")</f>
        <v>-</v>
      </c>
      <c r="P1062" s="23" t="str">
        <f>IFERROR(VLOOKUP($B1062,[11]BPT_System_Structure!$B:$F,3,FALSE),"-")</f>
        <v>-</v>
      </c>
      <c r="Q1062" s="8" t="str">
        <f>IFERROR(VLOOKUP($B1062,[11]BPT_System_Structure!$B:$F,5,FALSE),"-")</f>
        <v>-</v>
      </c>
      <c r="R1062" s="59">
        <v>0</v>
      </c>
    </row>
    <row r="1063" spans="2:18" hidden="1" x14ac:dyDescent="0.2">
      <c r="B1063" s="21" t="str">
        <f>'[10]Linked sheet'!A1063</f>
        <v>HD23H</v>
      </c>
      <c r="C1063" s="20" t="str">
        <f>VLOOKUP($B1063,'[10]Linked sheet'!$A$3:$O$1925,2,FALSE)</f>
        <v>Inflammatory, Spine, Joint or Connective Tissue Disorders, with CC Score 3-4</v>
      </c>
      <c r="D1063" s="68" t="str">
        <f>IF(AND($Q1063=$D$2,$O1063="HRG"),"See 07.BPT",IFERROR(ROUND('[10]Linked sheet'!C1063,'Rounded options'!$B$3),"-"))</f>
        <v>-</v>
      </c>
      <c r="E1063" s="66">
        <f>IF(AND($O1063="HRG",OR($D$2,$Q1063=$E$2)), "See 07.BPTs",IFERROR(ROUND('[10]Linked sheet'!D1063,'Rounded options'!$B$3),"-"))</f>
        <v>361</v>
      </c>
      <c r="F1063" s="15" t="str">
        <f>IFERROR(ROUND(IF('[10]Linked sheet'!E1063="","-",'[10]Linked sheet'!E1063),'Rounded options'!$B$3),"-")</f>
        <v>-</v>
      </c>
      <c r="G1063" s="15" t="str">
        <f>IFERROR(ROUND(IF('[10]Linked sheet'!F1063="","-",'[10]Linked sheet'!F1063),'Rounded options'!$B$3),"-")</f>
        <v>-</v>
      </c>
      <c r="H1063" s="15">
        <f>IFERROR(ROUND(IF('[10]Linked sheet'!G1063="","-",'[10]Linked sheet'!G1063),'Rounded options'!$B$3),"-")</f>
        <v>5</v>
      </c>
      <c r="I1063" s="66">
        <f>IF(AND(Q1063=$I$2,$O1063="HRG"),"See 07.BPTs",IFERROR(ROUND('[10]Linked sheet'!H1063,'Rounded options'!$B$3),"-"))</f>
        <v>1517</v>
      </c>
      <c r="J1063" s="15">
        <f>IFERROR(ROUND(IF('[10]Linked sheet'!I1063="","-",'[10]Linked sheet'!I1063),'Rounded options'!$B$3),"-")</f>
        <v>10</v>
      </c>
      <c r="K1063" s="15">
        <f>IFERROR(ROUND(IF('[10]Linked sheet'!J1063="","-",'[10]Linked sheet'!J1063),'Rounded options'!$B$3),"-")</f>
        <v>209</v>
      </c>
      <c r="L1063" s="15" t="str">
        <f>IF('[10]Linked sheet'!K1063="","-",'[10]Linked sheet'!K1063)</f>
        <v>Yes</v>
      </c>
      <c r="M1063" s="39">
        <f>IF('[10]Linked sheet'!L1063="","-",'[10]Linked sheet'!L1063)</f>
        <v>0.4</v>
      </c>
      <c r="N1063" s="35">
        <f>IFERROR(ROUND('[10]Linked sheet'!M1063,'Rounded options'!$B$3),"-")</f>
        <v>607</v>
      </c>
      <c r="O1063" s="7" t="str">
        <f>IFERROR(VLOOKUP($B1063,[11]BPT_System_Structure!$B:$F,2,FALSE),"-")</f>
        <v>-</v>
      </c>
      <c r="P1063" s="23" t="str">
        <f>IFERROR(VLOOKUP($B1063,[11]BPT_System_Structure!$B:$F,3,FALSE),"-")</f>
        <v>-</v>
      </c>
      <c r="Q1063" s="8" t="str">
        <f>IFERROR(VLOOKUP($B1063,[11]BPT_System_Structure!$B:$F,5,FALSE),"-")</f>
        <v>-</v>
      </c>
      <c r="R1063" s="59">
        <v>0</v>
      </c>
    </row>
    <row r="1064" spans="2:18" hidden="1" x14ac:dyDescent="0.2">
      <c r="B1064" s="21" t="str">
        <f>'[10]Linked sheet'!A1064</f>
        <v>HD23J</v>
      </c>
      <c r="C1064" s="20" t="str">
        <f>VLOOKUP($B1064,'[10]Linked sheet'!$A$3:$O$1925,2,FALSE)</f>
        <v>Inflammatory, Spine, Joint or Connective Tissue Disorders, with CC Score 0-2</v>
      </c>
      <c r="D1064" s="68" t="str">
        <f>IF(AND($Q1064=$D$2,$O1064="HRG"),"See 07.BPT",IFERROR(ROUND('[10]Linked sheet'!C1064,'Rounded options'!$B$3),"-"))</f>
        <v>-</v>
      </c>
      <c r="E1064" s="66">
        <f>IF(AND($O1064="HRG",OR($D$2,$Q1064=$E$2)), "See 07.BPTs",IFERROR(ROUND('[10]Linked sheet'!D1064,'Rounded options'!$B$3),"-"))</f>
        <v>314</v>
      </c>
      <c r="F1064" s="15" t="str">
        <f>IFERROR(ROUND(IF('[10]Linked sheet'!E1064="","-",'[10]Linked sheet'!E1064),'Rounded options'!$B$3),"-")</f>
        <v>-</v>
      </c>
      <c r="G1064" s="15" t="str">
        <f>IFERROR(ROUND(IF('[10]Linked sheet'!F1064="","-",'[10]Linked sheet'!F1064),'Rounded options'!$B$3),"-")</f>
        <v>-</v>
      </c>
      <c r="H1064" s="15">
        <f>IFERROR(ROUND(IF('[10]Linked sheet'!G1064="","-",'[10]Linked sheet'!G1064),'Rounded options'!$B$3),"-")</f>
        <v>5</v>
      </c>
      <c r="I1064" s="66">
        <f>IF(AND(Q1064=$I$2,$O1064="HRG"),"See 07.BPTs",IFERROR(ROUND('[10]Linked sheet'!H1064,'Rounded options'!$B$3),"-"))</f>
        <v>567</v>
      </c>
      <c r="J1064" s="15">
        <f>IFERROR(ROUND(IF('[10]Linked sheet'!I1064="","-",'[10]Linked sheet'!I1064),'Rounded options'!$B$3),"-")</f>
        <v>5</v>
      </c>
      <c r="K1064" s="15">
        <f>IFERROR(ROUND(IF('[10]Linked sheet'!J1064="","-",'[10]Linked sheet'!J1064),'Rounded options'!$B$3),"-")</f>
        <v>209</v>
      </c>
      <c r="L1064" s="15" t="str">
        <f>IF('[10]Linked sheet'!K1064="","-",'[10]Linked sheet'!K1064)</f>
        <v>Yes</v>
      </c>
      <c r="M1064" s="39">
        <f>IF('[10]Linked sheet'!L1064="","-",'[10]Linked sheet'!L1064)</f>
        <v>1</v>
      </c>
      <c r="N1064" s="35">
        <f>IFERROR(ROUND('[10]Linked sheet'!M1064,'Rounded options'!$B$3),"-")</f>
        <v>567</v>
      </c>
      <c r="O1064" s="7" t="str">
        <f>IFERROR(VLOOKUP($B1064,[11]BPT_System_Structure!$B:$F,2,FALSE),"-")</f>
        <v>-</v>
      </c>
      <c r="P1064" s="23" t="str">
        <f>IFERROR(VLOOKUP($B1064,[11]BPT_System_Structure!$B:$F,3,FALSE),"-")</f>
        <v>-</v>
      </c>
      <c r="Q1064" s="8" t="str">
        <f>IFERROR(VLOOKUP($B1064,[11]BPT_System_Structure!$B:$F,5,FALSE),"-")</f>
        <v>-</v>
      </c>
      <c r="R1064" s="59">
        <v>0</v>
      </c>
    </row>
    <row r="1065" spans="2:18" hidden="1" x14ac:dyDescent="0.2">
      <c r="B1065" s="21" t="str">
        <f>'[10]Linked sheet'!A1065</f>
        <v>HD24D</v>
      </c>
      <c r="C1065" s="20" t="str">
        <f>VLOOKUP($B1065,'[10]Linked sheet'!$A$3:$O$1925,2,FALSE)</f>
        <v>Non-Inflammatory, Bone or Joint Disorders, with CC Score 12+</v>
      </c>
      <c r="D1065" s="68" t="str">
        <f>IF(AND($Q1065=$D$2,$O1065="HRG"),"See 07.BPT",IFERROR(ROUND('[10]Linked sheet'!C1065,'Rounded options'!$B$3),"-"))</f>
        <v>-</v>
      </c>
      <c r="E1065" s="66">
        <f>IF(AND($O1065="HRG",OR($D$2,$Q1065=$E$2)), "See 07.BPTs",IFERROR(ROUND('[10]Linked sheet'!D1065,'Rounded options'!$B$3),"-"))</f>
        <v>4144</v>
      </c>
      <c r="F1065" s="15" t="str">
        <f>IFERROR(ROUND(IF('[10]Linked sheet'!E1065="","-",'[10]Linked sheet'!E1065),'Rounded options'!$B$3),"-")</f>
        <v>-</v>
      </c>
      <c r="G1065" s="15" t="str">
        <f>IFERROR(ROUND(IF('[10]Linked sheet'!F1065="","-",'[10]Linked sheet'!F1065),'Rounded options'!$B$3),"-")</f>
        <v>-</v>
      </c>
      <c r="H1065" s="15">
        <f>IFERROR(ROUND(IF('[10]Linked sheet'!G1065="","-",'[10]Linked sheet'!G1065),'Rounded options'!$B$3),"-")</f>
        <v>44</v>
      </c>
      <c r="I1065" s="66">
        <f>IF(AND(Q1065=$I$2,$O1065="HRG"),"See 07.BPTs",IFERROR(ROUND('[10]Linked sheet'!H1065,'Rounded options'!$B$3),"-"))</f>
        <v>5204</v>
      </c>
      <c r="J1065" s="15">
        <f>IFERROR(ROUND(IF('[10]Linked sheet'!I1065="","-",'[10]Linked sheet'!I1065),'Rounded options'!$B$3),"-")</f>
        <v>62</v>
      </c>
      <c r="K1065" s="15">
        <f>IFERROR(ROUND(IF('[10]Linked sheet'!J1065="","-",'[10]Linked sheet'!J1065),'Rounded options'!$B$3),"-")</f>
        <v>209</v>
      </c>
      <c r="L1065" s="15" t="str">
        <f>IF('[10]Linked sheet'!K1065="","-",'[10]Linked sheet'!K1065)</f>
        <v>Yes</v>
      </c>
      <c r="M1065" s="39">
        <f>IF('[10]Linked sheet'!L1065="","-",'[10]Linked sheet'!L1065)</f>
        <v>0.30000000000000004</v>
      </c>
      <c r="N1065" s="35">
        <f>IFERROR(ROUND('[10]Linked sheet'!M1065,'Rounded options'!$B$3),"-")</f>
        <v>1561</v>
      </c>
      <c r="O1065" s="7" t="str">
        <f>IFERROR(VLOOKUP($B1065,[11]BPT_System_Structure!$B:$F,2,FALSE),"-")</f>
        <v>-</v>
      </c>
      <c r="P1065" s="23" t="str">
        <f>IFERROR(VLOOKUP($B1065,[11]BPT_System_Structure!$B:$F,3,FALSE),"-")</f>
        <v>-</v>
      </c>
      <c r="Q1065" s="8" t="str">
        <f>IFERROR(VLOOKUP($B1065,[11]BPT_System_Structure!$B:$F,5,FALSE),"-")</f>
        <v>-</v>
      </c>
      <c r="R1065" s="59">
        <v>0</v>
      </c>
    </row>
    <row r="1066" spans="2:18" hidden="1" x14ac:dyDescent="0.2">
      <c r="B1066" s="21" t="str">
        <f>'[10]Linked sheet'!A1066</f>
        <v>HD24E</v>
      </c>
      <c r="C1066" s="20" t="str">
        <f>VLOOKUP($B1066,'[10]Linked sheet'!$A$3:$O$1925,2,FALSE)</f>
        <v>Non-Inflammatory, Bone or Joint Disorders, with CC Score 8-11</v>
      </c>
      <c r="D1066" s="68" t="str">
        <f>IF(AND($Q1066=$D$2,$O1066="HRG"),"See 07.BPT",IFERROR(ROUND('[10]Linked sheet'!C1066,'Rounded options'!$B$3),"-"))</f>
        <v>-</v>
      </c>
      <c r="E1066" s="66">
        <f>IF(AND($O1066="HRG",OR($D$2,$Q1066=$E$2)), "See 07.BPTs",IFERROR(ROUND('[10]Linked sheet'!D1066,'Rounded options'!$B$3),"-"))</f>
        <v>1039</v>
      </c>
      <c r="F1066" s="15" t="str">
        <f>IFERROR(ROUND(IF('[10]Linked sheet'!E1066="","-",'[10]Linked sheet'!E1066),'Rounded options'!$B$3),"-")</f>
        <v>-</v>
      </c>
      <c r="G1066" s="15" t="str">
        <f>IFERROR(ROUND(IF('[10]Linked sheet'!F1066="","-",'[10]Linked sheet'!F1066),'Rounded options'!$B$3),"-")</f>
        <v>-</v>
      </c>
      <c r="H1066" s="15">
        <f>IFERROR(ROUND(IF('[10]Linked sheet'!G1066="","-",'[10]Linked sheet'!G1066),'Rounded options'!$B$3),"-")</f>
        <v>15</v>
      </c>
      <c r="I1066" s="66">
        <f>IF(AND(Q1066=$I$2,$O1066="HRG"),"See 07.BPTs",IFERROR(ROUND('[10]Linked sheet'!H1066,'Rounded options'!$B$3),"-"))</f>
        <v>3435</v>
      </c>
      <c r="J1066" s="15">
        <f>IFERROR(ROUND(IF('[10]Linked sheet'!I1066="","-",'[10]Linked sheet'!I1066),'Rounded options'!$B$3),"-")</f>
        <v>39</v>
      </c>
      <c r="K1066" s="15">
        <f>IFERROR(ROUND(IF('[10]Linked sheet'!J1066="","-",'[10]Linked sheet'!J1066),'Rounded options'!$B$3),"-")</f>
        <v>209</v>
      </c>
      <c r="L1066" s="15" t="str">
        <f>IF('[10]Linked sheet'!K1066="","-",'[10]Linked sheet'!K1066)</f>
        <v>Yes</v>
      </c>
      <c r="M1066" s="39">
        <f>IF('[10]Linked sheet'!L1066="","-",'[10]Linked sheet'!L1066)</f>
        <v>0.30000000000000004</v>
      </c>
      <c r="N1066" s="35">
        <f>IFERROR(ROUND('[10]Linked sheet'!M1066,'Rounded options'!$B$3),"-")</f>
        <v>1031</v>
      </c>
      <c r="O1066" s="7" t="str">
        <f>IFERROR(VLOOKUP($B1066,[11]BPT_System_Structure!$B:$F,2,FALSE),"-")</f>
        <v>-</v>
      </c>
      <c r="P1066" s="23" t="str">
        <f>IFERROR(VLOOKUP($B1066,[11]BPT_System_Structure!$B:$F,3,FALSE),"-")</f>
        <v>-</v>
      </c>
      <c r="Q1066" s="8" t="str">
        <f>IFERROR(VLOOKUP($B1066,[11]BPT_System_Structure!$B:$F,5,FALSE),"-")</f>
        <v>-</v>
      </c>
      <c r="R1066" s="59">
        <v>0</v>
      </c>
    </row>
    <row r="1067" spans="2:18" hidden="1" x14ac:dyDescent="0.2">
      <c r="B1067" s="21" t="str">
        <f>'[10]Linked sheet'!A1067</f>
        <v>HD24F</v>
      </c>
      <c r="C1067" s="20" t="str">
        <f>VLOOKUP($B1067,'[10]Linked sheet'!$A$3:$O$1925,2,FALSE)</f>
        <v>Non-Inflammatory, Bone or Joint Disorders, with CC Score 5-7</v>
      </c>
      <c r="D1067" s="68" t="str">
        <f>IF(AND($Q1067=$D$2,$O1067="HRG"),"See 07.BPT",IFERROR(ROUND('[10]Linked sheet'!C1067,'Rounded options'!$B$3),"-"))</f>
        <v>-</v>
      </c>
      <c r="E1067" s="66">
        <f>IF(AND($O1067="HRG",OR($D$2,$Q1067=$E$2)), "See 07.BPTs",IFERROR(ROUND('[10]Linked sheet'!D1067,'Rounded options'!$B$3),"-"))</f>
        <v>366</v>
      </c>
      <c r="F1067" s="15" t="str">
        <f>IFERROR(ROUND(IF('[10]Linked sheet'!E1067="","-",'[10]Linked sheet'!E1067),'Rounded options'!$B$3),"-")</f>
        <v>-</v>
      </c>
      <c r="G1067" s="15" t="str">
        <f>IFERROR(ROUND(IF('[10]Linked sheet'!F1067="","-",'[10]Linked sheet'!F1067),'Rounded options'!$B$3),"-")</f>
        <v>-</v>
      </c>
      <c r="H1067" s="15">
        <f>IFERROR(ROUND(IF('[10]Linked sheet'!G1067="","-",'[10]Linked sheet'!G1067),'Rounded options'!$B$3),"-")</f>
        <v>5</v>
      </c>
      <c r="I1067" s="66">
        <f>IF(AND(Q1067=$I$2,$O1067="HRG"),"See 07.BPTs",IFERROR(ROUND('[10]Linked sheet'!H1067,'Rounded options'!$B$3),"-"))</f>
        <v>2556</v>
      </c>
      <c r="J1067" s="15">
        <f>IFERROR(ROUND(IF('[10]Linked sheet'!I1067="","-",'[10]Linked sheet'!I1067),'Rounded options'!$B$3),"-")</f>
        <v>26</v>
      </c>
      <c r="K1067" s="15">
        <f>IFERROR(ROUND(IF('[10]Linked sheet'!J1067="","-",'[10]Linked sheet'!J1067),'Rounded options'!$B$3),"-")</f>
        <v>209</v>
      </c>
      <c r="L1067" s="15" t="str">
        <f>IF('[10]Linked sheet'!K1067="","-",'[10]Linked sheet'!K1067)</f>
        <v>Yes</v>
      </c>
      <c r="M1067" s="39">
        <f>IF('[10]Linked sheet'!L1067="","-",'[10]Linked sheet'!L1067)</f>
        <v>0.30000000000000004</v>
      </c>
      <c r="N1067" s="35">
        <f>IFERROR(ROUND('[10]Linked sheet'!M1067,'Rounded options'!$B$3),"-")</f>
        <v>767</v>
      </c>
      <c r="O1067" s="7" t="str">
        <f>IFERROR(VLOOKUP($B1067,[11]BPT_System_Structure!$B:$F,2,FALSE),"-")</f>
        <v>-</v>
      </c>
      <c r="P1067" s="23" t="str">
        <f>IFERROR(VLOOKUP($B1067,[11]BPT_System_Structure!$B:$F,3,FALSE),"-")</f>
        <v>-</v>
      </c>
      <c r="Q1067" s="8" t="str">
        <f>IFERROR(VLOOKUP($B1067,[11]BPT_System_Structure!$B:$F,5,FALSE),"-")</f>
        <v>-</v>
      </c>
      <c r="R1067" s="59">
        <v>0</v>
      </c>
    </row>
    <row r="1068" spans="2:18" hidden="1" x14ac:dyDescent="0.2">
      <c r="B1068" s="21" t="str">
        <f>'[10]Linked sheet'!A1068</f>
        <v>HD24G</v>
      </c>
      <c r="C1068" s="20" t="str">
        <f>VLOOKUP($B1068,'[10]Linked sheet'!$A$3:$O$1925,2,FALSE)</f>
        <v>Non-Inflammatory, Bone or Joint Disorders, with CC Score 2-4</v>
      </c>
      <c r="D1068" s="68" t="str">
        <f>IF(AND($Q1068=$D$2,$O1068="HRG"),"See 07.BPT",IFERROR(ROUND('[10]Linked sheet'!C1068,'Rounded options'!$B$3),"-"))</f>
        <v>-</v>
      </c>
      <c r="E1068" s="66">
        <f>IF(AND($O1068="HRG",OR($D$2,$Q1068=$E$2)), "See 07.BPTs",IFERROR(ROUND('[10]Linked sheet'!D1068,'Rounded options'!$B$3),"-"))</f>
        <v>329</v>
      </c>
      <c r="F1068" s="15" t="str">
        <f>IFERROR(ROUND(IF('[10]Linked sheet'!E1068="","-",'[10]Linked sheet'!E1068),'Rounded options'!$B$3),"-")</f>
        <v>-</v>
      </c>
      <c r="G1068" s="15" t="str">
        <f>IFERROR(ROUND(IF('[10]Linked sheet'!F1068="","-",'[10]Linked sheet'!F1068),'Rounded options'!$B$3),"-")</f>
        <v>-</v>
      </c>
      <c r="H1068" s="15">
        <f>IFERROR(ROUND(IF('[10]Linked sheet'!G1068="","-",'[10]Linked sheet'!G1068),'Rounded options'!$B$3),"-")</f>
        <v>5</v>
      </c>
      <c r="I1068" s="66">
        <f>IF(AND(Q1068=$I$2,$O1068="HRG"),"See 07.BPTs",IFERROR(ROUND('[10]Linked sheet'!H1068,'Rounded options'!$B$3),"-"))</f>
        <v>1681</v>
      </c>
      <c r="J1068" s="15">
        <f>IFERROR(ROUND(IF('[10]Linked sheet'!I1068="","-",'[10]Linked sheet'!I1068),'Rounded options'!$B$3),"-")</f>
        <v>13</v>
      </c>
      <c r="K1068" s="15">
        <f>IFERROR(ROUND(IF('[10]Linked sheet'!J1068="","-",'[10]Linked sheet'!J1068),'Rounded options'!$B$3),"-")</f>
        <v>209</v>
      </c>
      <c r="L1068" s="15" t="str">
        <f>IF('[10]Linked sheet'!K1068="","-",'[10]Linked sheet'!K1068)</f>
        <v>Yes</v>
      </c>
      <c r="M1068" s="39">
        <f>IF('[10]Linked sheet'!L1068="","-",'[10]Linked sheet'!L1068)</f>
        <v>0.4</v>
      </c>
      <c r="N1068" s="35">
        <f>IFERROR(ROUND('[10]Linked sheet'!M1068,'Rounded options'!$B$3),"-")</f>
        <v>673</v>
      </c>
      <c r="O1068" s="7" t="str">
        <f>IFERROR(VLOOKUP($B1068,[11]BPT_System_Structure!$B:$F,2,FALSE),"-")</f>
        <v>-</v>
      </c>
      <c r="P1068" s="23" t="str">
        <f>IFERROR(VLOOKUP($B1068,[11]BPT_System_Structure!$B:$F,3,FALSE),"-")</f>
        <v>-</v>
      </c>
      <c r="Q1068" s="8" t="str">
        <f>IFERROR(VLOOKUP($B1068,[11]BPT_System_Structure!$B:$F,5,FALSE),"-")</f>
        <v>-</v>
      </c>
      <c r="R1068" s="59">
        <v>0</v>
      </c>
    </row>
    <row r="1069" spans="2:18" hidden="1" x14ac:dyDescent="0.2">
      <c r="B1069" s="21" t="str">
        <f>'[10]Linked sheet'!A1069</f>
        <v>HD24H</v>
      </c>
      <c r="C1069" s="20" t="str">
        <f>VLOOKUP($B1069,'[10]Linked sheet'!$A$3:$O$1925,2,FALSE)</f>
        <v>Non-Inflammatory, Bone or Joint Disorders, with CC Score 0-1</v>
      </c>
      <c r="D1069" s="68" t="str">
        <f>IF(AND($Q1069=$D$2,$O1069="HRG"),"See 07.BPT",IFERROR(ROUND('[10]Linked sheet'!C1069,'Rounded options'!$B$3),"-"))</f>
        <v>-</v>
      </c>
      <c r="E1069" s="66">
        <f>IF(AND($O1069="HRG",OR($D$2,$Q1069=$E$2)), "See 07.BPTs",IFERROR(ROUND('[10]Linked sheet'!D1069,'Rounded options'!$B$3),"-"))</f>
        <v>301</v>
      </c>
      <c r="F1069" s="15" t="str">
        <f>IFERROR(ROUND(IF('[10]Linked sheet'!E1069="","-",'[10]Linked sheet'!E1069),'Rounded options'!$B$3),"-")</f>
        <v>-</v>
      </c>
      <c r="G1069" s="15" t="str">
        <f>IFERROR(ROUND(IF('[10]Linked sheet'!F1069="","-",'[10]Linked sheet'!F1069),'Rounded options'!$B$3),"-")</f>
        <v>-</v>
      </c>
      <c r="H1069" s="15">
        <f>IFERROR(ROUND(IF('[10]Linked sheet'!G1069="","-",'[10]Linked sheet'!G1069),'Rounded options'!$B$3),"-")</f>
        <v>5</v>
      </c>
      <c r="I1069" s="66">
        <f>IF(AND(Q1069=$I$2,$O1069="HRG"),"See 07.BPTs",IFERROR(ROUND('[10]Linked sheet'!H1069,'Rounded options'!$B$3),"-"))</f>
        <v>790</v>
      </c>
      <c r="J1069" s="15">
        <f>IFERROR(ROUND(IF('[10]Linked sheet'!I1069="","-",'[10]Linked sheet'!I1069),'Rounded options'!$B$3),"-")</f>
        <v>5</v>
      </c>
      <c r="K1069" s="15">
        <f>IFERROR(ROUND(IF('[10]Linked sheet'!J1069="","-",'[10]Linked sheet'!J1069),'Rounded options'!$B$3),"-")</f>
        <v>209</v>
      </c>
      <c r="L1069" s="15" t="str">
        <f>IF('[10]Linked sheet'!K1069="","-",'[10]Linked sheet'!K1069)</f>
        <v>Yes</v>
      </c>
      <c r="M1069" s="39">
        <f>IF('[10]Linked sheet'!L1069="","-",'[10]Linked sheet'!L1069)</f>
        <v>0.65</v>
      </c>
      <c r="N1069" s="35">
        <f>IFERROR(ROUND('[10]Linked sheet'!M1069,'Rounded options'!$B$3),"-")</f>
        <v>514</v>
      </c>
      <c r="O1069" s="7" t="str">
        <f>IFERROR(VLOOKUP($B1069,[11]BPT_System_Structure!$B:$F,2,FALSE),"-")</f>
        <v>-</v>
      </c>
      <c r="P1069" s="23" t="str">
        <f>IFERROR(VLOOKUP($B1069,[11]BPT_System_Structure!$B:$F,3,FALSE),"-")</f>
        <v>-</v>
      </c>
      <c r="Q1069" s="8" t="str">
        <f>IFERROR(VLOOKUP($B1069,[11]BPT_System_Structure!$B:$F,5,FALSE),"-")</f>
        <v>-</v>
      </c>
      <c r="R1069" s="59">
        <v>0</v>
      </c>
    </row>
    <row r="1070" spans="2:18" hidden="1" x14ac:dyDescent="0.2">
      <c r="B1070" s="21" t="str">
        <f>'[10]Linked sheet'!A1070</f>
        <v>HD25D</v>
      </c>
      <c r="C1070" s="20" t="str">
        <f>VLOOKUP($B1070,'[10]Linked sheet'!$A$3:$O$1925,2,FALSE)</f>
        <v>Infections of Bones or Joints, with CC Score 13+</v>
      </c>
      <c r="D1070" s="68" t="str">
        <f>IF(AND($Q1070=$D$2,$O1070="HRG"),"See 07.BPT",IFERROR(ROUND('[10]Linked sheet'!C1070,'Rounded options'!$B$3),"-"))</f>
        <v>-</v>
      </c>
      <c r="E1070" s="66">
        <f>IF(AND($O1070="HRG",OR($D$2,$Q1070=$E$2)), "See 07.BPTs",IFERROR(ROUND('[10]Linked sheet'!D1070,'Rounded options'!$B$3),"-"))</f>
        <v>4654</v>
      </c>
      <c r="F1070" s="15" t="str">
        <f>IFERROR(ROUND(IF('[10]Linked sheet'!E1070="","-",'[10]Linked sheet'!E1070),'Rounded options'!$B$3),"-")</f>
        <v>-</v>
      </c>
      <c r="G1070" s="15" t="str">
        <f>IFERROR(ROUND(IF('[10]Linked sheet'!F1070="","-",'[10]Linked sheet'!F1070),'Rounded options'!$B$3),"-")</f>
        <v>-</v>
      </c>
      <c r="H1070" s="15">
        <f>IFERROR(ROUND(IF('[10]Linked sheet'!G1070="","-",'[10]Linked sheet'!G1070),'Rounded options'!$B$3),"-")</f>
        <v>38</v>
      </c>
      <c r="I1070" s="66">
        <f>IF(AND(Q1070=$I$2,$O1070="HRG"),"See 07.BPTs",IFERROR(ROUND('[10]Linked sheet'!H1070,'Rounded options'!$B$3),"-"))</f>
        <v>7143</v>
      </c>
      <c r="J1070" s="15">
        <f>IFERROR(ROUND(IF('[10]Linked sheet'!I1070="","-",'[10]Linked sheet'!I1070),'Rounded options'!$B$3),"-")</f>
        <v>83</v>
      </c>
      <c r="K1070" s="15">
        <f>IFERROR(ROUND(IF('[10]Linked sheet'!J1070="","-",'[10]Linked sheet'!J1070),'Rounded options'!$B$3),"-")</f>
        <v>209</v>
      </c>
      <c r="L1070" s="15" t="str">
        <f>IF('[10]Linked sheet'!K1070="","-",'[10]Linked sheet'!K1070)</f>
        <v>Yes</v>
      </c>
      <c r="M1070" s="39">
        <f>IF('[10]Linked sheet'!L1070="","-",'[10]Linked sheet'!L1070)</f>
        <v>0.30000000000000004</v>
      </c>
      <c r="N1070" s="35">
        <f>IFERROR(ROUND('[10]Linked sheet'!M1070,'Rounded options'!$B$3),"-")</f>
        <v>2143</v>
      </c>
      <c r="O1070" s="7" t="str">
        <f>IFERROR(VLOOKUP($B1070,[11]BPT_System_Structure!$B:$F,2,FALSE),"-")</f>
        <v>-</v>
      </c>
      <c r="P1070" s="23" t="str">
        <f>IFERROR(VLOOKUP($B1070,[11]BPT_System_Structure!$B:$F,3,FALSE),"-")</f>
        <v>-</v>
      </c>
      <c r="Q1070" s="8" t="str">
        <f>IFERROR(VLOOKUP($B1070,[11]BPT_System_Structure!$B:$F,5,FALSE),"-")</f>
        <v>-</v>
      </c>
      <c r="R1070" s="59">
        <v>0</v>
      </c>
    </row>
    <row r="1071" spans="2:18" hidden="1" x14ac:dyDescent="0.2">
      <c r="B1071" s="21" t="str">
        <f>'[10]Linked sheet'!A1071</f>
        <v>HD25E</v>
      </c>
      <c r="C1071" s="20" t="str">
        <f>VLOOKUP($B1071,'[10]Linked sheet'!$A$3:$O$1925,2,FALSE)</f>
        <v>Infections of Bones or Joints, with CC Score 9-12</v>
      </c>
      <c r="D1071" s="68" t="str">
        <f>IF(AND($Q1071=$D$2,$O1071="HRG"),"See 07.BPT",IFERROR(ROUND('[10]Linked sheet'!C1071,'Rounded options'!$B$3),"-"))</f>
        <v>-</v>
      </c>
      <c r="E1071" s="66">
        <f>IF(AND($O1071="HRG",OR($D$2,$Q1071=$E$2)), "See 07.BPTs",IFERROR(ROUND('[10]Linked sheet'!D1071,'Rounded options'!$B$3),"-"))</f>
        <v>634</v>
      </c>
      <c r="F1071" s="15" t="str">
        <f>IFERROR(ROUND(IF('[10]Linked sheet'!E1071="","-",'[10]Linked sheet'!E1071),'Rounded options'!$B$3),"-")</f>
        <v>-</v>
      </c>
      <c r="G1071" s="15" t="str">
        <f>IFERROR(ROUND(IF('[10]Linked sheet'!F1071="","-",'[10]Linked sheet'!F1071),'Rounded options'!$B$3),"-")</f>
        <v>-</v>
      </c>
      <c r="H1071" s="15">
        <f>IFERROR(ROUND(IF('[10]Linked sheet'!G1071="","-",'[10]Linked sheet'!G1071),'Rounded options'!$B$3),"-")</f>
        <v>5</v>
      </c>
      <c r="I1071" s="66">
        <f>IF(AND(Q1071=$I$2,$O1071="HRG"),"See 07.BPTs",IFERROR(ROUND('[10]Linked sheet'!H1071,'Rounded options'!$B$3),"-"))</f>
        <v>5303</v>
      </c>
      <c r="J1071" s="15">
        <f>IFERROR(ROUND(IF('[10]Linked sheet'!I1071="","-",'[10]Linked sheet'!I1071),'Rounded options'!$B$3),"-")</f>
        <v>50</v>
      </c>
      <c r="K1071" s="15">
        <f>IFERROR(ROUND(IF('[10]Linked sheet'!J1071="","-",'[10]Linked sheet'!J1071),'Rounded options'!$B$3),"-")</f>
        <v>209</v>
      </c>
      <c r="L1071" s="15" t="str">
        <f>IF('[10]Linked sheet'!K1071="","-",'[10]Linked sheet'!K1071)</f>
        <v>Yes</v>
      </c>
      <c r="M1071" s="39">
        <f>IF('[10]Linked sheet'!L1071="","-",'[10]Linked sheet'!L1071)</f>
        <v>0.30000000000000004</v>
      </c>
      <c r="N1071" s="35">
        <f>IFERROR(ROUND('[10]Linked sheet'!M1071,'Rounded options'!$B$3),"-")</f>
        <v>1591</v>
      </c>
      <c r="O1071" s="7" t="str">
        <f>IFERROR(VLOOKUP($B1071,[11]BPT_System_Structure!$B:$F,2,FALSE),"-")</f>
        <v>-</v>
      </c>
      <c r="P1071" s="23" t="str">
        <f>IFERROR(VLOOKUP($B1071,[11]BPT_System_Structure!$B:$F,3,FALSE),"-")</f>
        <v>-</v>
      </c>
      <c r="Q1071" s="8" t="str">
        <f>IFERROR(VLOOKUP($B1071,[11]BPT_System_Structure!$B:$F,5,FALSE),"-")</f>
        <v>-</v>
      </c>
      <c r="R1071" s="59">
        <v>0</v>
      </c>
    </row>
    <row r="1072" spans="2:18" hidden="1" x14ac:dyDescent="0.2">
      <c r="B1072" s="21" t="str">
        <f>'[10]Linked sheet'!A1072</f>
        <v>HD25F</v>
      </c>
      <c r="C1072" s="20" t="str">
        <f>VLOOKUP($B1072,'[10]Linked sheet'!$A$3:$O$1925,2,FALSE)</f>
        <v>Infections of Bones or Joints, with CC Score 5-8</v>
      </c>
      <c r="D1072" s="68" t="str">
        <f>IF(AND($Q1072=$D$2,$O1072="HRG"),"See 07.BPT",IFERROR(ROUND('[10]Linked sheet'!C1072,'Rounded options'!$B$3),"-"))</f>
        <v>-</v>
      </c>
      <c r="E1072" s="66">
        <f>IF(AND($O1072="HRG",OR($D$2,$Q1072=$E$2)), "See 07.BPTs",IFERROR(ROUND('[10]Linked sheet'!D1072,'Rounded options'!$B$3),"-"))</f>
        <v>717</v>
      </c>
      <c r="F1072" s="15" t="str">
        <f>IFERROR(ROUND(IF('[10]Linked sheet'!E1072="","-",'[10]Linked sheet'!E1072),'Rounded options'!$B$3),"-")</f>
        <v>-</v>
      </c>
      <c r="G1072" s="15" t="str">
        <f>IFERROR(ROUND(IF('[10]Linked sheet'!F1072="","-",'[10]Linked sheet'!F1072),'Rounded options'!$B$3),"-")</f>
        <v>-</v>
      </c>
      <c r="H1072" s="15">
        <f>IFERROR(ROUND(IF('[10]Linked sheet'!G1072="","-",'[10]Linked sheet'!G1072),'Rounded options'!$B$3),"-")</f>
        <v>5</v>
      </c>
      <c r="I1072" s="66">
        <f>IF(AND(Q1072=$I$2,$O1072="HRG"),"See 07.BPTs",IFERROR(ROUND('[10]Linked sheet'!H1072,'Rounded options'!$B$3),"-"))</f>
        <v>4056</v>
      </c>
      <c r="J1072" s="15">
        <f>IFERROR(ROUND(IF('[10]Linked sheet'!I1072="","-",'[10]Linked sheet'!I1072),'Rounded options'!$B$3),"-")</f>
        <v>37</v>
      </c>
      <c r="K1072" s="15">
        <f>IFERROR(ROUND(IF('[10]Linked sheet'!J1072="","-",'[10]Linked sheet'!J1072),'Rounded options'!$B$3),"-")</f>
        <v>209</v>
      </c>
      <c r="L1072" s="15" t="str">
        <f>IF('[10]Linked sheet'!K1072="","-",'[10]Linked sheet'!K1072)</f>
        <v>Yes</v>
      </c>
      <c r="M1072" s="39">
        <f>IF('[10]Linked sheet'!L1072="","-",'[10]Linked sheet'!L1072)</f>
        <v>0.30000000000000004</v>
      </c>
      <c r="N1072" s="35">
        <f>IFERROR(ROUND('[10]Linked sheet'!M1072,'Rounded options'!$B$3),"-")</f>
        <v>1217</v>
      </c>
      <c r="O1072" s="7" t="str">
        <f>IFERROR(VLOOKUP($B1072,[11]BPT_System_Structure!$B:$F,2,FALSE),"-")</f>
        <v>-</v>
      </c>
      <c r="P1072" s="23" t="str">
        <f>IFERROR(VLOOKUP($B1072,[11]BPT_System_Structure!$B:$F,3,FALSE),"-")</f>
        <v>-</v>
      </c>
      <c r="Q1072" s="8" t="str">
        <f>IFERROR(VLOOKUP($B1072,[11]BPT_System_Structure!$B:$F,5,FALSE),"-")</f>
        <v>-</v>
      </c>
      <c r="R1072" s="59">
        <v>0</v>
      </c>
    </row>
    <row r="1073" spans="2:18" hidden="1" x14ac:dyDescent="0.2">
      <c r="B1073" s="21" t="str">
        <f>'[10]Linked sheet'!A1073</f>
        <v>HD25G</v>
      </c>
      <c r="C1073" s="20" t="str">
        <f>VLOOKUP($B1073,'[10]Linked sheet'!$A$3:$O$1925,2,FALSE)</f>
        <v>Infections of Bones or Joints, with CC Score 2-4</v>
      </c>
      <c r="D1073" s="68" t="str">
        <f>IF(AND($Q1073=$D$2,$O1073="HRG"),"See 07.BPT",IFERROR(ROUND('[10]Linked sheet'!C1073,'Rounded options'!$B$3),"-"))</f>
        <v>-</v>
      </c>
      <c r="E1073" s="66">
        <f>IF(AND($O1073="HRG",OR($D$2,$Q1073=$E$2)), "See 07.BPTs",IFERROR(ROUND('[10]Linked sheet'!D1073,'Rounded options'!$B$3),"-"))</f>
        <v>717</v>
      </c>
      <c r="F1073" s="15" t="str">
        <f>IFERROR(ROUND(IF('[10]Linked sheet'!E1073="","-",'[10]Linked sheet'!E1073),'Rounded options'!$B$3),"-")</f>
        <v>-</v>
      </c>
      <c r="G1073" s="15" t="str">
        <f>IFERROR(ROUND(IF('[10]Linked sheet'!F1073="","-",'[10]Linked sheet'!F1073),'Rounded options'!$B$3),"-")</f>
        <v>-</v>
      </c>
      <c r="H1073" s="15">
        <f>IFERROR(ROUND(IF('[10]Linked sheet'!G1073="","-",'[10]Linked sheet'!G1073),'Rounded options'!$B$3),"-")</f>
        <v>5</v>
      </c>
      <c r="I1073" s="66">
        <f>IF(AND(Q1073=$I$2,$O1073="HRG"),"See 07.BPTs",IFERROR(ROUND('[10]Linked sheet'!H1073,'Rounded options'!$B$3),"-"))</f>
        <v>2971</v>
      </c>
      <c r="J1073" s="15">
        <f>IFERROR(ROUND(IF('[10]Linked sheet'!I1073="","-",'[10]Linked sheet'!I1073),'Rounded options'!$B$3),"-")</f>
        <v>25</v>
      </c>
      <c r="K1073" s="15">
        <f>IFERROR(ROUND(IF('[10]Linked sheet'!J1073="","-",'[10]Linked sheet'!J1073),'Rounded options'!$B$3),"-")</f>
        <v>209</v>
      </c>
      <c r="L1073" s="15" t="str">
        <f>IF('[10]Linked sheet'!K1073="","-",'[10]Linked sheet'!K1073)</f>
        <v>Yes</v>
      </c>
      <c r="M1073" s="39">
        <f>IF('[10]Linked sheet'!L1073="","-",'[10]Linked sheet'!L1073)</f>
        <v>0.30000000000000004</v>
      </c>
      <c r="N1073" s="35">
        <f>IFERROR(ROUND('[10]Linked sheet'!M1073,'Rounded options'!$B$3),"-")</f>
        <v>891</v>
      </c>
      <c r="O1073" s="7" t="str">
        <f>IFERROR(VLOOKUP($B1073,[11]BPT_System_Structure!$B:$F,2,FALSE),"-")</f>
        <v>-</v>
      </c>
      <c r="P1073" s="23" t="str">
        <f>IFERROR(VLOOKUP($B1073,[11]BPT_System_Structure!$B:$F,3,FALSE),"-")</f>
        <v>-</v>
      </c>
      <c r="Q1073" s="8" t="str">
        <f>IFERROR(VLOOKUP($B1073,[11]BPT_System_Structure!$B:$F,5,FALSE),"-")</f>
        <v>-</v>
      </c>
      <c r="R1073" s="59">
        <v>0</v>
      </c>
    </row>
    <row r="1074" spans="2:18" hidden="1" x14ac:dyDescent="0.2">
      <c r="B1074" s="21" t="str">
        <f>'[10]Linked sheet'!A1074</f>
        <v>HD25H</v>
      </c>
      <c r="C1074" s="20" t="str">
        <f>VLOOKUP($B1074,'[10]Linked sheet'!$A$3:$O$1925,2,FALSE)</f>
        <v>Infections of Bones or Joints, with CC Score 0-1</v>
      </c>
      <c r="D1074" s="68" t="str">
        <f>IF(AND($Q1074=$D$2,$O1074="HRG"),"See 07.BPT",IFERROR(ROUND('[10]Linked sheet'!C1074,'Rounded options'!$B$3),"-"))</f>
        <v>-</v>
      </c>
      <c r="E1074" s="66">
        <f>IF(AND($O1074="HRG",OR($D$2,$Q1074=$E$2)), "See 07.BPTs",IFERROR(ROUND('[10]Linked sheet'!D1074,'Rounded options'!$B$3),"-"))</f>
        <v>341</v>
      </c>
      <c r="F1074" s="15" t="str">
        <f>IFERROR(ROUND(IF('[10]Linked sheet'!E1074="","-",'[10]Linked sheet'!E1074),'Rounded options'!$B$3),"-")</f>
        <v>-</v>
      </c>
      <c r="G1074" s="15" t="str">
        <f>IFERROR(ROUND(IF('[10]Linked sheet'!F1074="","-",'[10]Linked sheet'!F1074),'Rounded options'!$B$3),"-")</f>
        <v>-</v>
      </c>
      <c r="H1074" s="15">
        <f>IFERROR(ROUND(IF('[10]Linked sheet'!G1074="","-",'[10]Linked sheet'!G1074),'Rounded options'!$B$3),"-")</f>
        <v>5</v>
      </c>
      <c r="I1074" s="66">
        <f>IF(AND(Q1074=$I$2,$O1074="HRG"),"See 07.BPTs",IFERROR(ROUND('[10]Linked sheet'!H1074,'Rounded options'!$B$3),"-"))</f>
        <v>2348</v>
      </c>
      <c r="J1074" s="15">
        <f>IFERROR(ROUND(IF('[10]Linked sheet'!I1074="","-",'[10]Linked sheet'!I1074),'Rounded options'!$B$3),"-")</f>
        <v>18</v>
      </c>
      <c r="K1074" s="15">
        <f>IFERROR(ROUND(IF('[10]Linked sheet'!J1074="","-",'[10]Linked sheet'!J1074),'Rounded options'!$B$3),"-")</f>
        <v>209</v>
      </c>
      <c r="L1074" s="15" t="str">
        <f>IF('[10]Linked sheet'!K1074="","-",'[10]Linked sheet'!K1074)</f>
        <v>Yes</v>
      </c>
      <c r="M1074" s="39">
        <f>IF('[10]Linked sheet'!L1074="","-",'[10]Linked sheet'!L1074)</f>
        <v>0.30000000000000004</v>
      </c>
      <c r="N1074" s="35">
        <f>IFERROR(ROUND('[10]Linked sheet'!M1074,'Rounded options'!$B$3),"-")</f>
        <v>704</v>
      </c>
      <c r="O1074" s="7" t="str">
        <f>IFERROR(VLOOKUP($B1074,[11]BPT_System_Structure!$B:$F,2,FALSE),"-")</f>
        <v>-</v>
      </c>
      <c r="P1074" s="23" t="str">
        <f>IFERROR(VLOOKUP($B1074,[11]BPT_System_Structure!$B:$F,3,FALSE),"-")</f>
        <v>-</v>
      </c>
      <c r="Q1074" s="8" t="str">
        <f>IFERROR(VLOOKUP($B1074,[11]BPT_System_Structure!$B:$F,5,FALSE),"-")</f>
        <v>-</v>
      </c>
      <c r="R1074" s="59">
        <v>0</v>
      </c>
    </row>
    <row r="1075" spans="2:18" hidden="1" x14ac:dyDescent="0.2">
      <c r="B1075" s="21" t="str">
        <f>'[10]Linked sheet'!A1075</f>
        <v>HD26D</v>
      </c>
      <c r="C1075" s="20" t="str">
        <f>VLOOKUP($B1075,'[10]Linked sheet'!$A$3:$O$1925,2,FALSE)</f>
        <v>Musculoskeletal Signs or Symptoms, with CC Score 12+</v>
      </c>
      <c r="D1075" s="68" t="str">
        <f>IF(AND($Q1075=$D$2,$O1075="HRG"),"See 07.BPT",IFERROR(ROUND('[10]Linked sheet'!C1075,'Rounded options'!$B$3),"-"))</f>
        <v>-</v>
      </c>
      <c r="E1075" s="66">
        <f>IF(AND($O1075="HRG",OR($D$2,$Q1075=$E$2)), "See 07.BPTs",IFERROR(ROUND('[10]Linked sheet'!D1075,'Rounded options'!$B$3),"-"))</f>
        <v>1856</v>
      </c>
      <c r="F1075" s="15" t="str">
        <f>IFERROR(ROUND(IF('[10]Linked sheet'!E1075="","-",'[10]Linked sheet'!E1075),'Rounded options'!$B$3),"-")</f>
        <v>-</v>
      </c>
      <c r="G1075" s="15" t="str">
        <f>IFERROR(ROUND(IF('[10]Linked sheet'!F1075="","-",'[10]Linked sheet'!F1075),'Rounded options'!$B$3),"-")</f>
        <v>-</v>
      </c>
      <c r="H1075" s="15">
        <f>IFERROR(ROUND(IF('[10]Linked sheet'!G1075="","-",'[10]Linked sheet'!G1075),'Rounded options'!$B$3),"-")</f>
        <v>39</v>
      </c>
      <c r="I1075" s="66">
        <f>IF(AND(Q1075=$I$2,$O1075="HRG"),"See 07.BPTs",IFERROR(ROUND('[10]Linked sheet'!H1075,'Rounded options'!$B$3),"-"))</f>
        <v>3896</v>
      </c>
      <c r="J1075" s="15">
        <f>IFERROR(ROUND(IF('[10]Linked sheet'!I1075="","-",'[10]Linked sheet'!I1075),'Rounded options'!$B$3),"-")</f>
        <v>48</v>
      </c>
      <c r="K1075" s="15">
        <f>IFERROR(ROUND(IF('[10]Linked sheet'!J1075="","-",'[10]Linked sheet'!J1075),'Rounded options'!$B$3),"-")</f>
        <v>209</v>
      </c>
      <c r="L1075" s="15" t="str">
        <f>IF('[10]Linked sheet'!K1075="","-",'[10]Linked sheet'!K1075)</f>
        <v>Yes</v>
      </c>
      <c r="M1075" s="39">
        <f>IF('[10]Linked sheet'!L1075="","-",'[10]Linked sheet'!L1075)</f>
        <v>0.30000000000000004</v>
      </c>
      <c r="N1075" s="35">
        <f>IFERROR(ROUND('[10]Linked sheet'!M1075,'Rounded options'!$B$3),"-")</f>
        <v>1169</v>
      </c>
      <c r="O1075" s="7" t="str">
        <f>IFERROR(VLOOKUP($B1075,[11]BPT_System_Structure!$B:$F,2,FALSE),"-")</f>
        <v>-</v>
      </c>
      <c r="P1075" s="23" t="str">
        <f>IFERROR(VLOOKUP($B1075,[11]BPT_System_Structure!$B:$F,3,FALSE),"-")</f>
        <v>-</v>
      </c>
      <c r="Q1075" s="8" t="str">
        <f>IFERROR(VLOOKUP($B1075,[11]BPT_System_Structure!$B:$F,5,FALSE),"-")</f>
        <v>-</v>
      </c>
      <c r="R1075" s="59">
        <v>0</v>
      </c>
    </row>
    <row r="1076" spans="2:18" hidden="1" x14ac:dyDescent="0.2">
      <c r="B1076" s="21" t="str">
        <f>'[10]Linked sheet'!A1076</f>
        <v>HD26E</v>
      </c>
      <c r="C1076" s="20" t="str">
        <f>VLOOKUP($B1076,'[10]Linked sheet'!$A$3:$O$1925,2,FALSE)</f>
        <v>Musculoskeletal Signs or Symptoms, with CC Score 8-11</v>
      </c>
      <c r="D1076" s="68" t="str">
        <f>IF(AND($Q1076=$D$2,$O1076="HRG"),"See 07.BPT",IFERROR(ROUND('[10]Linked sheet'!C1076,'Rounded options'!$B$3),"-"))</f>
        <v>-</v>
      </c>
      <c r="E1076" s="66">
        <f>IF(AND($O1076="HRG",OR($D$2,$Q1076=$E$2)), "See 07.BPTs",IFERROR(ROUND('[10]Linked sheet'!D1076,'Rounded options'!$B$3),"-"))</f>
        <v>1647</v>
      </c>
      <c r="F1076" s="15" t="str">
        <f>IFERROR(ROUND(IF('[10]Linked sheet'!E1076="","-",'[10]Linked sheet'!E1076),'Rounded options'!$B$3),"-")</f>
        <v>-</v>
      </c>
      <c r="G1076" s="15" t="str">
        <f>IFERROR(ROUND(IF('[10]Linked sheet'!F1076="","-",'[10]Linked sheet'!F1076),'Rounded options'!$B$3),"-")</f>
        <v>-</v>
      </c>
      <c r="H1076" s="15">
        <f>IFERROR(ROUND(IF('[10]Linked sheet'!G1076="","-",'[10]Linked sheet'!G1076),'Rounded options'!$B$3),"-")</f>
        <v>40</v>
      </c>
      <c r="I1076" s="66">
        <f>IF(AND(Q1076=$I$2,$O1076="HRG"),"See 07.BPTs",IFERROR(ROUND('[10]Linked sheet'!H1076,'Rounded options'!$B$3),"-"))</f>
        <v>2607</v>
      </c>
      <c r="J1076" s="15">
        <f>IFERROR(ROUND(IF('[10]Linked sheet'!I1076="","-",'[10]Linked sheet'!I1076),'Rounded options'!$B$3),"-")</f>
        <v>29</v>
      </c>
      <c r="K1076" s="15">
        <f>IFERROR(ROUND(IF('[10]Linked sheet'!J1076="","-",'[10]Linked sheet'!J1076),'Rounded options'!$B$3),"-")</f>
        <v>209</v>
      </c>
      <c r="L1076" s="15" t="str">
        <f>IF('[10]Linked sheet'!K1076="","-",'[10]Linked sheet'!K1076)</f>
        <v>Yes</v>
      </c>
      <c r="M1076" s="39">
        <f>IF('[10]Linked sheet'!L1076="","-",'[10]Linked sheet'!L1076)</f>
        <v>0.30000000000000004</v>
      </c>
      <c r="N1076" s="35">
        <f>IFERROR(ROUND('[10]Linked sheet'!M1076,'Rounded options'!$B$3),"-")</f>
        <v>782</v>
      </c>
      <c r="O1076" s="7" t="str">
        <f>IFERROR(VLOOKUP($B1076,[11]BPT_System_Structure!$B:$F,2,FALSE),"-")</f>
        <v>-</v>
      </c>
      <c r="P1076" s="23" t="str">
        <f>IFERROR(VLOOKUP($B1076,[11]BPT_System_Structure!$B:$F,3,FALSE),"-")</f>
        <v>-</v>
      </c>
      <c r="Q1076" s="8" t="str">
        <f>IFERROR(VLOOKUP($B1076,[11]BPT_System_Structure!$B:$F,5,FALSE),"-")</f>
        <v>-</v>
      </c>
      <c r="R1076" s="59">
        <v>0</v>
      </c>
    </row>
    <row r="1077" spans="2:18" hidden="1" x14ac:dyDescent="0.2">
      <c r="B1077" s="21" t="str">
        <f>'[10]Linked sheet'!A1077</f>
        <v>HD26F</v>
      </c>
      <c r="C1077" s="20" t="str">
        <f>VLOOKUP($B1077,'[10]Linked sheet'!$A$3:$O$1925,2,FALSE)</f>
        <v>Musculoskeletal Signs or Symptoms, with CC Score 4-7</v>
      </c>
      <c r="D1077" s="68" t="str">
        <f>IF(AND($Q1077=$D$2,$O1077="HRG"),"See 07.BPT",IFERROR(ROUND('[10]Linked sheet'!C1077,'Rounded options'!$B$3),"-"))</f>
        <v>-</v>
      </c>
      <c r="E1077" s="66">
        <f>IF(AND($O1077="HRG",OR($D$2,$Q1077=$E$2)), "See 07.BPTs",IFERROR(ROUND('[10]Linked sheet'!D1077,'Rounded options'!$B$3),"-"))</f>
        <v>747</v>
      </c>
      <c r="F1077" s="15" t="str">
        <f>IFERROR(ROUND(IF('[10]Linked sheet'!E1077="","-",'[10]Linked sheet'!E1077),'Rounded options'!$B$3),"-")</f>
        <v>-</v>
      </c>
      <c r="G1077" s="15" t="str">
        <f>IFERROR(ROUND(IF('[10]Linked sheet'!F1077="","-",'[10]Linked sheet'!F1077),'Rounded options'!$B$3),"-")</f>
        <v>-</v>
      </c>
      <c r="H1077" s="15">
        <f>IFERROR(ROUND(IF('[10]Linked sheet'!G1077="","-",'[10]Linked sheet'!G1077),'Rounded options'!$B$3),"-")</f>
        <v>8</v>
      </c>
      <c r="I1077" s="66">
        <f>IF(AND(Q1077=$I$2,$O1077="HRG"),"See 07.BPTs",IFERROR(ROUND('[10]Linked sheet'!H1077,'Rounded options'!$B$3),"-"))</f>
        <v>1400</v>
      </c>
      <c r="J1077" s="15">
        <f>IFERROR(ROUND(IF('[10]Linked sheet'!I1077="","-",'[10]Linked sheet'!I1077),'Rounded options'!$B$3),"-")</f>
        <v>10</v>
      </c>
      <c r="K1077" s="15">
        <f>IFERROR(ROUND(IF('[10]Linked sheet'!J1077="","-",'[10]Linked sheet'!J1077),'Rounded options'!$B$3),"-")</f>
        <v>209</v>
      </c>
      <c r="L1077" s="15" t="str">
        <f>IF('[10]Linked sheet'!K1077="","-",'[10]Linked sheet'!K1077)</f>
        <v>Yes</v>
      </c>
      <c r="M1077" s="39">
        <f>IF('[10]Linked sheet'!L1077="","-",'[10]Linked sheet'!L1077)</f>
        <v>0.4</v>
      </c>
      <c r="N1077" s="35">
        <f>IFERROR(ROUND('[10]Linked sheet'!M1077,'Rounded options'!$B$3),"-")</f>
        <v>560</v>
      </c>
      <c r="O1077" s="7" t="str">
        <f>IFERROR(VLOOKUP($B1077,[11]BPT_System_Structure!$B:$F,2,FALSE),"-")</f>
        <v>-</v>
      </c>
      <c r="P1077" s="23" t="str">
        <f>IFERROR(VLOOKUP($B1077,[11]BPT_System_Structure!$B:$F,3,FALSE),"-")</f>
        <v>-</v>
      </c>
      <c r="Q1077" s="8" t="str">
        <f>IFERROR(VLOOKUP($B1077,[11]BPT_System_Structure!$B:$F,5,FALSE),"-")</f>
        <v>-</v>
      </c>
      <c r="R1077" s="59">
        <v>0</v>
      </c>
    </row>
    <row r="1078" spans="2:18" hidden="1" x14ac:dyDescent="0.2">
      <c r="B1078" s="21" t="str">
        <f>'[10]Linked sheet'!A1078</f>
        <v>HD26G</v>
      </c>
      <c r="C1078" s="20" t="str">
        <f>VLOOKUP($B1078,'[10]Linked sheet'!$A$3:$O$1925,2,FALSE)</f>
        <v>Musculoskeletal Signs or Symptoms, with CC Score 0-3</v>
      </c>
      <c r="D1078" s="68" t="str">
        <f>IF(AND($Q1078=$D$2,$O1078="HRG"),"See 07.BPT",IFERROR(ROUND('[10]Linked sheet'!C1078,'Rounded options'!$B$3),"-"))</f>
        <v>-</v>
      </c>
      <c r="E1078" s="66">
        <f>IF(AND($O1078="HRG",OR($D$2,$Q1078=$E$2)), "See 07.BPTs",IFERROR(ROUND('[10]Linked sheet'!D1078,'Rounded options'!$B$3),"-"))</f>
        <v>434</v>
      </c>
      <c r="F1078" s="15" t="str">
        <f>IFERROR(ROUND(IF('[10]Linked sheet'!E1078="","-",'[10]Linked sheet'!E1078),'Rounded options'!$B$3),"-")</f>
        <v>-</v>
      </c>
      <c r="G1078" s="15" t="str">
        <f>IFERROR(ROUND(IF('[10]Linked sheet'!F1078="","-",'[10]Linked sheet'!F1078),'Rounded options'!$B$3),"-")</f>
        <v>-</v>
      </c>
      <c r="H1078" s="15">
        <f>IFERROR(ROUND(IF('[10]Linked sheet'!G1078="","-",'[10]Linked sheet'!G1078),'Rounded options'!$B$3),"-")</f>
        <v>5</v>
      </c>
      <c r="I1078" s="66">
        <f>IF(AND(Q1078=$I$2,$O1078="HRG"),"See 07.BPTs",IFERROR(ROUND('[10]Linked sheet'!H1078,'Rounded options'!$B$3),"-"))</f>
        <v>474</v>
      </c>
      <c r="J1078" s="15">
        <f>IFERROR(ROUND(IF('[10]Linked sheet'!I1078="","-",'[10]Linked sheet'!I1078),'Rounded options'!$B$3),"-")</f>
        <v>5</v>
      </c>
      <c r="K1078" s="15">
        <f>IFERROR(ROUND(IF('[10]Linked sheet'!J1078="","-",'[10]Linked sheet'!J1078),'Rounded options'!$B$3),"-")</f>
        <v>209</v>
      </c>
      <c r="L1078" s="15" t="str">
        <f>IF('[10]Linked sheet'!K1078="","-",'[10]Linked sheet'!K1078)</f>
        <v>Yes</v>
      </c>
      <c r="M1078" s="39">
        <f>IF('[10]Linked sheet'!L1078="","-",'[10]Linked sheet'!L1078)</f>
        <v>1</v>
      </c>
      <c r="N1078" s="35">
        <f>IFERROR(ROUND('[10]Linked sheet'!M1078,'Rounded options'!$B$3),"-")</f>
        <v>474</v>
      </c>
      <c r="O1078" s="7" t="str">
        <f>IFERROR(VLOOKUP($B1078,[11]BPT_System_Structure!$B:$F,2,FALSE),"-")</f>
        <v>-</v>
      </c>
      <c r="P1078" s="23" t="str">
        <f>IFERROR(VLOOKUP($B1078,[11]BPT_System_Structure!$B:$F,3,FALSE),"-")</f>
        <v>-</v>
      </c>
      <c r="Q1078" s="8" t="str">
        <f>IFERROR(VLOOKUP($B1078,[11]BPT_System_Structure!$B:$F,5,FALSE),"-")</f>
        <v>-</v>
      </c>
      <c r="R1078" s="59">
        <v>0</v>
      </c>
    </row>
    <row r="1079" spans="2:18" hidden="1" x14ac:dyDescent="0.2">
      <c r="B1079" s="21" t="str">
        <f>'[10]Linked sheet'!A1079</f>
        <v>HD39D</v>
      </c>
      <c r="C1079" s="20" t="str">
        <f>VLOOKUP($B1079,'[10]Linked sheet'!$A$3:$O$1925,2,FALSE)</f>
        <v>Pathological Fractures with CC Score 11+</v>
      </c>
      <c r="D1079" s="68" t="str">
        <f>IF(AND($Q1079=$D$2,$O1079="HRG"),"See 07.BPT",IFERROR(ROUND('[10]Linked sheet'!C1079,'Rounded options'!$B$3),"-"))</f>
        <v>-</v>
      </c>
      <c r="E1079" s="66">
        <f>IF(AND($O1079="HRG",OR($D$2,$Q1079=$E$2)), "See 07.BPTs",IFERROR(ROUND('[10]Linked sheet'!D1079,'Rounded options'!$B$3),"-"))</f>
        <v>4994</v>
      </c>
      <c r="F1079" s="15" t="str">
        <f>IFERROR(ROUND(IF('[10]Linked sheet'!E1079="","-",'[10]Linked sheet'!E1079),'Rounded options'!$B$3),"-")</f>
        <v>-</v>
      </c>
      <c r="G1079" s="15" t="str">
        <f>IFERROR(ROUND(IF('[10]Linked sheet'!F1079="","-",'[10]Linked sheet'!F1079),'Rounded options'!$B$3),"-")</f>
        <v>-</v>
      </c>
      <c r="H1079" s="15">
        <f>IFERROR(ROUND(IF('[10]Linked sheet'!G1079="","-",'[10]Linked sheet'!G1079),'Rounded options'!$B$3),"-")</f>
        <v>65</v>
      </c>
      <c r="I1079" s="66">
        <f>IF(AND(Q1079=$I$2,$O1079="HRG"),"See 07.BPTs",IFERROR(ROUND('[10]Linked sheet'!H1079,'Rounded options'!$B$3),"-"))</f>
        <v>6368</v>
      </c>
      <c r="J1079" s="15">
        <f>IFERROR(ROUND(IF('[10]Linked sheet'!I1079="","-",'[10]Linked sheet'!I1079),'Rounded options'!$B$3),"-")</f>
        <v>69</v>
      </c>
      <c r="K1079" s="15">
        <f>IFERROR(ROUND(IF('[10]Linked sheet'!J1079="","-",'[10]Linked sheet'!J1079),'Rounded options'!$B$3),"-")</f>
        <v>209</v>
      </c>
      <c r="L1079" s="15" t="str">
        <f>IF('[10]Linked sheet'!K1079="","-",'[10]Linked sheet'!K1079)</f>
        <v>Yes</v>
      </c>
      <c r="M1079" s="39">
        <f>IF('[10]Linked sheet'!L1079="","-",'[10]Linked sheet'!L1079)</f>
        <v>0.30000000000000004</v>
      </c>
      <c r="N1079" s="35">
        <f>IFERROR(ROUND('[10]Linked sheet'!M1079,'Rounded options'!$B$3),"-")</f>
        <v>1910</v>
      </c>
      <c r="O1079" s="7" t="str">
        <f>IFERROR(VLOOKUP($B1079,[11]BPT_System_Structure!$B:$F,2,FALSE),"-")</f>
        <v>-</v>
      </c>
      <c r="P1079" s="23" t="str">
        <f>IFERROR(VLOOKUP($B1079,[11]BPT_System_Structure!$B:$F,3,FALSE),"-")</f>
        <v>-</v>
      </c>
      <c r="Q1079" s="8" t="str">
        <f>IFERROR(VLOOKUP($B1079,[11]BPT_System_Structure!$B:$F,5,FALSE),"-")</f>
        <v>-</v>
      </c>
      <c r="R1079" s="59">
        <v>0</v>
      </c>
    </row>
    <row r="1080" spans="2:18" hidden="1" x14ac:dyDescent="0.2">
      <c r="B1080" s="21" t="str">
        <f>'[10]Linked sheet'!A1080</f>
        <v>HD39E</v>
      </c>
      <c r="C1080" s="20" t="str">
        <f>VLOOKUP($B1080,'[10]Linked sheet'!$A$3:$O$1925,2,FALSE)</f>
        <v>Pathological Fractures with CC Score 8-10</v>
      </c>
      <c r="D1080" s="68" t="str">
        <f>IF(AND($Q1080=$D$2,$O1080="HRG"),"See 07.BPT",IFERROR(ROUND('[10]Linked sheet'!C1080,'Rounded options'!$B$3),"-"))</f>
        <v>-</v>
      </c>
      <c r="E1080" s="66">
        <f>IF(AND($O1080="HRG",OR($D$2,$Q1080=$E$2)), "See 07.BPTs",IFERROR(ROUND('[10]Linked sheet'!D1080,'Rounded options'!$B$3),"-"))</f>
        <v>2776</v>
      </c>
      <c r="F1080" s="15" t="str">
        <f>IFERROR(ROUND(IF('[10]Linked sheet'!E1080="","-",'[10]Linked sheet'!E1080),'Rounded options'!$B$3),"-")</f>
        <v>-</v>
      </c>
      <c r="G1080" s="15" t="str">
        <f>IFERROR(ROUND(IF('[10]Linked sheet'!F1080="","-",'[10]Linked sheet'!F1080),'Rounded options'!$B$3),"-")</f>
        <v>-</v>
      </c>
      <c r="H1080" s="15">
        <f>IFERROR(ROUND(IF('[10]Linked sheet'!G1080="","-",'[10]Linked sheet'!G1080),'Rounded options'!$B$3),"-")</f>
        <v>40</v>
      </c>
      <c r="I1080" s="66">
        <f>IF(AND(Q1080=$I$2,$O1080="HRG"),"See 07.BPTs",IFERROR(ROUND('[10]Linked sheet'!H1080,'Rounded options'!$B$3),"-"))</f>
        <v>4618</v>
      </c>
      <c r="J1080" s="15">
        <f>IFERROR(ROUND(IF('[10]Linked sheet'!I1080="","-",'[10]Linked sheet'!I1080),'Rounded options'!$B$3),"-")</f>
        <v>47</v>
      </c>
      <c r="K1080" s="15">
        <f>IFERROR(ROUND(IF('[10]Linked sheet'!J1080="","-",'[10]Linked sheet'!J1080),'Rounded options'!$B$3),"-")</f>
        <v>209</v>
      </c>
      <c r="L1080" s="15" t="str">
        <f>IF('[10]Linked sheet'!K1080="","-",'[10]Linked sheet'!K1080)</f>
        <v>Yes</v>
      </c>
      <c r="M1080" s="39">
        <f>IF('[10]Linked sheet'!L1080="","-",'[10]Linked sheet'!L1080)</f>
        <v>0.30000000000000004</v>
      </c>
      <c r="N1080" s="35">
        <f>IFERROR(ROUND('[10]Linked sheet'!M1080,'Rounded options'!$B$3),"-")</f>
        <v>1386</v>
      </c>
      <c r="O1080" s="7" t="str">
        <f>IFERROR(VLOOKUP($B1080,[11]BPT_System_Structure!$B:$F,2,FALSE),"-")</f>
        <v>-</v>
      </c>
      <c r="P1080" s="23" t="str">
        <f>IFERROR(VLOOKUP($B1080,[11]BPT_System_Structure!$B:$F,3,FALSE),"-")</f>
        <v>-</v>
      </c>
      <c r="Q1080" s="8" t="str">
        <f>IFERROR(VLOOKUP($B1080,[11]BPT_System_Structure!$B:$F,5,FALSE),"-")</f>
        <v>-</v>
      </c>
      <c r="R1080" s="59">
        <v>0</v>
      </c>
    </row>
    <row r="1081" spans="2:18" hidden="1" x14ac:dyDescent="0.2">
      <c r="B1081" s="21" t="str">
        <f>'[10]Linked sheet'!A1081</f>
        <v>HD39F</v>
      </c>
      <c r="C1081" s="20" t="str">
        <f>VLOOKUP($B1081,'[10]Linked sheet'!$A$3:$O$1925,2,FALSE)</f>
        <v>Pathological Fractures with CC Score 6-7</v>
      </c>
      <c r="D1081" s="68" t="str">
        <f>IF(AND($Q1081=$D$2,$O1081="HRG"),"See 07.BPT",IFERROR(ROUND('[10]Linked sheet'!C1081,'Rounded options'!$B$3),"-"))</f>
        <v>-</v>
      </c>
      <c r="E1081" s="66">
        <f>IF(AND($O1081="HRG",OR($D$2,$Q1081=$E$2)), "See 07.BPTs",IFERROR(ROUND('[10]Linked sheet'!D1081,'Rounded options'!$B$3),"-"))</f>
        <v>1363</v>
      </c>
      <c r="F1081" s="15" t="str">
        <f>IFERROR(ROUND(IF('[10]Linked sheet'!E1081="","-",'[10]Linked sheet'!E1081),'Rounded options'!$B$3),"-")</f>
        <v>-</v>
      </c>
      <c r="G1081" s="15" t="str">
        <f>IFERROR(ROUND(IF('[10]Linked sheet'!F1081="","-",'[10]Linked sheet'!F1081),'Rounded options'!$B$3),"-")</f>
        <v>-</v>
      </c>
      <c r="H1081" s="15">
        <f>IFERROR(ROUND(IF('[10]Linked sheet'!G1081="","-",'[10]Linked sheet'!G1081),'Rounded options'!$B$3),"-")</f>
        <v>5</v>
      </c>
      <c r="I1081" s="66">
        <f>IF(AND(Q1081=$I$2,$O1081="HRG"),"See 07.BPTs",IFERROR(ROUND('[10]Linked sheet'!H1081,'Rounded options'!$B$3),"-"))</f>
        <v>3643</v>
      </c>
      <c r="J1081" s="15">
        <f>IFERROR(ROUND(IF('[10]Linked sheet'!I1081="","-",'[10]Linked sheet'!I1081),'Rounded options'!$B$3),"-")</f>
        <v>40</v>
      </c>
      <c r="K1081" s="15">
        <f>IFERROR(ROUND(IF('[10]Linked sheet'!J1081="","-",'[10]Linked sheet'!J1081),'Rounded options'!$B$3),"-")</f>
        <v>209</v>
      </c>
      <c r="L1081" s="15" t="str">
        <f>IF('[10]Linked sheet'!K1081="","-",'[10]Linked sheet'!K1081)</f>
        <v>Yes</v>
      </c>
      <c r="M1081" s="39">
        <f>IF('[10]Linked sheet'!L1081="","-",'[10]Linked sheet'!L1081)</f>
        <v>0.30000000000000004</v>
      </c>
      <c r="N1081" s="35">
        <f>IFERROR(ROUND('[10]Linked sheet'!M1081,'Rounded options'!$B$3),"-")</f>
        <v>1093</v>
      </c>
      <c r="O1081" s="7" t="str">
        <f>IFERROR(VLOOKUP($B1081,[11]BPT_System_Structure!$B:$F,2,FALSE),"-")</f>
        <v>-</v>
      </c>
      <c r="P1081" s="23" t="str">
        <f>IFERROR(VLOOKUP($B1081,[11]BPT_System_Structure!$B:$F,3,FALSE),"-")</f>
        <v>-</v>
      </c>
      <c r="Q1081" s="8" t="str">
        <f>IFERROR(VLOOKUP($B1081,[11]BPT_System_Structure!$B:$F,5,FALSE),"-")</f>
        <v>-</v>
      </c>
      <c r="R1081" s="59">
        <v>0</v>
      </c>
    </row>
    <row r="1082" spans="2:18" hidden="1" x14ac:dyDescent="0.2">
      <c r="B1082" s="21" t="str">
        <f>'[10]Linked sheet'!A1082</f>
        <v>HD39G</v>
      </c>
      <c r="C1082" s="20" t="str">
        <f>VLOOKUP($B1082,'[10]Linked sheet'!$A$3:$O$1925,2,FALSE)</f>
        <v>Pathological Fractures with CC Score 3-5</v>
      </c>
      <c r="D1082" s="68" t="str">
        <f>IF(AND($Q1082=$D$2,$O1082="HRG"),"See 07.BPT",IFERROR(ROUND('[10]Linked sheet'!C1082,'Rounded options'!$B$3),"-"))</f>
        <v>-</v>
      </c>
      <c r="E1082" s="66">
        <f>IF(AND($O1082="HRG",OR($D$2,$Q1082=$E$2)), "See 07.BPTs",IFERROR(ROUND('[10]Linked sheet'!D1082,'Rounded options'!$B$3),"-"))</f>
        <v>380</v>
      </c>
      <c r="F1082" s="15" t="str">
        <f>IFERROR(ROUND(IF('[10]Linked sheet'!E1082="","-",'[10]Linked sheet'!E1082),'Rounded options'!$B$3),"-")</f>
        <v>-</v>
      </c>
      <c r="G1082" s="15" t="str">
        <f>IFERROR(ROUND(IF('[10]Linked sheet'!F1082="","-",'[10]Linked sheet'!F1082),'Rounded options'!$B$3),"-")</f>
        <v>-</v>
      </c>
      <c r="H1082" s="15">
        <f>IFERROR(ROUND(IF('[10]Linked sheet'!G1082="","-",'[10]Linked sheet'!G1082),'Rounded options'!$B$3),"-")</f>
        <v>5</v>
      </c>
      <c r="I1082" s="66">
        <f>IF(AND(Q1082=$I$2,$O1082="HRG"),"See 07.BPTs",IFERROR(ROUND('[10]Linked sheet'!H1082,'Rounded options'!$B$3),"-"))</f>
        <v>3169</v>
      </c>
      <c r="J1082" s="15">
        <f>IFERROR(ROUND(IF('[10]Linked sheet'!I1082="","-",'[10]Linked sheet'!I1082),'Rounded options'!$B$3),"-")</f>
        <v>32</v>
      </c>
      <c r="K1082" s="15">
        <f>IFERROR(ROUND(IF('[10]Linked sheet'!J1082="","-",'[10]Linked sheet'!J1082),'Rounded options'!$B$3),"-")</f>
        <v>209</v>
      </c>
      <c r="L1082" s="15" t="str">
        <f>IF('[10]Linked sheet'!K1082="","-",'[10]Linked sheet'!K1082)</f>
        <v>Yes</v>
      </c>
      <c r="M1082" s="39">
        <f>IF('[10]Linked sheet'!L1082="","-",'[10]Linked sheet'!L1082)</f>
        <v>0.30000000000000004</v>
      </c>
      <c r="N1082" s="35">
        <f>IFERROR(ROUND('[10]Linked sheet'!M1082,'Rounded options'!$B$3),"-")</f>
        <v>951</v>
      </c>
      <c r="O1082" s="7" t="str">
        <f>IFERROR(VLOOKUP($B1082,[11]BPT_System_Structure!$B:$F,2,FALSE),"-")</f>
        <v>-</v>
      </c>
      <c r="P1082" s="23" t="str">
        <f>IFERROR(VLOOKUP($B1082,[11]BPT_System_Structure!$B:$F,3,FALSE),"-")</f>
        <v>-</v>
      </c>
      <c r="Q1082" s="8" t="str">
        <f>IFERROR(VLOOKUP($B1082,[11]BPT_System_Structure!$B:$F,5,FALSE),"-")</f>
        <v>-</v>
      </c>
      <c r="R1082" s="59">
        <v>0</v>
      </c>
    </row>
    <row r="1083" spans="2:18" hidden="1" x14ac:dyDescent="0.2">
      <c r="B1083" s="21" t="str">
        <f>'[10]Linked sheet'!A1083</f>
        <v>HD39H</v>
      </c>
      <c r="C1083" s="20" t="str">
        <f>VLOOKUP($B1083,'[10]Linked sheet'!$A$3:$O$1925,2,FALSE)</f>
        <v>Pathological Fractures with CC Score 0-2</v>
      </c>
      <c r="D1083" s="68" t="str">
        <f>IF(AND($Q1083=$D$2,$O1083="HRG"),"See 07.BPT",IFERROR(ROUND('[10]Linked sheet'!C1083,'Rounded options'!$B$3),"-"))</f>
        <v>-</v>
      </c>
      <c r="E1083" s="66">
        <f>IF(AND($O1083="HRG",OR($D$2,$Q1083=$E$2)), "See 07.BPTs",IFERROR(ROUND('[10]Linked sheet'!D1083,'Rounded options'!$B$3),"-"))</f>
        <v>307</v>
      </c>
      <c r="F1083" s="15" t="str">
        <f>IFERROR(ROUND(IF('[10]Linked sheet'!E1083="","-",'[10]Linked sheet'!E1083),'Rounded options'!$B$3),"-")</f>
        <v>-</v>
      </c>
      <c r="G1083" s="15" t="str">
        <f>IFERROR(ROUND(IF('[10]Linked sheet'!F1083="","-",'[10]Linked sheet'!F1083),'Rounded options'!$B$3),"-")</f>
        <v>-</v>
      </c>
      <c r="H1083" s="15">
        <f>IFERROR(ROUND(IF('[10]Linked sheet'!G1083="","-",'[10]Linked sheet'!G1083),'Rounded options'!$B$3),"-")</f>
        <v>5</v>
      </c>
      <c r="I1083" s="66">
        <f>IF(AND(Q1083=$I$2,$O1083="HRG"),"See 07.BPTs",IFERROR(ROUND('[10]Linked sheet'!H1083,'Rounded options'!$B$3),"-"))</f>
        <v>2443</v>
      </c>
      <c r="J1083" s="15">
        <f>IFERROR(ROUND(IF('[10]Linked sheet'!I1083="","-",'[10]Linked sheet'!I1083),'Rounded options'!$B$3),"-")</f>
        <v>19</v>
      </c>
      <c r="K1083" s="15">
        <f>IFERROR(ROUND(IF('[10]Linked sheet'!J1083="","-",'[10]Linked sheet'!J1083),'Rounded options'!$B$3),"-")</f>
        <v>209</v>
      </c>
      <c r="L1083" s="15" t="str">
        <f>IF('[10]Linked sheet'!K1083="","-",'[10]Linked sheet'!K1083)</f>
        <v>Yes</v>
      </c>
      <c r="M1083" s="39">
        <f>IF('[10]Linked sheet'!L1083="","-",'[10]Linked sheet'!L1083)</f>
        <v>0.30000000000000004</v>
      </c>
      <c r="N1083" s="35">
        <f>IFERROR(ROUND('[10]Linked sheet'!M1083,'Rounded options'!$B$3),"-")</f>
        <v>733</v>
      </c>
      <c r="O1083" s="7" t="str">
        <f>IFERROR(VLOOKUP($B1083,[11]BPT_System_Structure!$B:$F,2,FALSE),"-")</f>
        <v>-</v>
      </c>
      <c r="P1083" s="23" t="str">
        <f>IFERROR(VLOOKUP($B1083,[11]BPT_System_Structure!$B:$F,3,FALSE),"-")</f>
        <v>-</v>
      </c>
      <c r="Q1083" s="8" t="str">
        <f>IFERROR(VLOOKUP($B1083,[11]BPT_System_Structure!$B:$F,5,FALSE),"-")</f>
        <v>-</v>
      </c>
      <c r="R1083" s="59">
        <v>0</v>
      </c>
    </row>
    <row r="1084" spans="2:18" hidden="1" x14ac:dyDescent="0.2">
      <c r="B1084" s="21" t="str">
        <f>'[10]Linked sheet'!A1084</f>
        <v>HD40D</v>
      </c>
      <c r="C1084" s="20" t="str">
        <f>VLOOKUP($B1084,'[10]Linked sheet'!$A$3:$O$1925,2,FALSE)</f>
        <v>Malignancy of Bone or Connective Tissue, with CC Score 12+</v>
      </c>
      <c r="D1084" s="68" t="str">
        <f>IF(AND($Q1084=$D$2,$O1084="HRG"),"See 07.BPT",IFERROR(ROUND('[10]Linked sheet'!C1084,'Rounded options'!$B$3),"-"))</f>
        <v>-</v>
      </c>
      <c r="E1084" s="66">
        <f>IF(AND($O1084="HRG",OR($D$2,$Q1084=$E$2)), "See 07.BPTs",IFERROR(ROUND('[10]Linked sheet'!D1084,'Rounded options'!$B$3),"-"))</f>
        <v>7137</v>
      </c>
      <c r="F1084" s="15" t="str">
        <f>IFERROR(ROUND(IF('[10]Linked sheet'!E1084="","-",'[10]Linked sheet'!E1084),'Rounded options'!$B$3),"-")</f>
        <v>-</v>
      </c>
      <c r="G1084" s="15" t="str">
        <f>IFERROR(ROUND(IF('[10]Linked sheet'!F1084="","-",'[10]Linked sheet'!F1084),'Rounded options'!$B$3),"-")</f>
        <v>-</v>
      </c>
      <c r="H1084" s="15">
        <f>IFERROR(ROUND(IF('[10]Linked sheet'!G1084="","-",'[10]Linked sheet'!G1084),'Rounded options'!$B$3),"-")</f>
        <v>99</v>
      </c>
      <c r="I1084" s="66">
        <f>IF(AND(Q1084=$I$2,$O1084="HRG"),"See 07.BPTs",IFERROR(ROUND('[10]Linked sheet'!H1084,'Rounded options'!$B$3),"-"))</f>
        <v>6284</v>
      </c>
      <c r="J1084" s="15">
        <f>IFERROR(ROUND(IF('[10]Linked sheet'!I1084="","-",'[10]Linked sheet'!I1084),'Rounded options'!$B$3),"-")</f>
        <v>53</v>
      </c>
      <c r="K1084" s="15">
        <f>IFERROR(ROUND(IF('[10]Linked sheet'!J1084="","-",'[10]Linked sheet'!J1084),'Rounded options'!$B$3),"-")</f>
        <v>209</v>
      </c>
      <c r="L1084" s="15" t="str">
        <f>IF('[10]Linked sheet'!K1084="","-",'[10]Linked sheet'!K1084)</f>
        <v>Yes</v>
      </c>
      <c r="M1084" s="39">
        <f>IF('[10]Linked sheet'!L1084="","-",'[10]Linked sheet'!L1084)</f>
        <v>0.30000000000000004</v>
      </c>
      <c r="N1084" s="35">
        <f>IFERROR(ROUND('[10]Linked sheet'!M1084,'Rounded options'!$B$3),"-")</f>
        <v>1885</v>
      </c>
      <c r="O1084" s="7" t="str">
        <f>IFERROR(VLOOKUP($B1084,[11]BPT_System_Structure!$B:$F,2,FALSE),"-")</f>
        <v>-</v>
      </c>
      <c r="P1084" s="23" t="str">
        <f>IFERROR(VLOOKUP($B1084,[11]BPT_System_Structure!$B:$F,3,FALSE),"-")</f>
        <v>-</v>
      </c>
      <c r="Q1084" s="8" t="str">
        <f>IFERROR(VLOOKUP($B1084,[11]BPT_System_Structure!$B:$F,5,FALSE),"-")</f>
        <v>-</v>
      </c>
      <c r="R1084" s="59">
        <v>0</v>
      </c>
    </row>
    <row r="1085" spans="2:18" hidden="1" x14ac:dyDescent="0.2">
      <c r="B1085" s="21" t="str">
        <f>'[10]Linked sheet'!A1085</f>
        <v>HD40E</v>
      </c>
      <c r="C1085" s="20" t="str">
        <f>VLOOKUP($B1085,'[10]Linked sheet'!$A$3:$O$1925,2,FALSE)</f>
        <v>Malignancy of Bone or Connective Tissue, with CC Score 8-11</v>
      </c>
      <c r="D1085" s="68" t="str">
        <f>IF(AND($Q1085=$D$2,$O1085="HRG"),"See 07.BPT",IFERROR(ROUND('[10]Linked sheet'!C1085,'Rounded options'!$B$3),"-"))</f>
        <v>-</v>
      </c>
      <c r="E1085" s="66">
        <f>IF(AND($O1085="HRG",OR($D$2,$Q1085=$E$2)), "See 07.BPTs",IFERROR(ROUND('[10]Linked sheet'!D1085,'Rounded options'!$B$3),"-"))</f>
        <v>1839</v>
      </c>
      <c r="F1085" s="15" t="str">
        <f>IFERROR(ROUND(IF('[10]Linked sheet'!E1085="","-",'[10]Linked sheet'!E1085),'Rounded options'!$B$3),"-")</f>
        <v>-</v>
      </c>
      <c r="G1085" s="15" t="str">
        <f>IFERROR(ROUND(IF('[10]Linked sheet'!F1085="","-",'[10]Linked sheet'!F1085),'Rounded options'!$B$3),"-")</f>
        <v>-</v>
      </c>
      <c r="H1085" s="15">
        <f>IFERROR(ROUND(IF('[10]Linked sheet'!G1085="","-",'[10]Linked sheet'!G1085),'Rounded options'!$B$3),"-")</f>
        <v>18</v>
      </c>
      <c r="I1085" s="66">
        <f>IF(AND(Q1085=$I$2,$O1085="HRG"),"See 07.BPTs",IFERROR(ROUND('[10]Linked sheet'!H1085,'Rounded options'!$B$3),"-"))</f>
        <v>4518</v>
      </c>
      <c r="J1085" s="15">
        <f>IFERROR(ROUND(IF('[10]Linked sheet'!I1085="","-",'[10]Linked sheet'!I1085),'Rounded options'!$B$3),"-")</f>
        <v>38</v>
      </c>
      <c r="K1085" s="15">
        <f>IFERROR(ROUND(IF('[10]Linked sheet'!J1085="","-",'[10]Linked sheet'!J1085),'Rounded options'!$B$3),"-")</f>
        <v>209</v>
      </c>
      <c r="L1085" s="15" t="str">
        <f>IF('[10]Linked sheet'!K1085="","-",'[10]Linked sheet'!K1085)</f>
        <v>Yes</v>
      </c>
      <c r="M1085" s="39">
        <f>IF('[10]Linked sheet'!L1085="","-",'[10]Linked sheet'!L1085)</f>
        <v>0.30000000000000004</v>
      </c>
      <c r="N1085" s="35">
        <f>IFERROR(ROUND('[10]Linked sheet'!M1085,'Rounded options'!$B$3),"-")</f>
        <v>1355</v>
      </c>
      <c r="O1085" s="7" t="str">
        <f>IFERROR(VLOOKUP($B1085,[11]BPT_System_Structure!$B:$F,2,FALSE),"-")</f>
        <v>-</v>
      </c>
      <c r="P1085" s="23" t="str">
        <f>IFERROR(VLOOKUP($B1085,[11]BPT_System_Structure!$B:$F,3,FALSE),"-")</f>
        <v>-</v>
      </c>
      <c r="Q1085" s="8" t="str">
        <f>IFERROR(VLOOKUP($B1085,[11]BPT_System_Structure!$B:$F,5,FALSE),"-")</f>
        <v>-</v>
      </c>
      <c r="R1085" s="59">
        <v>0</v>
      </c>
    </row>
    <row r="1086" spans="2:18" hidden="1" x14ac:dyDescent="0.2">
      <c r="B1086" s="21" t="str">
        <f>'[10]Linked sheet'!A1086</f>
        <v>HD40F</v>
      </c>
      <c r="C1086" s="20" t="str">
        <f>VLOOKUP($B1086,'[10]Linked sheet'!$A$3:$O$1925,2,FALSE)</f>
        <v>Malignancy of Bone or Connective Tissue, with CC Score 5-7</v>
      </c>
      <c r="D1086" s="68" t="str">
        <f>IF(AND($Q1086=$D$2,$O1086="HRG"),"See 07.BPT",IFERROR(ROUND('[10]Linked sheet'!C1086,'Rounded options'!$B$3),"-"))</f>
        <v>-</v>
      </c>
      <c r="E1086" s="66">
        <f>IF(AND($O1086="HRG",OR($D$2,$Q1086=$E$2)), "See 07.BPTs",IFERROR(ROUND('[10]Linked sheet'!D1086,'Rounded options'!$B$3),"-"))</f>
        <v>587</v>
      </c>
      <c r="F1086" s="15" t="str">
        <f>IFERROR(ROUND(IF('[10]Linked sheet'!E1086="","-",'[10]Linked sheet'!E1086),'Rounded options'!$B$3),"-")</f>
        <v>-</v>
      </c>
      <c r="G1086" s="15" t="str">
        <f>IFERROR(ROUND(IF('[10]Linked sheet'!F1086="","-",'[10]Linked sheet'!F1086),'Rounded options'!$B$3),"-")</f>
        <v>-</v>
      </c>
      <c r="H1086" s="15">
        <f>IFERROR(ROUND(IF('[10]Linked sheet'!G1086="","-",'[10]Linked sheet'!G1086),'Rounded options'!$B$3),"-")</f>
        <v>5</v>
      </c>
      <c r="I1086" s="66">
        <f>IF(AND(Q1086=$I$2,$O1086="HRG"),"See 07.BPTs",IFERROR(ROUND('[10]Linked sheet'!H1086,'Rounded options'!$B$3),"-"))</f>
        <v>3296</v>
      </c>
      <c r="J1086" s="15">
        <f>IFERROR(ROUND(IF('[10]Linked sheet'!I1086="","-",'[10]Linked sheet'!I1086),'Rounded options'!$B$3),"-")</f>
        <v>26</v>
      </c>
      <c r="K1086" s="15">
        <f>IFERROR(ROUND(IF('[10]Linked sheet'!J1086="","-",'[10]Linked sheet'!J1086),'Rounded options'!$B$3),"-")</f>
        <v>209</v>
      </c>
      <c r="L1086" s="15" t="str">
        <f>IF('[10]Linked sheet'!K1086="","-",'[10]Linked sheet'!K1086)</f>
        <v>Yes</v>
      </c>
      <c r="M1086" s="39">
        <f>IF('[10]Linked sheet'!L1086="","-",'[10]Linked sheet'!L1086)</f>
        <v>0.30000000000000004</v>
      </c>
      <c r="N1086" s="35">
        <f>IFERROR(ROUND('[10]Linked sheet'!M1086,'Rounded options'!$B$3),"-")</f>
        <v>989</v>
      </c>
      <c r="O1086" s="7" t="str">
        <f>IFERROR(VLOOKUP($B1086,[11]BPT_System_Structure!$B:$F,2,FALSE),"-")</f>
        <v>-</v>
      </c>
      <c r="P1086" s="23" t="str">
        <f>IFERROR(VLOOKUP($B1086,[11]BPT_System_Structure!$B:$F,3,FALSE),"-")</f>
        <v>-</v>
      </c>
      <c r="Q1086" s="8" t="str">
        <f>IFERROR(VLOOKUP($B1086,[11]BPT_System_Structure!$B:$F,5,FALSE),"-")</f>
        <v>-</v>
      </c>
      <c r="R1086" s="59">
        <v>0</v>
      </c>
    </row>
    <row r="1087" spans="2:18" hidden="1" x14ac:dyDescent="0.2">
      <c r="B1087" s="21" t="str">
        <f>'[10]Linked sheet'!A1087</f>
        <v>HD40G</v>
      </c>
      <c r="C1087" s="20" t="str">
        <f>VLOOKUP($B1087,'[10]Linked sheet'!$A$3:$O$1925,2,FALSE)</f>
        <v>Malignancy of Bone or Connective Tissue, with CC Score 2-4</v>
      </c>
      <c r="D1087" s="68" t="str">
        <f>IF(AND($Q1087=$D$2,$O1087="HRG"),"See 07.BPT",IFERROR(ROUND('[10]Linked sheet'!C1087,'Rounded options'!$B$3),"-"))</f>
        <v>-</v>
      </c>
      <c r="E1087" s="66">
        <f>IF(AND($O1087="HRG",OR($D$2,$Q1087=$E$2)), "See 07.BPTs",IFERROR(ROUND('[10]Linked sheet'!D1087,'Rounded options'!$B$3),"-"))</f>
        <v>358</v>
      </c>
      <c r="F1087" s="15" t="str">
        <f>IFERROR(ROUND(IF('[10]Linked sheet'!E1087="","-",'[10]Linked sheet'!E1087),'Rounded options'!$B$3),"-")</f>
        <v>-</v>
      </c>
      <c r="G1087" s="15" t="str">
        <f>IFERROR(ROUND(IF('[10]Linked sheet'!F1087="","-",'[10]Linked sheet'!F1087),'Rounded options'!$B$3),"-")</f>
        <v>-</v>
      </c>
      <c r="H1087" s="15">
        <f>IFERROR(ROUND(IF('[10]Linked sheet'!G1087="","-",'[10]Linked sheet'!G1087),'Rounded options'!$B$3),"-")</f>
        <v>5</v>
      </c>
      <c r="I1087" s="66">
        <f>IF(AND(Q1087=$I$2,$O1087="HRG"),"See 07.BPTs",IFERROR(ROUND('[10]Linked sheet'!H1087,'Rounded options'!$B$3),"-"))</f>
        <v>2566</v>
      </c>
      <c r="J1087" s="15">
        <f>IFERROR(ROUND(IF('[10]Linked sheet'!I1087="","-",'[10]Linked sheet'!I1087),'Rounded options'!$B$3),"-")</f>
        <v>19</v>
      </c>
      <c r="K1087" s="15">
        <f>IFERROR(ROUND(IF('[10]Linked sheet'!J1087="","-",'[10]Linked sheet'!J1087),'Rounded options'!$B$3),"-")</f>
        <v>209</v>
      </c>
      <c r="L1087" s="15" t="str">
        <f>IF('[10]Linked sheet'!K1087="","-",'[10]Linked sheet'!K1087)</f>
        <v>Yes</v>
      </c>
      <c r="M1087" s="39">
        <f>IF('[10]Linked sheet'!L1087="","-",'[10]Linked sheet'!L1087)</f>
        <v>0.30000000000000004</v>
      </c>
      <c r="N1087" s="35">
        <f>IFERROR(ROUND('[10]Linked sheet'!M1087,'Rounded options'!$B$3),"-")</f>
        <v>770</v>
      </c>
      <c r="O1087" s="7" t="str">
        <f>IFERROR(VLOOKUP($B1087,[11]BPT_System_Structure!$B:$F,2,FALSE),"-")</f>
        <v>-</v>
      </c>
      <c r="P1087" s="23" t="str">
        <f>IFERROR(VLOOKUP($B1087,[11]BPT_System_Structure!$B:$F,3,FALSE),"-")</f>
        <v>-</v>
      </c>
      <c r="Q1087" s="8" t="str">
        <f>IFERROR(VLOOKUP($B1087,[11]BPT_System_Structure!$B:$F,5,FALSE),"-")</f>
        <v>-</v>
      </c>
      <c r="R1087" s="59">
        <v>0</v>
      </c>
    </row>
    <row r="1088" spans="2:18" hidden="1" x14ac:dyDescent="0.2">
      <c r="B1088" s="21" t="str">
        <f>'[10]Linked sheet'!A1088</f>
        <v>HD40H</v>
      </c>
      <c r="C1088" s="20" t="str">
        <f>VLOOKUP($B1088,'[10]Linked sheet'!$A$3:$O$1925,2,FALSE)</f>
        <v>Malignancy of Bone or Connective Tissue, with CC Score 0-1</v>
      </c>
      <c r="D1088" s="68" t="str">
        <f>IF(AND($Q1088=$D$2,$O1088="HRG"),"See 07.BPT",IFERROR(ROUND('[10]Linked sheet'!C1088,'Rounded options'!$B$3),"-"))</f>
        <v>-</v>
      </c>
      <c r="E1088" s="66">
        <f>IF(AND($O1088="HRG",OR($D$2,$Q1088=$E$2)), "See 07.BPTs",IFERROR(ROUND('[10]Linked sheet'!D1088,'Rounded options'!$B$3),"-"))</f>
        <v>335</v>
      </c>
      <c r="F1088" s="15" t="str">
        <f>IFERROR(ROUND(IF('[10]Linked sheet'!E1088="","-",'[10]Linked sheet'!E1088),'Rounded options'!$B$3),"-")</f>
        <v>-</v>
      </c>
      <c r="G1088" s="15" t="str">
        <f>IFERROR(ROUND(IF('[10]Linked sheet'!F1088="","-",'[10]Linked sheet'!F1088),'Rounded options'!$B$3),"-")</f>
        <v>-</v>
      </c>
      <c r="H1088" s="15">
        <f>IFERROR(ROUND(IF('[10]Linked sheet'!G1088="","-",'[10]Linked sheet'!G1088),'Rounded options'!$B$3),"-")</f>
        <v>5</v>
      </c>
      <c r="I1088" s="66">
        <f>IF(AND(Q1088=$I$2,$O1088="HRG"),"See 07.BPTs",IFERROR(ROUND('[10]Linked sheet'!H1088,'Rounded options'!$B$3),"-"))</f>
        <v>1731</v>
      </c>
      <c r="J1088" s="15">
        <f>IFERROR(ROUND(IF('[10]Linked sheet'!I1088="","-",'[10]Linked sheet'!I1088),'Rounded options'!$B$3),"-")</f>
        <v>10</v>
      </c>
      <c r="K1088" s="15">
        <f>IFERROR(ROUND(IF('[10]Linked sheet'!J1088="","-",'[10]Linked sheet'!J1088),'Rounded options'!$B$3),"-")</f>
        <v>209</v>
      </c>
      <c r="L1088" s="15" t="str">
        <f>IF('[10]Linked sheet'!K1088="","-",'[10]Linked sheet'!K1088)</f>
        <v>Yes</v>
      </c>
      <c r="M1088" s="39">
        <f>IF('[10]Linked sheet'!L1088="","-",'[10]Linked sheet'!L1088)</f>
        <v>0.4</v>
      </c>
      <c r="N1088" s="35">
        <f>IFERROR(ROUND('[10]Linked sheet'!M1088,'Rounded options'!$B$3),"-")</f>
        <v>692</v>
      </c>
      <c r="O1088" s="7" t="str">
        <f>IFERROR(VLOOKUP($B1088,[11]BPT_System_Structure!$B:$F,2,FALSE),"-")</f>
        <v>-</v>
      </c>
      <c r="P1088" s="23" t="str">
        <f>IFERROR(VLOOKUP($B1088,[11]BPT_System_Structure!$B:$F,3,FALSE),"-")</f>
        <v>-</v>
      </c>
      <c r="Q1088" s="8" t="str">
        <f>IFERROR(VLOOKUP($B1088,[11]BPT_System_Structure!$B:$F,5,FALSE),"-")</f>
        <v>-</v>
      </c>
      <c r="R1088" s="59">
        <v>0</v>
      </c>
    </row>
    <row r="1089" spans="2:18" hidden="1" x14ac:dyDescent="0.2">
      <c r="B1089" s="21" t="str">
        <f>'[10]Linked sheet'!A1089</f>
        <v>HR07A</v>
      </c>
      <c r="C1089" s="20" t="str">
        <f>VLOOKUP($B1089,'[10]Linked sheet'!$A$3:$O$1925,2,FALSE)</f>
        <v>Orthopaedic Reconstruction with Intervention Score 43 or less, with Diagnosis Score 22 or less</v>
      </c>
      <c r="D1089" s="68" t="str">
        <f>IF(AND($Q1089=$D$2,$O1089="HRG"),"See 07.BPT",IFERROR(ROUND('[10]Linked sheet'!C1089,'Rounded options'!$B$3),"-"))</f>
        <v>-</v>
      </c>
      <c r="E1089" s="66">
        <f>IF(AND($O1089="HRG",OR($D$2,$Q1089=$E$2)), "See 07.BPTs",IFERROR(ROUND('[10]Linked sheet'!D1089,'Rounded options'!$B$3),"-"))</f>
        <v>4142</v>
      </c>
      <c r="F1089" s="15" t="str">
        <f>IFERROR(ROUND(IF('[10]Linked sheet'!E1089="","-",'[10]Linked sheet'!E1089),'Rounded options'!$B$3),"-")</f>
        <v>-</v>
      </c>
      <c r="G1089" s="15" t="str">
        <f>IFERROR(ROUND(IF('[10]Linked sheet'!F1089="","-",'[10]Linked sheet'!F1089),'Rounded options'!$B$3),"-")</f>
        <v>-</v>
      </c>
      <c r="H1089" s="15">
        <f>IFERROR(ROUND(IF('[10]Linked sheet'!G1089="","-",'[10]Linked sheet'!G1089),'Rounded options'!$B$3),"-")</f>
        <v>10</v>
      </c>
      <c r="I1089" s="66">
        <f>IF(AND(Q1089=$I$2,$O1089="HRG"),"See 07.BPTs",IFERROR(ROUND('[10]Linked sheet'!H1089,'Rounded options'!$B$3),"-"))</f>
        <v>3212</v>
      </c>
      <c r="J1089" s="15">
        <f>IFERROR(ROUND(IF('[10]Linked sheet'!I1089="","-",'[10]Linked sheet'!I1089),'Rounded options'!$B$3),"-")</f>
        <v>9</v>
      </c>
      <c r="K1089" s="15">
        <f>IFERROR(ROUND(IF('[10]Linked sheet'!J1089="","-",'[10]Linked sheet'!J1089),'Rounded options'!$B$3),"-")</f>
        <v>209</v>
      </c>
      <c r="L1089" s="15" t="str">
        <f>IF('[10]Linked sheet'!K1089="","-",'[10]Linked sheet'!K1089)</f>
        <v>No</v>
      </c>
      <c r="M1089" s="39" t="str">
        <f>IF('[10]Linked sheet'!L1089="","-",'[10]Linked sheet'!L1089)</f>
        <v>-</v>
      </c>
      <c r="N1089" s="35">
        <f>IFERROR(ROUND('[10]Linked sheet'!M1089,'Rounded options'!$B$3),"-")</f>
        <v>0</v>
      </c>
      <c r="O1089" s="7" t="str">
        <f>IFERROR(VLOOKUP($B1089,[11]BPT_System_Structure!$B:$F,2,FALSE),"-")</f>
        <v>-</v>
      </c>
      <c r="P1089" s="23" t="str">
        <f>IFERROR(VLOOKUP($B1089,[11]BPT_System_Structure!$B:$F,3,FALSE),"-")</f>
        <v>-</v>
      </c>
      <c r="Q1089" s="8" t="str">
        <f>IFERROR(VLOOKUP($B1089,[11]BPT_System_Structure!$B:$F,5,FALSE),"-")</f>
        <v>-</v>
      </c>
      <c r="R1089" s="59">
        <v>0</v>
      </c>
    </row>
    <row r="1090" spans="2:18" hidden="1" x14ac:dyDescent="0.2">
      <c r="B1090" s="21" t="str">
        <f>'[10]Linked sheet'!A1090</f>
        <v>HR07B</v>
      </c>
      <c r="C1090" s="20" t="str">
        <f>VLOOKUP($B1090,'[10]Linked sheet'!$A$3:$O$1925,2,FALSE)</f>
        <v>Orthopaedic Reconstruction with Intervention Score 43 or less, with Diagnosis Score 23-60</v>
      </c>
      <c r="D1090" s="68" t="str">
        <f>IF(AND($Q1090=$D$2,$O1090="HRG"),"See 07.BPT",IFERROR(ROUND('[10]Linked sheet'!C1090,'Rounded options'!$B$3),"-"))</f>
        <v>-</v>
      </c>
      <c r="E1090" s="66">
        <f>IF(AND($O1090="HRG",OR($D$2,$Q1090=$E$2)), "See 07.BPTs",IFERROR(ROUND('[10]Linked sheet'!D1090,'Rounded options'!$B$3),"-"))</f>
        <v>6174</v>
      </c>
      <c r="F1090" s="15" t="str">
        <f>IFERROR(ROUND(IF('[10]Linked sheet'!E1090="","-",'[10]Linked sheet'!E1090),'Rounded options'!$B$3),"-")</f>
        <v>-</v>
      </c>
      <c r="G1090" s="15" t="str">
        <f>IFERROR(ROUND(IF('[10]Linked sheet'!F1090="","-",'[10]Linked sheet'!F1090),'Rounded options'!$B$3),"-")</f>
        <v>-</v>
      </c>
      <c r="H1090" s="15">
        <f>IFERROR(ROUND(IF('[10]Linked sheet'!G1090="","-",'[10]Linked sheet'!G1090),'Rounded options'!$B$3),"-")</f>
        <v>15</v>
      </c>
      <c r="I1090" s="66">
        <f>IF(AND(Q1090=$I$2,$O1090="HRG"),"See 07.BPTs",IFERROR(ROUND('[10]Linked sheet'!H1090,'Rounded options'!$B$3),"-"))</f>
        <v>5726</v>
      </c>
      <c r="J1090" s="15">
        <f>IFERROR(ROUND(IF('[10]Linked sheet'!I1090="","-",'[10]Linked sheet'!I1090),'Rounded options'!$B$3),"-")</f>
        <v>32</v>
      </c>
      <c r="K1090" s="15">
        <f>IFERROR(ROUND(IF('[10]Linked sheet'!J1090="","-",'[10]Linked sheet'!J1090),'Rounded options'!$B$3),"-")</f>
        <v>209</v>
      </c>
      <c r="L1090" s="15" t="str">
        <f>IF('[10]Linked sheet'!K1090="","-",'[10]Linked sheet'!K1090)</f>
        <v>No</v>
      </c>
      <c r="M1090" s="39" t="str">
        <f>IF('[10]Linked sheet'!L1090="","-",'[10]Linked sheet'!L1090)</f>
        <v>-</v>
      </c>
      <c r="N1090" s="35">
        <f>IFERROR(ROUND('[10]Linked sheet'!M1090,'Rounded options'!$B$3),"-")</f>
        <v>0</v>
      </c>
      <c r="O1090" s="7" t="str">
        <f>IFERROR(VLOOKUP($B1090,[11]BPT_System_Structure!$B:$F,2,FALSE),"-")</f>
        <v>-</v>
      </c>
      <c r="P1090" s="23" t="str">
        <f>IFERROR(VLOOKUP($B1090,[11]BPT_System_Structure!$B:$F,3,FALSE),"-")</f>
        <v>-</v>
      </c>
      <c r="Q1090" s="8" t="str">
        <f>IFERROR(VLOOKUP($B1090,[11]BPT_System_Structure!$B:$F,5,FALSE),"-")</f>
        <v>-</v>
      </c>
      <c r="R1090" s="59">
        <v>0</v>
      </c>
    </row>
    <row r="1091" spans="2:18" hidden="1" x14ac:dyDescent="0.2">
      <c r="B1091" s="21" t="str">
        <f>'[10]Linked sheet'!A1091</f>
        <v>HR07C</v>
      </c>
      <c r="C1091" s="20" t="str">
        <f>VLOOKUP($B1091,'[10]Linked sheet'!$A$3:$O$1925,2,FALSE)</f>
        <v>Orthopaedic Reconstruction with Intervention Score 43 or less, with Diagnosis Score 61 or more</v>
      </c>
      <c r="D1091" s="68" t="str">
        <f>IF(AND($Q1091=$D$2,$O1091="HRG"),"See 07.BPT",IFERROR(ROUND('[10]Linked sheet'!C1091,'Rounded options'!$B$3),"-"))</f>
        <v>-</v>
      </c>
      <c r="E1091" s="66">
        <f>IF(AND($O1091="HRG",OR($D$2,$Q1091=$E$2)), "See 07.BPTs",IFERROR(ROUND('[10]Linked sheet'!D1091,'Rounded options'!$B$3),"-"))</f>
        <v>7855</v>
      </c>
      <c r="F1091" s="15" t="str">
        <f>IFERROR(ROUND(IF('[10]Linked sheet'!E1091="","-",'[10]Linked sheet'!E1091),'Rounded options'!$B$3),"-")</f>
        <v>-</v>
      </c>
      <c r="G1091" s="15" t="str">
        <f>IFERROR(ROUND(IF('[10]Linked sheet'!F1091="","-",'[10]Linked sheet'!F1091),'Rounded options'!$B$3),"-")</f>
        <v>-</v>
      </c>
      <c r="H1091" s="15">
        <f>IFERROR(ROUND(IF('[10]Linked sheet'!G1091="","-",'[10]Linked sheet'!G1091),'Rounded options'!$B$3),"-")</f>
        <v>24</v>
      </c>
      <c r="I1091" s="66">
        <f>IF(AND(Q1091=$I$2,$O1091="HRG"),"See 07.BPTs",IFERROR(ROUND('[10]Linked sheet'!H1091,'Rounded options'!$B$3),"-"))</f>
        <v>9853</v>
      </c>
      <c r="J1091" s="15">
        <f>IFERROR(ROUND(IF('[10]Linked sheet'!I1091="","-",'[10]Linked sheet'!I1091),'Rounded options'!$B$3),"-")</f>
        <v>64</v>
      </c>
      <c r="K1091" s="15">
        <f>IFERROR(ROUND(IF('[10]Linked sheet'!J1091="","-",'[10]Linked sheet'!J1091),'Rounded options'!$B$3),"-")</f>
        <v>209</v>
      </c>
      <c r="L1091" s="15" t="str">
        <f>IF('[10]Linked sheet'!K1091="","-",'[10]Linked sheet'!K1091)</f>
        <v>No</v>
      </c>
      <c r="M1091" s="39" t="str">
        <f>IF('[10]Linked sheet'!L1091="","-",'[10]Linked sheet'!L1091)</f>
        <v>-</v>
      </c>
      <c r="N1091" s="35">
        <f>IFERROR(ROUND('[10]Linked sheet'!M1091,'Rounded options'!$B$3),"-")</f>
        <v>0</v>
      </c>
      <c r="O1091" s="7" t="str">
        <f>IFERROR(VLOOKUP($B1091,[11]BPT_System_Structure!$B:$F,2,FALSE),"-")</f>
        <v>-</v>
      </c>
      <c r="P1091" s="23" t="str">
        <f>IFERROR(VLOOKUP($B1091,[11]BPT_System_Structure!$B:$F,3,FALSE),"-")</f>
        <v>-</v>
      </c>
      <c r="Q1091" s="8" t="str">
        <f>IFERROR(VLOOKUP($B1091,[11]BPT_System_Structure!$B:$F,5,FALSE),"-")</f>
        <v>-</v>
      </c>
      <c r="R1091" s="59">
        <v>0</v>
      </c>
    </row>
    <row r="1092" spans="2:18" hidden="1" x14ac:dyDescent="0.2">
      <c r="B1092" s="21" t="str">
        <f>'[10]Linked sheet'!A1092</f>
        <v>HR08A</v>
      </c>
      <c r="C1092" s="20" t="str">
        <f>VLOOKUP($B1092,'[10]Linked sheet'!$A$3:$O$1925,2,FALSE)</f>
        <v>Orthopaedic Reconstruction with Intervention Score 44-65, with Diagnosis Score 22 or less</v>
      </c>
      <c r="D1092" s="68" t="str">
        <f>IF(AND($Q1092=$D$2,$O1092="HRG"),"See 07.BPT",IFERROR(ROUND('[10]Linked sheet'!C1092,'Rounded options'!$B$3),"-"))</f>
        <v>-</v>
      </c>
      <c r="E1092" s="66">
        <f>IF(AND($O1092="HRG",OR($D$2,$Q1092=$E$2)), "See 07.BPTs",IFERROR(ROUND('[10]Linked sheet'!D1092,'Rounded options'!$B$3),"-"))</f>
        <v>3858</v>
      </c>
      <c r="F1092" s="15" t="str">
        <f>IFERROR(ROUND(IF('[10]Linked sheet'!E1092="","-",'[10]Linked sheet'!E1092),'Rounded options'!$B$3),"-")</f>
        <v>-</v>
      </c>
      <c r="G1092" s="15" t="str">
        <f>IFERROR(ROUND(IF('[10]Linked sheet'!F1092="","-",'[10]Linked sheet'!F1092),'Rounded options'!$B$3),"-")</f>
        <v>-</v>
      </c>
      <c r="H1092" s="15">
        <f>IFERROR(ROUND(IF('[10]Linked sheet'!G1092="","-",'[10]Linked sheet'!G1092),'Rounded options'!$B$3),"-")</f>
        <v>10</v>
      </c>
      <c r="I1092" s="66">
        <f>IF(AND(Q1092=$I$2,$O1092="HRG"),"See 07.BPTs",IFERROR(ROUND('[10]Linked sheet'!H1092,'Rounded options'!$B$3),"-"))</f>
        <v>3734</v>
      </c>
      <c r="J1092" s="15">
        <f>IFERROR(ROUND(IF('[10]Linked sheet'!I1092="","-",'[10]Linked sheet'!I1092),'Rounded options'!$B$3),"-")</f>
        <v>10</v>
      </c>
      <c r="K1092" s="15">
        <f>IFERROR(ROUND(IF('[10]Linked sheet'!J1092="","-",'[10]Linked sheet'!J1092),'Rounded options'!$B$3),"-")</f>
        <v>209</v>
      </c>
      <c r="L1092" s="15" t="str">
        <f>IF('[10]Linked sheet'!K1092="","-",'[10]Linked sheet'!K1092)</f>
        <v>No</v>
      </c>
      <c r="M1092" s="39" t="str">
        <f>IF('[10]Linked sheet'!L1092="","-",'[10]Linked sheet'!L1092)</f>
        <v>-</v>
      </c>
      <c r="N1092" s="35">
        <f>IFERROR(ROUND('[10]Linked sheet'!M1092,'Rounded options'!$B$3),"-")</f>
        <v>0</v>
      </c>
      <c r="O1092" s="7" t="str">
        <f>IFERROR(VLOOKUP($B1092,[11]BPT_System_Structure!$B:$F,2,FALSE),"-")</f>
        <v>-</v>
      </c>
      <c r="P1092" s="23" t="str">
        <f>IFERROR(VLOOKUP($B1092,[11]BPT_System_Structure!$B:$F,3,FALSE),"-")</f>
        <v>-</v>
      </c>
      <c r="Q1092" s="8" t="str">
        <f>IFERROR(VLOOKUP($B1092,[11]BPT_System_Structure!$B:$F,5,FALSE),"-")</f>
        <v>-</v>
      </c>
      <c r="R1092" s="59">
        <v>0</v>
      </c>
    </row>
    <row r="1093" spans="2:18" hidden="1" x14ac:dyDescent="0.2">
      <c r="B1093" s="21" t="str">
        <f>'[10]Linked sheet'!A1093</f>
        <v>HR08B</v>
      </c>
      <c r="C1093" s="20" t="str">
        <f>VLOOKUP($B1093,'[10]Linked sheet'!$A$3:$O$1925,2,FALSE)</f>
        <v>Orthopaedic Reconstruction with Intervention Score 44-65, with Diagnosis Score 23-60</v>
      </c>
      <c r="D1093" s="68" t="str">
        <f>IF(AND($Q1093=$D$2,$O1093="HRG"),"See 07.BPT",IFERROR(ROUND('[10]Linked sheet'!C1093,'Rounded options'!$B$3),"-"))</f>
        <v>-</v>
      </c>
      <c r="E1093" s="66">
        <f>IF(AND($O1093="HRG",OR($D$2,$Q1093=$E$2)), "See 07.BPTs",IFERROR(ROUND('[10]Linked sheet'!D1093,'Rounded options'!$B$3),"-"))</f>
        <v>5126</v>
      </c>
      <c r="F1093" s="15" t="str">
        <f>IFERROR(ROUND(IF('[10]Linked sheet'!E1093="","-",'[10]Linked sheet'!E1093),'Rounded options'!$B$3),"-")</f>
        <v>-</v>
      </c>
      <c r="G1093" s="15" t="str">
        <f>IFERROR(ROUND(IF('[10]Linked sheet'!F1093="","-",'[10]Linked sheet'!F1093),'Rounded options'!$B$3),"-")</f>
        <v>-</v>
      </c>
      <c r="H1093" s="15">
        <f>IFERROR(ROUND(IF('[10]Linked sheet'!G1093="","-",'[10]Linked sheet'!G1093),'Rounded options'!$B$3),"-")</f>
        <v>14</v>
      </c>
      <c r="I1093" s="66">
        <f>IF(AND(Q1093=$I$2,$O1093="HRG"),"See 07.BPTs",IFERROR(ROUND('[10]Linked sheet'!H1093,'Rounded options'!$B$3),"-"))</f>
        <v>5550</v>
      </c>
      <c r="J1093" s="15">
        <f>IFERROR(ROUND(IF('[10]Linked sheet'!I1093="","-",'[10]Linked sheet'!I1093),'Rounded options'!$B$3),"-")</f>
        <v>26</v>
      </c>
      <c r="K1093" s="15">
        <f>IFERROR(ROUND(IF('[10]Linked sheet'!J1093="","-",'[10]Linked sheet'!J1093),'Rounded options'!$B$3),"-")</f>
        <v>209</v>
      </c>
      <c r="L1093" s="15" t="str">
        <f>IF('[10]Linked sheet'!K1093="","-",'[10]Linked sheet'!K1093)</f>
        <v>No</v>
      </c>
      <c r="M1093" s="39" t="str">
        <f>IF('[10]Linked sheet'!L1093="","-",'[10]Linked sheet'!L1093)</f>
        <v>-</v>
      </c>
      <c r="N1093" s="35">
        <f>IFERROR(ROUND('[10]Linked sheet'!M1093,'Rounded options'!$B$3),"-")</f>
        <v>0</v>
      </c>
      <c r="O1093" s="7" t="str">
        <f>IFERROR(VLOOKUP($B1093,[11]BPT_System_Structure!$B:$F,2,FALSE),"-")</f>
        <v>-</v>
      </c>
      <c r="P1093" s="23" t="str">
        <f>IFERROR(VLOOKUP($B1093,[11]BPT_System_Structure!$B:$F,3,FALSE),"-")</f>
        <v>-</v>
      </c>
      <c r="Q1093" s="8" t="str">
        <f>IFERROR(VLOOKUP($B1093,[11]BPT_System_Structure!$B:$F,5,FALSE),"-")</f>
        <v>-</v>
      </c>
      <c r="R1093" s="59">
        <v>0</v>
      </c>
    </row>
    <row r="1094" spans="2:18" hidden="1" x14ac:dyDescent="0.2">
      <c r="B1094" s="21" t="str">
        <f>'[10]Linked sheet'!A1094</f>
        <v>HR08C</v>
      </c>
      <c r="C1094" s="20" t="str">
        <f>VLOOKUP($B1094,'[10]Linked sheet'!$A$3:$O$1925,2,FALSE)</f>
        <v>Orthopaedic Reconstruction with Intervention Score 44-65, with Diagnosis Score 61 or more</v>
      </c>
      <c r="D1094" s="68" t="str">
        <f>IF(AND($Q1094=$D$2,$O1094="HRG"),"See 07.BPT",IFERROR(ROUND('[10]Linked sheet'!C1094,'Rounded options'!$B$3),"-"))</f>
        <v>-</v>
      </c>
      <c r="E1094" s="66">
        <f>IF(AND($O1094="HRG",OR($D$2,$Q1094=$E$2)), "See 07.BPTs",IFERROR(ROUND('[10]Linked sheet'!D1094,'Rounded options'!$B$3),"-"))</f>
        <v>7614</v>
      </c>
      <c r="F1094" s="15" t="str">
        <f>IFERROR(ROUND(IF('[10]Linked sheet'!E1094="","-",'[10]Linked sheet'!E1094),'Rounded options'!$B$3),"-")</f>
        <v>-</v>
      </c>
      <c r="G1094" s="15" t="str">
        <f>IFERROR(ROUND(IF('[10]Linked sheet'!F1094="","-",'[10]Linked sheet'!F1094),'Rounded options'!$B$3),"-")</f>
        <v>-</v>
      </c>
      <c r="H1094" s="15">
        <f>IFERROR(ROUND(IF('[10]Linked sheet'!G1094="","-",'[10]Linked sheet'!G1094),'Rounded options'!$B$3),"-")</f>
        <v>22</v>
      </c>
      <c r="I1094" s="66">
        <f>IF(AND(Q1094=$I$2,$O1094="HRG"),"See 07.BPTs",IFERROR(ROUND('[10]Linked sheet'!H1094,'Rounded options'!$B$3),"-"))</f>
        <v>10815</v>
      </c>
      <c r="J1094" s="15">
        <f>IFERROR(ROUND(IF('[10]Linked sheet'!I1094="","-",'[10]Linked sheet'!I1094),'Rounded options'!$B$3),"-")</f>
        <v>64</v>
      </c>
      <c r="K1094" s="15">
        <f>IFERROR(ROUND(IF('[10]Linked sheet'!J1094="","-",'[10]Linked sheet'!J1094),'Rounded options'!$B$3),"-")</f>
        <v>209</v>
      </c>
      <c r="L1094" s="15" t="str">
        <f>IF('[10]Linked sheet'!K1094="","-",'[10]Linked sheet'!K1094)</f>
        <v>No</v>
      </c>
      <c r="M1094" s="39" t="str">
        <f>IF('[10]Linked sheet'!L1094="","-",'[10]Linked sheet'!L1094)</f>
        <v>-</v>
      </c>
      <c r="N1094" s="35">
        <f>IFERROR(ROUND('[10]Linked sheet'!M1094,'Rounded options'!$B$3),"-")</f>
        <v>0</v>
      </c>
      <c r="O1094" s="7" t="str">
        <f>IFERROR(VLOOKUP($B1094,[11]BPT_System_Structure!$B:$F,2,FALSE),"-")</f>
        <v>-</v>
      </c>
      <c r="P1094" s="23" t="str">
        <f>IFERROR(VLOOKUP($B1094,[11]BPT_System_Structure!$B:$F,3,FALSE),"-")</f>
        <v>-</v>
      </c>
      <c r="Q1094" s="8" t="str">
        <f>IFERROR(VLOOKUP($B1094,[11]BPT_System_Structure!$B:$F,5,FALSE),"-")</f>
        <v>-</v>
      </c>
      <c r="R1094" s="59">
        <v>0</v>
      </c>
    </row>
    <row r="1095" spans="2:18" hidden="1" x14ac:dyDescent="0.2">
      <c r="B1095" s="21" t="str">
        <f>'[10]Linked sheet'!A1095</f>
        <v>HR09A</v>
      </c>
      <c r="C1095" s="20" t="str">
        <f>VLOOKUP($B1095,'[10]Linked sheet'!$A$3:$O$1925,2,FALSE)</f>
        <v>Orthopaedic Reconstruction with Intervention Score 66 or more, with Diagnosis Score 22 or less</v>
      </c>
      <c r="D1095" s="68" t="str">
        <f>IF(AND($Q1095=$D$2,$O1095="HRG"),"See 07.BPT",IFERROR(ROUND('[10]Linked sheet'!C1095,'Rounded options'!$B$3),"-"))</f>
        <v>-</v>
      </c>
      <c r="E1095" s="66">
        <f>IF(AND($O1095="HRG",OR($D$2,$Q1095=$E$2)), "See 07.BPTs",IFERROR(ROUND('[10]Linked sheet'!D1095,'Rounded options'!$B$3),"-"))</f>
        <v>3521</v>
      </c>
      <c r="F1095" s="15" t="str">
        <f>IFERROR(ROUND(IF('[10]Linked sheet'!E1095="","-",'[10]Linked sheet'!E1095),'Rounded options'!$B$3),"-")</f>
        <v>-</v>
      </c>
      <c r="G1095" s="15" t="str">
        <f>IFERROR(ROUND(IF('[10]Linked sheet'!F1095="","-",'[10]Linked sheet'!F1095),'Rounded options'!$B$3),"-")</f>
        <v>-</v>
      </c>
      <c r="H1095" s="15">
        <f>IFERROR(ROUND(IF('[10]Linked sheet'!G1095="","-",'[10]Linked sheet'!G1095),'Rounded options'!$B$3),"-")</f>
        <v>7</v>
      </c>
      <c r="I1095" s="66">
        <f>IF(AND(Q1095=$I$2,$O1095="HRG"),"See 07.BPTs",IFERROR(ROUND('[10]Linked sheet'!H1095,'Rounded options'!$B$3),"-"))</f>
        <v>5299</v>
      </c>
      <c r="J1095" s="15">
        <f>IFERROR(ROUND(IF('[10]Linked sheet'!I1095="","-",'[10]Linked sheet'!I1095),'Rounded options'!$B$3),"-")</f>
        <v>22</v>
      </c>
      <c r="K1095" s="15">
        <f>IFERROR(ROUND(IF('[10]Linked sheet'!J1095="","-",'[10]Linked sheet'!J1095),'Rounded options'!$B$3),"-")</f>
        <v>209</v>
      </c>
      <c r="L1095" s="15" t="str">
        <f>IF('[10]Linked sheet'!K1095="","-",'[10]Linked sheet'!K1095)</f>
        <v>No</v>
      </c>
      <c r="M1095" s="39" t="str">
        <f>IF('[10]Linked sheet'!L1095="","-",'[10]Linked sheet'!L1095)</f>
        <v>-</v>
      </c>
      <c r="N1095" s="35">
        <f>IFERROR(ROUND('[10]Linked sheet'!M1095,'Rounded options'!$B$3),"-")</f>
        <v>0</v>
      </c>
      <c r="O1095" s="7" t="str">
        <f>IFERROR(VLOOKUP($B1095,[11]BPT_System_Structure!$B:$F,2,FALSE),"-")</f>
        <v>-</v>
      </c>
      <c r="P1095" s="23" t="str">
        <f>IFERROR(VLOOKUP($B1095,[11]BPT_System_Structure!$B:$F,3,FALSE),"-")</f>
        <v>-</v>
      </c>
      <c r="Q1095" s="8" t="str">
        <f>IFERROR(VLOOKUP($B1095,[11]BPT_System_Structure!$B:$F,5,FALSE),"-")</f>
        <v>-</v>
      </c>
      <c r="R1095" s="59">
        <v>0</v>
      </c>
    </row>
    <row r="1096" spans="2:18" hidden="1" x14ac:dyDescent="0.2">
      <c r="B1096" s="21" t="str">
        <f>'[10]Linked sheet'!A1096</f>
        <v>HR09B</v>
      </c>
      <c r="C1096" s="20" t="str">
        <f>VLOOKUP($B1096,'[10]Linked sheet'!$A$3:$O$1925,2,FALSE)</f>
        <v>Orthopaedic Reconstruction with Intervention Score 66 or more, with Diagnosis Score 23-60</v>
      </c>
      <c r="D1096" s="68" t="str">
        <f>IF(AND($Q1096=$D$2,$O1096="HRG"),"See 07.BPT",IFERROR(ROUND('[10]Linked sheet'!C1096,'Rounded options'!$B$3),"-"))</f>
        <v>-</v>
      </c>
      <c r="E1096" s="66">
        <f>IF(AND($O1096="HRG",OR($D$2,$Q1096=$E$2)), "See 07.BPTs",IFERROR(ROUND('[10]Linked sheet'!D1096,'Rounded options'!$B$3),"-"))</f>
        <v>5001</v>
      </c>
      <c r="F1096" s="15" t="str">
        <f>IFERROR(ROUND(IF('[10]Linked sheet'!E1096="","-",'[10]Linked sheet'!E1096),'Rounded options'!$B$3),"-")</f>
        <v>-</v>
      </c>
      <c r="G1096" s="15" t="str">
        <f>IFERROR(ROUND(IF('[10]Linked sheet'!F1096="","-",'[10]Linked sheet'!F1096),'Rounded options'!$B$3),"-")</f>
        <v>-</v>
      </c>
      <c r="H1096" s="15">
        <f>IFERROR(ROUND(IF('[10]Linked sheet'!G1096="","-",'[10]Linked sheet'!G1096),'Rounded options'!$B$3),"-")</f>
        <v>13</v>
      </c>
      <c r="I1096" s="66">
        <f>IF(AND(Q1096=$I$2,$O1096="HRG"),"See 07.BPTs",IFERROR(ROUND('[10]Linked sheet'!H1096,'Rounded options'!$B$3),"-"))</f>
        <v>8036</v>
      </c>
      <c r="J1096" s="15">
        <f>IFERROR(ROUND(IF('[10]Linked sheet'!I1096="","-",'[10]Linked sheet'!I1096),'Rounded options'!$B$3),"-")</f>
        <v>44</v>
      </c>
      <c r="K1096" s="15">
        <f>IFERROR(ROUND(IF('[10]Linked sheet'!J1096="","-",'[10]Linked sheet'!J1096),'Rounded options'!$B$3),"-")</f>
        <v>209</v>
      </c>
      <c r="L1096" s="15" t="str">
        <f>IF('[10]Linked sheet'!K1096="","-",'[10]Linked sheet'!K1096)</f>
        <v>No</v>
      </c>
      <c r="M1096" s="39" t="str">
        <f>IF('[10]Linked sheet'!L1096="","-",'[10]Linked sheet'!L1096)</f>
        <v>-</v>
      </c>
      <c r="N1096" s="35">
        <f>IFERROR(ROUND('[10]Linked sheet'!M1096,'Rounded options'!$B$3),"-")</f>
        <v>0</v>
      </c>
      <c r="O1096" s="7" t="str">
        <f>IFERROR(VLOOKUP($B1096,[11]BPT_System_Structure!$B:$F,2,FALSE),"-")</f>
        <v>-</v>
      </c>
      <c r="P1096" s="23" t="str">
        <f>IFERROR(VLOOKUP($B1096,[11]BPT_System_Structure!$B:$F,3,FALSE),"-")</f>
        <v>-</v>
      </c>
      <c r="Q1096" s="8" t="str">
        <f>IFERROR(VLOOKUP($B1096,[11]BPT_System_Structure!$B:$F,5,FALSE),"-")</f>
        <v>-</v>
      </c>
      <c r="R1096" s="59">
        <v>0</v>
      </c>
    </row>
    <row r="1097" spans="2:18" hidden="1" x14ac:dyDescent="0.2">
      <c r="B1097" s="21" t="str">
        <f>'[10]Linked sheet'!A1097</f>
        <v>HR09C</v>
      </c>
      <c r="C1097" s="20" t="str">
        <f>VLOOKUP($B1097,'[10]Linked sheet'!$A$3:$O$1925,2,FALSE)</f>
        <v>Orthopaedic Reconstruction with Intervention Score 66 or more, with Diagnosis Score 61 or more</v>
      </c>
      <c r="D1097" s="68" t="str">
        <f>IF(AND($Q1097=$D$2,$O1097="HRG"),"See 07.BPT",IFERROR(ROUND('[10]Linked sheet'!C1097,'Rounded options'!$B$3),"-"))</f>
        <v>-</v>
      </c>
      <c r="E1097" s="66">
        <f>IF(AND($O1097="HRG",OR($D$2,$Q1097=$E$2)), "See 07.BPTs",IFERROR(ROUND('[10]Linked sheet'!D1097,'Rounded options'!$B$3),"-"))</f>
        <v>10591</v>
      </c>
      <c r="F1097" s="15" t="str">
        <f>IFERROR(ROUND(IF('[10]Linked sheet'!E1097="","-",'[10]Linked sheet'!E1097),'Rounded options'!$B$3),"-")</f>
        <v>-</v>
      </c>
      <c r="G1097" s="15" t="str">
        <f>IFERROR(ROUND(IF('[10]Linked sheet'!F1097="","-",'[10]Linked sheet'!F1097),'Rounded options'!$B$3),"-")</f>
        <v>-</v>
      </c>
      <c r="H1097" s="15">
        <f>IFERROR(ROUND(IF('[10]Linked sheet'!G1097="","-",'[10]Linked sheet'!G1097),'Rounded options'!$B$3),"-")</f>
        <v>51</v>
      </c>
      <c r="I1097" s="66">
        <f>IF(AND(Q1097=$I$2,$O1097="HRG"),"See 07.BPTs",IFERROR(ROUND('[10]Linked sheet'!H1097,'Rounded options'!$B$3),"-"))</f>
        <v>15654</v>
      </c>
      <c r="J1097" s="15">
        <f>IFERROR(ROUND(IF('[10]Linked sheet'!I1097="","-",'[10]Linked sheet'!I1097),'Rounded options'!$B$3),"-")</f>
        <v>112</v>
      </c>
      <c r="K1097" s="15">
        <f>IFERROR(ROUND(IF('[10]Linked sheet'!J1097="","-",'[10]Linked sheet'!J1097),'Rounded options'!$B$3),"-")</f>
        <v>209</v>
      </c>
      <c r="L1097" s="15" t="str">
        <f>IF('[10]Linked sheet'!K1097="","-",'[10]Linked sheet'!K1097)</f>
        <v>No</v>
      </c>
      <c r="M1097" s="39" t="str">
        <f>IF('[10]Linked sheet'!L1097="","-",'[10]Linked sheet'!L1097)</f>
        <v>-</v>
      </c>
      <c r="N1097" s="35">
        <f>IFERROR(ROUND('[10]Linked sheet'!M1097,'Rounded options'!$B$3),"-")</f>
        <v>0</v>
      </c>
      <c r="O1097" s="7" t="str">
        <f>IFERROR(VLOOKUP($B1097,[11]BPT_System_Structure!$B:$F,2,FALSE),"-")</f>
        <v>-</v>
      </c>
      <c r="P1097" s="23" t="str">
        <f>IFERROR(VLOOKUP($B1097,[11]BPT_System_Structure!$B:$F,3,FALSE),"-")</f>
        <v>-</v>
      </c>
      <c r="Q1097" s="8" t="str">
        <f>IFERROR(VLOOKUP($B1097,[11]BPT_System_Structure!$B:$F,5,FALSE),"-")</f>
        <v>-</v>
      </c>
      <c r="R1097" s="59">
        <v>0</v>
      </c>
    </row>
    <row r="1098" spans="2:18" hidden="1" x14ac:dyDescent="0.2">
      <c r="B1098" s="21" t="str">
        <f>'[10]Linked sheet'!A1098</f>
        <v>JA12D</v>
      </c>
      <c r="C1098" s="20" t="str">
        <f>VLOOKUP($B1098,'[10]Linked sheet'!$A$3:$O$1925,2,FALSE)</f>
        <v>Malignant Breast Disorders with Interventions, with CC Score 7+</v>
      </c>
      <c r="D1098" s="68" t="str">
        <f>IF(AND($Q1098=$D$2,$O1098="HRG"),"See 07.BPT",IFERROR(ROUND('[10]Linked sheet'!C1098,'Rounded options'!$B$3),"-"))</f>
        <v>-</v>
      </c>
      <c r="E1098" s="66">
        <f>IF(AND($O1098="HRG",OR($D$2,$Q1098=$E$2)), "See 07.BPTs",IFERROR(ROUND('[10]Linked sheet'!D1098,'Rounded options'!$B$3),"-"))</f>
        <v>4948</v>
      </c>
      <c r="F1098" s="15" t="str">
        <f>IFERROR(ROUND(IF('[10]Linked sheet'!E1098="","-",'[10]Linked sheet'!E1098),'Rounded options'!$B$3),"-")</f>
        <v>-</v>
      </c>
      <c r="G1098" s="15" t="str">
        <f>IFERROR(ROUND(IF('[10]Linked sheet'!F1098="","-",'[10]Linked sheet'!F1098),'Rounded options'!$B$3),"-")</f>
        <v>-</v>
      </c>
      <c r="H1098" s="15">
        <f>IFERROR(ROUND(IF('[10]Linked sheet'!G1098="","-",'[10]Linked sheet'!G1098),'Rounded options'!$B$3),"-")</f>
        <v>39</v>
      </c>
      <c r="I1098" s="66">
        <f>IF(AND(Q1098=$I$2,$O1098="HRG"),"See 07.BPTs",IFERROR(ROUND('[10]Linked sheet'!H1098,'Rounded options'!$B$3),"-"))</f>
        <v>6048</v>
      </c>
      <c r="J1098" s="15">
        <f>IFERROR(ROUND(IF('[10]Linked sheet'!I1098="","-",'[10]Linked sheet'!I1098),'Rounded options'!$B$3),"-")</f>
        <v>49</v>
      </c>
      <c r="K1098" s="15">
        <f>IFERROR(ROUND(IF('[10]Linked sheet'!J1098="","-",'[10]Linked sheet'!J1098),'Rounded options'!$B$3),"-")</f>
        <v>208</v>
      </c>
      <c r="L1098" s="15" t="str">
        <f>IF('[10]Linked sheet'!K1098="","-",'[10]Linked sheet'!K1098)</f>
        <v>Yes</v>
      </c>
      <c r="M1098" s="39">
        <f>IF('[10]Linked sheet'!L1098="","-",'[10]Linked sheet'!L1098)</f>
        <v>0.30000000000000004</v>
      </c>
      <c r="N1098" s="35">
        <f>IFERROR(ROUND('[10]Linked sheet'!M1098,'Rounded options'!$B$3),"-")</f>
        <v>1814</v>
      </c>
      <c r="O1098" s="7" t="str">
        <f>IFERROR(VLOOKUP($B1098,[11]BPT_System_Structure!$B:$F,2,FALSE),"-")</f>
        <v>-</v>
      </c>
      <c r="P1098" s="23" t="str">
        <f>IFERROR(VLOOKUP($B1098,[11]BPT_System_Structure!$B:$F,3,FALSE),"-")</f>
        <v>-</v>
      </c>
      <c r="Q1098" s="8" t="str">
        <f>IFERROR(VLOOKUP($B1098,[11]BPT_System_Structure!$B:$F,5,FALSE),"-")</f>
        <v>-</v>
      </c>
      <c r="R1098" s="59">
        <v>0</v>
      </c>
    </row>
    <row r="1099" spans="2:18" hidden="1" x14ac:dyDescent="0.2">
      <c r="B1099" s="21" t="str">
        <f>'[10]Linked sheet'!A1099</f>
        <v>JA12E</v>
      </c>
      <c r="C1099" s="20" t="str">
        <f>VLOOKUP($B1099,'[10]Linked sheet'!$A$3:$O$1925,2,FALSE)</f>
        <v>Malignant Breast Disorders with Interventions, with CC Score 3-6</v>
      </c>
      <c r="D1099" s="68" t="str">
        <f>IF(AND($Q1099=$D$2,$O1099="HRG"),"See 07.BPT",IFERROR(ROUND('[10]Linked sheet'!C1099,'Rounded options'!$B$3),"-"))</f>
        <v>-</v>
      </c>
      <c r="E1099" s="66">
        <f>IF(AND($O1099="HRG",OR($D$2,$Q1099=$E$2)), "See 07.BPTs",IFERROR(ROUND('[10]Linked sheet'!D1099,'Rounded options'!$B$3),"-"))</f>
        <v>2100</v>
      </c>
      <c r="F1099" s="15" t="str">
        <f>IFERROR(ROUND(IF('[10]Linked sheet'!E1099="","-",'[10]Linked sheet'!E1099),'Rounded options'!$B$3),"-")</f>
        <v>-</v>
      </c>
      <c r="G1099" s="15" t="str">
        <f>IFERROR(ROUND(IF('[10]Linked sheet'!F1099="","-",'[10]Linked sheet'!F1099),'Rounded options'!$B$3),"-")</f>
        <v>-</v>
      </c>
      <c r="H1099" s="15">
        <f>IFERROR(ROUND(IF('[10]Linked sheet'!G1099="","-",'[10]Linked sheet'!G1099),'Rounded options'!$B$3),"-")</f>
        <v>16</v>
      </c>
      <c r="I1099" s="66">
        <f>IF(AND(Q1099=$I$2,$O1099="HRG"),"See 07.BPTs",IFERROR(ROUND('[10]Linked sheet'!H1099,'Rounded options'!$B$3),"-"))</f>
        <v>3535</v>
      </c>
      <c r="J1099" s="15">
        <f>IFERROR(ROUND(IF('[10]Linked sheet'!I1099="","-",'[10]Linked sheet'!I1099),'Rounded options'!$B$3),"-")</f>
        <v>25</v>
      </c>
      <c r="K1099" s="15">
        <f>IFERROR(ROUND(IF('[10]Linked sheet'!J1099="","-",'[10]Linked sheet'!J1099),'Rounded options'!$B$3),"-")</f>
        <v>208</v>
      </c>
      <c r="L1099" s="15" t="str">
        <f>IF('[10]Linked sheet'!K1099="","-",'[10]Linked sheet'!K1099)</f>
        <v>Yes</v>
      </c>
      <c r="M1099" s="39">
        <f>IF('[10]Linked sheet'!L1099="","-",'[10]Linked sheet'!L1099)</f>
        <v>0.30000000000000004</v>
      </c>
      <c r="N1099" s="35">
        <f>IFERROR(ROUND('[10]Linked sheet'!M1099,'Rounded options'!$B$3),"-")</f>
        <v>1061</v>
      </c>
      <c r="O1099" s="7" t="str">
        <f>IFERROR(VLOOKUP($B1099,[11]BPT_System_Structure!$B:$F,2,FALSE),"-")</f>
        <v>-</v>
      </c>
      <c r="P1099" s="23" t="str">
        <f>IFERROR(VLOOKUP($B1099,[11]BPT_System_Structure!$B:$F,3,FALSE),"-")</f>
        <v>-</v>
      </c>
      <c r="Q1099" s="8" t="str">
        <f>IFERROR(VLOOKUP($B1099,[11]BPT_System_Structure!$B:$F,5,FALSE),"-")</f>
        <v>-</v>
      </c>
      <c r="R1099" s="59">
        <v>0</v>
      </c>
    </row>
    <row r="1100" spans="2:18" hidden="1" x14ac:dyDescent="0.2">
      <c r="B1100" s="21" t="str">
        <f>'[10]Linked sheet'!A1100</f>
        <v>JA12F</v>
      </c>
      <c r="C1100" s="20" t="str">
        <f>VLOOKUP($B1100,'[10]Linked sheet'!$A$3:$O$1925,2,FALSE)</f>
        <v>Malignant Breast Disorders with Interventions, with CC Score 0-2</v>
      </c>
      <c r="D1100" s="68" t="str">
        <f>IF(AND($Q1100=$D$2,$O1100="HRG"),"See 07.BPT",IFERROR(ROUND('[10]Linked sheet'!C1100,'Rounded options'!$B$3),"-"))</f>
        <v>-</v>
      </c>
      <c r="E1100" s="66">
        <f>IF(AND($O1100="HRG",OR($D$2,$Q1100=$E$2)), "See 07.BPTs",IFERROR(ROUND('[10]Linked sheet'!D1100,'Rounded options'!$B$3),"-"))</f>
        <v>1190</v>
      </c>
      <c r="F1100" s="15" t="str">
        <f>IFERROR(ROUND(IF('[10]Linked sheet'!E1100="","-",'[10]Linked sheet'!E1100),'Rounded options'!$B$3),"-")</f>
        <v>-</v>
      </c>
      <c r="G1100" s="15" t="str">
        <f>IFERROR(ROUND(IF('[10]Linked sheet'!F1100="","-",'[10]Linked sheet'!F1100),'Rounded options'!$B$3),"-")</f>
        <v>-</v>
      </c>
      <c r="H1100" s="15">
        <f>IFERROR(ROUND(IF('[10]Linked sheet'!G1100="","-",'[10]Linked sheet'!G1100),'Rounded options'!$B$3),"-")</f>
        <v>5</v>
      </c>
      <c r="I1100" s="66">
        <f>IF(AND(Q1100=$I$2,$O1100="HRG"),"See 07.BPTs",IFERROR(ROUND('[10]Linked sheet'!H1100,'Rounded options'!$B$3),"-"))</f>
        <v>2380</v>
      </c>
      <c r="J1100" s="15">
        <f>IFERROR(ROUND(IF('[10]Linked sheet'!I1100="","-",'[10]Linked sheet'!I1100),'Rounded options'!$B$3),"-")</f>
        <v>16</v>
      </c>
      <c r="K1100" s="15">
        <f>IFERROR(ROUND(IF('[10]Linked sheet'!J1100="","-",'[10]Linked sheet'!J1100),'Rounded options'!$B$3),"-")</f>
        <v>208</v>
      </c>
      <c r="L1100" s="15" t="str">
        <f>IF('[10]Linked sheet'!K1100="","-",'[10]Linked sheet'!K1100)</f>
        <v>Yes</v>
      </c>
      <c r="M1100" s="39">
        <f>IF('[10]Linked sheet'!L1100="","-",'[10]Linked sheet'!L1100)</f>
        <v>0.30000000000000004</v>
      </c>
      <c r="N1100" s="35">
        <f>IFERROR(ROUND('[10]Linked sheet'!M1100,'Rounded options'!$B$3),"-")</f>
        <v>714</v>
      </c>
      <c r="O1100" s="7" t="str">
        <f>IFERROR(VLOOKUP($B1100,[11]BPT_System_Structure!$B:$F,2,FALSE),"-")</f>
        <v>-</v>
      </c>
      <c r="P1100" s="23" t="str">
        <f>IFERROR(VLOOKUP($B1100,[11]BPT_System_Structure!$B:$F,3,FALSE),"-")</f>
        <v>-</v>
      </c>
      <c r="Q1100" s="8" t="str">
        <f>IFERROR(VLOOKUP($B1100,[11]BPT_System_Structure!$B:$F,5,FALSE),"-")</f>
        <v>-</v>
      </c>
      <c r="R1100" s="59">
        <v>0</v>
      </c>
    </row>
    <row r="1101" spans="2:18" hidden="1" x14ac:dyDescent="0.2">
      <c r="B1101" s="21" t="str">
        <f>'[10]Linked sheet'!A1101</f>
        <v>JA12G</v>
      </c>
      <c r="C1101" s="20" t="str">
        <f>VLOOKUP($B1101,'[10]Linked sheet'!$A$3:$O$1925,2,FALSE)</f>
        <v>Malignant Breast Disorders without Interventions, with CC Score 9+</v>
      </c>
      <c r="D1101" s="68" t="str">
        <f>IF(AND($Q1101=$D$2,$O1101="HRG"),"See 07.BPT",IFERROR(ROUND('[10]Linked sheet'!C1101,'Rounded options'!$B$3),"-"))</f>
        <v>-</v>
      </c>
      <c r="E1101" s="66">
        <f>IF(AND($O1101="HRG",OR($D$2,$Q1101=$E$2)), "See 07.BPTs",IFERROR(ROUND('[10]Linked sheet'!D1101,'Rounded options'!$B$3),"-"))</f>
        <v>2255</v>
      </c>
      <c r="F1101" s="15" t="str">
        <f>IFERROR(ROUND(IF('[10]Linked sheet'!E1101="","-",'[10]Linked sheet'!E1101),'Rounded options'!$B$3),"-")</f>
        <v>-</v>
      </c>
      <c r="G1101" s="15" t="str">
        <f>IFERROR(ROUND(IF('[10]Linked sheet'!F1101="","-",'[10]Linked sheet'!F1101),'Rounded options'!$B$3),"-")</f>
        <v>-</v>
      </c>
      <c r="H1101" s="15">
        <f>IFERROR(ROUND(IF('[10]Linked sheet'!G1101="","-",'[10]Linked sheet'!G1101),'Rounded options'!$B$3),"-")</f>
        <v>33</v>
      </c>
      <c r="I1101" s="66">
        <f>IF(AND(Q1101=$I$2,$O1101="HRG"),"See 07.BPTs",IFERROR(ROUND('[10]Linked sheet'!H1101,'Rounded options'!$B$3),"-"))</f>
        <v>3824</v>
      </c>
      <c r="J1101" s="15">
        <f>IFERROR(ROUND(IF('[10]Linked sheet'!I1101="","-",'[10]Linked sheet'!I1101),'Rounded options'!$B$3),"-")</f>
        <v>35</v>
      </c>
      <c r="K1101" s="15">
        <f>IFERROR(ROUND(IF('[10]Linked sheet'!J1101="","-",'[10]Linked sheet'!J1101),'Rounded options'!$B$3),"-")</f>
        <v>208</v>
      </c>
      <c r="L1101" s="15" t="str">
        <f>IF('[10]Linked sheet'!K1101="","-",'[10]Linked sheet'!K1101)</f>
        <v>Yes</v>
      </c>
      <c r="M1101" s="39">
        <f>IF('[10]Linked sheet'!L1101="","-",'[10]Linked sheet'!L1101)</f>
        <v>0.30000000000000004</v>
      </c>
      <c r="N1101" s="35">
        <f>IFERROR(ROUND('[10]Linked sheet'!M1101,'Rounded options'!$B$3),"-")</f>
        <v>1147</v>
      </c>
      <c r="O1101" s="7" t="str">
        <f>IFERROR(VLOOKUP($B1101,[11]BPT_System_Structure!$B:$F,2,FALSE),"-")</f>
        <v>-</v>
      </c>
      <c r="P1101" s="23" t="str">
        <f>IFERROR(VLOOKUP($B1101,[11]BPT_System_Structure!$B:$F,3,FALSE),"-")</f>
        <v>-</v>
      </c>
      <c r="Q1101" s="8" t="str">
        <f>IFERROR(VLOOKUP($B1101,[11]BPT_System_Structure!$B:$F,5,FALSE),"-")</f>
        <v>-</v>
      </c>
      <c r="R1101" s="59">
        <v>0</v>
      </c>
    </row>
    <row r="1102" spans="2:18" hidden="1" x14ac:dyDescent="0.2">
      <c r="B1102" s="21" t="str">
        <f>'[10]Linked sheet'!A1102</f>
        <v>JA12H</v>
      </c>
      <c r="C1102" s="20" t="str">
        <f>VLOOKUP($B1102,'[10]Linked sheet'!$A$3:$O$1925,2,FALSE)</f>
        <v>Malignant Breast Disorders without Interventions, with CC Score 6-8</v>
      </c>
      <c r="D1102" s="68" t="str">
        <f>IF(AND($Q1102=$D$2,$O1102="HRG"),"See 07.BPT",IFERROR(ROUND('[10]Linked sheet'!C1102,'Rounded options'!$B$3),"-"))</f>
        <v>-</v>
      </c>
      <c r="E1102" s="66">
        <f>IF(AND($O1102="HRG",OR($D$2,$Q1102=$E$2)), "See 07.BPTs",IFERROR(ROUND('[10]Linked sheet'!D1102,'Rounded options'!$B$3),"-"))</f>
        <v>454</v>
      </c>
      <c r="F1102" s="15" t="str">
        <f>IFERROR(ROUND(IF('[10]Linked sheet'!E1102="","-",'[10]Linked sheet'!E1102),'Rounded options'!$B$3),"-")</f>
        <v>-</v>
      </c>
      <c r="G1102" s="15" t="str">
        <f>IFERROR(ROUND(IF('[10]Linked sheet'!F1102="","-",'[10]Linked sheet'!F1102),'Rounded options'!$B$3),"-")</f>
        <v>-</v>
      </c>
      <c r="H1102" s="15">
        <f>IFERROR(ROUND(IF('[10]Linked sheet'!G1102="","-",'[10]Linked sheet'!G1102),'Rounded options'!$B$3),"-")</f>
        <v>5</v>
      </c>
      <c r="I1102" s="66">
        <f>IF(AND(Q1102=$I$2,$O1102="HRG"),"See 07.BPTs",IFERROR(ROUND('[10]Linked sheet'!H1102,'Rounded options'!$B$3),"-"))</f>
        <v>2430</v>
      </c>
      <c r="J1102" s="15">
        <f>IFERROR(ROUND(IF('[10]Linked sheet'!I1102="","-",'[10]Linked sheet'!I1102),'Rounded options'!$B$3),"-")</f>
        <v>20</v>
      </c>
      <c r="K1102" s="15">
        <f>IFERROR(ROUND(IF('[10]Linked sheet'!J1102="","-",'[10]Linked sheet'!J1102),'Rounded options'!$B$3),"-")</f>
        <v>208</v>
      </c>
      <c r="L1102" s="15" t="str">
        <f>IF('[10]Linked sheet'!K1102="","-",'[10]Linked sheet'!K1102)</f>
        <v>Yes</v>
      </c>
      <c r="M1102" s="39">
        <f>IF('[10]Linked sheet'!L1102="","-",'[10]Linked sheet'!L1102)</f>
        <v>0.30000000000000004</v>
      </c>
      <c r="N1102" s="35">
        <f>IFERROR(ROUND('[10]Linked sheet'!M1102,'Rounded options'!$B$3),"-")</f>
        <v>729</v>
      </c>
      <c r="O1102" s="7" t="str">
        <f>IFERROR(VLOOKUP($B1102,[11]BPT_System_Structure!$B:$F,2,FALSE),"-")</f>
        <v>-</v>
      </c>
      <c r="P1102" s="23" t="str">
        <f>IFERROR(VLOOKUP($B1102,[11]BPT_System_Structure!$B:$F,3,FALSE),"-")</f>
        <v>-</v>
      </c>
      <c r="Q1102" s="8" t="str">
        <f>IFERROR(VLOOKUP($B1102,[11]BPT_System_Structure!$B:$F,5,FALSE),"-")</f>
        <v>-</v>
      </c>
      <c r="R1102" s="59">
        <v>0</v>
      </c>
    </row>
    <row r="1103" spans="2:18" hidden="1" x14ac:dyDescent="0.2">
      <c r="B1103" s="21" t="str">
        <f>'[10]Linked sheet'!A1103</f>
        <v>JA12J</v>
      </c>
      <c r="C1103" s="20" t="str">
        <f>VLOOKUP($B1103,'[10]Linked sheet'!$A$3:$O$1925,2,FALSE)</f>
        <v>Malignant Breast Disorders without Interventions, with CC Score 4-5</v>
      </c>
      <c r="D1103" s="68" t="str">
        <f>IF(AND($Q1103=$D$2,$O1103="HRG"),"See 07.BPT",IFERROR(ROUND('[10]Linked sheet'!C1103,'Rounded options'!$B$3),"-"))</f>
        <v>-</v>
      </c>
      <c r="E1103" s="66">
        <f>IF(AND($O1103="HRG",OR($D$2,$Q1103=$E$2)), "See 07.BPTs",IFERROR(ROUND('[10]Linked sheet'!D1103,'Rounded options'!$B$3),"-"))</f>
        <v>413</v>
      </c>
      <c r="F1103" s="15" t="str">
        <f>IFERROR(ROUND(IF('[10]Linked sheet'!E1103="","-",'[10]Linked sheet'!E1103),'Rounded options'!$B$3),"-")</f>
        <v>-</v>
      </c>
      <c r="G1103" s="15" t="str">
        <f>IFERROR(ROUND(IF('[10]Linked sheet'!F1103="","-",'[10]Linked sheet'!F1103),'Rounded options'!$B$3),"-")</f>
        <v>-</v>
      </c>
      <c r="H1103" s="15">
        <f>IFERROR(ROUND(IF('[10]Linked sheet'!G1103="","-",'[10]Linked sheet'!G1103),'Rounded options'!$B$3),"-")</f>
        <v>5</v>
      </c>
      <c r="I1103" s="66">
        <f>IF(AND(Q1103=$I$2,$O1103="HRG"),"See 07.BPTs",IFERROR(ROUND('[10]Linked sheet'!H1103,'Rounded options'!$B$3),"-"))</f>
        <v>2194</v>
      </c>
      <c r="J1103" s="15">
        <f>IFERROR(ROUND(IF('[10]Linked sheet'!I1103="","-",'[10]Linked sheet'!I1103),'Rounded options'!$B$3),"-")</f>
        <v>16</v>
      </c>
      <c r="K1103" s="15">
        <f>IFERROR(ROUND(IF('[10]Linked sheet'!J1103="","-",'[10]Linked sheet'!J1103),'Rounded options'!$B$3),"-")</f>
        <v>208</v>
      </c>
      <c r="L1103" s="15" t="str">
        <f>IF('[10]Linked sheet'!K1103="","-",'[10]Linked sheet'!K1103)</f>
        <v>Yes</v>
      </c>
      <c r="M1103" s="39">
        <f>IF('[10]Linked sheet'!L1103="","-",'[10]Linked sheet'!L1103)</f>
        <v>0.30000000000000004</v>
      </c>
      <c r="N1103" s="35">
        <f>IFERROR(ROUND('[10]Linked sheet'!M1103,'Rounded options'!$B$3),"-")</f>
        <v>658</v>
      </c>
      <c r="O1103" s="7" t="str">
        <f>IFERROR(VLOOKUP($B1103,[11]BPT_System_Structure!$B:$F,2,FALSE),"-")</f>
        <v>-</v>
      </c>
      <c r="P1103" s="23" t="str">
        <f>IFERROR(VLOOKUP($B1103,[11]BPT_System_Structure!$B:$F,3,FALSE),"-")</f>
        <v>-</v>
      </c>
      <c r="Q1103" s="8" t="str">
        <f>IFERROR(VLOOKUP($B1103,[11]BPT_System_Structure!$B:$F,5,FALSE),"-")</f>
        <v>-</v>
      </c>
      <c r="R1103" s="59">
        <v>0</v>
      </c>
    </row>
    <row r="1104" spans="2:18" hidden="1" x14ac:dyDescent="0.2">
      <c r="B1104" s="21" t="str">
        <f>'[10]Linked sheet'!A1104</f>
        <v>JA12K</v>
      </c>
      <c r="C1104" s="20" t="str">
        <f>VLOOKUP($B1104,'[10]Linked sheet'!$A$3:$O$1925,2,FALSE)</f>
        <v>Malignant Breast Disorders without Interventions, with CC Score 2-3</v>
      </c>
      <c r="D1104" s="68" t="str">
        <f>IF(AND($Q1104=$D$2,$O1104="HRG"),"See 07.BPT",IFERROR(ROUND('[10]Linked sheet'!C1104,'Rounded options'!$B$3),"-"))</f>
        <v>-</v>
      </c>
      <c r="E1104" s="66">
        <f>IF(AND($O1104="HRG",OR($D$2,$Q1104=$E$2)), "See 07.BPTs",IFERROR(ROUND('[10]Linked sheet'!D1104,'Rounded options'!$B$3),"-"))</f>
        <v>356</v>
      </c>
      <c r="F1104" s="15" t="str">
        <f>IFERROR(ROUND(IF('[10]Linked sheet'!E1104="","-",'[10]Linked sheet'!E1104),'Rounded options'!$B$3),"-")</f>
        <v>-</v>
      </c>
      <c r="G1104" s="15" t="str">
        <f>IFERROR(ROUND(IF('[10]Linked sheet'!F1104="","-",'[10]Linked sheet'!F1104),'Rounded options'!$B$3),"-")</f>
        <v>-</v>
      </c>
      <c r="H1104" s="15">
        <f>IFERROR(ROUND(IF('[10]Linked sheet'!G1104="","-",'[10]Linked sheet'!G1104),'Rounded options'!$B$3),"-")</f>
        <v>5</v>
      </c>
      <c r="I1104" s="66">
        <f>IF(AND(Q1104=$I$2,$O1104="HRG"),"See 07.BPTs",IFERROR(ROUND('[10]Linked sheet'!H1104,'Rounded options'!$B$3),"-"))</f>
        <v>1477</v>
      </c>
      <c r="J1104" s="15">
        <f>IFERROR(ROUND(IF('[10]Linked sheet'!I1104="","-",'[10]Linked sheet'!I1104),'Rounded options'!$B$3),"-")</f>
        <v>10</v>
      </c>
      <c r="K1104" s="15">
        <f>IFERROR(ROUND(IF('[10]Linked sheet'!J1104="","-",'[10]Linked sheet'!J1104),'Rounded options'!$B$3),"-")</f>
        <v>208</v>
      </c>
      <c r="L1104" s="15" t="str">
        <f>IF('[10]Linked sheet'!K1104="","-",'[10]Linked sheet'!K1104)</f>
        <v>Yes</v>
      </c>
      <c r="M1104" s="39">
        <f>IF('[10]Linked sheet'!L1104="","-",'[10]Linked sheet'!L1104)</f>
        <v>0.4</v>
      </c>
      <c r="N1104" s="35">
        <f>IFERROR(ROUND('[10]Linked sheet'!M1104,'Rounded options'!$B$3),"-")</f>
        <v>591</v>
      </c>
      <c r="O1104" s="7" t="str">
        <f>IFERROR(VLOOKUP($B1104,[11]BPT_System_Structure!$B:$F,2,FALSE),"-")</f>
        <v>-</v>
      </c>
      <c r="P1104" s="23" t="str">
        <f>IFERROR(VLOOKUP($B1104,[11]BPT_System_Structure!$B:$F,3,FALSE),"-")</f>
        <v>-</v>
      </c>
      <c r="Q1104" s="8" t="str">
        <f>IFERROR(VLOOKUP($B1104,[11]BPT_System_Structure!$B:$F,5,FALSE),"-")</f>
        <v>-</v>
      </c>
      <c r="R1104" s="59">
        <v>0</v>
      </c>
    </row>
    <row r="1105" spans="2:18" hidden="1" x14ac:dyDescent="0.2">
      <c r="B1105" s="21" t="str">
        <f>'[10]Linked sheet'!A1105</f>
        <v>JA12L</v>
      </c>
      <c r="C1105" s="20" t="str">
        <f>VLOOKUP($B1105,'[10]Linked sheet'!$A$3:$O$1925,2,FALSE)</f>
        <v>Malignant Breast Disorders without Interventions, with CC Score 0-1</v>
      </c>
      <c r="D1105" s="68" t="str">
        <f>IF(AND($Q1105=$D$2,$O1105="HRG"),"See 07.BPT",IFERROR(ROUND('[10]Linked sheet'!C1105,'Rounded options'!$B$3),"-"))</f>
        <v>-</v>
      </c>
      <c r="E1105" s="66">
        <f>IF(AND($O1105="HRG",OR($D$2,$Q1105=$E$2)), "See 07.BPTs",IFERROR(ROUND('[10]Linked sheet'!D1105,'Rounded options'!$B$3),"-"))</f>
        <v>352</v>
      </c>
      <c r="F1105" s="15" t="str">
        <f>IFERROR(ROUND(IF('[10]Linked sheet'!E1105="","-",'[10]Linked sheet'!E1105),'Rounded options'!$B$3),"-")</f>
        <v>-</v>
      </c>
      <c r="G1105" s="15" t="str">
        <f>IFERROR(ROUND(IF('[10]Linked sheet'!F1105="","-",'[10]Linked sheet'!F1105),'Rounded options'!$B$3),"-")</f>
        <v>-</v>
      </c>
      <c r="H1105" s="15">
        <f>IFERROR(ROUND(IF('[10]Linked sheet'!G1105="","-",'[10]Linked sheet'!G1105),'Rounded options'!$B$3),"-")</f>
        <v>5</v>
      </c>
      <c r="I1105" s="66">
        <f>IF(AND(Q1105=$I$2,$O1105="HRG"),"See 07.BPTs",IFERROR(ROUND('[10]Linked sheet'!H1105,'Rounded options'!$B$3),"-"))</f>
        <v>352</v>
      </c>
      <c r="J1105" s="15">
        <f>IFERROR(ROUND(IF('[10]Linked sheet'!I1105="","-",'[10]Linked sheet'!I1105),'Rounded options'!$B$3),"-")</f>
        <v>5</v>
      </c>
      <c r="K1105" s="15">
        <f>IFERROR(ROUND(IF('[10]Linked sheet'!J1105="","-",'[10]Linked sheet'!J1105),'Rounded options'!$B$3),"-")</f>
        <v>208</v>
      </c>
      <c r="L1105" s="15" t="str">
        <f>IF('[10]Linked sheet'!K1105="","-",'[10]Linked sheet'!K1105)</f>
        <v>Yes</v>
      </c>
      <c r="M1105" s="39">
        <f>IF('[10]Linked sheet'!L1105="","-",'[10]Linked sheet'!L1105)</f>
        <v>1</v>
      </c>
      <c r="N1105" s="35">
        <f>IFERROR(ROUND('[10]Linked sheet'!M1105,'Rounded options'!$B$3),"-")</f>
        <v>352</v>
      </c>
      <c r="O1105" s="7" t="str">
        <f>IFERROR(VLOOKUP($B1105,[11]BPT_System_Structure!$B:$F,2,FALSE),"-")</f>
        <v>-</v>
      </c>
      <c r="P1105" s="23" t="str">
        <f>IFERROR(VLOOKUP($B1105,[11]BPT_System_Structure!$B:$F,3,FALSE),"-")</f>
        <v>-</v>
      </c>
      <c r="Q1105" s="8" t="str">
        <f>IFERROR(VLOOKUP($B1105,[11]BPT_System_Structure!$B:$F,5,FALSE),"-")</f>
        <v>-</v>
      </c>
      <c r="R1105" s="59">
        <v>0</v>
      </c>
    </row>
    <row r="1106" spans="2:18" hidden="1" x14ac:dyDescent="0.2">
      <c r="B1106" s="21" t="str">
        <f>'[10]Linked sheet'!A1106</f>
        <v>JA13A</v>
      </c>
      <c r="C1106" s="20" t="str">
        <f>VLOOKUP($B1106,'[10]Linked sheet'!$A$3:$O$1925,2,FALSE)</f>
        <v>Non-Malignant Breast Disorders with Interventions</v>
      </c>
      <c r="D1106" s="68" t="str">
        <f>IF(AND($Q1106=$D$2,$O1106="HRG"),"See 07.BPT",IFERROR(ROUND('[10]Linked sheet'!C1106,'Rounded options'!$B$3),"-"))</f>
        <v>-</v>
      </c>
      <c r="E1106" s="66">
        <f>IF(AND($O1106="HRG",OR($D$2,$Q1106=$E$2)), "See 07.BPTs",IFERROR(ROUND('[10]Linked sheet'!D1106,'Rounded options'!$B$3),"-"))</f>
        <v>2146</v>
      </c>
      <c r="F1106" s="15" t="str">
        <f>IFERROR(ROUND(IF('[10]Linked sheet'!E1106="","-",'[10]Linked sheet'!E1106),'Rounded options'!$B$3),"-")</f>
        <v>-</v>
      </c>
      <c r="G1106" s="15" t="str">
        <f>IFERROR(ROUND(IF('[10]Linked sheet'!F1106="","-",'[10]Linked sheet'!F1106),'Rounded options'!$B$3),"-")</f>
        <v>-</v>
      </c>
      <c r="H1106" s="15">
        <f>IFERROR(ROUND(IF('[10]Linked sheet'!G1106="","-",'[10]Linked sheet'!G1106),'Rounded options'!$B$3),"-")</f>
        <v>11</v>
      </c>
      <c r="I1106" s="66">
        <f>IF(AND(Q1106=$I$2,$O1106="HRG"),"See 07.BPTs",IFERROR(ROUND('[10]Linked sheet'!H1106,'Rounded options'!$B$3),"-"))</f>
        <v>2146</v>
      </c>
      <c r="J1106" s="15">
        <f>IFERROR(ROUND(IF('[10]Linked sheet'!I1106="","-",'[10]Linked sheet'!I1106),'Rounded options'!$B$3),"-")</f>
        <v>11</v>
      </c>
      <c r="K1106" s="15">
        <f>IFERROR(ROUND(IF('[10]Linked sheet'!J1106="","-",'[10]Linked sheet'!J1106),'Rounded options'!$B$3),"-")</f>
        <v>208</v>
      </c>
      <c r="L1106" s="15" t="str">
        <f>IF('[10]Linked sheet'!K1106="","-",'[10]Linked sheet'!K1106)</f>
        <v>Yes</v>
      </c>
      <c r="M1106" s="39">
        <f>IF('[10]Linked sheet'!L1106="","-",'[10]Linked sheet'!L1106)</f>
        <v>0.30000000000000004</v>
      </c>
      <c r="N1106" s="35">
        <f>IFERROR(ROUND('[10]Linked sheet'!M1106,'Rounded options'!$B$3),"-")</f>
        <v>644</v>
      </c>
      <c r="O1106" s="7" t="str">
        <f>IFERROR(VLOOKUP($B1106,[11]BPT_System_Structure!$B:$F,2,FALSE),"-")</f>
        <v>-</v>
      </c>
      <c r="P1106" s="23" t="str">
        <f>IFERROR(VLOOKUP($B1106,[11]BPT_System_Structure!$B:$F,3,FALSE),"-")</f>
        <v>-</v>
      </c>
      <c r="Q1106" s="8" t="str">
        <f>IFERROR(VLOOKUP($B1106,[11]BPT_System_Structure!$B:$F,5,FALSE),"-")</f>
        <v>-</v>
      </c>
      <c r="R1106" s="59">
        <v>0</v>
      </c>
    </row>
    <row r="1107" spans="2:18" hidden="1" x14ac:dyDescent="0.2">
      <c r="B1107" s="21" t="str">
        <f>'[10]Linked sheet'!A1107</f>
        <v>JA13B</v>
      </c>
      <c r="C1107" s="20" t="str">
        <f>VLOOKUP($B1107,'[10]Linked sheet'!$A$3:$O$1925,2,FALSE)</f>
        <v>Non-Malignant Breast Disorders without Interventions, with CC Score 4+</v>
      </c>
      <c r="D1107" s="68" t="str">
        <f>IF(AND($Q1107=$D$2,$O1107="HRG"),"See 07.BPT",IFERROR(ROUND('[10]Linked sheet'!C1107,'Rounded options'!$B$3),"-"))</f>
        <v>-</v>
      </c>
      <c r="E1107" s="66">
        <f>IF(AND($O1107="HRG",OR($D$2,$Q1107=$E$2)), "See 07.BPTs",IFERROR(ROUND('[10]Linked sheet'!D1107,'Rounded options'!$B$3),"-"))</f>
        <v>516</v>
      </c>
      <c r="F1107" s="15" t="str">
        <f>IFERROR(ROUND(IF('[10]Linked sheet'!E1107="","-",'[10]Linked sheet'!E1107),'Rounded options'!$B$3),"-")</f>
        <v>-</v>
      </c>
      <c r="G1107" s="15" t="str">
        <f>IFERROR(ROUND(IF('[10]Linked sheet'!F1107="","-",'[10]Linked sheet'!F1107),'Rounded options'!$B$3),"-")</f>
        <v>-</v>
      </c>
      <c r="H1107" s="15">
        <f>IFERROR(ROUND(IF('[10]Linked sheet'!G1107="","-",'[10]Linked sheet'!G1107),'Rounded options'!$B$3),"-")</f>
        <v>5</v>
      </c>
      <c r="I1107" s="66">
        <f>IF(AND(Q1107=$I$2,$O1107="HRG"),"See 07.BPTs",IFERROR(ROUND('[10]Linked sheet'!H1107,'Rounded options'!$B$3),"-"))</f>
        <v>1595</v>
      </c>
      <c r="J1107" s="15">
        <f>IFERROR(ROUND(IF('[10]Linked sheet'!I1107="","-",'[10]Linked sheet'!I1107),'Rounded options'!$B$3),"-")</f>
        <v>13</v>
      </c>
      <c r="K1107" s="15">
        <f>IFERROR(ROUND(IF('[10]Linked sheet'!J1107="","-",'[10]Linked sheet'!J1107),'Rounded options'!$B$3),"-")</f>
        <v>208</v>
      </c>
      <c r="L1107" s="15" t="str">
        <f>IF('[10]Linked sheet'!K1107="","-",'[10]Linked sheet'!K1107)</f>
        <v>Yes</v>
      </c>
      <c r="M1107" s="39">
        <f>IF('[10]Linked sheet'!L1107="","-",'[10]Linked sheet'!L1107)</f>
        <v>0.4</v>
      </c>
      <c r="N1107" s="35">
        <f>IFERROR(ROUND('[10]Linked sheet'!M1107,'Rounded options'!$B$3),"-")</f>
        <v>638</v>
      </c>
      <c r="O1107" s="7" t="str">
        <f>IFERROR(VLOOKUP($B1107,[11]BPT_System_Structure!$B:$F,2,FALSE),"-")</f>
        <v>-</v>
      </c>
      <c r="P1107" s="23" t="str">
        <f>IFERROR(VLOOKUP($B1107,[11]BPT_System_Structure!$B:$F,3,FALSE),"-")</f>
        <v>-</v>
      </c>
      <c r="Q1107" s="8" t="str">
        <f>IFERROR(VLOOKUP($B1107,[11]BPT_System_Structure!$B:$F,5,FALSE),"-")</f>
        <v>-</v>
      </c>
      <c r="R1107" s="59">
        <v>0</v>
      </c>
    </row>
    <row r="1108" spans="2:18" hidden="1" x14ac:dyDescent="0.2">
      <c r="B1108" s="21" t="str">
        <f>'[10]Linked sheet'!A1108</f>
        <v>JA13C</v>
      </c>
      <c r="C1108" s="20" t="str">
        <f>VLOOKUP($B1108,'[10]Linked sheet'!$A$3:$O$1925,2,FALSE)</f>
        <v>Non-Malignant Breast Disorders without Interventions, with CC Score 0-3</v>
      </c>
      <c r="D1108" s="68" t="str">
        <f>IF(AND($Q1108=$D$2,$O1108="HRG"),"See 07.BPT",IFERROR(ROUND('[10]Linked sheet'!C1108,'Rounded options'!$B$3),"-"))</f>
        <v>-</v>
      </c>
      <c r="E1108" s="66">
        <f>IF(AND($O1108="HRG",OR($D$2,$Q1108=$E$2)), "See 07.BPTs",IFERROR(ROUND('[10]Linked sheet'!D1108,'Rounded options'!$B$3),"-"))</f>
        <v>361</v>
      </c>
      <c r="F1108" s="15" t="str">
        <f>IFERROR(ROUND(IF('[10]Linked sheet'!E1108="","-",'[10]Linked sheet'!E1108),'Rounded options'!$B$3),"-")</f>
        <v>-</v>
      </c>
      <c r="G1108" s="15" t="str">
        <f>IFERROR(ROUND(IF('[10]Linked sheet'!F1108="","-",'[10]Linked sheet'!F1108),'Rounded options'!$B$3),"-")</f>
        <v>-</v>
      </c>
      <c r="H1108" s="15">
        <f>IFERROR(ROUND(IF('[10]Linked sheet'!G1108="","-",'[10]Linked sheet'!G1108),'Rounded options'!$B$3),"-")</f>
        <v>5</v>
      </c>
      <c r="I1108" s="66">
        <f>IF(AND(Q1108=$I$2,$O1108="HRG"),"See 07.BPTs",IFERROR(ROUND('[10]Linked sheet'!H1108,'Rounded options'!$B$3),"-"))</f>
        <v>463</v>
      </c>
      <c r="J1108" s="15">
        <f>IFERROR(ROUND(IF('[10]Linked sheet'!I1108="","-",'[10]Linked sheet'!I1108),'Rounded options'!$B$3),"-")</f>
        <v>5</v>
      </c>
      <c r="K1108" s="15">
        <f>IFERROR(ROUND(IF('[10]Linked sheet'!J1108="","-",'[10]Linked sheet'!J1108),'Rounded options'!$B$3),"-")</f>
        <v>208</v>
      </c>
      <c r="L1108" s="15" t="str">
        <f>IF('[10]Linked sheet'!K1108="","-",'[10]Linked sheet'!K1108)</f>
        <v>Yes</v>
      </c>
      <c r="M1108" s="39">
        <f>IF('[10]Linked sheet'!L1108="","-",'[10]Linked sheet'!L1108)</f>
        <v>1</v>
      </c>
      <c r="N1108" s="35">
        <f>IFERROR(ROUND('[10]Linked sheet'!M1108,'Rounded options'!$B$3),"-")</f>
        <v>463</v>
      </c>
      <c r="O1108" s="7" t="str">
        <f>IFERROR(VLOOKUP($B1108,[11]BPT_System_Structure!$B:$F,2,FALSE),"-")</f>
        <v>-</v>
      </c>
      <c r="P1108" s="23" t="str">
        <f>IFERROR(VLOOKUP($B1108,[11]BPT_System_Structure!$B:$F,3,FALSE),"-")</f>
        <v>-</v>
      </c>
      <c r="Q1108" s="8" t="str">
        <f>IFERROR(VLOOKUP($B1108,[11]BPT_System_Structure!$B:$F,5,FALSE),"-")</f>
        <v>-</v>
      </c>
      <c r="R1108" s="59">
        <v>0</v>
      </c>
    </row>
    <row r="1109" spans="2:18" hidden="1" x14ac:dyDescent="0.2">
      <c r="B1109" s="21" t="str">
        <f>'[10]Linked sheet'!A1109</f>
        <v>JA18Z</v>
      </c>
      <c r="C1109" s="20" t="str">
        <f>VLOOKUP($B1109,'[10]Linked sheet'!$A$3:$O$1925,2,FALSE)</f>
        <v>Unilateral Minor Breast Procedures</v>
      </c>
      <c r="D1109" s="68">
        <f>IF(AND($Q1109=$D$2,$O1109="HRG"),"See 07.BPT",IFERROR(ROUND('[10]Linked sheet'!C1109,'Rounded options'!$B$3),"-"))</f>
        <v>241</v>
      </c>
      <c r="E1109" s="66">
        <f>IF(AND($O1109="HRG",OR($D$2,$Q1109=$E$2)), "See 07.BPTs",IFERROR(ROUND('[10]Linked sheet'!D1109,'Rounded options'!$B$3),"-"))</f>
        <v>548</v>
      </c>
      <c r="F1109" s="15" t="str">
        <f>IFERROR(ROUND(IF('[10]Linked sheet'!E1109="","-",'[10]Linked sheet'!E1109),'Rounded options'!$B$3),"-")</f>
        <v>-</v>
      </c>
      <c r="G1109" s="15" t="str">
        <f>IFERROR(ROUND(IF('[10]Linked sheet'!F1109="","-",'[10]Linked sheet'!F1109),'Rounded options'!$B$3),"-")</f>
        <v>-</v>
      </c>
      <c r="H1109" s="15">
        <f>IFERROR(ROUND(IF('[10]Linked sheet'!G1109="","-",'[10]Linked sheet'!G1109),'Rounded options'!$B$3),"-")</f>
        <v>5</v>
      </c>
      <c r="I1109" s="66">
        <f>IF(AND(Q1109=$I$2,$O1109="HRG"),"See 07.BPTs",IFERROR(ROUND('[10]Linked sheet'!H1109,'Rounded options'!$B$3),"-"))</f>
        <v>836</v>
      </c>
      <c r="J1109" s="15">
        <f>IFERROR(ROUND(IF('[10]Linked sheet'!I1109="","-",'[10]Linked sheet'!I1109),'Rounded options'!$B$3),"-")</f>
        <v>5</v>
      </c>
      <c r="K1109" s="15">
        <f>IFERROR(ROUND(IF('[10]Linked sheet'!J1109="","-",'[10]Linked sheet'!J1109),'Rounded options'!$B$3),"-")</f>
        <v>208</v>
      </c>
      <c r="L1109" s="15" t="str">
        <f>IF('[10]Linked sheet'!K1109="","-",'[10]Linked sheet'!K1109)</f>
        <v>No</v>
      </c>
      <c r="M1109" s="39" t="str">
        <f>IF('[10]Linked sheet'!L1109="","-",'[10]Linked sheet'!L1109)</f>
        <v>-</v>
      </c>
      <c r="N1109" s="35">
        <f>IFERROR(ROUND('[10]Linked sheet'!M1109,'Rounded options'!$B$3),"-")</f>
        <v>0</v>
      </c>
      <c r="O1109" s="7" t="str">
        <f>IFERROR(VLOOKUP($B1109,[11]BPT_System_Structure!$B:$F,2,FALSE),"-")</f>
        <v>-</v>
      </c>
      <c r="P1109" s="23" t="str">
        <f>IFERROR(VLOOKUP($B1109,[11]BPT_System_Structure!$B:$F,3,FALSE),"-")</f>
        <v>-</v>
      </c>
      <c r="Q1109" s="8" t="str">
        <f>IFERROR(VLOOKUP($B1109,[11]BPT_System_Structure!$B:$F,5,FALSE),"-")</f>
        <v>-</v>
      </c>
      <c r="R1109" s="59">
        <v>0</v>
      </c>
    </row>
    <row r="1110" spans="2:18" hidden="1" x14ac:dyDescent="0.2">
      <c r="B1110" s="21" t="str">
        <f>'[10]Linked sheet'!A1110</f>
        <v>JA19Z</v>
      </c>
      <c r="C1110" s="20" t="str">
        <f>VLOOKUP($B1110,'[10]Linked sheet'!$A$3:$O$1925,2,FALSE)</f>
        <v>Bilateral Minor Breast Procedures</v>
      </c>
      <c r="D1110" s="68">
        <f>IF(AND($Q1110=$D$2,$O1110="HRG"),"See 07.BPT",IFERROR(ROUND('[10]Linked sheet'!C1110,'Rounded options'!$B$3),"-"))</f>
        <v>365</v>
      </c>
      <c r="E1110" s="66">
        <f>IF(AND($O1110="HRG",OR($D$2,$Q1110=$E$2)), "See 07.BPTs",IFERROR(ROUND('[10]Linked sheet'!D1110,'Rounded options'!$B$3),"-"))</f>
        <v>548</v>
      </c>
      <c r="F1110" s="15" t="str">
        <f>IFERROR(ROUND(IF('[10]Linked sheet'!E1110="","-",'[10]Linked sheet'!E1110),'Rounded options'!$B$3),"-")</f>
        <v>-</v>
      </c>
      <c r="G1110" s="15" t="str">
        <f>IFERROR(ROUND(IF('[10]Linked sheet'!F1110="","-",'[10]Linked sheet'!F1110),'Rounded options'!$B$3),"-")</f>
        <v>-</v>
      </c>
      <c r="H1110" s="15">
        <f>IFERROR(ROUND(IF('[10]Linked sheet'!G1110="","-",'[10]Linked sheet'!G1110),'Rounded options'!$B$3),"-")</f>
        <v>5</v>
      </c>
      <c r="I1110" s="66">
        <f>IF(AND(Q1110=$I$2,$O1110="HRG"),"See 07.BPTs",IFERROR(ROUND('[10]Linked sheet'!H1110,'Rounded options'!$B$3),"-"))</f>
        <v>836</v>
      </c>
      <c r="J1110" s="15">
        <f>IFERROR(ROUND(IF('[10]Linked sheet'!I1110="","-",'[10]Linked sheet'!I1110),'Rounded options'!$B$3),"-")</f>
        <v>5</v>
      </c>
      <c r="K1110" s="15">
        <f>IFERROR(ROUND(IF('[10]Linked sheet'!J1110="","-",'[10]Linked sheet'!J1110),'Rounded options'!$B$3),"-")</f>
        <v>208</v>
      </c>
      <c r="L1110" s="15" t="str">
        <f>IF('[10]Linked sheet'!K1110="","-",'[10]Linked sheet'!K1110)</f>
        <v>No</v>
      </c>
      <c r="M1110" s="39" t="str">
        <f>IF('[10]Linked sheet'!L1110="","-",'[10]Linked sheet'!L1110)</f>
        <v>-</v>
      </c>
      <c r="N1110" s="35">
        <f>IFERROR(ROUND('[10]Linked sheet'!M1110,'Rounded options'!$B$3),"-")</f>
        <v>0</v>
      </c>
      <c r="O1110" s="7" t="str">
        <f>IFERROR(VLOOKUP($B1110,[11]BPT_System_Structure!$B:$F,2,FALSE),"-")</f>
        <v>-</v>
      </c>
      <c r="P1110" s="23" t="str">
        <f>IFERROR(VLOOKUP($B1110,[11]BPT_System_Structure!$B:$F,3,FALSE),"-")</f>
        <v>-</v>
      </c>
      <c r="Q1110" s="8" t="str">
        <f>IFERROR(VLOOKUP($B1110,[11]BPT_System_Structure!$B:$F,5,FALSE),"-")</f>
        <v>-</v>
      </c>
      <c r="R1110" s="59">
        <v>0</v>
      </c>
    </row>
    <row r="1111" spans="2:18" hidden="1" x14ac:dyDescent="0.2">
      <c r="B1111" s="21" t="str">
        <f>'[10]Linked sheet'!A1111</f>
        <v>JA20D</v>
      </c>
      <c r="C1111" s="20" t="str">
        <f>VLOOKUP($B1111,'[10]Linked sheet'!$A$3:$O$1925,2,FALSE)</f>
        <v>Unilateral Major Breast Procedures with CC Score 6+</v>
      </c>
      <c r="D1111" s="68" t="str">
        <f>IF(AND($Q1111=$D$2,$O1111="HRG"),"See 07.BPT",IFERROR(ROUND('[10]Linked sheet'!C1111,'Rounded options'!$B$3),"-"))</f>
        <v>-</v>
      </c>
      <c r="E1111" s="66">
        <f>IF(AND($O1111="HRG",OR($D$2,$Q1111=$E$2)), "See 07.BPTs",IFERROR(ROUND('[10]Linked sheet'!D1111,'Rounded options'!$B$3),"-"))</f>
        <v>2832</v>
      </c>
      <c r="F1111" s="15" t="str">
        <f>IFERROR(ROUND(IF('[10]Linked sheet'!E1111="","-",'[10]Linked sheet'!E1111),'Rounded options'!$B$3),"-")</f>
        <v>-</v>
      </c>
      <c r="G1111" s="15" t="str">
        <f>IFERROR(ROUND(IF('[10]Linked sheet'!F1111="","-",'[10]Linked sheet'!F1111),'Rounded options'!$B$3),"-")</f>
        <v>-</v>
      </c>
      <c r="H1111" s="15">
        <f>IFERROR(ROUND(IF('[10]Linked sheet'!G1111="","-",'[10]Linked sheet'!G1111),'Rounded options'!$B$3),"-")</f>
        <v>6</v>
      </c>
      <c r="I1111" s="66">
        <f>IF(AND(Q1111=$I$2,$O1111="HRG"),"See 07.BPTs",IFERROR(ROUND('[10]Linked sheet'!H1111,'Rounded options'!$B$3),"-"))</f>
        <v>4742</v>
      </c>
      <c r="J1111" s="15">
        <f>IFERROR(ROUND(IF('[10]Linked sheet'!I1111="","-",'[10]Linked sheet'!I1111),'Rounded options'!$B$3),"-")</f>
        <v>59</v>
      </c>
      <c r="K1111" s="15">
        <f>IFERROR(ROUND(IF('[10]Linked sheet'!J1111="","-",'[10]Linked sheet'!J1111),'Rounded options'!$B$3),"-")</f>
        <v>208</v>
      </c>
      <c r="L1111" s="15" t="str">
        <f>IF('[10]Linked sheet'!K1111="","-",'[10]Linked sheet'!K1111)</f>
        <v>No</v>
      </c>
      <c r="M1111" s="39" t="str">
        <f>IF('[10]Linked sheet'!L1111="","-",'[10]Linked sheet'!L1111)</f>
        <v>-</v>
      </c>
      <c r="N1111" s="35">
        <f>IFERROR(ROUND('[10]Linked sheet'!M1111,'Rounded options'!$B$3),"-")</f>
        <v>0</v>
      </c>
      <c r="O1111" s="7" t="str">
        <f>IFERROR(VLOOKUP($B1111,[11]BPT_System_Structure!$B:$F,2,FALSE),"-")</f>
        <v>-</v>
      </c>
      <c r="P1111" s="23" t="str">
        <f>IFERROR(VLOOKUP($B1111,[11]BPT_System_Structure!$B:$F,3,FALSE),"-")</f>
        <v>-</v>
      </c>
      <c r="Q1111" s="8" t="str">
        <f>IFERROR(VLOOKUP($B1111,[11]BPT_System_Structure!$B:$F,5,FALSE),"-")</f>
        <v>-</v>
      </c>
      <c r="R1111" s="59">
        <v>0</v>
      </c>
    </row>
    <row r="1112" spans="2:18" hidden="1" x14ac:dyDescent="0.2">
      <c r="B1112" s="21" t="str">
        <f>'[10]Linked sheet'!A1112</f>
        <v>JA20E</v>
      </c>
      <c r="C1112" s="20" t="str">
        <f>VLOOKUP($B1112,'[10]Linked sheet'!$A$3:$O$1925,2,FALSE)</f>
        <v>Unilateral Major Breast Procedures with CC Score 3-5</v>
      </c>
      <c r="D1112" s="68" t="str">
        <f>IF(AND($Q1112=$D$2,$O1112="HRG"),"See 07.BPT",IFERROR(ROUND('[10]Linked sheet'!C1112,'Rounded options'!$B$3),"-"))</f>
        <v>-</v>
      </c>
      <c r="E1112" s="66">
        <f>IF(AND($O1112="HRG",OR($D$2,$Q1112=$E$2)), "See 07.BPTs",IFERROR(ROUND('[10]Linked sheet'!D1112,'Rounded options'!$B$3),"-"))</f>
        <v>2212</v>
      </c>
      <c r="F1112" s="15" t="str">
        <f>IFERROR(ROUND(IF('[10]Linked sheet'!E1112="","-",'[10]Linked sheet'!E1112),'Rounded options'!$B$3),"-")</f>
        <v>-</v>
      </c>
      <c r="G1112" s="15" t="str">
        <f>IFERROR(ROUND(IF('[10]Linked sheet'!F1112="","-",'[10]Linked sheet'!F1112),'Rounded options'!$B$3),"-")</f>
        <v>-</v>
      </c>
      <c r="H1112" s="15">
        <f>IFERROR(ROUND(IF('[10]Linked sheet'!G1112="","-",'[10]Linked sheet'!G1112),'Rounded options'!$B$3),"-")</f>
        <v>5</v>
      </c>
      <c r="I1112" s="66">
        <f>IF(AND(Q1112=$I$2,$O1112="HRG"),"See 07.BPTs",IFERROR(ROUND('[10]Linked sheet'!H1112,'Rounded options'!$B$3),"-"))</f>
        <v>3340</v>
      </c>
      <c r="J1112" s="15">
        <f>IFERROR(ROUND(IF('[10]Linked sheet'!I1112="","-",'[10]Linked sheet'!I1112),'Rounded options'!$B$3),"-")</f>
        <v>21</v>
      </c>
      <c r="K1112" s="15">
        <f>IFERROR(ROUND(IF('[10]Linked sheet'!J1112="","-",'[10]Linked sheet'!J1112),'Rounded options'!$B$3),"-")</f>
        <v>208</v>
      </c>
      <c r="L1112" s="15" t="str">
        <f>IF('[10]Linked sheet'!K1112="","-",'[10]Linked sheet'!K1112)</f>
        <v>No</v>
      </c>
      <c r="M1112" s="39" t="str">
        <f>IF('[10]Linked sheet'!L1112="","-",'[10]Linked sheet'!L1112)</f>
        <v>-</v>
      </c>
      <c r="N1112" s="35">
        <f>IFERROR(ROUND('[10]Linked sheet'!M1112,'Rounded options'!$B$3),"-")</f>
        <v>0</v>
      </c>
      <c r="O1112" s="7" t="str">
        <f>IFERROR(VLOOKUP($B1112,[11]BPT_System_Structure!$B:$F,2,FALSE),"-")</f>
        <v>-</v>
      </c>
      <c r="P1112" s="23" t="str">
        <f>IFERROR(VLOOKUP($B1112,[11]BPT_System_Structure!$B:$F,3,FALSE),"-")</f>
        <v>-</v>
      </c>
      <c r="Q1112" s="8" t="str">
        <f>IFERROR(VLOOKUP($B1112,[11]BPT_System_Structure!$B:$F,5,FALSE),"-")</f>
        <v>-</v>
      </c>
      <c r="R1112" s="59">
        <v>0</v>
      </c>
    </row>
    <row r="1113" spans="2:18" x14ac:dyDescent="0.2">
      <c r="B1113" s="21" t="str">
        <f>'[10]Linked sheet'!A1113</f>
        <v>JA20F</v>
      </c>
      <c r="C1113" s="20" t="str">
        <f>VLOOKUP($B1113,'[10]Linked sheet'!$A$3:$O$1925,2,FALSE)</f>
        <v>Unilateral Major Breast Procedures with CC Score 0-2</v>
      </c>
      <c r="D1113" s="68">
        <f>IF(AND($Q1113=$D$2,$O1113="HRG"),"See 07.BPT",IFERROR(ROUND('[10]Linked sheet'!C1113,'Rounded options'!$B$3),"-"))</f>
        <v>151</v>
      </c>
      <c r="E1113" s="66">
        <f>IF(AND($O1113="HRG",OR($D$2,$Q1113=$E$2)), "See 07.BPTs",IFERROR(ROUND('[10]Linked sheet'!D1113,'Rounded options'!$B$3),"-"))</f>
        <v>1893</v>
      </c>
      <c r="F1113" s="15" t="str">
        <f>IFERROR(ROUND(IF('[10]Linked sheet'!E1113="","-",'[10]Linked sheet'!E1113),'Rounded options'!$B$3),"-")</f>
        <v>-</v>
      </c>
      <c r="G1113" s="15" t="str">
        <f>IFERROR(ROUND(IF('[10]Linked sheet'!F1113="","-",'[10]Linked sheet'!F1113),'Rounded options'!$B$3),"-")</f>
        <v>-</v>
      </c>
      <c r="H1113" s="15">
        <f>IFERROR(ROUND(IF('[10]Linked sheet'!G1113="","-",'[10]Linked sheet'!G1113),'Rounded options'!$B$3),"-")</f>
        <v>5</v>
      </c>
      <c r="I1113" s="66">
        <f>IF(AND(Q1113=$I$2,$O1113="HRG"),"See 07.BPTs",IFERROR(ROUND('[10]Linked sheet'!H1113,'Rounded options'!$B$3),"-"))</f>
        <v>2783</v>
      </c>
      <c r="J1113" s="15">
        <f>IFERROR(ROUND(IF('[10]Linked sheet'!I1113="","-",'[10]Linked sheet'!I1113),'Rounded options'!$B$3),"-")</f>
        <v>11</v>
      </c>
      <c r="K1113" s="15">
        <f>IFERROR(ROUND(IF('[10]Linked sheet'!J1113="","-",'[10]Linked sheet'!J1113),'Rounded options'!$B$3),"-")</f>
        <v>208</v>
      </c>
      <c r="L1113" s="15" t="str">
        <f>IF('[10]Linked sheet'!K1113="","-",'[10]Linked sheet'!K1113)</f>
        <v>No</v>
      </c>
      <c r="M1113" s="39" t="str">
        <f>IF('[10]Linked sheet'!L1113="","-",'[10]Linked sheet'!L1113)</f>
        <v>-</v>
      </c>
      <c r="N1113" s="35">
        <f>IFERROR(ROUND('[10]Linked sheet'!M1113,'Rounded options'!$B$3),"-")</f>
        <v>0</v>
      </c>
      <c r="O1113" s="7" t="str">
        <f>IFERROR(VLOOKUP($B1113,[11]BPT_System_Structure!$B:$F,2,FALSE),"-")</f>
        <v>sub-HRG</v>
      </c>
      <c r="P1113" s="23" t="str">
        <f>IFERROR(VLOOKUP($B1113,[11]BPT_System_Structure!$B:$F,3,FALSE),"-")</f>
        <v>DayCase</v>
      </c>
      <c r="Q1113" s="8" t="str">
        <f>IFERROR(VLOOKUP($B1113,[11]BPT_System_Structure!$B:$F,5,FALSE),"-")</f>
        <v>DC/EL</v>
      </c>
      <c r="R1113" s="59" t="s">
        <v>11</v>
      </c>
    </row>
    <row r="1114" spans="2:18" hidden="1" x14ac:dyDescent="0.2">
      <c r="B1114" s="21" t="str">
        <f>'[10]Linked sheet'!A1114</f>
        <v>JA21A</v>
      </c>
      <c r="C1114" s="20" t="str">
        <f>VLOOKUP($B1114,'[10]Linked sheet'!$A$3:$O$1925,2,FALSE)</f>
        <v>Bilateral Major Breast Procedures with CC Score 1+</v>
      </c>
      <c r="D1114" s="68" t="str">
        <f>IF(AND($Q1114=$D$2,$O1114="HRG"),"See 07.BPT",IFERROR(ROUND('[10]Linked sheet'!C1114,'Rounded options'!$B$3),"-"))</f>
        <v>-</v>
      </c>
      <c r="E1114" s="66">
        <f>IF(AND($O1114="HRG",OR($D$2,$Q1114=$E$2)), "See 07.BPTs",IFERROR(ROUND('[10]Linked sheet'!D1114,'Rounded options'!$B$3),"-"))</f>
        <v>2958</v>
      </c>
      <c r="F1114" s="15" t="str">
        <f>IFERROR(ROUND(IF('[10]Linked sheet'!E1114="","-",'[10]Linked sheet'!E1114),'Rounded options'!$B$3),"-")</f>
        <v>-</v>
      </c>
      <c r="G1114" s="15" t="str">
        <f>IFERROR(ROUND(IF('[10]Linked sheet'!F1114="","-",'[10]Linked sheet'!F1114),'Rounded options'!$B$3),"-")</f>
        <v>-</v>
      </c>
      <c r="H1114" s="15">
        <f>IFERROR(ROUND(IF('[10]Linked sheet'!G1114="","-",'[10]Linked sheet'!G1114),'Rounded options'!$B$3),"-")</f>
        <v>6</v>
      </c>
      <c r="I1114" s="66">
        <f>IF(AND(Q1114=$I$2,$O1114="HRG"),"See 07.BPTs",IFERROR(ROUND('[10]Linked sheet'!H1114,'Rounded options'!$B$3),"-"))</f>
        <v>2958</v>
      </c>
      <c r="J1114" s="15">
        <f>IFERROR(ROUND(IF('[10]Linked sheet'!I1114="","-",'[10]Linked sheet'!I1114),'Rounded options'!$B$3),"-")</f>
        <v>6</v>
      </c>
      <c r="K1114" s="15">
        <f>IFERROR(ROUND(IF('[10]Linked sheet'!J1114="","-",'[10]Linked sheet'!J1114),'Rounded options'!$B$3),"-")</f>
        <v>208</v>
      </c>
      <c r="L1114" s="15" t="str">
        <f>IF('[10]Linked sheet'!K1114="","-",'[10]Linked sheet'!K1114)</f>
        <v>No</v>
      </c>
      <c r="M1114" s="39" t="str">
        <f>IF('[10]Linked sheet'!L1114="","-",'[10]Linked sheet'!L1114)</f>
        <v>-</v>
      </c>
      <c r="N1114" s="35">
        <f>IFERROR(ROUND('[10]Linked sheet'!M1114,'Rounded options'!$B$3),"-")</f>
        <v>0</v>
      </c>
      <c r="O1114" s="7" t="str">
        <f>IFERROR(VLOOKUP($B1114,[11]BPT_System_Structure!$B:$F,2,FALSE),"-")</f>
        <v>-</v>
      </c>
      <c r="P1114" s="23" t="str">
        <f>IFERROR(VLOOKUP($B1114,[11]BPT_System_Structure!$B:$F,3,FALSE),"-")</f>
        <v>-</v>
      </c>
      <c r="Q1114" s="8" t="str">
        <f>IFERROR(VLOOKUP($B1114,[11]BPT_System_Structure!$B:$F,5,FALSE),"-")</f>
        <v>-</v>
      </c>
      <c r="R1114" s="59">
        <v>0</v>
      </c>
    </row>
    <row r="1115" spans="2:18" hidden="1" x14ac:dyDescent="0.2">
      <c r="B1115" s="21" t="str">
        <f>'[10]Linked sheet'!A1115</f>
        <v>JA21B</v>
      </c>
      <c r="C1115" s="20" t="str">
        <f>VLOOKUP($B1115,'[10]Linked sheet'!$A$3:$O$1925,2,FALSE)</f>
        <v>Bilateral Major Breast Procedures with CC Score 0</v>
      </c>
      <c r="D1115" s="68" t="str">
        <f>IF(AND($Q1115=$D$2,$O1115="HRG"),"See 07.BPT",IFERROR(ROUND('[10]Linked sheet'!C1115,'Rounded options'!$B$3),"-"))</f>
        <v>-</v>
      </c>
      <c r="E1115" s="66">
        <f>IF(AND($O1115="HRG",OR($D$2,$Q1115=$E$2)), "See 07.BPTs",IFERROR(ROUND('[10]Linked sheet'!D1115,'Rounded options'!$B$3),"-"))</f>
        <v>2550</v>
      </c>
      <c r="F1115" s="15" t="str">
        <f>IFERROR(ROUND(IF('[10]Linked sheet'!E1115="","-",'[10]Linked sheet'!E1115),'Rounded options'!$B$3),"-")</f>
        <v>-</v>
      </c>
      <c r="G1115" s="15" t="str">
        <f>IFERROR(ROUND(IF('[10]Linked sheet'!F1115="","-",'[10]Linked sheet'!F1115),'Rounded options'!$B$3),"-")</f>
        <v>-</v>
      </c>
      <c r="H1115" s="15">
        <f>IFERROR(ROUND(IF('[10]Linked sheet'!G1115="","-",'[10]Linked sheet'!G1115),'Rounded options'!$B$3),"-")</f>
        <v>5</v>
      </c>
      <c r="I1115" s="66">
        <f>IF(AND(Q1115=$I$2,$O1115="HRG"),"See 07.BPTs",IFERROR(ROUND('[10]Linked sheet'!H1115,'Rounded options'!$B$3),"-"))</f>
        <v>2550</v>
      </c>
      <c r="J1115" s="15">
        <f>IFERROR(ROUND(IF('[10]Linked sheet'!I1115="","-",'[10]Linked sheet'!I1115),'Rounded options'!$B$3),"-")</f>
        <v>5</v>
      </c>
      <c r="K1115" s="15">
        <f>IFERROR(ROUND(IF('[10]Linked sheet'!J1115="","-",'[10]Linked sheet'!J1115),'Rounded options'!$B$3),"-")</f>
        <v>208</v>
      </c>
      <c r="L1115" s="15" t="str">
        <f>IF('[10]Linked sheet'!K1115="","-",'[10]Linked sheet'!K1115)</f>
        <v>No</v>
      </c>
      <c r="M1115" s="39" t="str">
        <f>IF('[10]Linked sheet'!L1115="","-",'[10]Linked sheet'!L1115)</f>
        <v>-</v>
      </c>
      <c r="N1115" s="35">
        <f>IFERROR(ROUND('[10]Linked sheet'!M1115,'Rounded options'!$B$3),"-")</f>
        <v>0</v>
      </c>
      <c r="O1115" s="7" t="str">
        <f>IFERROR(VLOOKUP($B1115,[11]BPT_System_Structure!$B:$F,2,FALSE),"-")</f>
        <v>-</v>
      </c>
      <c r="P1115" s="23" t="str">
        <f>IFERROR(VLOOKUP($B1115,[11]BPT_System_Structure!$B:$F,3,FALSE),"-")</f>
        <v>-</v>
      </c>
      <c r="Q1115" s="8" t="str">
        <f>IFERROR(VLOOKUP($B1115,[11]BPT_System_Structure!$B:$F,5,FALSE),"-")</f>
        <v>-</v>
      </c>
      <c r="R1115" s="59">
        <v>0</v>
      </c>
    </row>
    <row r="1116" spans="2:18" hidden="1" x14ac:dyDescent="0.2">
      <c r="B1116" s="21" t="str">
        <f>'[10]Linked sheet'!A1116</f>
        <v>JA24D</v>
      </c>
      <c r="C1116" s="20" t="str">
        <f>VLOOKUP($B1116,'[10]Linked sheet'!$A$3:$O$1925,2,FALSE)</f>
        <v>Unilateral Intermediate Breast Procedures with CC Score 6+</v>
      </c>
      <c r="D1116" s="68" t="str">
        <f>IF(AND($Q1116=$D$2,$O1116="HRG"),"See 07.BPT",IFERROR(ROUND('[10]Linked sheet'!C1116,'Rounded options'!$B$3),"-"))</f>
        <v>-</v>
      </c>
      <c r="E1116" s="66">
        <f>IF(AND($O1116="HRG",OR($D$2,$Q1116=$E$2)), "See 07.BPTs",IFERROR(ROUND('[10]Linked sheet'!D1116,'Rounded options'!$B$3),"-"))</f>
        <v>1968</v>
      </c>
      <c r="F1116" s="15" t="str">
        <f>IFERROR(ROUND(IF('[10]Linked sheet'!E1116="","-",'[10]Linked sheet'!E1116),'Rounded options'!$B$3),"-")</f>
        <v>-</v>
      </c>
      <c r="G1116" s="15" t="str">
        <f>IFERROR(ROUND(IF('[10]Linked sheet'!F1116="","-",'[10]Linked sheet'!F1116),'Rounded options'!$B$3),"-")</f>
        <v>-</v>
      </c>
      <c r="H1116" s="15">
        <f>IFERROR(ROUND(IF('[10]Linked sheet'!G1116="","-",'[10]Linked sheet'!G1116),'Rounded options'!$B$3),"-")</f>
        <v>5</v>
      </c>
      <c r="I1116" s="66">
        <f>IF(AND(Q1116=$I$2,$O1116="HRG"),"See 07.BPTs",IFERROR(ROUND('[10]Linked sheet'!H1116,'Rounded options'!$B$3),"-"))</f>
        <v>6903</v>
      </c>
      <c r="J1116" s="15">
        <f>IFERROR(ROUND(IF('[10]Linked sheet'!I1116="","-",'[10]Linked sheet'!I1116),'Rounded options'!$B$3),"-")</f>
        <v>54</v>
      </c>
      <c r="K1116" s="15">
        <f>IFERROR(ROUND(IF('[10]Linked sheet'!J1116="","-",'[10]Linked sheet'!J1116),'Rounded options'!$B$3),"-")</f>
        <v>208</v>
      </c>
      <c r="L1116" s="15" t="str">
        <f>IF('[10]Linked sheet'!K1116="","-",'[10]Linked sheet'!K1116)</f>
        <v>No</v>
      </c>
      <c r="M1116" s="39" t="str">
        <f>IF('[10]Linked sheet'!L1116="","-",'[10]Linked sheet'!L1116)</f>
        <v>-</v>
      </c>
      <c r="N1116" s="35">
        <f>IFERROR(ROUND('[10]Linked sheet'!M1116,'Rounded options'!$B$3),"-")</f>
        <v>0</v>
      </c>
      <c r="O1116" s="7" t="str">
        <f>IFERROR(VLOOKUP($B1116,[11]BPT_System_Structure!$B:$F,2,FALSE),"-")</f>
        <v>-</v>
      </c>
      <c r="P1116" s="23" t="str">
        <f>IFERROR(VLOOKUP($B1116,[11]BPT_System_Structure!$B:$F,3,FALSE),"-")</f>
        <v>-</v>
      </c>
      <c r="Q1116" s="8" t="str">
        <f>IFERROR(VLOOKUP($B1116,[11]BPT_System_Structure!$B:$F,5,FALSE),"-")</f>
        <v>-</v>
      </c>
      <c r="R1116" s="59">
        <v>0</v>
      </c>
    </row>
    <row r="1117" spans="2:18" hidden="1" x14ac:dyDescent="0.2">
      <c r="B1117" s="21" t="str">
        <f>'[10]Linked sheet'!A1117</f>
        <v>JA24E</v>
      </c>
      <c r="C1117" s="20" t="str">
        <f>VLOOKUP($B1117,'[10]Linked sheet'!$A$3:$O$1925,2,FALSE)</f>
        <v>Unilateral Intermediate Breast Procedures with CC Score 3-5</v>
      </c>
      <c r="D1117" s="68" t="str">
        <f>IF(AND($Q1117=$D$2,$O1117="HRG"),"See 07.BPT",IFERROR(ROUND('[10]Linked sheet'!C1117,'Rounded options'!$B$3),"-"))</f>
        <v>-</v>
      </c>
      <c r="E1117" s="66">
        <f>IF(AND($O1117="HRG",OR($D$2,$Q1117=$E$2)), "See 07.BPTs",IFERROR(ROUND('[10]Linked sheet'!D1117,'Rounded options'!$B$3),"-"))</f>
        <v>1311</v>
      </c>
      <c r="F1117" s="15" t="str">
        <f>IFERROR(ROUND(IF('[10]Linked sheet'!E1117="","-",'[10]Linked sheet'!E1117),'Rounded options'!$B$3),"-")</f>
        <v>-</v>
      </c>
      <c r="G1117" s="15" t="str">
        <f>IFERROR(ROUND(IF('[10]Linked sheet'!F1117="","-",'[10]Linked sheet'!F1117),'Rounded options'!$B$3),"-")</f>
        <v>-</v>
      </c>
      <c r="H1117" s="15">
        <f>IFERROR(ROUND(IF('[10]Linked sheet'!G1117="","-",'[10]Linked sheet'!G1117),'Rounded options'!$B$3),"-")</f>
        <v>5</v>
      </c>
      <c r="I1117" s="66">
        <f>IF(AND(Q1117=$I$2,$O1117="HRG"),"See 07.BPTs",IFERROR(ROUND('[10]Linked sheet'!H1117,'Rounded options'!$B$3),"-"))</f>
        <v>3743</v>
      </c>
      <c r="J1117" s="15">
        <f>IFERROR(ROUND(IF('[10]Linked sheet'!I1117="","-",'[10]Linked sheet'!I1117),'Rounded options'!$B$3),"-")</f>
        <v>23</v>
      </c>
      <c r="K1117" s="15">
        <f>IFERROR(ROUND(IF('[10]Linked sheet'!J1117="","-",'[10]Linked sheet'!J1117),'Rounded options'!$B$3),"-")</f>
        <v>208</v>
      </c>
      <c r="L1117" s="15" t="str">
        <f>IF('[10]Linked sheet'!K1117="","-",'[10]Linked sheet'!K1117)</f>
        <v>No</v>
      </c>
      <c r="M1117" s="39" t="str">
        <f>IF('[10]Linked sheet'!L1117="","-",'[10]Linked sheet'!L1117)</f>
        <v>-</v>
      </c>
      <c r="N1117" s="35">
        <f>IFERROR(ROUND('[10]Linked sheet'!M1117,'Rounded options'!$B$3),"-")</f>
        <v>0</v>
      </c>
      <c r="O1117" s="7" t="str">
        <f>IFERROR(VLOOKUP($B1117,[11]BPT_System_Structure!$B:$F,2,FALSE),"-")</f>
        <v>-</v>
      </c>
      <c r="P1117" s="23" t="str">
        <f>IFERROR(VLOOKUP($B1117,[11]BPT_System_Structure!$B:$F,3,FALSE),"-")</f>
        <v>-</v>
      </c>
      <c r="Q1117" s="8" t="str">
        <f>IFERROR(VLOOKUP($B1117,[11]BPT_System_Structure!$B:$F,5,FALSE),"-")</f>
        <v>-</v>
      </c>
      <c r="R1117" s="59">
        <v>0</v>
      </c>
    </row>
    <row r="1118" spans="2:18" x14ac:dyDescent="0.2">
      <c r="B1118" s="21" t="str">
        <f>'[10]Linked sheet'!A1118</f>
        <v>JA24F</v>
      </c>
      <c r="C1118" s="20" t="str">
        <f>VLOOKUP($B1118,'[10]Linked sheet'!$A$3:$O$1925,2,FALSE)</f>
        <v>Unilateral Intermediate Breast Procedures with CC Score 0-2</v>
      </c>
      <c r="D1118" s="68">
        <f>IF(AND($Q1118=$D$2,$O1118="HRG"),"See 07.BPT",IFERROR(ROUND('[10]Linked sheet'!C1118,'Rounded options'!$B$3),"-"))</f>
        <v>273</v>
      </c>
      <c r="E1118" s="66">
        <f>IF(AND($O1118="HRG",OR($D$2,$Q1118=$E$2)), "See 07.BPTs",IFERROR(ROUND('[10]Linked sheet'!D1118,'Rounded options'!$B$3),"-"))</f>
        <v>1132</v>
      </c>
      <c r="F1118" s="15" t="str">
        <f>IFERROR(ROUND(IF('[10]Linked sheet'!E1118="","-",'[10]Linked sheet'!E1118),'Rounded options'!$B$3),"-")</f>
        <v>-</v>
      </c>
      <c r="G1118" s="15" t="str">
        <f>IFERROR(ROUND(IF('[10]Linked sheet'!F1118="","-",'[10]Linked sheet'!F1118),'Rounded options'!$B$3),"-")</f>
        <v>-</v>
      </c>
      <c r="H1118" s="15">
        <f>IFERROR(ROUND(IF('[10]Linked sheet'!G1118="","-",'[10]Linked sheet'!G1118),'Rounded options'!$B$3),"-")</f>
        <v>5</v>
      </c>
      <c r="I1118" s="66">
        <f>IF(AND(Q1118=$I$2,$O1118="HRG"),"See 07.BPTs",IFERROR(ROUND('[10]Linked sheet'!H1118,'Rounded options'!$B$3),"-"))</f>
        <v>2385</v>
      </c>
      <c r="J1118" s="15">
        <f>IFERROR(ROUND(IF('[10]Linked sheet'!I1118="","-",'[10]Linked sheet'!I1118),'Rounded options'!$B$3),"-")</f>
        <v>14</v>
      </c>
      <c r="K1118" s="15">
        <f>IFERROR(ROUND(IF('[10]Linked sheet'!J1118="","-",'[10]Linked sheet'!J1118),'Rounded options'!$B$3),"-")</f>
        <v>208</v>
      </c>
      <c r="L1118" s="15" t="str">
        <f>IF('[10]Linked sheet'!K1118="","-",'[10]Linked sheet'!K1118)</f>
        <v>No</v>
      </c>
      <c r="M1118" s="39" t="str">
        <f>IF('[10]Linked sheet'!L1118="","-",'[10]Linked sheet'!L1118)</f>
        <v>-</v>
      </c>
      <c r="N1118" s="35">
        <f>IFERROR(ROUND('[10]Linked sheet'!M1118,'Rounded options'!$B$3),"-")</f>
        <v>0</v>
      </c>
      <c r="O1118" s="7" t="str">
        <f>IFERROR(VLOOKUP($B1118,[11]BPT_System_Structure!$B:$F,2,FALSE),"-")</f>
        <v>sub-HRG</v>
      </c>
      <c r="P1118" s="23" t="str">
        <f>IFERROR(VLOOKUP($B1118,[11]BPT_System_Structure!$B:$F,3,FALSE),"-")</f>
        <v>DayCase</v>
      </c>
      <c r="Q1118" s="8" t="str">
        <f>IFERROR(VLOOKUP($B1118,[11]BPT_System_Structure!$B:$F,5,FALSE),"-")</f>
        <v>DC/EL</v>
      </c>
      <c r="R1118" s="59" t="s">
        <v>11</v>
      </c>
    </row>
    <row r="1119" spans="2:18" hidden="1" x14ac:dyDescent="0.2">
      <c r="B1119" s="21" t="str">
        <f>'[10]Linked sheet'!A1119</f>
        <v>JA25Z</v>
      </c>
      <c r="C1119" s="20" t="str">
        <f>VLOOKUP($B1119,'[10]Linked sheet'!$A$3:$O$1925,2,FALSE)</f>
        <v>Bilateral Intermediate Breast Procedures</v>
      </c>
      <c r="D1119" s="68" t="str">
        <f>IF(AND($Q1119=$D$2,$O1119="HRG"),"See 07.BPT",IFERROR(ROUND('[10]Linked sheet'!C1119,'Rounded options'!$B$3),"-"))</f>
        <v>-</v>
      </c>
      <c r="E1119" s="66">
        <f>IF(AND($O1119="HRG",OR($D$2,$Q1119=$E$2)), "See 07.BPTs",IFERROR(ROUND('[10]Linked sheet'!D1119,'Rounded options'!$B$3),"-"))</f>
        <v>1439</v>
      </c>
      <c r="F1119" s="15" t="str">
        <f>IFERROR(ROUND(IF('[10]Linked sheet'!E1119="","-",'[10]Linked sheet'!E1119),'Rounded options'!$B$3),"-")</f>
        <v>-</v>
      </c>
      <c r="G1119" s="15" t="str">
        <f>IFERROR(ROUND(IF('[10]Linked sheet'!F1119="","-",'[10]Linked sheet'!F1119),'Rounded options'!$B$3),"-")</f>
        <v>-</v>
      </c>
      <c r="H1119" s="15">
        <f>IFERROR(ROUND(IF('[10]Linked sheet'!G1119="","-",'[10]Linked sheet'!G1119),'Rounded options'!$B$3),"-")</f>
        <v>5</v>
      </c>
      <c r="I1119" s="66">
        <f>IF(AND(Q1119=$I$2,$O1119="HRG"),"See 07.BPTs",IFERROR(ROUND('[10]Linked sheet'!H1119,'Rounded options'!$B$3),"-"))</f>
        <v>3885</v>
      </c>
      <c r="J1119" s="15">
        <f>IFERROR(ROUND(IF('[10]Linked sheet'!I1119="","-",'[10]Linked sheet'!I1119),'Rounded options'!$B$3),"-")</f>
        <v>37</v>
      </c>
      <c r="K1119" s="15">
        <f>IFERROR(ROUND(IF('[10]Linked sheet'!J1119="","-",'[10]Linked sheet'!J1119),'Rounded options'!$B$3),"-")</f>
        <v>208</v>
      </c>
      <c r="L1119" s="15" t="str">
        <f>IF('[10]Linked sheet'!K1119="","-",'[10]Linked sheet'!K1119)</f>
        <v>No</v>
      </c>
      <c r="M1119" s="39" t="str">
        <f>IF('[10]Linked sheet'!L1119="","-",'[10]Linked sheet'!L1119)</f>
        <v>-</v>
      </c>
      <c r="N1119" s="35">
        <f>IFERROR(ROUND('[10]Linked sheet'!M1119,'Rounded options'!$B$3),"-")</f>
        <v>0</v>
      </c>
      <c r="O1119" s="7" t="str">
        <f>IFERROR(VLOOKUP($B1119,[11]BPT_System_Structure!$B:$F,2,FALSE),"-")</f>
        <v>-</v>
      </c>
      <c r="P1119" s="23" t="str">
        <f>IFERROR(VLOOKUP($B1119,[11]BPT_System_Structure!$B:$F,3,FALSE),"-")</f>
        <v>-</v>
      </c>
      <c r="Q1119" s="8" t="str">
        <f>IFERROR(VLOOKUP($B1119,[11]BPT_System_Structure!$B:$F,5,FALSE),"-")</f>
        <v>-</v>
      </c>
      <c r="R1119" s="59">
        <v>0</v>
      </c>
    </row>
    <row r="1120" spans="2:18" hidden="1" x14ac:dyDescent="0.2">
      <c r="B1120" s="21" t="str">
        <f>'[10]Linked sheet'!A1120</f>
        <v>JA30Z</v>
      </c>
      <c r="C1120" s="20" t="str">
        <f>VLOOKUP($B1120,'[10]Linked sheet'!$A$3:$O$1925,2,FALSE)</f>
        <v>Unilateral Delayed Pedicled Myocutaneous Breast Reconstruction</v>
      </c>
      <c r="D1120" s="68" t="str">
        <f>IF(AND($Q1120=$D$2,$O1120="HRG"),"See 07.BPT",IFERROR(ROUND('[10]Linked sheet'!C1120,'Rounded options'!$B$3),"-"))</f>
        <v>-</v>
      </c>
      <c r="E1120" s="66">
        <f>IF(AND($O1120="HRG",OR($D$2,$Q1120=$E$2)), "See 07.BPTs",IFERROR(ROUND('[10]Linked sheet'!D1120,'Rounded options'!$B$3),"-"))</f>
        <v>4635</v>
      </c>
      <c r="F1120" s="15" t="str">
        <f>IFERROR(ROUND(IF('[10]Linked sheet'!E1120="","-",'[10]Linked sheet'!E1120),'Rounded options'!$B$3),"-")</f>
        <v>-</v>
      </c>
      <c r="G1120" s="15" t="str">
        <f>IFERROR(ROUND(IF('[10]Linked sheet'!F1120="","-",'[10]Linked sheet'!F1120),'Rounded options'!$B$3),"-")</f>
        <v>-</v>
      </c>
      <c r="H1120" s="15">
        <f>IFERROR(ROUND(IF('[10]Linked sheet'!G1120="","-",'[10]Linked sheet'!G1120),'Rounded options'!$B$3),"-")</f>
        <v>11</v>
      </c>
      <c r="I1120" s="66">
        <f>IF(AND(Q1120=$I$2,$O1120="HRG"),"See 07.BPTs",IFERROR(ROUND('[10]Linked sheet'!H1120,'Rounded options'!$B$3),"-"))</f>
        <v>4635</v>
      </c>
      <c r="J1120" s="15">
        <f>IFERROR(ROUND(IF('[10]Linked sheet'!I1120="","-",'[10]Linked sheet'!I1120),'Rounded options'!$B$3),"-")</f>
        <v>11</v>
      </c>
      <c r="K1120" s="15">
        <f>IFERROR(ROUND(IF('[10]Linked sheet'!J1120="","-",'[10]Linked sheet'!J1120),'Rounded options'!$B$3),"-")</f>
        <v>208</v>
      </c>
      <c r="L1120" s="15" t="str">
        <f>IF('[10]Linked sheet'!K1120="","-",'[10]Linked sheet'!K1120)</f>
        <v>No</v>
      </c>
      <c r="M1120" s="39" t="str">
        <f>IF('[10]Linked sheet'!L1120="","-",'[10]Linked sheet'!L1120)</f>
        <v>-</v>
      </c>
      <c r="N1120" s="35">
        <f>IFERROR(ROUND('[10]Linked sheet'!M1120,'Rounded options'!$B$3),"-")</f>
        <v>0</v>
      </c>
      <c r="O1120" s="7" t="str">
        <f>IFERROR(VLOOKUP($B1120,[11]BPT_System_Structure!$B:$F,2,FALSE),"-")</f>
        <v>-</v>
      </c>
      <c r="P1120" s="23" t="str">
        <f>IFERROR(VLOOKUP($B1120,[11]BPT_System_Structure!$B:$F,3,FALSE),"-")</f>
        <v>-</v>
      </c>
      <c r="Q1120" s="8" t="str">
        <f>IFERROR(VLOOKUP($B1120,[11]BPT_System_Structure!$B:$F,5,FALSE),"-")</f>
        <v>-</v>
      </c>
      <c r="R1120" s="59">
        <v>0</v>
      </c>
    </row>
    <row r="1121" spans="2:18" hidden="1" x14ac:dyDescent="0.2">
      <c r="B1121" s="21" t="str">
        <f>'[10]Linked sheet'!A1121</f>
        <v>JA31Z</v>
      </c>
      <c r="C1121" s="20" t="str">
        <f>VLOOKUP($B1121,'[10]Linked sheet'!$A$3:$O$1925,2,FALSE)</f>
        <v>Bilateral Delayed Pedicled Myocutaneous Breast Reconstruction</v>
      </c>
      <c r="D1121" s="68" t="str">
        <f>IF(AND($Q1121=$D$2,$O1121="HRG"),"See 07.BPT",IFERROR(ROUND('[10]Linked sheet'!C1121,'Rounded options'!$B$3),"-"))</f>
        <v>-</v>
      </c>
      <c r="E1121" s="66">
        <f>IF(AND($O1121="HRG",OR($D$2,$Q1121=$E$2)), "See 07.BPTs",IFERROR(ROUND('[10]Linked sheet'!D1121,'Rounded options'!$B$3),"-"))</f>
        <v>4824</v>
      </c>
      <c r="F1121" s="15" t="str">
        <f>IFERROR(ROUND(IF('[10]Linked sheet'!E1121="","-",'[10]Linked sheet'!E1121),'Rounded options'!$B$3),"-")</f>
        <v>-</v>
      </c>
      <c r="G1121" s="15" t="str">
        <f>IFERROR(ROUND(IF('[10]Linked sheet'!F1121="","-",'[10]Linked sheet'!F1121),'Rounded options'!$B$3),"-")</f>
        <v>-</v>
      </c>
      <c r="H1121" s="15">
        <f>IFERROR(ROUND(IF('[10]Linked sheet'!G1121="","-",'[10]Linked sheet'!G1121),'Rounded options'!$B$3),"-")</f>
        <v>11</v>
      </c>
      <c r="I1121" s="66">
        <f>IF(AND(Q1121=$I$2,$O1121="HRG"),"See 07.BPTs",IFERROR(ROUND('[10]Linked sheet'!H1121,'Rounded options'!$B$3),"-"))</f>
        <v>5841</v>
      </c>
      <c r="J1121" s="15">
        <f>IFERROR(ROUND(IF('[10]Linked sheet'!I1121="","-",'[10]Linked sheet'!I1121),'Rounded options'!$B$3),"-")</f>
        <v>151</v>
      </c>
      <c r="K1121" s="15">
        <f>IFERROR(ROUND(IF('[10]Linked sheet'!J1121="","-",'[10]Linked sheet'!J1121),'Rounded options'!$B$3),"-")</f>
        <v>208</v>
      </c>
      <c r="L1121" s="15" t="str">
        <f>IF('[10]Linked sheet'!K1121="","-",'[10]Linked sheet'!K1121)</f>
        <v>No</v>
      </c>
      <c r="M1121" s="39" t="str">
        <f>IF('[10]Linked sheet'!L1121="","-",'[10]Linked sheet'!L1121)</f>
        <v>-</v>
      </c>
      <c r="N1121" s="35">
        <f>IFERROR(ROUND('[10]Linked sheet'!M1121,'Rounded options'!$B$3),"-")</f>
        <v>0</v>
      </c>
      <c r="O1121" s="7" t="str">
        <f>IFERROR(VLOOKUP($B1121,[11]BPT_System_Structure!$B:$F,2,FALSE),"-")</f>
        <v>-</v>
      </c>
      <c r="P1121" s="23" t="str">
        <f>IFERROR(VLOOKUP($B1121,[11]BPT_System_Structure!$B:$F,3,FALSE),"-")</f>
        <v>-</v>
      </c>
      <c r="Q1121" s="8" t="str">
        <f>IFERROR(VLOOKUP($B1121,[11]BPT_System_Structure!$B:$F,5,FALSE),"-")</f>
        <v>-</v>
      </c>
      <c r="R1121" s="59">
        <v>0</v>
      </c>
    </row>
    <row r="1122" spans="2:18" hidden="1" x14ac:dyDescent="0.2">
      <c r="B1122" s="21" t="str">
        <f>'[10]Linked sheet'!A1122</f>
        <v>JA32Z</v>
      </c>
      <c r="C1122" s="20" t="str">
        <f>VLOOKUP($B1122,'[10]Linked sheet'!$A$3:$O$1925,2,FALSE)</f>
        <v>Unilateral Excision of Breast with Immediate Pedicled Myocutaneous Flap Reconstruction</v>
      </c>
      <c r="D1122" s="68" t="str">
        <f>IF(AND($Q1122=$D$2,$O1122="HRG"),"See 07.BPT",IFERROR(ROUND('[10]Linked sheet'!C1122,'Rounded options'!$B$3),"-"))</f>
        <v>-</v>
      </c>
      <c r="E1122" s="66">
        <f>IF(AND($O1122="HRG",OR($D$2,$Q1122=$E$2)), "See 07.BPTs",IFERROR(ROUND('[10]Linked sheet'!D1122,'Rounded options'!$B$3),"-"))</f>
        <v>4422</v>
      </c>
      <c r="F1122" s="15" t="str">
        <f>IFERROR(ROUND(IF('[10]Linked sheet'!E1122="","-",'[10]Linked sheet'!E1122),'Rounded options'!$B$3),"-")</f>
        <v>-</v>
      </c>
      <c r="G1122" s="15" t="str">
        <f>IFERROR(ROUND(IF('[10]Linked sheet'!F1122="","-",'[10]Linked sheet'!F1122),'Rounded options'!$B$3),"-")</f>
        <v>-</v>
      </c>
      <c r="H1122" s="15">
        <f>IFERROR(ROUND(IF('[10]Linked sheet'!G1122="","-",'[10]Linked sheet'!G1122),'Rounded options'!$B$3),"-")</f>
        <v>9</v>
      </c>
      <c r="I1122" s="66">
        <f>IF(AND(Q1122=$I$2,$O1122="HRG"),"See 07.BPTs",IFERROR(ROUND('[10]Linked sheet'!H1122,'Rounded options'!$B$3),"-"))</f>
        <v>4422</v>
      </c>
      <c r="J1122" s="15">
        <f>IFERROR(ROUND(IF('[10]Linked sheet'!I1122="","-",'[10]Linked sheet'!I1122),'Rounded options'!$B$3),"-")</f>
        <v>9</v>
      </c>
      <c r="K1122" s="15">
        <f>IFERROR(ROUND(IF('[10]Linked sheet'!J1122="","-",'[10]Linked sheet'!J1122),'Rounded options'!$B$3),"-")</f>
        <v>208</v>
      </c>
      <c r="L1122" s="15" t="str">
        <f>IF('[10]Linked sheet'!K1122="","-",'[10]Linked sheet'!K1122)</f>
        <v>No</v>
      </c>
      <c r="M1122" s="39" t="str">
        <f>IF('[10]Linked sheet'!L1122="","-",'[10]Linked sheet'!L1122)</f>
        <v>-</v>
      </c>
      <c r="N1122" s="35">
        <f>IFERROR(ROUND('[10]Linked sheet'!M1122,'Rounded options'!$B$3),"-")</f>
        <v>0</v>
      </c>
      <c r="O1122" s="7" t="str">
        <f>IFERROR(VLOOKUP($B1122,[11]BPT_System_Structure!$B:$F,2,FALSE),"-")</f>
        <v>-</v>
      </c>
      <c r="P1122" s="23" t="str">
        <f>IFERROR(VLOOKUP($B1122,[11]BPT_System_Structure!$B:$F,3,FALSE),"-")</f>
        <v>-</v>
      </c>
      <c r="Q1122" s="8" t="str">
        <f>IFERROR(VLOOKUP($B1122,[11]BPT_System_Structure!$B:$F,5,FALSE),"-")</f>
        <v>-</v>
      </c>
      <c r="R1122" s="59">
        <v>0</v>
      </c>
    </row>
    <row r="1123" spans="2:18" hidden="1" x14ac:dyDescent="0.2">
      <c r="B1123" s="21" t="str">
        <f>'[10]Linked sheet'!A1123</f>
        <v>JA33Z</v>
      </c>
      <c r="C1123" s="20" t="str">
        <f>VLOOKUP($B1123,'[10]Linked sheet'!$A$3:$O$1925,2,FALSE)</f>
        <v>Bilateral Excision of Breast with Immediate Pedicled Myocutaneous Flap Reconstruction</v>
      </c>
      <c r="D1123" s="68" t="str">
        <f>IF(AND($Q1123=$D$2,$O1123="HRG"),"See 07.BPT",IFERROR(ROUND('[10]Linked sheet'!C1123,'Rounded options'!$B$3),"-"))</f>
        <v>-</v>
      </c>
      <c r="E1123" s="66">
        <f>IF(AND($O1123="HRG",OR($D$2,$Q1123=$E$2)), "See 07.BPTs",IFERROR(ROUND('[10]Linked sheet'!D1123,'Rounded options'!$B$3),"-"))</f>
        <v>5353</v>
      </c>
      <c r="F1123" s="15" t="str">
        <f>IFERROR(ROUND(IF('[10]Linked sheet'!E1123="","-",'[10]Linked sheet'!E1123),'Rounded options'!$B$3),"-")</f>
        <v>-</v>
      </c>
      <c r="G1123" s="15" t="str">
        <f>IFERROR(ROUND(IF('[10]Linked sheet'!F1123="","-",'[10]Linked sheet'!F1123),'Rounded options'!$B$3),"-")</f>
        <v>-</v>
      </c>
      <c r="H1123" s="15">
        <f>IFERROR(ROUND(IF('[10]Linked sheet'!G1123="","-",'[10]Linked sheet'!G1123),'Rounded options'!$B$3),"-")</f>
        <v>10</v>
      </c>
      <c r="I1123" s="66">
        <f>IF(AND(Q1123=$I$2,$O1123="HRG"),"See 07.BPTs",IFERROR(ROUND('[10]Linked sheet'!H1123,'Rounded options'!$B$3),"-"))</f>
        <v>5353</v>
      </c>
      <c r="J1123" s="15">
        <f>IFERROR(ROUND(IF('[10]Linked sheet'!I1123="","-",'[10]Linked sheet'!I1123),'Rounded options'!$B$3),"-")</f>
        <v>10</v>
      </c>
      <c r="K1123" s="15">
        <f>IFERROR(ROUND(IF('[10]Linked sheet'!J1123="","-",'[10]Linked sheet'!J1123),'Rounded options'!$B$3),"-")</f>
        <v>208</v>
      </c>
      <c r="L1123" s="15" t="str">
        <f>IF('[10]Linked sheet'!K1123="","-",'[10]Linked sheet'!K1123)</f>
        <v>No</v>
      </c>
      <c r="M1123" s="39" t="str">
        <f>IF('[10]Linked sheet'!L1123="","-",'[10]Linked sheet'!L1123)</f>
        <v>-</v>
      </c>
      <c r="N1123" s="35">
        <f>IFERROR(ROUND('[10]Linked sheet'!M1123,'Rounded options'!$B$3),"-")</f>
        <v>0</v>
      </c>
      <c r="O1123" s="7" t="str">
        <f>IFERROR(VLOOKUP($B1123,[11]BPT_System_Structure!$B:$F,2,FALSE),"-")</f>
        <v>-</v>
      </c>
      <c r="P1123" s="23" t="str">
        <f>IFERROR(VLOOKUP($B1123,[11]BPT_System_Structure!$B:$F,3,FALSE),"-")</f>
        <v>-</v>
      </c>
      <c r="Q1123" s="8" t="str">
        <f>IFERROR(VLOOKUP($B1123,[11]BPT_System_Structure!$B:$F,5,FALSE),"-")</f>
        <v>-</v>
      </c>
      <c r="R1123" s="59">
        <v>0</v>
      </c>
    </row>
    <row r="1124" spans="2:18" hidden="1" x14ac:dyDescent="0.2">
      <c r="B1124" s="21" t="str">
        <f>'[10]Linked sheet'!A1124</f>
        <v>JA34Z</v>
      </c>
      <c r="C1124" s="20" t="str">
        <f>VLOOKUP($B1124,'[10]Linked sheet'!$A$3:$O$1925,2,FALSE)</f>
        <v>Unilateral Delayed Free Perforator Flap Breast Reconstruction</v>
      </c>
      <c r="D1124" s="68" t="str">
        <f>IF(AND($Q1124=$D$2,$O1124="HRG"),"See 07.BPT",IFERROR(ROUND('[10]Linked sheet'!C1124,'Rounded options'!$B$3),"-"))</f>
        <v>-</v>
      </c>
      <c r="E1124" s="66">
        <f>IF(AND($O1124="HRG",OR($D$2,$Q1124=$E$2)), "See 07.BPTs",IFERROR(ROUND('[10]Linked sheet'!D1124,'Rounded options'!$B$3),"-"))</f>
        <v>7230</v>
      </c>
      <c r="F1124" s="15" t="str">
        <f>IFERROR(ROUND(IF('[10]Linked sheet'!E1124="","-",'[10]Linked sheet'!E1124),'Rounded options'!$B$3),"-")</f>
        <v>-</v>
      </c>
      <c r="G1124" s="15" t="str">
        <f>IFERROR(ROUND(IF('[10]Linked sheet'!F1124="","-",'[10]Linked sheet'!F1124),'Rounded options'!$B$3),"-")</f>
        <v>-</v>
      </c>
      <c r="H1124" s="15">
        <f>IFERROR(ROUND(IF('[10]Linked sheet'!G1124="","-",'[10]Linked sheet'!G1124),'Rounded options'!$B$3),"-")</f>
        <v>10</v>
      </c>
      <c r="I1124" s="66">
        <f>IF(AND(Q1124=$I$2,$O1124="HRG"),"See 07.BPTs",IFERROR(ROUND('[10]Linked sheet'!H1124,'Rounded options'!$B$3),"-"))</f>
        <v>7230</v>
      </c>
      <c r="J1124" s="15">
        <f>IFERROR(ROUND(IF('[10]Linked sheet'!I1124="","-",'[10]Linked sheet'!I1124),'Rounded options'!$B$3),"-")</f>
        <v>10</v>
      </c>
      <c r="K1124" s="15">
        <f>IFERROR(ROUND(IF('[10]Linked sheet'!J1124="","-",'[10]Linked sheet'!J1124),'Rounded options'!$B$3),"-")</f>
        <v>208</v>
      </c>
      <c r="L1124" s="15" t="str">
        <f>IF('[10]Linked sheet'!K1124="","-",'[10]Linked sheet'!K1124)</f>
        <v>No</v>
      </c>
      <c r="M1124" s="39" t="str">
        <f>IF('[10]Linked sheet'!L1124="","-",'[10]Linked sheet'!L1124)</f>
        <v>-</v>
      </c>
      <c r="N1124" s="35">
        <f>IFERROR(ROUND('[10]Linked sheet'!M1124,'Rounded options'!$B$3),"-")</f>
        <v>0</v>
      </c>
      <c r="O1124" s="7" t="str">
        <f>IFERROR(VLOOKUP($B1124,[11]BPT_System_Structure!$B:$F,2,FALSE),"-")</f>
        <v>-</v>
      </c>
      <c r="P1124" s="23" t="str">
        <f>IFERROR(VLOOKUP($B1124,[11]BPT_System_Structure!$B:$F,3,FALSE),"-")</f>
        <v>-</v>
      </c>
      <c r="Q1124" s="8" t="str">
        <f>IFERROR(VLOOKUP($B1124,[11]BPT_System_Structure!$B:$F,5,FALSE),"-")</f>
        <v>-</v>
      </c>
      <c r="R1124" s="59">
        <v>0</v>
      </c>
    </row>
    <row r="1125" spans="2:18" hidden="1" x14ac:dyDescent="0.2">
      <c r="B1125" s="21" t="str">
        <f>'[10]Linked sheet'!A1125</f>
        <v>JA35Z</v>
      </c>
      <c r="C1125" s="20" t="str">
        <f>VLOOKUP($B1125,'[10]Linked sheet'!$A$3:$O$1925,2,FALSE)</f>
        <v>Bilateral Delayed Free Perforator Flap Breast Reconstruction</v>
      </c>
      <c r="D1125" s="68" t="str">
        <f>IF(AND($Q1125=$D$2,$O1125="HRG"),"See 07.BPT",IFERROR(ROUND('[10]Linked sheet'!C1125,'Rounded options'!$B$3),"-"))</f>
        <v>-</v>
      </c>
      <c r="E1125" s="66">
        <f>IF(AND($O1125="HRG",OR($D$2,$Q1125=$E$2)), "See 07.BPTs",IFERROR(ROUND('[10]Linked sheet'!D1125,'Rounded options'!$B$3),"-"))</f>
        <v>7867</v>
      </c>
      <c r="F1125" s="15" t="str">
        <f>IFERROR(ROUND(IF('[10]Linked sheet'!E1125="","-",'[10]Linked sheet'!E1125),'Rounded options'!$B$3),"-")</f>
        <v>-</v>
      </c>
      <c r="G1125" s="15" t="str">
        <f>IFERROR(ROUND(IF('[10]Linked sheet'!F1125="","-",'[10]Linked sheet'!F1125),'Rounded options'!$B$3),"-")</f>
        <v>-</v>
      </c>
      <c r="H1125" s="15">
        <f>IFERROR(ROUND(IF('[10]Linked sheet'!G1125="","-",'[10]Linked sheet'!G1125),'Rounded options'!$B$3),"-")</f>
        <v>13</v>
      </c>
      <c r="I1125" s="66">
        <f>IF(AND(Q1125=$I$2,$O1125="HRG"),"See 07.BPTs",IFERROR(ROUND('[10]Linked sheet'!H1125,'Rounded options'!$B$3),"-"))</f>
        <v>8260</v>
      </c>
      <c r="J1125" s="15">
        <f>IFERROR(ROUND(IF('[10]Linked sheet'!I1125="","-",'[10]Linked sheet'!I1125),'Rounded options'!$B$3),"-")</f>
        <v>16</v>
      </c>
      <c r="K1125" s="15">
        <f>IFERROR(ROUND(IF('[10]Linked sheet'!J1125="","-",'[10]Linked sheet'!J1125),'Rounded options'!$B$3),"-")</f>
        <v>208</v>
      </c>
      <c r="L1125" s="15" t="str">
        <f>IF('[10]Linked sheet'!K1125="","-",'[10]Linked sheet'!K1125)</f>
        <v>No</v>
      </c>
      <c r="M1125" s="39" t="str">
        <f>IF('[10]Linked sheet'!L1125="","-",'[10]Linked sheet'!L1125)</f>
        <v>-</v>
      </c>
      <c r="N1125" s="35">
        <f>IFERROR(ROUND('[10]Linked sheet'!M1125,'Rounded options'!$B$3),"-")</f>
        <v>0</v>
      </c>
      <c r="O1125" s="7" t="str">
        <f>IFERROR(VLOOKUP($B1125,[11]BPT_System_Structure!$B:$F,2,FALSE),"-")</f>
        <v>-</v>
      </c>
      <c r="P1125" s="23" t="str">
        <f>IFERROR(VLOOKUP($B1125,[11]BPT_System_Structure!$B:$F,3,FALSE),"-")</f>
        <v>-</v>
      </c>
      <c r="Q1125" s="8" t="str">
        <f>IFERROR(VLOOKUP($B1125,[11]BPT_System_Structure!$B:$F,5,FALSE),"-")</f>
        <v>-</v>
      </c>
      <c r="R1125" s="59">
        <v>0</v>
      </c>
    </row>
    <row r="1126" spans="2:18" hidden="1" x14ac:dyDescent="0.2">
      <c r="B1126" s="21" t="str">
        <f>'[10]Linked sheet'!A1126</f>
        <v>JA36Z</v>
      </c>
      <c r="C1126" s="20" t="str">
        <f>VLOOKUP($B1126,'[10]Linked sheet'!$A$3:$O$1925,2,FALSE)</f>
        <v>Unilateral Excision of Breast with Immediate Free Perforator Flap Reconstruction</v>
      </c>
      <c r="D1126" s="68" t="str">
        <f>IF(AND($Q1126=$D$2,$O1126="HRG"),"See 07.BPT",IFERROR(ROUND('[10]Linked sheet'!C1126,'Rounded options'!$B$3),"-"))</f>
        <v>-</v>
      </c>
      <c r="E1126" s="66">
        <f>IF(AND($O1126="HRG",OR($D$2,$Q1126=$E$2)), "See 07.BPTs",IFERROR(ROUND('[10]Linked sheet'!D1126,'Rounded options'!$B$3),"-"))</f>
        <v>8525</v>
      </c>
      <c r="F1126" s="15" t="str">
        <f>IFERROR(ROUND(IF('[10]Linked sheet'!E1126="","-",'[10]Linked sheet'!E1126),'Rounded options'!$B$3),"-")</f>
        <v>-</v>
      </c>
      <c r="G1126" s="15" t="str">
        <f>IFERROR(ROUND(IF('[10]Linked sheet'!F1126="","-",'[10]Linked sheet'!F1126),'Rounded options'!$B$3),"-")</f>
        <v>-</v>
      </c>
      <c r="H1126" s="15">
        <f>IFERROR(ROUND(IF('[10]Linked sheet'!G1126="","-",'[10]Linked sheet'!G1126),'Rounded options'!$B$3),"-")</f>
        <v>10</v>
      </c>
      <c r="I1126" s="66">
        <f>IF(AND(Q1126=$I$2,$O1126="HRG"),"See 07.BPTs",IFERROR(ROUND('[10]Linked sheet'!H1126,'Rounded options'!$B$3),"-"))</f>
        <v>8525</v>
      </c>
      <c r="J1126" s="15">
        <f>IFERROR(ROUND(IF('[10]Linked sheet'!I1126="","-",'[10]Linked sheet'!I1126),'Rounded options'!$B$3),"-")</f>
        <v>10</v>
      </c>
      <c r="K1126" s="15">
        <f>IFERROR(ROUND(IF('[10]Linked sheet'!J1126="","-",'[10]Linked sheet'!J1126),'Rounded options'!$B$3),"-")</f>
        <v>208</v>
      </c>
      <c r="L1126" s="15" t="str">
        <f>IF('[10]Linked sheet'!K1126="","-",'[10]Linked sheet'!K1126)</f>
        <v>No</v>
      </c>
      <c r="M1126" s="39" t="str">
        <f>IF('[10]Linked sheet'!L1126="","-",'[10]Linked sheet'!L1126)</f>
        <v>-</v>
      </c>
      <c r="N1126" s="35">
        <f>IFERROR(ROUND('[10]Linked sheet'!M1126,'Rounded options'!$B$3),"-")</f>
        <v>0</v>
      </c>
      <c r="O1126" s="7" t="str">
        <f>IFERROR(VLOOKUP($B1126,[11]BPT_System_Structure!$B:$F,2,FALSE),"-")</f>
        <v>-</v>
      </c>
      <c r="P1126" s="23" t="str">
        <f>IFERROR(VLOOKUP($B1126,[11]BPT_System_Structure!$B:$F,3,FALSE),"-")</f>
        <v>-</v>
      </c>
      <c r="Q1126" s="8" t="str">
        <f>IFERROR(VLOOKUP($B1126,[11]BPT_System_Structure!$B:$F,5,FALSE),"-")</f>
        <v>-</v>
      </c>
      <c r="R1126" s="59">
        <v>0</v>
      </c>
    </row>
    <row r="1127" spans="2:18" hidden="1" x14ac:dyDescent="0.2">
      <c r="B1127" s="21" t="str">
        <f>'[10]Linked sheet'!A1127</f>
        <v>JA37Z</v>
      </c>
      <c r="C1127" s="20" t="str">
        <f>VLOOKUP($B1127,'[10]Linked sheet'!$A$3:$O$1925,2,FALSE)</f>
        <v>Bilateral Excision of Breast with Immediate Free Perforator Flap Reconstruction</v>
      </c>
      <c r="D1127" s="68" t="str">
        <f>IF(AND($Q1127=$D$2,$O1127="HRG"),"See 07.BPT",IFERROR(ROUND('[10]Linked sheet'!C1127,'Rounded options'!$B$3),"-"))</f>
        <v>-</v>
      </c>
      <c r="E1127" s="66">
        <f>IF(AND($O1127="HRG",OR($D$2,$Q1127=$E$2)), "See 07.BPTs",IFERROR(ROUND('[10]Linked sheet'!D1127,'Rounded options'!$B$3),"-"))</f>
        <v>9723</v>
      </c>
      <c r="F1127" s="15" t="str">
        <f>IFERROR(ROUND(IF('[10]Linked sheet'!E1127="","-",'[10]Linked sheet'!E1127),'Rounded options'!$B$3),"-")</f>
        <v>-</v>
      </c>
      <c r="G1127" s="15" t="str">
        <f>IFERROR(ROUND(IF('[10]Linked sheet'!F1127="","-",'[10]Linked sheet'!F1127),'Rounded options'!$B$3),"-")</f>
        <v>-</v>
      </c>
      <c r="H1127" s="15">
        <f>IFERROR(ROUND(IF('[10]Linked sheet'!G1127="","-",'[10]Linked sheet'!G1127),'Rounded options'!$B$3),"-")</f>
        <v>11</v>
      </c>
      <c r="I1127" s="66">
        <f>IF(AND(Q1127=$I$2,$O1127="HRG"),"See 07.BPTs",IFERROR(ROUND('[10]Linked sheet'!H1127,'Rounded options'!$B$3),"-"))</f>
        <v>9723</v>
      </c>
      <c r="J1127" s="15">
        <f>IFERROR(ROUND(IF('[10]Linked sheet'!I1127="","-",'[10]Linked sheet'!I1127),'Rounded options'!$B$3),"-")</f>
        <v>11</v>
      </c>
      <c r="K1127" s="15">
        <f>IFERROR(ROUND(IF('[10]Linked sheet'!J1127="","-",'[10]Linked sheet'!J1127),'Rounded options'!$B$3),"-")</f>
        <v>208</v>
      </c>
      <c r="L1127" s="15" t="str">
        <f>IF('[10]Linked sheet'!K1127="","-",'[10]Linked sheet'!K1127)</f>
        <v>No</v>
      </c>
      <c r="M1127" s="39" t="str">
        <f>IF('[10]Linked sheet'!L1127="","-",'[10]Linked sheet'!L1127)</f>
        <v>-</v>
      </c>
      <c r="N1127" s="35">
        <f>IFERROR(ROUND('[10]Linked sheet'!M1127,'Rounded options'!$B$3),"-")</f>
        <v>0</v>
      </c>
      <c r="O1127" s="7" t="str">
        <f>IFERROR(VLOOKUP($B1127,[11]BPT_System_Structure!$B:$F,2,FALSE),"-")</f>
        <v>-</v>
      </c>
      <c r="P1127" s="23" t="str">
        <f>IFERROR(VLOOKUP($B1127,[11]BPT_System_Structure!$B:$F,3,FALSE),"-")</f>
        <v>-</v>
      </c>
      <c r="Q1127" s="8" t="str">
        <f>IFERROR(VLOOKUP($B1127,[11]BPT_System_Structure!$B:$F,5,FALSE),"-")</f>
        <v>-</v>
      </c>
      <c r="R1127" s="59">
        <v>0</v>
      </c>
    </row>
    <row r="1128" spans="2:18" hidden="1" x14ac:dyDescent="0.2">
      <c r="B1128" s="21" t="str">
        <f>'[10]Linked sheet'!A1128</f>
        <v>JA38A</v>
      </c>
      <c r="C1128" s="20" t="str">
        <f>VLOOKUP($B1128,'[10]Linked sheet'!$A$3:$O$1925,2,FALSE)</f>
        <v>Unilateral Major Breast Procedures with Lymph Node Clearance, with CC Score 5+</v>
      </c>
      <c r="D1128" s="68" t="str">
        <f>IF(AND($Q1128=$D$2,$O1128="HRG"),"See 07.BPT",IFERROR(ROUND('[10]Linked sheet'!C1128,'Rounded options'!$B$3),"-"))</f>
        <v>-</v>
      </c>
      <c r="E1128" s="66">
        <f>IF(AND($O1128="HRG",OR($D$2,$Q1128=$E$2)), "See 07.BPTs",IFERROR(ROUND('[10]Linked sheet'!D1128,'Rounded options'!$B$3),"-"))</f>
        <v>3746</v>
      </c>
      <c r="F1128" s="15" t="str">
        <f>IFERROR(ROUND(IF('[10]Linked sheet'!E1128="","-",'[10]Linked sheet'!E1128),'Rounded options'!$B$3),"-")</f>
        <v>-</v>
      </c>
      <c r="G1128" s="15" t="str">
        <f>IFERROR(ROUND(IF('[10]Linked sheet'!F1128="","-",'[10]Linked sheet'!F1128),'Rounded options'!$B$3),"-")</f>
        <v>-</v>
      </c>
      <c r="H1128" s="15">
        <f>IFERROR(ROUND(IF('[10]Linked sheet'!G1128="","-",'[10]Linked sheet'!G1128),'Rounded options'!$B$3),"-")</f>
        <v>11</v>
      </c>
      <c r="I1128" s="66">
        <f>IF(AND(Q1128=$I$2,$O1128="HRG"),"See 07.BPTs",IFERROR(ROUND('[10]Linked sheet'!H1128,'Rounded options'!$B$3),"-"))</f>
        <v>4855</v>
      </c>
      <c r="J1128" s="15">
        <f>IFERROR(ROUND(IF('[10]Linked sheet'!I1128="","-",'[10]Linked sheet'!I1128),'Rounded options'!$B$3),"-")</f>
        <v>88</v>
      </c>
      <c r="K1128" s="15">
        <f>IFERROR(ROUND(IF('[10]Linked sheet'!J1128="","-",'[10]Linked sheet'!J1128),'Rounded options'!$B$3),"-")</f>
        <v>208</v>
      </c>
      <c r="L1128" s="15" t="str">
        <f>IF('[10]Linked sheet'!K1128="","-",'[10]Linked sheet'!K1128)</f>
        <v>No</v>
      </c>
      <c r="M1128" s="39" t="str">
        <f>IF('[10]Linked sheet'!L1128="","-",'[10]Linked sheet'!L1128)</f>
        <v>-</v>
      </c>
      <c r="N1128" s="35">
        <f>IFERROR(ROUND('[10]Linked sheet'!M1128,'Rounded options'!$B$3),"-")</f>
        <v>0</v>
      </c>
      <c r="O1128" s="7" t="str">
        <f>IFERROR(VLOOKUP($B1128,[11]BPT_System_Structure!$B:$F,2,FALSE),"-")</f>
        <v>-</v>
      </c>
      <c r="P1128" s="23" t="str">
        <f>IFERROR(VLOOKUP($B1128,[11]BPT_System_Structure!$B:$F,3,FALSE),"-")</f>
        <v>-</v>
      </c>
      <c r="Q1128" s="8" t="str">
        <f>IFERROR(VLOOKUP($B1128,[11]BPT_System_Structure!$B:$F,5,FALSE),"-")</f>
        <v>-</v>
      </c>
      <c r="R1128" s="59">
        <v>0</v>
      </c>
    </row>
    <row r="1129" spans="2:18" hidden="1" x14ac:dyDescent="0.2">
      <c r="B1129" s="21" t="str">
        <f>'[10]Linked sheet'!A1129</f>
        <v>JA38B</v>
      </c>
      <c r="C1129" s="20" t="str">
        <f>VLOOKUP($B1129,'[10]Linked sheet'!$A$3:$O$1925,2,FALSE)</f>
        <v>Unilateral Major Breast Procedures with Lymph Node Clearance, with CC Score 2-4</v>
      </c>
      <c r="D1129" s="68" t="str">
        <f>IF(AND($Q1129=$D$2,$O1129="HRG"),"See 07.BPT",IFERROR(ROUND('[10]Linked sheet'!C1129,'Rounded options'!$B$3),"-"))</f>
        <v>-</v>
      </c>
      <c r="E1129" s="66">
        <f>IF(AND($O1129="HRG",OR($D$2,$Q1129=$E$2)), "See 07.BPTs",IFERROR(ROUND('[10]Linked sheet'!D1129,'Rounded options'!$B$3),"-"))</f>
        <v>2942</v>
      </c>
      <c r="F1129" s="15" t="str">
        <f>IFERROR(ROUND(IF('[10]Linked sheet'!E1129="","-",'[10]Linked sheet'!E1129),'Rounded options'!$B$3),"-")</f>
        <v>-</v>
      </c>
      <c r="G1129" s="15" t="str">
        <f>IFERROR(ROUND(IF('[10]Linked sheet'!F1129="","-",'[10]Linked sheet'!F1129),'Rounded options'!$B$3),"-")</f>
        <v>-</v>
      </c>
      <c r="H1129" s="15">
        <f>IFERROR(ROUND(IF('[10]Linked sheet'!G1129="","-",'[10]Linked sheet'!G1129),'Rounded options'!$B$3),"-")</f>
        <v>6</v>
      </c>
      <c r="I1129" s="66">
        <f>IF(AND(Q1129=$I$2,$O1129="HRG"),"See 07.BPTs",IFERROR(ROUND('[10]Linked sheet'!H1129,'Rounded options'!$B$3),"-"))</f>
        <v>2942</v>
      </c>
      <c r="J1129" s="15">
        <f>IFERROR(ROUND(IF('[10]Linked sheet'!I1129="","-",'[10]Linked sheet'!I1129),'Rounded options'!$B$3),"-")</f>
        <v>6</v>
      </c>
      <c r="K1129" s="15">
        <f>IFERROR(ROUND(IF('[10]Linked sheet'!J1129="","-",'[10]Linked sheet'!J1129),'Rounded options'!$B$3),"-")</f>
        <v>208</v>
      </c>
      <c r="L1129" s="15" t="str">
        <f>IF('[10]Linked sheet'!K1129="","-",'[10]Linked sheet'!K1129)</f>
        <v>No</v>
      </c>
      <c r="M1129" s="39" t="str">
        <f>IF('[10]Linked sheet'!L1129="","-",'[10]Linked sheet'!L1129)</f>
        <v>-</v>
      </c>
      <c r="N1129" s="35">
        <f>IFERROR(ROUND('[10]Linked sheet'!M1129,'Rounded options'!$B$3),"-")</f>
        <v>0</v>
      </c>
      <c r="O1129" s="7" t="str">
        <f>IFERROR(VLOOKUP($B1129,[11]BPT_System_Structure!$B:$F,2,FALSE),"-")</f>
        <v>-</v>
      </c>
      <c r="P1129" s="23" t="str">
        <f>IFERROR(VLOOKUP($B1129,[11]BPT_System_Structure!$B:$F,3,FALSE),"-")</f>
        <v>-</v>
      </c>
      <c r="Q1129" s="8" t="str">
        <f>IFERROR(VLOOKUP($B1129,[11]BPT_System_Structure!$B:$F,5,FALSE),"-")</f>
        <v>-</v>
      </c>
      <c r="R1129" s="59">
        <v>0</v>
      </c>
    </row>
    <row r="1130" spans="2:18" x14ac:dyDescent="0.2">
      <c r="B1130" s="21" t="str">
        <f>'[10]Linked sheet'!A1130</f>
        <v>JA38C</v>
      </c>
      <c r="C1130" s="20" t="str">
        <f>VLOOKUP($B1130,'[10]Linked sheet'!$A$3:$O$1925,2,FALSE)</f>
        <v>Unilateral Major Breast Procedures with Lymph Node Clearance, with CC Score 0-1</v>
      </c>
      <c r="D1130" s="68" t="str">
        <f>IF(AND($Q1130=$D$2,$O1130="HRG"),"See 07.BPT",IFERROR(ROUND('[10]Linked sheet'!C1130,'Rounded options'!$B$3),"-"))</f>
        <v>-</v>
      </c>
      <c r="E1130" s="66">
        <f>IF(AND($O1130="HRG",OR($D$2,$Q1130=$E$2)), "See 07.BPTs",IFERROR(ROUND('[10]Linked sheet'!D1130,'Rounded options'!$B$3),"-"))</f>
        <v>2723</v>
      </c>
      <c r="F1130" s="15" t="str">
        <f>IFERROR(ROUND(IF('[10]Linked sheet'!E1130="","-",'[10]Linked sheet'!E1130),'Rounded options'!$B$3),"-")</f>
        <v>-</v>
      </c>
      <c r="G1130" s="15" t="str">
        <f>IFERROR(ROUND(IF('[10]Linked sheet'!F1130="","-",'[10]Linked sheet'!F1130),'Rounded options'!$B$3),"-")</f>
        <v>-</v>
      </c>
      <c r="H1130" s="15">
        <f>IFERROR(ROUND(IF('[10]Linked sheet'!G1130="","-",'[10]Linked sheet'!G1130),'Rounded options'!$B$3),"-")</f>
        <v>5</v>
      </c>
      <c r="I1130" s="66">
        <f>IF(AND(Q1130=$I$2,$O1130="HRG"),"See 07.BPTs",IFERROR(ROUND('[10]Linked sheet'!H1130,'Rounded options'!$B$3),"-"))</f>
        <v>3034</v>
      </c>
      <c r="J1130" s="15">
        <f>IFERROR(ROUND(IF('[10]Linked sheet'!I1130="","-",'[10]Linked sheet'!I1130),'Rounded options'!$B$3),"-")</f>
        <v>7</v>
      </c>
      <c r="K1130" s="15">
        <f>IFERROR(ROUND(IF('[10]Linked sheet'!J1130="","-",'[10]Linked sheet'!J1130),'Rounded options'!$B$3),"-")</f>
        <v>208</v>
      </c>
      <c r="L1130" s="15" t="str">
        <f>IF('[10]Linked sheet'!K1130="","-",'[10]Linked sheet'!K1130)</f>
        <v>No</v>
      </c>
      <c r="M1130" s="39" t="str">
        <f>IF('[10]Linked sheet'!L1130="","-",'[10]Linked sheet'!L1130)</f>
        <v>-</v>
      </c>
      <c r="N1130" s="35">
        <f>IFERROR(ROUND('[10]Linked sheet'!M1130,'Rounded options'!$B$3),"-")</f>
        <v>0</v>
      </c>
      <c r="O1130" s="7" t="str">
        <f>IFERROR(VLOOKUP($B1130,[11]BPT_System_Structure!$B:$F,2,FALSE),"-")</f>
        <v>sub-HRG</v>
      </c>
      <c r="P1130" s="23" t="str">
        <f>IFERROR(VLOOKUP($B1130,[11]BPT_System_Structure!$B:$F,3,FALSE),"-")</f>
        <v>DayCase</v>
      </c>
      <c r="Q1130" s="8" t="str">
        <f>IFERROR(VLOOKUP($B1130,[11]BPT_System_Structure!$B:$F,5,FALSE),"-")</f>
        <v>DC/EL</v>
      </c>
      <c r="R1130" s="59" t="s">
        <v>11</v>
      </c>
    </row>
    <row r="1131" spans="2:18" hidden="1" x14ac:dyDescent="0.2">
      <c r="B1131" s="21" t="str">
        <f>'[10]Linked sheet'!A1131</f>
        <v>JA39Z</v>
      </c>
      <c r="C1131" s="20" t="str">
        <f>VLOOKUP($B1131,'[10]Linked sheet'!$A$3:$O$1925,2,FALSE)</f>
        <v>Bilateral Major Breast Procedures with Lymph Node Clearance</v>
      </c>
      <c r="D1131" s="68" t="str">
        <f>IF(AND($Q1131=$D$2,$O1131="HRG"),"See 07.BPT",IFERROR(ROUND('[10]Linked sheet'!C1131,'Rounded options'!$B$3),"-"))</f>
        <v>-</v>
      </c>
      <c r="E1131" s="66">
        <f>IF(AND($O1131="HRG",OR($D$2,$Q1131=$E$2)), "See 07.BPTs",IFERROR(ROUND('[10]Linked sheet'!D1131,'Rounded options'!$B$3),"-"))</f>
        <v>3957</v>
      </c>
      <c r="F1131" s="15" t="str">
        <f>IFERROR(ROUND(IF('[10]Linked sheet'!E1131="","-",'[10]Linked sheet'!E1131),'Rounded options'!$B$3),"-")</f>
        <v>-</v>
      </c>
      <c r="G1131" s="15" t="str">
        <f>IFERROR(ROUND(IF('[10]Linked sheet'!F1131="","-",'[10]Linked sheet'!F1131),'Rounded options'!$B$3),"-")</f>
        <v>-</v>
      </c>
      <c r="H1131" s="15">
        <f>IFERROR(ROUND(IF('[10]Linked sheet'!G1131="","-",'[10]Linked sheet'!G1131),'Rounded options'!$B$3),"-")</f>
        <v>9</v>
      </c>
      <c r="I1131" s="66">
        <f>IF(AND(Q1131=$I$2,$O1131="HRG"),"See 07.BPTs",IFERROR(ROUND('[10]Linked sheet'!H1131,'Rounded options'!$B$3),"-"))</f>
        <v>3957</v>
      </c>
      <c r="J1131" s="15">
        <f>IFERROR(ROUND(IF('[10]Linked sheet'!I1131="","-",'[10]Linked sheet'!I1131),'Rounded options'!$B$3),"-")</f>
        <v>9</v>
      </c>
      <c r="K1131" s="15">
        <f>IFERROR(ROUND(IF('[10]Linked sheet'!J1131="","-",'[10]Linked sheet'!J1131),'Rounded options'!$B$3),"-")</f>
        <v>208</v>
      </c>
      <c r="L1131" s="15" t="str">
        <f>IF('[10]Linked sheet'!K1131="","-",'[10]Linked sheet'!K1131)</f>
        <v>No</v>
      </c>
      <c r="M1131" s="39" t="str">
        <f>IF('[10]Linked sheet'!L1131="","-",'[10]Linked sheet'!L1131)</f>
        <v>-</v>
      </c>
      <c r="N1131" s="35">
        <f>IFERROR(ROUND('[10]Linked sheet'!M1131,'Rounded options'!$B$3),"-")</f>
        <v>0</v>
      </c>
      <c r="O1131" s="7" t="str">
        <f>IFERROR(VLOOKUP($B1131,[11]BPT_System_Structure!$B:$F,2,FALSE),"-")</f>
        <v>-</v>
      </c>
      <c r="P1131" s="23" t="str">
        <f>IFERROR(VLOOKUP($B1131,[11]BPT_System_Structure!$B:$F,3,FALSE),"-")</f>
        <v>-</v>
      </c>
      <c r="Q1131" s="8" t="str">
        <f>IFERROR(VLOOKUP($B1131,[11]BPT_System_Structure!$B:$F,5,FALSE),"-")</f>
        <v>-</v>
      </c>
      <c r="R1131" s="59">
        <v>0</v>
      </c>
    </row>
    <row r="1132" spans="2:18" hidden="1" x14ac:dyDescent="0.2">
      <c r="B1132" s="21" t="str">
        <f>'[10]Linked sheet'!A1132</f>
        <v>JA40Z</v>
      </c>
      <c r="C1132" s="20" t="str">
        <f>VLOOKUP($B1132,'[10]Linked sheet'!$A$3:$O$1925,2,FALSE)</f>
        <v>Unilateral Therapeutic Mammoplasty</v>
      </c>
      <c r="D1132" s="68" t="str">
        <f>IF(AND($Q1132=$D$2,$O1132="HRG"),"See 07.BPT",IFERROR(ROUND('[10]Linked sheet'!C1132,'Rounded options'!$B$3),"-"))</f>
        <v>-</v>
      </c>
      <c r="E1132" s="66">
        <f>IF(AND($O1132="HRG",OR($D$2,$Q1132=$E$2)), "See 07.BPTs",IFERROR(ROUND('[10]Linked sheet'!D1132,'Rounded options'!$B$3),"-"))</f>
        <v>2774</v>
      </c>
      <c r="F1132" s="15" t="str">
        <f>IFERROR(ROUND(IF('[10]Linked sheet'!E1132="","-",'[10]Linked sheet'!E1132),'Rounded options'!$B$3),"-")</f>
        <v>-</v>
      </c>
      <c r="G1132" s="15" t="str">
        <f>IFERROR(ROUND(IF('[10]Linked sheet'!F1132="","-",'[10]Linked sheet'!F1132),'Rounded options'!$B$3),"-")</f>
        <v>-</v>
      </c>
      <c r="H1132" s="15">
        <f>IFERROR(ROUND(IF('[10]Linked sheet'!G1132="","-",'[10]Linked sheet'!G1132),'Rounded options'!$B$3),"-")</f>
        <v>5</v>
      </c>
      <c r="I1132" s="66">
        <f>IF(AND(Q1132=$I$2,$O1132="HRG"),"See 07.BPTs",IFERROR(ROUND('[10]Linked sheet'!H1132,'Rounded options'!$B$3),"-"))</f>
        <v>9424</v>
      </c>
      <c r="J1132" s="15">
        <f>IFERROR(ROUND(IF('[10]Linked sheet'!I1132="","-",'[10]Linked sheet'!I1132),'Rounded options'!$B$3),"-")</f>
        <v>16</v>
      </c>
      <c r="K1132" s="15">
        <f>IFERROR(ROUND(IF('[10]Linked sheet'!J1132="","-",'[10]Linked sheet'!J1132),'Rounded options'!$B$3),"-")</f>
        <v>208</v>
      </c>
      <c r="L1132" s="15" t="str">
        <f>IF('[10]Linked sheet'!K1132="","-",'[10]Linked sheet'!K1132)</f>
        <v>No</v>
      </c>
      <c r="M1132" s="39" t="str">
        <f>IF('[10]Linked sheet'!L1132="","-",'[10]Linked sheet'!L1132)</f>
        <v>-</v>
      </c>
      <c r="N1132" s="35">
        <f>IFERROR(ROUND('[10]Linked sheet'!M1132,'Rounded options'!$B$3),"-")</f>
        <v>0</v>
      </c>
      <c r="O1132" s="7" t="str">
        <f>IFERROR(VLOOKUP($B1132,[11]BPT_System_Structure!$B:$F,2,FALSE),"-")</f>
        <v>-</v>
      </c>
      <c r="P1132" s="23" t="str">
        <f>IFERROR(VLOOKUP($B1132,[11]BPT_System_Structure!$B:$F,3,FALSE),"-")</f>
        <v>-</v>
      </c>
      <c r="Q1132" s="8" t="str">
        <f>IFERROR(VLOOKUP($B1132,[11]BPT_System_Structure!$B:$F,5,FALSE),"-")</f>
        <v>-</v>
      </c>
      <c r="R1132" s="59">
        <v>0</v>
      </c>
    </row>
    <row r="1133" spans="2:18" hidden="1" x14ac:dyDescent="0.2">
      <c r="B1133" s="21" t="str">
        <f>'[10]Linked sheet'!A1133</f>
        <v>JA41Z</v>
      </c>
      <c r="C1133" s="20" t="str">
        <f>VLOOKUP($B1133,'[10]Linked sheet'!$A$3:$O$1925,2,FALSE)</f>
        <v>Bilateral Therapeutic Mammoplasty</v>
      </c>
      <c r="D1133" s="68" t="str">
        <f>IF(AND($Q1133=$D$2,$O1133="HRG"),"See 07.BPT",IFERROR(ROUND('[10]Linked sheet'!C1133,'Rounded options'!$B$3),"-"))</f>
        <v>-</v>
      </c>
      <c r="E1133" s="66">
        <f>IF(AND($O1133="HRG",OR($D$2,$Q1133=$E$2)), "See 07.BPTs",IFERROR(ROUND('[10]Linked sheet'!D1133,'Rounded options'!$B$3),"-"))</f>
        <v>3645</v>
      </c>
      <c r="F1133" s="15" t="str">
        <f>IFERROR(ROUND(IF('[10]Linked sheet'!E1133="","-",'[10]Linked sheet'!E1133),'Rounded options'!$B$3),"-")</f>
        <v>-</v>
      </c>
      <c r="G1133" s="15" t="str">
        <f>IFERROR(ROUND(IF('[10]Linked sheet'!F1133="","-",'[10]Linked sheet'!F1133),'Rounded options'!$B$3),"-")</f>
        <v>-</v>
      </c>
      <c r="H1133" s="15">
        <f>IFERROR(ROUND(IF('[10]Linked sheet'!G1133="","-",'[10]Linked sheet'!G1133),'Rounded options'!$B$3),"-")</f>
        <v>5</v>
      </c>
      <c r="I1133" s="66">
        <f>IF(AND(Q1133=$I$2,$O1133="HRG"),"See 07.BPTs",IFERROR(ROUND('[10]Linked sheet'!H1133,'Rounded options'!$B$3),"-"))</f>
        <v>3645</v>
      </c>
      <c r="J1133" s="15">
        <f>IFERROR(ROUND(IF('[10]Linked sheet'!I1133="","-",'[10]Linked sheet'!I1133),'Rounded options'!$B$3),"-")</f>
        <v>5</v>
      </c>
      <c r="K1133" s="15">
        <f>IFERROR(ROUND(IF('[10]Linked sheet'!J1133="","-",'[10]Linked sheet'!J1133),'Rounded options'!$B$3),"-")</f>
        <v>208</v>
      </c>
      <c r="L1133" s="15" t="str">
        <f>IF('[10]Linked sheet'!K1133="","-",'[10]Linked sheet'!K1133)</f>
        <v>No</v>
      </c>
      <c r="M1133" s="39" t="str">
        <f>IF('[10]Linked sheet'!L1133="","-",'[10]Linked sheet'!L1133)</f>
        <v>-</v>
      </c>
      <c r="N1133" s="35">
        <f>IFERROR(ROUND('[10]Linked sheet'!M1133,'Rounded options'!$B$3),"-")</f>
        <v>0</v>
      </c>
      <c r="O1133" s="7" t="str">
        <f>IFERROR(VLOOKUP($B1133,[11]BPT_System_Structure!$B:$F,2,FALSE),"-")</f>
        <v>-</v>
      </c>
      <c r="P1133" s="23" t="str">
        <f>IFERROR(VLOOKUP($B1133,[11]BPT_System_Structure!$B:$F,3,FALSE),"-")</f>
        <v>-</v>
      </c>
      <c r="Q1133" s="8" t="str">
        <f>IFERROR(VLOOKUP($B1133,[11]BPT_System_Structure!$B:$F,5,FALSE),"-")</f>
        <v>-</v>
      </c>
      <c r="R1133" s="59">
        <v>0</v>
      </c>
    </row>
    <row r="1134" spans="2:18" hidden="1" x14ac:dyDescent="0.2">
      <c r="B1134" s="21" t="str">
        <f>'[10]Linked sheet'!A1134</f>
        <v>JC40Z</v>
      </c>
      <c r="C1134" s="20" t="str">
        <f>VLOOKUP($B1134,'[10]Linked sheet'!$A$3:$O$1925,2,FALSE)</f>
        <v>Multiple Major Skin Procedures</v>
      </c>
      <c r="D1134" s="68">
        <f>IF(AND($Q1134=$D$2,$O1134="HRG"),"See 07.BPT",IFERROR(ROUND('[10]Linked sheet'!C1134,'Rounded options'!$B$3),"-"))</f>
        <v>115</v>
      </c>
      <c r="E1134" s="66">
        <f>IF(AND($O1134="HRG",OR($D$2,$Q1134=$E$2)), "See 07.BPTs",IFERROR(ROUND('[10]Linked sheet'!D1134,'Rounded options'!$B$3),"-"))</f>
        <v>2151</v>
      </c>
      <c r="F1134" s="15" t="str">
        <f>IFERROR(ROUND(IF('[10]Linked sheet'!E1134="","-",'[10]Linked sheet'!E1134),'Rounded options'!$B$3),"-")</f>
        <v>-</v>
      </c>
      <c r="G1134" s="15" t="str">
        <f>IFERROR(ROUND(IF('[10]Linked sheet'!F1134="","-",'[10]Linked sheet'!F1134),'Rounded options'!$B$3),"-")</f>
        <v>-</v>
      </c>
      <c r="H1134" s="15">
        <f>IFERROR(ROUND(IF('[10]Linked sheet'!G1134="","-",'[10]Linked sheet'!G1134),'Rounded options'!$B$3),"-")</f>
        <v>5</v>
      </c>
      <c r="I1134" s="66">
        <f>IF(AND(Q1134=$I$2,$O1134="HRG"),"See 07.BPTs",IFERROR(ROUND('[10]Linked sheet'!H1134,'Rounded options'!$B$3),"-"))</f>
        <v>7970</v>
      </c>
      <c r="J1134" s="15">
        <f>IFERROR(ROUND(IF('[10]Linked sheet'!I1134="","-",'[10]Linked sheet'!I1134),'Rounded options'!$B$3),"-")</f>
        <v>50</v>
      </c>
      <c r="K1134" s="15">
        <f>IFERROR(ROUND(IF('[10]Linked sheet'!J1134="","-",'[10]Linked sheet'!J1134),'Rounded options'!$B$3),"-")</f>
        <v>208</v>
      </c>
      <c r="L1134" s="15" t="str">
        <f>IF('[10]Linked sheet'!K1134="","-",'[10]Linked sheet'!K1134)</f>
        <v>No</v>
      </c>
      <c r="M1134" s="39" t="str">
        <f>IF('[10]Linked sheet'!L1134="","-",'[10]Linked sheet'!L1134)</f>
        <v>-</v>
      </c>
      <c r="N1134" s="35">
        <f>IFERROR(ROUND('[10]Linked sheet'!M1134,'Rounded options'!$B$3),"-")</f>
        <v>0</v>
      </c>
      <c r="O1134" s="7" t="str">
        <f>IFERROR(VLOOKUP($B1134,[11]BPT_System_Structure!$B:$F,2,FALSE),"-")</f>
        <v>-</v>
      </c>
      <c r="P1134" s="23" t="str">
        <f>IFERROR(VLOOKUP($B1134,[11]BPT_System_Structure!$B:$F,3,FALSE),"-")</f>
        <v>-</v>
      </c>
      <c r="Q1134" s="8" t="str">
        <f>IFERROR(VLOOKUP($B1134,[11]BPT_System_Structure!$B:$F,5,FALSE),"-")</f>
        <v>-</v>
      </c>
      <c r="R1134" s="59">
        <v>0</v>
      </c>
    </row>
    <row r="1135" spans="2:18" hidden="1" x14ac:dyDescent="0.2">
      <c r="B1135" s="21" t="str">
        <f>'[10]Linked sheet'!A1135</f>
        <v>JC41Z</v>
      </c>
      <c r="C1135" s="20" t="str">
        <f>VLOOKUP($B1135,'[10]Linked sheet'!$A$3:$O$1925,2,FALSE)</f>
        <v>Major Skin Procedures</v>
      </c>
      <c r="D1135" s="68">
        <f>IF(AND($Q1135=$D$2,$O1135="HRG"),"See 07.BPT",IFERROR(ROUND('[10]Linked sheet'!C1135,'Rounded options'!$B$3),"-"))</f>
        <v>164</v>
      </c>
      <c r="E1135" s="66">
        <f>IF(AND($O1135="HRG",OR($D$2,$Q1135=$E$2)), "See 07.BPTs",IFERROR(ROUND('[10]Linked sheet'!D1135,'Rounded options'!$B$3),"-"))</f>
        <v>1774</v>
      </c>
      <c r="F1135" s="15" t="str">
        <f>IFERROR(ROUND(IF('[10]Linked sheet'!E1135="","-",'[10]Linked sheet'!E1135),'Rounded options'!$B$3),"-")</f>
        <v>-</v>
      </c>
      <c r="G1135" s="15" t="str">
        <f>IFERROR(ROUND(IF('[10]Linked sheet'!F1135="","-",'[10]Linked sheet'!F1135),'Rounded options'!$B$3),"-")</f>
        <v>-</v>
      </c>
      <c r="H1135" s="15">
        <f>IFERROR(ROUND(IF('[10]Linked sheet'!G1135="","-",'[10]Linked sheet'!G1135),'Rounded options'!$B$3),"-")</f>
        <v>5</v>
      </c>
      <c r="I1135" s="66">
        <f>IF(AND(Q1135=$I$2,$O1135="HRG"),"See 07.BPTs",IFERROR(ROUND('[10]Linked sheet'!H1135,'Rounded options'!$B$3),"-"))</f>
        <v>7970</v>
      </c>
      <c r="J1135" s="15">
        <f>IFERROR(ROUND(IF('[10]Linked sheet'!I1135="","-",'[10]Linked sheet'!I1135),'Rounded options'!$B$3),"-")</f>
        <v>50</v>
      </c>
      <c r="K1135" s="15">
        <f>IFERROR(ROUND(IF('[10]Linked sheet'!J1135="","-",'[10]Linked sheet'!J1135),'Rounded options'!$B$3),"-")</f>
        <v>208</v>
      </c>
      <c r="L1135" s="15" t="str">
        <f>IF('[10]Linked sheet'!K1135="","-",'[10]Linked sheet'!K1135)</f>
        <v>No</v>
      </c>
      <c r="M1135" s="39" t="str">
        <f>IF('[10]Linked sheet'!L1135="","-",'[10]Linked sheet'!L1135)</f>
        <v>-</v>
      </c>
      <c r="N1135" s="35">
        <f>IFERROR(ROUND('[10]Linked sheet'!M1135,'Rounded options'!$B$3),"-")</f>
        <v>0</v>
      </c>
      <c r="O1135" s="7" t="str">
        <f>IFERROR(VLOOKUP($B1135,[11]BPT_System_Structure!$B:$F,2,FALSE),"-")</f>
        <v>-</v>
      </c>
      <c r="P1135" s="23" t="str">
        <f>IFERROR(VLOOKUP($B1135,[11]BPT_System_Structure!$B:$F,3,FALSE),"-")</f>
        <v>-</v>
      </c>
      <c r="Q1135" s="8" t="str">
        <f>IFERROR(VLOOKUP($B1135,[11]BPT_System_Structure!$B:$F,5,FALSE),"-")</f>
        <v>-</v>
      </c>
      <c r="R1135" s="59">
        <v>0</v>
      </c>
    </row>
    <row r="1136" spans="2:18" x14ac:dyDescent="0.2">
      <c r="B1136" s="21" t="str">
        <f>'[10]Linked sheet'!A1136</f>
        <v>JC42A</v>
      </c>
      <c r="C1136" s="20" t="str">
        <f>VLOOKUP($B1136,'[10]Linked sheet'!$A$3:$O$1925,2,FALSE)</f>
        <v>Intermediate Skin Procedures, 13 years and over</v>
      </c>
      <c r="D1136" s="68">
        <f>IF(AND($Q1136=$D$2,$O1136="HRG"),"See 07.BPT",IFERROR(ROUND('[10]Linked sheet'!C1136,'Rounded options'!$B$3),"-"))</f>
        <v>132</v>
      </c>
      <c r="E1136" s="66">
        <f>IF(AND($O1136="HRG",OR($D$2,$Q1136=$E$2)), "See 07.BPTs",IFERROR(ROUND('[10]Linked sheet'!D1136,'Rounded options'!$B$3),"-"))</f>
        <v>840</v>
      </c>
      <c r="F1136" s="15" t="str">
        <f>IFERROR(ROUND(IF('[10]Linked sheet'!E1136="","-",'[10]Linked sheet'!E1136),'Rounded options'!$B$3),"-")</f>
        <v>-</v>
      </c>
      <c r="G1136" s="15" t="str">
        <f>IFERROR(ROUND(IF('[10]Linked sheet'!F1136="","-",'[10]Linked sheet'!F1136),'Rounded options'!$B$3),"-")</f>
        <v>-</v>
      </c>
      <c r="H1136" s="15">
        <f>IFERROR(ROUND(IF('[10]Linked sheet'!G1136="","-",'[10]Linked sheet'!G1136),'Rounded options'!$B$3),"-")</f>
        <v>5</v>
      </c>
      <c r="I1136" s="66">
        <f>IF(AND(Q1136=$I$2,$O1136="HRG"),"See 07.BPTs",IFERROR(ROUND('[10]Linked sheet'!H1136,'Rounded options'!$B$3),"-"))</f>
        <v>907</v>
      </c>
      <c r="J1136" s="15">
        <f>IFERROR(ROUND(IF('[10]Linked sheet'!I1136="","-",'[10]Linked sheet'!I1136),'Rounded options'!$B$3),"-")</f>
        <v>5</v>
      </c>
      <c r="K1136" s="15">
        <f>IFERROR(ROUND(IF('[10]Linked sheet'!J1136="","-",'[10]Linked sheet'!J1136),'Rounded options'!$B$3),"-")</f>
        <v>208</v>
      </c>
      <c r="L1136" s="15" t="str">
        <f>IF('[10]Linked sheet'!K1136="","-",'[10]Linked sheet'!K1136)</f>
        <v>No</v>
      </c>
      <c r="M1136" s="39" t="str">
        <f>IF('[10]Linked sheet'!L1136="","-",'[10]Linked sheet'!L1136)</f>
        <v>-</v>
      </c>
      <c r="N1136" s="35">
        <f>IFERROR(ROUND('[10]Linked sheet'!M1136,'Rounded options'!$B$3),"-")</f>
        <v>0</v>
      </c>
      <c r="O1136" s="7" t="str">
        <f>IFERROR(VLOOKUP($B1136,[11]BPT_System_Structure!$B:$F,2,FALSE),"-")</f>
        <v>sub-HRG</v>
      </c>
      <c r="P1136" s="23" t="str">
        <f>IFERROR(VLOOKUP($B1136,[11]BPT_System_Structure!$B:$F,3,FALSE),"-")</f>
        <v>SDEC</v>
      </c>
      <c r="Q1136" s="8" t="str">
        <f>IFERROR(VLOOKUP($B1136,[11]BPT_System_Structure!$B:$F,5,FALSE),"-")</f>
        <v>NE</v>
      </c>
      <c r="R1136" s="59" t="s">
        <v>11</v>
      </c>
    </row>
    <row r="1137" spans="2:18" hidden="1" x14ac:dyDescent="0.2">
      <c r="B1137" s="21" t="str">
        <f>'[10]Linked sheet'!A1137</f>
        <v>JC42B</v>
      </c>
      <c r="C1137" s="20" t="str">
        <f>VLOOKUP($B1137,'[10]Linked sheet'!$A$3:$O$1925,2,FALSE)</f>
        <v>Intermediate Skin Procedures, 12 years and under</v>
      </c>
      <c r="D1137" s="68">
        <f>IF(AND($Q1137=$D$2,$O1137="HRG"),"See 07.BPT",IFERROR(ROUND('[10]Linked sheet'!C1137,'Rounded options'!$B$3),"-"))</f>
        <v>122</v>
      </c>
      <c r="E1137" s="66">
        <f>IF(AND($O1137="HRG",OR($D$2,$Q1137=$E$2)), "See 07.BPTs",IFERROR(ROUND('[10]Linked sheet'!D1137,'Rounded options'!$B$3),"-"))</f>
        <v>833</v>
      </c>
      <c r="F1137" s="15" t="str">
        <f>IFERROR(ROUND(IF('[10]Linked sheet'!E1137="","-",'[10]Linked sheet'!E1137),'Rounded options'!$B$3),"-")</f>
        <v>-</v>
      </c>
      <c r="G1137" s="15" t="str">
        <f>IFERROR(ROUND(IF('[10]Linked sheet'!F1137="","-",'[10]Linked sheet'!F1137),'Rounded options'!$B$3),"-")</f>
        <v>-</v>
      </c>
      <c r="H1137" s="15">
        <f>IFERROR(ROUND(IF('[10]Linked sheet'!G1137="","-",'[10]Linked sheet'!G1137),'Rounded options'!$B$3),"-")</f>
        <v>5</v>
      </c>
      <c r="I1137" s="66">
        <f>IF(AND(Q1137=$I$2,$O1137="HRG"),"See 07.BPTs",IFERROR(ROUND('[10]Linked sheet'!H1137,'Rounded options'!$B$3),"-"))</f>
        <v>907</v>
      </c>
      <c r="J1137" s="15">
        <f>IFERROR(ROUND(IF('[10]Linked sheet'!I1137="","-",'[10]Linked sheet'!I1137),'Rounded options'!$B$3),"-")</f>
        <v>5</v>
      </c>
      <c r="K1137" s="15">
        <f>IFERROR(ROUND(IF('[10]Linked sheet'!J1137="","-",'[10]Linked sheet'!J1137),'Rounded options'!$B$3),"-")</f>
        <v>208</v>
      </c>
      <c r="L1137" s="15" t="str">
        <f>IF('[10]Linked sheet'!K1137="","-",'[10]Linked sheet'!K1137)</f>
        <v>No</v>
      </c>
      <c r="M1137" s="39" t="str">
        <f>IF('[10]Linked sheet'!L1137="","-",'[10]Linked sheet'!L1137)</f>
        <v>-</v>
      </c>
      <c r="N1137" s="35">
        <f>IFERROR(ROUND('[10]Linked sheet'!M1137,'Rounded options'!$B$3),"-")</f>
        <v>0</v>
      </c>
      <c r="O1137" s="7" t="str">
        <f>IFERROR(VLOOKUP($B1137,[11]BPT_System_Structure!$B:$F,2,FALSE),"-")</f>
        <v>-</v>
      </c>
      <c r="P1137" s="23" t="str">
        <f>IFERROR(VLOOKUP($B1137,[11]BPT_System_Structure!$B:$F,3,FALSE),"-")</f>
        <v>-</v>
      </c>
      <c r="Q1137" s="8" t="str">
        <f>IFERROR(VLOOKUP($B1137,[11]BPT_System_Structure!$B:$F,5,FALSE),"-")</f>
        <v>-</v>
      </c>
      <c r="R1137" s="59">
        <v>0</v>
      </c>
    </row>
    <row r="1138" spans="2:18" hidden="1" x14ac:dyDescent="0.2">
      <c r="B1138" s="21" t="str">
        <f>'[10]Linked sheet'!A1138</f>
        <v>JC43A</v>
      </c>
      <c r="C1138" s="20" t="str">
        <f>VLOOKUP($B1138,'[10]Linked sheet'!$A$3:$O$1925,2,FALSE)</f>
        <v>Minor Skin Procedures, 13 years and over</v>
      </c>
      <c r="D1138" s="68">
        <f>IF(AND($Q1138=$D$2,$O1138="HRG"),"See 07.BPT",IFERROR(ROUND('[10]Linked sheet'!C1138,'Rounded options'!$B$3),"-"))</f>
        <v>113</v>
      </c>
      <c r="E1138" s="66">
        <f>IF(AND($O1138="HRG",OR($D$2,$Q1138=$E$2)), "See 07.BPTs",IFERROR(ROUND('[10]Linked sheet'!D1138,'Rounded options'!$B$3),"-"))</f>
        <v>525</v>
      </c>
      <c r="F1138" s="15" t="str">
        <f>IFERROR(ROUND(IF('[10]Linked sheet'!E1138="","-",'[10]Linked sheet'!E1138),'Rounded options'!$B$3),"-")</f>
        <v>-</v>
      </c>
      <c r="G1138" s="15" t="str">
        <f>IFERROR(ROUND(IF('[10]Linked sheet'!F1138="","-",'[10]Linked sheet'!F1138),'Rounded options'!$B$3),"-")</f>
        <v>-</v>
      </c>
      <c r="H1138" s="15">
        <f>IFERROR(ROUND(IF('[10]Linked sheet'!G1138="","-",'[10]Linked sheet'!G1138),'Rounded options'!$B$3),"-")</f>
        <v>5</v>
      </c>
      <c r="I1138" s="66">
        <f>IF(AND(Q1138=$I$2,$O1138="HRG"),"See 07.BPTs",IFERROR(ROUND('[10]Linked sheet'!H1138,'Rounded options'!$B$3),"-"))</f>
        <v>550</v>
      </c>
      <c r="J1138" s="15">
        <f>IFERROR(ROUND(IF('[10]Linked sheet'!I1138="","-",'[10]Linked sheet'!I1138),'Rounded options'!$B$3),"-")</f>
        <v>5</v>
      </c>
      <c r="K1138" s="15">
        <f>IFERROR(ROUND(IF('[10]Linked sheet'!J1138="","-",'[10]Linked sheet'!J1138),'Rounded options'!$B$3),"-")</f>
        <v>208</v>
      </c>
      <c r="L1138" s="15" t="str">
        <f>IF('[10]Linked sheet'!K1138="","-",'[10]Linked sheet'!K1138)</f>
        <v>No</v>
      </c>
      <c r="M1138" s="39" t="str">
        <f>IF('[10]Linked sheet'!L1138="","-",'[10]Linked sheet'!L1138)</f>
        <v>-</v>
      </c>
      <c r="N1138" s="35">
        <f>IFERROR(ROUND('[10]Linked sheet'!M1138,'Rounded options'!$B$3),"-")</f>
        <v>0</v>
      </c>
      <c r="O1138" s="7" t="str">
        <f>IFERROR(VLOOKUP($B1138,[11]BPT_System_Structure!$B:$F,2,FALSE),"-")</f>
        <v>-</v>
      </c>
      <c r="P1138" s="23" t="str">
        <f>IFERROR(VLOOKUP($B1138,[11]BPT_System_Structure!$B:$F,3,FALSE),"-")</f>
        <v>-</v>
      </c>
      <c r="Q1138" s="8" t="str">
        <f>IFERROR(VLOOKUP($B1138,[11]BPT_System_Structure!$B:$F,5,FALSE),"-")</f>
        <v>-</v>
      </c>
      <c r="R1138" s="59">
        <v>0</v>
      </c>
    </row>
    <row r="1139" spans="2:18" hidden="1" x14ac:dyDescent="0.2">
      <c r="B1139" s="21" t="str">
        <f>'[10]Linked sheet'!A1139</f>
        <v>JC43B</v>
      </c>
      <c r="C1139" s="20" t="str">
        <f>VLOOKUP($B1139,'[10]Linked sheet'!$A$3:$O$1925,2,FALSE)</f>
        <v>Minor Skin Procedures, 12 years and under</v>
      </c>
      <c r="D1139" s="68">
        <f>IF(AND($Q1139=$D$2,$O1139="HRG"),"See 07.BPT",IFERROR(ROUND('[10]Linked sheet'!C1139,'Rounded options'!$B$3),"-"))</f>
        <v>138</v>
      </c>
      <c r="E1139" s="66">
        <f>IF(AND($O1139="HRG",OR($D$2,$Q1139=$E$2)), "See 07.BPTs",IFERROR(ROUND('[10]Linked sheet'!D1139,'Rounded options'!$B$3),"-"))</f>
        <v>762</v>
      </c>
      <c r="F1139" s="15" t="str">
        <f>IFERROR(ROUND(IF('[10]Linked sheet'!E1139="","-",'[10]Linked sheet'!E1139),'Rounded options'!$B$3),"-")</f>
        <v>-</v>
      </c>
      <c r="G1139" s="15" t="str">
        <f>IFERROR(ROUND(IF('[10]Linked sheet'!F1139="","-",'[10]Linked sheet'!F1139),'Rounded options'!$B$3),"-")</f>
        <v>-</v>
      </c>
      <c r="H1139" s="15">
        <f>IFERROR(ROUND(IF('[10]Linked sheet'!G1139="","-",'[10]Linked sheet'!G1139),'Rounded options'!$B$3),"-")</f>
        <v>5</v>
      </c>
      <c r="I1139" s="66">
        <f>IF(AND(Q1139=$I$2,$O1139="HRG"),"See 07.BPTs",IFERROR(ROUND('[10]Linked sheet'!H1139,'Rounded options'!$B$3),"-"))</f>
        <v>789</v>
      </c>
      <c r="J1139" s="15">
        <f>IFERROR(ROUND(IF('[10]Linked sheet'!I1139="","-",'[10]Linked sheet'!I1139),'Rounded options'!$B$3),"-")</f>
        <v>5</v>
      </c>
      <c r="K1139" s="15">
        <f>IFERROR(ROUND(IF('[10]Linked sheet'!J1139="","-",'[10]Linked sheet'!J1139),'Rounded options'!$B$3),"-")</f>
        <v>208</v>
      </c>
      <c r="L1139" s="15" t="str">
        <f>IF('[10]Linked sheet'!K1139="","-",'[10]Linked sheet'!K1139)</f>
        <v>No</v>
      </c>
      <c r="M1139" s="39" t="str">
        <f>IF('[10]Linked sheet'!L1139="","-",'[10]Linked sheet'!L1139)</f>
        <v>-</v>
      </c>
      <c r="N1139" s="35">
        <f>IFERROR(ROUND('[10]Linked sheet'!M1139,'Rounded options'!$B$3),"-")</f>
        <v>0</v>
      </c>
      <c r="O1139" s="7" t="str">
        <f>IFERROR(VLOOKUP($B1139,[11]BPT_System_Structure!$B:$F,2,FALSE),"-")</f>
        <v>-</v>
      </c>
      <c r="P1139" s="23" t="str">
        <f>IFERROR(VLOOKUP($B1139,[11]BPT_System_Structure!$B:$F,3,FALSE),"-")</f>
        <v>-</v>
      </c>
      <c r="Q1139" s="8" t="str">
        <f>IFERROR(VLOOKUP($B1139,[11]BPT_System_Structure!$B:$F,5,FALSE),"-")</f>
        <v>-</v>
      </c>
      <c r="R1139" s="59">
        <v>0</v>
      </c>
    </row>
    <row r="1140" spans="2:18" hidden="1" x14ac:dyDescent="0.2">
      <c r="B1140" s="21" t="str">
        <f>'[10]Linked sheet'!A1140</f>
        <v>JC44Z</v>
      </c>
      <c r="C1140" s="20" t="str">
        <f>VLOOKUP($B1140,'[10]Linked sheet'!$A$3:$O$1925,2,FALSE)</f>
        <v>Complex Patch Tests</v>
      </c>
      <c r="D1140" s="68">
        <f>IF(AND($Q1140=$D$2,$O1140="HRG"),"See 07.BPT",IFERROR(ROUND('[10]Linked sheet'!C1140,'Rounded options'!$B$3),"-"))</f>
        <v>87</v>
      </c>
      <c r="E1140" s="66">
        <f>IF(AND($O1140="HRG",OR($D$2,$Q1140=$E$2)), "See 07.BPTs",IFERROR(ROUND('[10]Linked sheet'!D1140,'Rounded options'!$B$3),"-"))</f>
        <v>87</v>
      </c>
      <c r="F1140" s="15" t="str">
        <f>IFERROR(ROUND(IF('[10]Linked sheet'!E1140="","-",'[10]Linked sheet'!E1140),'Rounded options'!$B$3),"-")</f>
        <v>-</v>
      </c>
      <c r="G1140" s="15" t="str">
        <f>IFERROR(ROUND(IF('[10]Linked sheet'!F1140="","-",'[10]Linked sheet'!F1140),'Rounded options'!$B$3),"-")</f>
        <v>-</v>
      </c>
      <c r="H1140" s="15">
        <f>IFERROR(ROUND(IF('[10]Linked sheet'!G1140="","-",'[10]Linked sheet'!G1140),'Rounded options'!$B$3),"-")</f>
        <v>5</v>
      </c>
      <c r="I1140" s="66">
        <f>IF(AND(Q1140=$I$2,$O1140="HRG"),"See 07.BPTs",IFERROR(ROUND('[10]Linked sheet'!H1140,'Rounded options'!$B$3),"-"))</f>
        <v>87</v>
      </c>
      <c r="J1140" s="15">
        <f>IFERROR(ROUND(IF('[10]Linked sheet'!I1140="","-",'[10]Linked sheet'!I1140),'Rounded options'!$B$3),"-")</f>
        <v>5</v>
      </c>
      <c r="K1140" s="15">
        <f>IFERROR(ROUND(IF('[10]Linked sheet'!J1140="","-",'[10]Linked sheet'!J1140),'Rounded options'!$B$3),"-")</f>
        <v>208</v>
      </c>
      <c r="L1140" s="15" t="str">
        <f>IF('[10]Linked sheet'!K1140="","-",'[10]Linked sheet'!K1140)</f>
        <v>No</v>
      </c>
      <c r="M1140" s="39" t="str">
        <f>IF('[10]Linked sheet'!L1140="","-",'[10]Linked sheet'!L1140)</f>
        <v>-</v>
      </c>
      <c r="N1140" s="35">
        <f>IFERROR(ROUND('[10]Linked sheet'!M1140,'Rounded options'!$B$3),"-")</f>
        <v>0</v>
      </c>
      <c r="O1140" s="7" t="str">
        <f>IFERROR(VLOOKUP($B1140,[11]BPT_System_Structure!$B:$F,2,FALSE),"-")</f>
        <v>-</v>
      </c>
      <c r="P1140" s="23" t="str">
        <f>IFERROR(VLOOKUP($B1140,[11]BPT_System_Structure!$B:$F,3,FALSE),"-")</f>
        <v>-</v>
      </c>
      <c r="Q1140" s="8" t="str">
        <f>IFERROR(VLOOKUP($B1140,[11]BPT_System_Structure!$B:$F,5,FALSE),"-")</f>
        <v>-</v>
      </c>
      <c r="R1140" s="59">
        <v>0</v>
      </c>
    </row>
    <row r="1141" spans="2:18" hidden="1" x14ac:dyDescent="0.2">
      <c r="B1141" s="21" t="str">
        <f>'[10]Linked sheet'!A1141</f>
        <v>JC45A</v>
      </c>
      <c r="C1141" s="20" t="str">
        <f>VLOOKUP($B1141,'[10]Linked sheet'!$A$3:$O$1925,2,FALSE)</f>
        <v>Standard Patch Tests, 13 years and over</v>
      </c>
      <c r="D1141" s="68">
        <f>IF(AND($Q1141=$D$2,$O1141="HRG"),"See 07.BPT",IFERROR(ROUND('[10]Linked sheet'!C1141,'Rounded options'!$B$3),"-"))</f>
        <v>100</v>
      </c>
      <c r="E1141" s="66">
        <f>IF(AND($O1141="HRG",OR($D$2,$Q1141=$E$2)), "See 07.BPTs",IFERROR(ROUND('[10]Linked sheet'!D1141,'Rounded options'!$B$3),"-"))</f>
        <v>100</v>
      </c>
      <c r="F1141" s="15" t="str">
        <f>IFERROR(ROUND(IF('[10]Linked sheet'!E1141="","-",'[10]Linked sheet'!E1141),'Rounded options'!$B$3),"-")</f>
        <v>-</v>
      </c>
      <c r="G1141" s="15" t="str">
        <f>IFERROR(ROUND(IF('[10]Linked sheet'!F1141="","-",'[10]Linked sheet'!F1141),'Rounded options'!$B$3),"-")</f>
        <v>-</v>
      </c>
      <c r="H1141" s="15">
        <f>IFERROR(ROUND(IF('[10]Linked sheet'!G1141="","-",'[10]Linked sheet'!G1141),'Rounded options'!$B$3),"-")</f>
        <v>5</v>
      </c>
      <c r="I1141" s="66">
        <f>IF(AND(Q1141=$I$2,$O1141="HRG"),"See 07.BPTs",IFERROR(ROUND('[10]Linked sheet'!H1141,'Rounded options'!$B$3),"-"))</f>
        <v>100</v>
      </c>
      <c r="J1141" s="15">
        <f>IFERROR(ROUND(IF('[10]Linked sheet'!I1141="","-",'[10]Linked sheet'!I1141),'Rounded options'!$B$3),"-")</f>
        <v>5</v>
      </c>
      <c r="K1141" s="15">
        <f>IFERROR(ROUND(IF('[10]Linked sheet'!J1141="","-",'[10]Linked sheet'!J1141),'Rounded options'!$B$3),"-")</f>
        <v>208</v>
      </c>
      <c r="L1141" s="15" t="str">
        <f>IF('[10]Linked sheet'!K1141="","-",'[10]Linked sheet'!K1141)</f>
        <v>No</v>
      </c>
      <c r="M1141" s="39" t="str">
        <f>IF('[10]Linked sheet'!L1141="","-",'[10]Linked sheet'!L1141)</f>
        <v>-</v>
      </c>
      <c r="N1141" s="35">
        <f>IFERROR(ROUND('[10]Linked sheet'!M1141,'Rounded options'!$B$3),"-")</f>
        <v>0</v>
      </c>
      <c r="O1141" s="7" t="str">
        <f>IFERROR(VLOOKUP($B1141,[11]BPT_System_Structure!$B:$F,2,FALSE),"-")</f>
        <v>-</v>
      </c>
      <c r="P1141" s="23" t="str">
        <f>IFERROR(VLOOKUP($B1141,[11]BPT_System_Structure!$B:$F,3,FALSE),"-")</f>
        <v>-</v>
      </c>
      <c r="Q1141" s="8" t="str">
        <f>IFERROR(VLOOKUP($B1141,[11]BPT_System_Structure!$B:$F,5,FALSE),"-")</f>
        <v>-</v>
      </c>
      <c r="R1141" s="59">
        <v>0</v>
      </c>
    </row>
    <row r="1142" spans="2:18" hidden="1" x14ac:dyDescent="0.2">
      <c r="B1142" s="21" t="str">
        <f>'[10]Linked sheet'!A1142</f>
        <v>JC45B</v>
      </c>
      <c r="C1142" s="20" t="str">
        <f>VLOOKUP($B1142,'[10]Linked sheet'!$A$3:$O$1925,2,FALSE)</f>
        <v>Standard Patch Tests, 12 years and under</v>
      </c>
      <c r="D1142" s="68">
        <f>IF(AND($Q1142=$D$2,$O1142="HRG"),"See 07.BPT",IFERROR(ROUND('[10]Linked sheet'!C1142,'Rounded options'!$B$3),"-"))</f>
        <v>124</v>
      </c>
      <c r="E1142" s="66">
        <f>IF(AND($O1142="HRG",OR($D$2,$Q1142=$E$2)), "See 07.BPTs",IFERROR(ROUND('[10]Linked sheet'!D1142,'Rounded options'!$B$3),"-"))</f>
        <v>124</v>
      </c>
      <c r="F1142" s="15" t="str">
        <f>IFERROR(ROUND(IF('[10]Linked sheet'!E1142="","-",'[10]Linked sheet'!E1142),'Rounded options'!$B$3),"-")</f>
        <v>-</v>
      </c>
      <c r="G1142" s="15" t="str">
        <f>IFERROR(ROUND(IF('[10]Linked sheet'!F1142="","-",'[10]Linked sheet'!F1142),'Rounded options'!$B$3),"-")</f>
        <v>-</v>
      </c>
      <c r="H1142" s="15">
        <f>IFERROR(ROUND(IF('[10]Linked sheet'!G1142="","-",'[10]Linked sheet'!G1142),'Rounded options'!$B$3),"-")</f>
        <v>5</v>
      </c>
      <c r="I1142" s="66">
        <f>IF(AND(Q1142=$I$2,$O1142="HRG"),"See 07.BPTs",IFERROR(ROUND('[10]Linked sheet'!H1142,'Rounded options'!$B$3),"-"))</f>
        <v>124</v>
      </c>
      <c r="J1142" s="15">
        <f>IFERROR(ROUND(IF('[10]Linked sheet'!I1142="","-",'[10]Linked sheet'!I1142),'Rounded options'!$B$3),"-")</f>
        <v>5</v>
      </c>
      <c r="K1142" s="15">
        <f>IFERROR(ROUND(IF('[10]Linked sheet'!J1142="","-",'[10]Linked sheet'!J1142),'Rounded options'!$B$3),"-")</f>
        <v>208</v>
      </c>
      <c r="L1142" s="15" t="str">
        <f>IF('[10]Linked sheet'!K1142="","-",'[10]Linked sheet'!K1142)</f>
        <v>No</v>
      </c>
      <c r="M1142" s="39" t="str">
        <f>IF('[10]Linked sheet'!L1142="","-",'[10]Linked sheet'!L1142)</f>
        <v>-</v>
      </c>
      <c r="N1142" s="35">
        <f>IFERROR(ROUND('[10]Linked sheet'!M1142,'Rounded options'!$B$3),"-")</f>
        <v>0</v>
      </c>
      <c r="O1142" s="7" t="str">
        <f>IFERROR(VLOOKUP($B1142,[11]BPT_System_Structure!$B:$F,2,FALSE),"-")</f>
        <v>-</v>
      </c>
      <c r="P1142" s="23" t="str">
        <f>IFERROR(VLOOKUP($B1142,[11]BPT_System_Structure!$B:$F,3,FALSE),"-")</f>
        <v>-</v>
      </c>
      <c r="Q1142" s="8" t="str">
        <f>IFERROR(VLOOKUP($B1142,[11]BPT_System_Structure!$B:$F,5,FALSE),"-")</f>
        <v>-</v>
      </c>
      <c r="R1142" s="59">
        <v>0</v>
      </c>
    </row>
    <row r="1143" spans="2:18" hidden="1" x14ac:dyDescent="0.2">
      <c r="B1143" s="21" t="str">
        <f>'[10]Linked sheet'!A1143</f>
        <v>JC46Z</v>
      </c>
      <c r="C1143" s="20" t="str">
        <f>VLOOKUP($B1143,'[10]Linked sheet'!$A$3:$O$1925,2,FALSE)</f>
        <v>Photodynamic Therapy</v>
      </c>
      <c r="D1143" s="68">
        <f>IF(AND($Q1143=$D$2,$O1143="HRG"),"See 07.BPT",IFERROR(ROUND('[10]Linked sheet'!C1143,'Rounded options'!$B$3),"-"))</f>
        <v>159</v>
      </c>
      <c r="E1143" s="66">
        <f>IF(AND($O1143="HRG",OR($D$2,$Q1143=$E$2)), "See 07.BPTs",IFERROR(ROUND('[10]Linked sheet'!D1143,'Rounded options'!$B$3),"-"))</f>
        <v>159</v>
      </c>
      <c r="F1143" s="15" t="str">
        <f>IFERROR(ROUND(IF('[10]Linked sheet'!E1143="","-",'[10]Linked sheet'!E1143),'Rounded options'!$B$3),"-")</f>
        <v>-</v>
      </c>
      <c r="G1143" s="15" t="str">
        <f>IFERROR(ROUND(IF('[10]Linked sheet'!F1143="","-",'[10]Linked sheet'!F1143),'Rounded options'!$B$3),"-")</f>
        <v>-</v>
      </c>
      <c r="H1143" s="15">
        <f>IFERROR(ROUND(IF('[10]Linked sheet'!G1143="","-",'[10]Linked sheet'!G1143),'Rounded options'!$B$3),"-")</f>
        <v>5</v>
      </c>
      <c r="I1143" s="66">
        <f>IF(AND(Q1143=$I$2,$O1143="HRG"),"See 07.BPTs",IFERROR(ROUND('[10]Linked sheet'!H1143,'Rounded options'!$B$3),"-"))</f>
        <v>554</v>
      </c>
      <c r="J1143" s="15">
        <f>IFERROR(ROUND(IF('[10]Linked sheet'!I1143="","-",'[10]Linked sheet'!I1143),'Rounded options'!$B$3),"-")</f>
        <v>5</v>
      </c>
      <c r="K1143" s="15">
        <f>IFERROR(ROUND(IF('[10]Linked sheet'!J1143="","-",'[10]Linked sheet'!J1143),'Rounded options'!$B$3),"-")</f>
        <v>208</v>
      </c>
      <c r="L1143" s="15" t="str">
        <f>IF('[10]Linked sheet'!K1143="","-",'[10]Linked sheet'!K1143)</f>
        <v>No</v>
      </c>
      <c r="M1143" s="39" t="str">
        <f>IF('[10]Linked sheet'!L1143="","-",'[10]Linked sheet'!L1143)</f>
        <v>-</v>
      </c>
      <c r="N1143" s="35">
        <f>IFERROR(ROUND('[10]Linked sheet'!M1143,'Rounded options'!$B$3),"-")</f>
        <v>0</v>
      </c>
      <c r="O1143" s="7" t="str">
        <f>IFERROR(VLOOKUP($B1143,[11]BPT_System_Structure!$B:$F,2,FALSE),"-")</f>
        <v>-</v>
      </c>
      <c r="P1143" s="23" t="str">
        <f>IFERROR(VLOOKUP($B1143,[11]BPT_System_Structure!$B:$F,3,FALSE),"-")</f>
        <v>-</v>
      </c>
      <c r="Q1143" s="8" t="str">
        <f>IFERROR(VLOOKUP($B1143,[11]BPT_System_Structure!$B:$F,5,FALSE),"-")</f>
        <v>-</v>
      </c>
      <c r="R1143" s="59">
        <v>0</v>
      </c>
    </row>
    <row r="1144" spans="2:18" hidden="1" x14ac:dyDescent="0.2">
      <c r="B1144" s="21" t="str">
        <f>'[10]Linked sheet'!A1144</f>
        <v>JC47A</v>
      </c>
      <c r="C1144" s="20" t="str">
        <f>VLOOKUP($B1144,'[10]Linked sheet'!$A$3:$O$1925,2,FALSE)</f>
        <v>Phototherapy, 13 years and over</v>
      </c>
      <c r="D1144" s="68">
        <f>IF(AND($Q1144=$D$2,$O1144="HRG"),"See 07.BPT",IFERROR(ROUND('[10]Linked sheet'!C1144,'Rounded options'!$B$3),"-"))</f>
        <v>76</v>
      </c>
      <c r="E1144" s="66">
        <f>IF(AND($O1144="HRG",OR($D$2,$Q1144=$E$2)), "See 07.BPTs",IFERROR(ROUND('[10]Linked sheet'!D1144,'Rounded options'!$B$3),"-"))</f>
        <v>603</v>
      </c>
      <c r="F1144" s="15" t="str">
        <f>IFERROR(ROUND(IF('[10]Linked sheet'!E1144="","-",'[10]Linked sheet'!E1144),'Rounded options'!$B$3),"-")</f>
        <v>-</v>
      </c>
      <c r="G1144" s="15" t="str">
        <f>IFERROR(ROUND(IF('[10]Linked sheet'!F1144="","-",'[10]Linked sheet'!F1144),'Rounded options'!$B$3),"-")</f>
        <v>-</v>
      </c>
      <c r="H1144" s="15">
        <f>IFERROR(ROUND(IF('[10]Linked sheet'!G1144="","-",'[10]Linked sheet'!G1144),'Rounded options'!$B$3),"-")</f>
        <v>5</v>
      </c>
      <c r="I1144" s="66">
        <f>IF(AND(Q1144=$I$2,$O1144="HRG"),"See 07.BPTs",IFERROR(ROUND('[10]Linked sheet'!H1144,'Rounded options'!$B$3),"-"))</f>
        <v>603</v>
      </c>
      <c r="J1144" s="15">
        <f>IFERROR(ROUND(IF('[10]Linked sheet'!I1144="","-",'[10]Linked sheet'!I1144),'Rounded options'!$B$3),"-")</f>
        <v>5</v>
      </c>
      <c r="K1144" s="15">
        <f>IFERROR(ROUND(IF('[10]Linked sheet'!J1144="","-",'[10]Linked sheet'!J1144),'Rounded options'!$B$3),"-")</f>
        <v>208</v>
      </c>
      <c r="L1144" s="15" t="str">
        <f>IF('[10]Linked sheet'!K1144="","-",'[10]Linked sheet'!K1144)</f>
        <v>No</v>
      </c>
      <c r="M1144" s="39" t="str">
        <f>IF('[10]Linked sheet'!L1144="","-",'[10]Linked sheet'!L1144)</f>
        <v>-</v>
      </c>
      <c r="N1144" s="35">
        <f>IFERROR(ROUND('[10]Linked sheet'!M1144,'Rounded options'!$B$3),"-")</f>
        <v>0</v>
      </c>
      <c r="O1144" s="7" t="str">
        <f>IFERROR(VLOOKUP($B1144,[11]BPT_System_Structure!$B:$F,2,FALSE),"-")</f>
        <v>-</v>
      </c>
      <c r="P1144" s="23" t="str">
        <f>IFERROR(VLOOKUP($B1144,[11]BPT_System_Structure!$B:$F,3,FALSE),"-")</f>
        <v>-</v>
      </c>
      <c r="Q1144" s="8" t="str">
        <f>IFERROR(VLOOKUP($B1144,[11]BPT_System_Structure!$B:$F,5,FALSE),"-")</f>
        <v>-</v>
      </c>
      <c r="R1144" s="59">
        <v>0</v>
      </c>
    </row>
    <row r="1145" spans="2:18" hidden="1" x14ac:dyDescent="0.2">
      <c r="B1145" s="21" t="str">
        <f>'[10]Linked sheet'!A1145</f>
        <v>JC47B</v>
      </c>
      <c r="C1145" s="20" t="str">
        <f>VLOOKUP($B1145,'[10]Linked sheet'!$A$3:$O$1925,2,FALSE)</f>
        <v>Phototherapy, 12 years and under</v>
      </c>
      <c r="D1145" s="68">
        <f>IF(AND($Q1145=$D$2,$O1145="HRG"),"See 07.BPT",IFERROR(ROUND('[10]Linked sheet'!C1145,'Rounded options'!$B$3),"-"))</f>
        <v>75</v>
      </c>
      <c r="E1145" s="66">
        <f>IF(AND($O1145="HRG",OR($D$2,$Q1145=$E$2)), "See 07.BPTs",IFERROR(ROUND('[10]Linked sheet'!D1145,'Rounded options'!$B$3),"-"))</f>
        <v>603</v>
      </c>
      <c r="F1145" s="15" t="str">
        <f>IFERROR(ROUND(IF('[10]Linked sheet'!E1145="","-",'[10]Linked sheet'!E1145),'Rounded options'!$B$3),"-")</f>
        <v>-</v>
      </c>
      <c r="G1145" s="15" t="str">
        <f>IFERROR(ROUND(IF('[10]Linked sheet'!F1145="","-",'[10]Linked sheet'!F1145),'Rounded options'!$B$3),"-")</f>
        <v>-</v>
      </c>
      <c r="H1145" s="15">
        <f>IFERROR(ROUND(IF('[10]Linked sheet'!G1145="","-",'[10]Linked sheet'!G1145),'Rounded options'!$B$3),"-")</f>
        <v>5</v>
      </c>
      <c r="I1145" s="66">
        <f>IF(AND(Q1145=$I$2,$O1145="HRG"),"See 07.BPTs",IFERROR(ROUND('[10]Linked sheet'!H1145,'Rounded options'!$B$3),"-"))</f>
        <v>802</v>
      </c>
      <c r="J1145" s="15">
        <f>IFERROR(ROUND(IF('[10]Linked sheet'!I1145="","-",'[10]Linked sheet'!I1145),'Rounded options'!$B$3),"-")</f>
        <v>5</v>
      </c>
      <c r="K1145" s="15">
        <f>IFERROR(ROUND(IF('[10]Linked sheet'!J1145="","-",'[10]Linked sheet'!J1145),'Rounded options'!$B$3),"-")</f>
        <v>208</v>
      </c>
      <c r="L1145" s="15" t="str">
        <f>IF('[10]Linked sheet'!K1145="","-",'[10]Linked sheet'!K1145)</f>
        <v>No</v>
      </c>
      <c r="M1145" s="39" t="str">
        <f>IF('[10]Linked sheet'!L1145="","-",'[10]Linked sheet'!L1145)</f>
        <v>-</v>
      </c>
      <c r="N1145" s="35">
        <f>IFERROR(ROUND('[10]Linked sheet'!M1145,'Rounded options'!$B$3),"-")</f>
        <v>0</v>
      </c>
      <c r="O1145" s="7" t="str">
        <f>IFERROR(VLOOKUP($B1145,[11]BPT_System_Structure!$B:$F,2,FALSE),"-")</f>
        <v>-</v>
      </c>
      <c r="P1145" s="23" t="str">
        <f>IFERROR(VLOOKUP($B1145,[11]BPT_System_Structure!$B:$F,3,FALSE),"-")</f>
        <v>-</v>
      </c>
      <c r="Q1145" s="8" t="str">
        <f>IFERROR(VLOOKUP($B1145,[11]BPT_System_Structure!$B:$F,5,FALSE),"-")</f>
        <v>-</v>
      </c>
      <c r="R1145" s="59">
        <v>0</v>
      </c>
    </row>
    <row r="1146" spans="2:18" hidden="1" x14ac:dyDescent="0.2">
      <c r="B1146" s="21" t="str">
        <f>'[10]Linked sheet'!A1146</f>
        <v>JD07A</v>
      </c>
      <c r="C1146" s="20" t="str">
        <f>VLOOKUP($B1146,'[10]Linked sheet'!$A$3:$O$1925,2,FALSE)</f>
        <v>Skin Disorders with Interventions, with CC Score 12+</v>
      </c>
      <c r="D1146" s="68" t="str">
        <f>IF(AND($Q1146=$D$2,$O1146="HRG"),"See 07.BPT",IFERROR(ROUND('[10]Linked sheet'!C1146,'Rounded options'!$B$3),"-"))</f>
        <v>-</v>
      </c>
      <c r="E1146" s="66">
        <f>IF(AND($O1146="HRG",OR($D$2,$Q1146=$E$2)), "See 07.BPTs",IFERROR(ROUND('[10]Linked sheet'!D1146,'Rounded options'!$B$3),"-"))</f>
        <v>8819</v>
      </c>
      <c r="F1146" s="15" t="str">
        <f>IFERROR(ROUND(IF('[10]Linked sheet'!E1146="","-",'[10]Linked sheet'!E1146),'Rounded options'!$B$3),"-")</f>
        <v>-</v>
      </c>
      <c r="G1146" s="15" t="str">
        <f>IFERROR(ROUND(IF('[10]Linked sheet'!F1146="","-",'[10]Linked sheet'!F1146),'Rounded options'!$B$3),"-")</f>
        <v>-</v>
      </c>
      <c r="H1146" s="15">
        <f>IFERROR(ROUND(IF('[10]Linked sheet'!G1146="","-",'[10]Linked sheet'!G1146),'Rounded options'!$B$3),"-")</f>
        <v>84</v>
      </c>
      <c r="I1146" s="66">
        <f>IF(AND(Q1146=$I$2,$O1146="HRG"),"See 07.BPTs",IFERROR(ROUND('[10]Linked sheet'!H1146,'Rounded options'!$B$3),"-"))</f>
        <v>8819</v>
      </c>
      <c r="J1146" s="15">
        <f>IFERROR(ROUND(IF('[10]Linked sheet'!I1146="","-",'[10]Linked sheet'!I1146),'Rounded options'!$B$3),"-")</f>
        <v>84</v>
      </c>
      <c r="K1146" s="15">
        <f>IFERROR(ROUND(IF('[10]Linked sheet'!J1146="","-",'[10]Linked sheet'!J1146),'Rounded options'!$B$3),"-")</f>
        <v>208</v>
      </c>
      <c r="L1146" s="15" t="str">
        <f>IF('[10]Linked sheet'!K1146="","-",'[10]Linked sheet'!K1146)</f>
        <v>Yes</v>
      </c>
      <c r="M1146" s="39">
        <f>IF('[10]Linked sheet'!L1146="","-",'[10]Linked sheet'!L1146)</f>
        <v>0.30000000000000004</v>
      </c>
      <c r="N1146" s="35">
        <f>IFERROR(ROUND('[10]Linked sheet'!M1146,'Rounded options'!$B$3),"-")</f>
        <v>2646</v>
      </c>
      <c r="O1146" s="7" t="str">
        <f>IFERROR(VLOOKUP($B1146,[11]BPT_System_Structure!$B:$F,2,FALSE),"-")</f>
        <v>-</v>
      </c>
      <c r="P1146" s="23" t="str">
        <f>IFERROR(VLOOKUP($B1146,[11]BPT_System_Structure!$B:$F,3,FALSE),"-")</f>
        <v>-</v>
      </c>
      <c r="Q1146" s="8" t="str">
        <f>IFERROR(VLOOKUP($B1146,[11]BPT_System_Structure!$B:$F,5,FALSE),"-")</f>
        <v>-</v>
      </c>
      <c r="R1146" s="59">
        <v>0</v>
      </c>
    </row>
    <row r="1147" spans="2:18" hidden="1" x14ac:dyDescent="0.2">
      <c r="B1147" s="21" t="str">
        <f>'[10]Linked sheet'!A1147</f>
        <v>JD07B</v>
      </c>
      <c r="C1147" s="20" t="str">
        <f>VLOOKUP($B1147,'[10]Linked sheet'!$A$3:$O$1925,2,FALSE)</f>
        <v>Skin Disorders with Interventions, with CC Score 8-11</v>
      </c>
      <c r="D1147" s="68" t="str">
        <f>IF(AND($Q1147=$D$2,$O1147="HRG"),"See 07.BPT",IFERROR(ROUND('[10]Linked sheet'!C1147,'Rounded options'!$B$3),"-"))</f>
        <v>-</v>
      </c>
      <c r="E1147" s="66">
        <f>IF(AND($O1147="HRG",OR($D$2,$Q1147=$E$2)), "See 07.BPTs",IFERROR(ROUND('[10]Linked sheet'!D1147,'Rounded options'!$B$3),"-"))</f>
        <v>5302</v>
      </c>
      <c r="F1147" s="15" t="str">
        <f>IFERROR(ROUND(IF('[10]Linked sheet'!E1147="","-",'[10]Linked sheet'!E1147),'Rounded options'!$B$3),"-")</f>
        <v>-</v>
      </c>
      <c r="G1147" s="15" t="str">
        <f>IFERROR(ROUND(IF('[10]Linked sheet'!F1147="","-",'[10]Linked sheet'!F1147),'Rounded options'!$B$3),"-")</f>
        <v>-</v>
      </c>
      <c r="H1147" s="15">
        <f>IFERROR(ROUND(IF('[10]Linked sheet'!G1147="","-",'[10]Linked sheet'!G1147),'Rounded options'!$B$3),"-")</f>
        <v>44</v>
      </c>
      <c r="I1147" s="66">
        <f>IF(AND(Q1147=$I$2,$O1147="HRG"),"See 07.BPTs",IFERROR(ROUND('[10]Linked sheet'!H1147,'Rounded options'!$B$3),"-"))</f>
        <v>5302</v>
      </c>
      <c r="J1147" s="15">
        <f>IFERROR(ROUND(IF('[10]Linked sheet'!I1147="","-",'[10]Linked sheet'!I1147),'Rounded options'!$B$3),"-")</f>
        <v>44</v>
      </c>
      <c r="K1147" s="15">
        <f>IFERROR(ROUND(IF('[10]Linked sheet'!J1147="","-",'[10]Linked sheet'!J1147),'Rounded options'!$B$3),"-")</f>
        <v>208</v>
      </c>
      <c r="L1147" s="15" t="str">
        <f>IF('[10]Linked sheet'!K1147="","-",'[10]Linked sheet'!K1147)</f>
        <v>Yes</v>
      </c>
      <c r="M1147" s="39">
        <f>IF('[10]Linked sheet'!L1147="","-",'[10]Linked sheet'!L1147)</f>
        <v>0.30000000000000004</v>
      </c>
      <c r="N1147" s="35">
        <f>IFERROR(ROUND('[10]Linked sheet'!M1147,'Rounded options'!$B$3),"-")</f>
        <v>1590</v>
      </c>
      <c r="O1147" s="7" t="str">
        <f>IFERROR(VLOOKUP($B1147,[11]BPT_System_Structure!$B:$F,2,FALSE),"-")</f>
        <v>-</v>
      </c>
      <c r="P1147" s="23" t="str">
        <f>IFERROR(VLOOKUP($B1147,[11]BPT_System_Structure!$B:$F,3,FALSE),"-")</f>
        <v>-</v>
      </c>
      <c r="Q1147" s="8" t="str">
        <f>IFERROR(VLOOKUP($B1147,[11]BPT_System_Structure!$B:$F,5,FALSE),"-")</f>
        <v>-</v>
      </c>
      <c r="R1147" s="59">
        <v>0</v>
      </c>
    </row>
    <row r="1148" spans="2:18" hidden="1" x14ac:dyDescent="0.2">
      <c r="B1148" s="21" t="str">
        <f>'[10]Linked sheet'!A1148</f>
        <v>JD07C</v>
      </c>
      <c r="C1148" s="20" t="str">
        <f>VLOOKUP($B1148,'[10]Linked sheet'!$A$3:$O$1925,2,FALSE)</f>
        <v>Skin Disorders with Interventions, with CC Score 4-7</v>
      </c>
      <c r="D1148" s="68" t="str">
        <f>IF(AND($Q1148=$D$2,$O1148="HRG"),"See 07.BPT",IFERROR(ROUND('[10]Linked sheet'!C1148,'Rounded options'!$B$3),"-"))</f>
        <v>-</v>
      </c>
      <c r="E1148" s="66">
        <f>IF(AND($O1148="HRG",OR($D$2,$Q1148=$E$2)), "See 07.BPTs",IFERROR(ROUND('[10]Linked sheet'!D1148,'Rounded options'!$B$3),"-"))</f>
        <v>3131</v>
      </c>
      <c r="F1148" s="15" t="str">
        <f>IFERROR(ROUND(IF('[10]Linked sheet'!E1148="","-",'[10]Linked sheet'!E1148),'Rounded options'!$B$3),"-")</f>
        <v>-</v>
      </c>
      <c r="G1148" s="15" t="str">
        <f>IFERROR(ROUND(IF('[10]Linked sheet'!F1148="","-",'[10]Linked sheet'!F1148),'Rounded options'!$B$3),"-")</f>
        <v>-</v>
      </c>
      <c r="H1148" s="15">
        <f>IFERROR(ROUND(IF('[10]Linked sheet'!G1148="","-",'[10]Linked sheet'!G1148),'Rounded options'!$B$3),"-")</f>
        <v>17</v>
      </c>
      <c r="I1148" s="66">
        <f>IF(AND(Q1148=$I$2,$O1148="HRG"),"See 07.BPTs",IFERROR(ROUND('[10]Linked sheet'!H1148,'Rounded options'!$B$3),"-"))</f>
        <v>3613</v>
      </c>
      <c r="J1148" s="15">
        <f>IFERROR(ROUND(IF('[10]Linked sheet'!I1148="","-",'[10]Linked sheet'!I1148),'Rounded options'!$B$3),"-")</f>
        <v>28</v>
      </c>
      <c r="K1148" s="15">
        <f>IFERROR(ROUND(IF('[10]Linked sheet'!J1148="","-",'[10]Linked sheet'!J1148),'Rounded options'!$B$3),"-")</f>
        <v>208</v>
      </c>
      <c r="L1148" s="15" t="str">
        <f>IF('[10]Linked sheet'!K1148="","-",'[10]Linked sheet'!K1148)</f>
        <v>Yes</v>
      </c>
      <c r="M1148" s="39">
        <f>IF('[10]Linked sheet'!L1148="","-",'[10]Linked sheet'!L1148)</f>
        <v>0.30000000000000004</v>
      </c>
      <c r="N1148" s="35">
        <f>IFERROR(ROUND('[10]Linked sheet'!M1148,'Rounded options'!$B$3),"-")</f>
        <v>1084</v>
      </c>
      <c r="O1148" s="7" t="str">
        <f>IFERROR(VLOOKUP($B1148,[11]BPT_System_Structure!$B:$F,2,FALSE),"-")</f>
        <v>-</v>
      </c>
      <c r="P1148" s="23" t="str">
        <f>IFERROR(VLOOKUP($B1148,[11]BPT_System_Structure!$B:$F,3,FALSE),"-")</f>
        <v>-</v>
      </c>
      <c r="Q1148" s="8" t="str">
        <f>IFERROR(VLOOKUP($B1148,[11]BPT_System_Structure!$B:$F,5,FALSE),"-")</f>
        <v>-</v>
      </c>
      <c r="R1148" s="59">
        <v>0</v>
      </c>
    </row>
    <row r="1149" spans="2:18" hidden="1" x14ac:dyDescent="0.2">
      <c r="B1149" s="21" t="str">
        <f>'[10]Linked sheet'!A1149</f>
        <v>JD07D</v>
      </c>
      <c r="C1149" s="20" t="str">
        <f>VLOOKUP($B1149,'[10]Linked sheet'!$A$3:$O$1925,2,FALSE)</f>
        <v>Skin Disorders with Interventions, with CC Score 0-3</v>
      </c>
      <c r="D1149" s="68" t="str">
        <f>IF(AND($Q1149=$D$2,$O1149="HRG"),"See 07.BPT",IFERROR(ROUND('[10]Linked sheet'!C1149,'Rounded options'!$B$3),"-"))</f>
        <v>-</v>
      </c>
      <c r="E1149" s="66">
        <f>IF(AND($O1149="HRG",OR($D$2,$Q1149=$E$2)), "See 07.BPTs",IFERROR(ROUND('[10]Linked sheet'!D1149,'Rounded options'!$B$3),"-"))</f>
        <v>2032</v>
      </c>
      <c r="F1149" s="15" t="str">
        <f>IFERROR(ROUND(IF('[10]Linked sheet'!E1149="","-",'[10]Linked sheet'!E1149),'Rounded options'!$B$3),"-")</f>
        <v>-</v>
      </c>
      <c r="G1149" s="15" t="str">
        <f>IFERROR(ROUND(IF('[10]Linked sheet'!F1149="","-",'[10]Linked sheet'!F1149),'Rounded options'!$B$3),"-")</f>
        <v>-</v>
      </c>
      <c r="H1149" s="15">
        <f>IFERROR(ROUND(IF('[10]Linked sheet'!G1149="","-",'[10]Linked sheet'!G1149),'Rounded options'!$B$3),"-")</f>
        <v>6</v>
      </c>
      <c r="I1149" s="66">
        <f>IF(AND(Q1149=$I$2,$O1149="HRG"),"See 07.BPTs",IFERROR(ROUND('[10]Linked sheet'!H1149,'Rounded options'!$B$3),"-"))</f>
        <v>2021</v>
      </c>
      <c r="J1149" s="15">
        <f>IFERROR(ROUND(IF('[10]Linked sheet'!I1149="","-",'[10]Linked sheet'!I1149),'Rounded options'!$B$3),"-")</f>
        <v>10</v>
      </c>
      <c r="K1149" s="15">
        <f>IFERROR(ROUND(IF('[10]Linked sheet'!J1149="","-",'[10]Linked sheet'!J1149),'Rounded options'!$B$3),"-")</f>
        <v>208</v>
      </c>
      <c r="L1149" s="15" t="str">
        <f>IF('[10]Linked sheet'!K1149="","-",'[10]Linked sheet'!K1149)</f>
        <v>Yes</v>
      </c>
      <c r="M1149" s="39">
        <f>IF('[10]Linked sheet'!L1149="","-",'[10]Linked sheet'!L1149)</f>
        <v>0.4</v>
      </c>
      <c r="N1149" s="35">
        <f>IFERROR(ROUND('[10]Linked sheet'!M1149,'Rounded options'!$B$3),"-")</f>
        <v>808</v>
      </c>
      <c r="O1149" s="7" t="str">
        <f>IFERROR(VLOOKUP($B1149,[11]BPT_System_Structure!$B:$F,2,FALSE),"-")</f>
        <v>-</v>
      </c>
      <c r="P1149" s="23" t="str">
        <f>IFERROR(VLOOKUP($B1149,[11]BPT_System_Structure!$B:$F,3,FALSE),"-")</f>
        <v>-</v>
      </c>
      <c r="Q1149" s="8" t="str">
        <f>IFERROR(VLOOKUP($B1149,[11]BPT_System_Structure!$B:$F,5,FALSE),"-")</f>
        <v>-</v>
      </c>
      <c r="R1149" s="59">
        <v>0</v>
      </c>
    </row>
    <row r="1150" spans="2:18" hidden="1" x14ac:dyDescent="0.2">
      <c r="B1150" s="21" t="str">
        <f>'[10]Linked sheet'!A1150</f>
        <v>JD07E</v>
      </c>
      <c r="C1150" s="20" t="str">
        <f>VLOOKUP($B1150,'[10]Linked sheet'!$A$3:$O$1925,2,FALSE)</f>
        <v>Skin Disorders without Interventions, with CC Score 19+</v>
      </c>
      <c r="D1150" s="68" t="str">
        <f>IF(AND($Q1150=$D$2,$O1150="HRG"),"See 07.BPT",IFERROR(ROUND('[10]Linked sheet'!C1150,'Rounded options'!$B$3),"-"))</f>
        <v>-</v>
      </c>
      <c r="E1150" s="66">
        <f>IF(AND($O1150="HRG",OR($D$2,$Q1150=$E$2)), "See 07.BPTs",IFERROR(ROUND('[10]Linked sheet'!D1150,'Rounded options'!$B$3),"-"))</f>
        <v>6234</v>
      </c>
      <c r="F1150" s="15" t="str">
        <f>IFERROR(ROUND(IF('[10]Linked sheet'!E1150="","-",'[10]Linked sheet'!E1150),'Rounded options'!$B$3),"-")</f>
        <v>-</v>
      </c>
      <c r="G1150" s="15" t="str">
        <f>IFERROR(ROUND(IF('[10]Linked sheet'!F1150="","-",'[10]Linked sheet'!F1150),'Rounded options'!$B$3),"-")</f>
        <v>-</v>
      </c>
      <c r="H1150" s="15">
        <f>IFERROR(ROUND(IF('[10]Linked sheet'!G1150="","-",'[10]Linked sheet'!G1150),'Rounded options'!$B$3),"-")</f>
        <v>67</v>
      </c>
      <c r="I1150" s="66">
        <f>IF(AND(Q1150=$I$2,$O1150="HRG"),"See 07.BPTs",IFERROR(ROUND('[10]Linked sheet'!H1150,'Rounded options'!$B$3),"-"))</f>
        <v>6297</v>
      </c>
      <c r="J1150" s="15">
        <f>IFERROR(ROUND(IF('[10]Linked sheet'!I1150="","-",'[10]Linked sheet'!I1150),'Rounded options'!$B$3),"-")</f>
        <v>70</v>
      </c>
      <c r="K1150" s="15">
        <f>IFERROR(ROUND(IF('[10]Linked sheet'!J1150="","-",'[10]Linked sheet'!J1150),'Rounded options'!$B$3),"-")</f>
        <v>208</v>
      </c>
      <c r="L1150" s="15" t="str">
        <f>IF('[10]Linked sheet'!K1150="","-",'[10]Linked sheet'!K1150)</f>
        <v>Yes</v>
      </c>
      <c r="M1150" s="39">
        <f>IF('[10]Linked sheet'!L1150="","-",'[10]Linked sheet'!L1150)</f>
        <v>0.30000000000000004</v>
      </c>
      <c r="N1150" s="35">
        <f>IFERROR(ROUND('[10]Linked sheet'!M1150,'Rounded options'!$B$3),"-")</f>
        <v>1889</v>
      </c>
      <c r="O1150" s="7" t="str">
        <f>IFERROR(VLOOKUP($B1150,[11]BPT_System_Structure!$B:$F,2,FALSE),"-")</f>
        <v>-</v>
      </c>
      <c r="P1150" s="23" t="str">
        <f>IFERROR(VLOOKUP($B1150,[11]BPT_System_Structure!$B:$F,3,FALSE),"-")</f>
        <v>-</v>
      </c>
      <c r="Q1150" s="8" t="str">
        <f>IFERROR(VLOOKUP($B1150,[11]BPT_System_Structure!$B:$F,5,FALSE),"-")</f>
        <v>-</v>
      </c>
      <c r="R1150" s="59">
        <v>0</v>
      </c>
    </row>
    <row r="1151" spans="2:18" hidden="1" x14ac:dyDescent="0.2">
      <c r="B1151" s="21" t="str">
        <f>'[10]Linked sheet'!A1151</f>
        <v>JD07F</v>
      </c>
      <c r="C1151" s="20" t="str">
        <f>VLOOKUP($B1151,'[10]Linked sheet'!$A$3:$O$1925,2,FALSE)</f>
        <v>Skin Disorders without Interventions, with CC Score 14-18</v>
      </c>
      <c r="D1151" s="68" t="str">
        <f>IF(AND($Q1151=$D$2,$O1151="HRG"),"See 07.BPT",IFERROR(ROUND('[10]Linked sheet'!C1151,'Rounded options'!$B$3),"-"))</f>
        <v>-</v>
      </c>
      <c r="E1151" s="66">
        <f>IF(AND($O1151="HRG",OR($D$2,$Q1151=$E$2)), "See 07.BPTs",IFERROR(ROUND('[10]Linked sheet'!D1151,'Rounded options'!$B$3),"-"))</f>
        <v>3739</v>
      </c>
      <c r="F1151" s="15" t="str">
        <f>IFERROR(ROUND(IF('[10]Linked sheet'!E1151="","-",'[10]Linked sheet'!E1151),'Rounded options'!$B$3),"-")</f>
        <v>-</v>
      </c>
      <c r="G1151" s="15" t="str">
        <f>IFERROR(ROUND(IF('[10]Linked sheet'!F1151="","-",'[10]Linked sheet'!F1151),'Rounded options'!$B$3),"-")</f>
        <v>-</v>
      </c>
      <c r="H1151" s="15">
        <f>IFERROR(ROUND(IF('[10]Linked sheet'!G1151="","-",'[10]Linked sheet'!G1151),'Rounded options'!$B$3),"-")</f>
        <v>62</v>
      </c>
      <c r="I1151" s="66">
        <f>IF(AND(Q1151=$I$2,$O1151="HRG"),"See 07.BPTs",IFERROR(ROUND('[10]Linked sheet'!H1151,'Rounded options'!$B$3),"-"))</f>
        <v>4777</v>
      </c>
      <c r="J1151" s="15">
        <f>IFERROR(ROUND(IF('[10]Linked sheet'!I1151="","-",'[10]Linked sheet'!I1151),'Rounded options'!$B$3),"-")</f>
        <v>52</v>
      </c>
      <c r="K1151" s="15">
        <f>IFERROR(ROUND(IF('[10]Linked sheet'!J1151="","-",'[10]Linked sheet'!J1151),'Rounded options'!$B$3),"-")</f>
        <v>208</v>
      </c>
      <c r="L1151" s="15" t="str">
        <f>IF('[10]Linked sheet'!K1151="","-",'[10]Linked sheet'!K1151)</f>
        <v>Yes</v>
      </c>
      <c r="M1151" s="39">
        <f>IF('[10]Linked sheet'!L1151="","-",'[10]Linked sheet'!L1151)</f>
        <v>0.30000000000000004</v>
      </c>
      <c r="N1151" s="35">
        <f>IFERROR(ROUND('[10]Linked sheet'!M1151,'Rounded options'!$B$3),"-")</f>
        <v>1433</v>
      </c>
      <c r="O1151" s="7" t="str">
        <f>IFERROR(VLOOKUP($B1151,[11]BPT_System_Structure!$B:$F,2,FALSE),"-")</f>
        <v>-</v>
      </c>
      <c r="P1151" s="23" t="str">
        <f>IFERROR(VLOOKUP($B1151,[11]BPT_System_Structure!$B:$F,3,FALSE),"-")</f>
        <v>-</v>
      </c>
      <c r="Q1151" s="8" t="str">
        <f>IFERROR(VLOOKUP($B1151,[11]BPT_System_Structure!$B:$F,5,FALSE),"-")</f>
        <v>-</v>
      </c>
      <c r="R1151" s="59">
        <v>0</v>
      </c>
    </row>
    <row r="1152" spans="2:18" hidden="1" x14ac:dyDescent="0.2">
      <c r="B1152" s="21" t="str">
        <f>'[10]Linked sheet'!A1152</f>
        <v>JD07G</v>
      </c>
      <c r="C1152" s="20" t="str">
        <f>VLOOKUP($B1152,'[10]Linked sheet'!$A$3:$O$1925,2,FALSE)</f>
        <v>Skin Disorders without Interventions, with CC Score 10-13</v>
      </c>
      <c r="D1152" s="68" t="str">
        <f>IF(AND($Q1152=$D$2,$O1152="HRG"),"See 07.BPT",IFERROR(ROUND('[10]Linked sheet'!C1152,'Rounded options'!$B$3),"-"))</f>
        <v>-</v>
      </c>
      <c r="E1152" s="66">
        <f>IF(AND($O1152="HRG",OR($D$2,$Q1152=$E$2)), "See 07.BPTs",IFERROR(ROUND('[10]Linked sheet'!D1152,'Rounded options'!$B$3),"-"))</f>
        <v>2160</v>
      </c>
      <c r="F1152" s="15" t="str">
        <f>IFERROR(ROUND(IF('[10]Linked sheet'!E1152="","-",'[10]Linked sheet'!E1152),'Rounded options'!$B$3),"-")</f>
        <v>-</v>
      </c>
      <c r="G1152" s="15" t="str">
        <f>IFERROR(ROUND(IF('[10]Linked sheet'!F1152="","-",'[10]Linked sheet'!F1152),'Rounded options'!$B$3),"-")</f>
        <v>-</v>
      </c>
      <c r="H1152" s="15">
        <f>IFERROR(ROUND(IF('[10]Linked sheet'!G1152="","-",'[10]Linked sheet'!G1152),'Rounded options'!$B$3),"-")</f>
        <v>35</v>
      </c>
      <c r="I1152" s="66">
        <f>IF(AND(Q1152=$I$2,$O1152="HRG"),"See 07.BPTs",IFERROR(ROUND('[10]Linked sheet'!H1152,'Rounded options'!$B$3),"-"))</f>
        <v>3522</v>
      </c>
      <c r="J1152" s="15">
        <f>IFERROR(ROUND(IF('[10]Linked sheet'!I1152="","-",'[10]Linked sheet'!I1152),'Rounded options'!$B$3),"-")</f>
        <v>37</v>
      </c>
      <c r="K1152" s="15">
        <f>IFERROR(ROUND(IF('[10]Linked sheet'!J1152="","-",'[10]Linked sheet'!J1152),'Rounded options'!$B$3),"-")</f>
        <v>208</v>
      </c>
      <c r="L1152" s="15" t="str">
        <f>IF('[10]Linked sheet'!K1152="","-",'[10]Linked sheet'!K1152)</f>
        <v>Yes</v>
      </c>
      <c r="M1152" s="39">
        <f>IF('[10]Linked sheet'!L1152="","-",'[10]Linked sheet'!L1152)</f>
        <v>0.30000000000000004</v>
      </c>
      <c r="N1152" s="35">
        <f>IFERROR(ROUND('[10]Linked sheet'!M1152,'Rounded options'!$B$3),"-")</f>
        <v>1057</v>
      </c>
      <c r="O1152" s="7" t="str">
        <f>IFERROR(VLOOKUP($B1152,[11]BPT_System_Structure!$B:$F,2,FALSE),"-")</f>
        <v>-</v>
      </c>
      <c r="P1152" s="23" t="str">
        <f>IFERROR(VLOOKUP($B1152,[11]BPT_System_Structure!$B:$F,3,FALSE),"-")</f>
        <v>-</v>
      </c>
      <c r="Q1152" s="8" t="str">
        <f>IFERROR(VLOOKUP($B1152,[11]BPT_System_Structure!$B:$F,5,FALSE),"-")</f>
        <v>-</v>
      </c>
      <c r="R1152" s="59">
        <v>0</v>
      </c>
    </row>
    <row r="1153" spans="2:18" hidden="1" x14ac:dyDescent="0.2">
      <c r="B1153" s="21" t="str">
        <f>'[10]Linked sheet'!A1153</f>
        <v>JD07H</v>
      </c>
      <c r="C1153" s="20" t="str">
        <f>VLOOKUP($B1153,'[10]Linked sheet'!$A$3:$O$1925,2,FALSE)</f>
        <v>Skin Disorders without Interventions, with CC Score 6-9</v>
      </c>
      <c r="D1153" s="68" t="str">
        <f>IF(AND($Q1153=$D$2,$O1153="HRG"),"See 07.BPT",IFERROR(ROUND('[10]Linked sheet'!C1153,'Rounded options'!$B$3),"-"))</f>
        <v>-</v>
      </c>
      <c r="E1153" s="66">
        <f>IF(AND($O1153="HRG",OR($D$2,$Q1153=$E$2)), "See 07.BPTs",IFERROR(ROUND('[10]Linked sheet'!D1153,'Rounded options'!$B$3),"-"))</f>
        <v>1629</v>
      </c>
      <c r="F1153" s="15" t="str">
        <f>IFERROR(ROUND(IF('[10]Linked sheet'!E1153="","-",'[10]Linked sheet'!E1153),'Rounded options'!$B$3),"-")</f>
        <v>-</v>
      </c>
      <c r="G1153" s="15" t="str">
        <f>IFERROR(ROUND(IF('[10]Linked sheet'!F1153="","-",'[10]Linked sheet'!F1153),'Rounded options'!$B$3),"-")</f>
        <v>-</v>
      </c>
      <c r="H1153" s="15">
        <f>IFERROR(ROUND(IF('[10]Linked sheet'!G1153="","-",'[10]Linked sheet'!G1153),'Rounded options'!$B$3),"-")</f>
        <v>20</v>
      </c>
      <c r="I1153" s="66">
        <f>IF(AND(Q1153=$I$2,$O1153="HRG"),"See 07.BPTs",IFERROR(ROUND('[10]Linked sheet'!H1153,'Rounded options'!$B$3),"-"))</f>
        <v>2621</v>
      </c>
      <c r="J1153" s="15">
        <f>IFERROR(ROUND(IF('[10]Linked sheet'!I1153="","-",'[10]Linked sheet'!I1153),'Rounded options'!$B$3),"-")</f>
        <v>25</v>
      </c>
      <c r="K1153" s="15">
        <f>IFERROR(ROUND(IF('[10]Linked sheet'!J1153="","-",'[10]Linked sheet'!J1153),'Rounded options'!$B$3),"-")</f>
        <v>208</v>
      </c>
      <c r="L1153" s="15" t="str">
        <f>IF('[10]Linked sheet'!K1153="","-",'[10]Linked sheet'!K1153)</f>
        <v>Yes</v>
      </c>
      <c r="M1153" s="39">
        <f>IF('[10]Linked sheet'!L1153="","-",'[10]Linked sheet'!L1153)</f>
        <v>0.30000000000000004</v>
      </c>
      <c r="N1153" s="35">
        <f>IFERROR(ROUND('[10]Linked sheet'!M1153,'Rounded options'!$B$3),"-")</f>
        <v>786</v>
      </c>
      <c r="O1153" s="7" t="str">
        <f>IFERROR(VLOOKUP($B1153,[11]BPT_System_Structure!$B:$F,2,FALSE),"-")</f>
        <v>-</v>
      </c>
      <c r="P1153" s="23" t="str">
        <f>IFERROR(VLOOKUP($B1153,[11]BPT_System_Structure!$B:$F,3,FALSE),"-")</f>
        <v>-</v>
      </c>
      <c r="Q1153" s="8" t="str">
        <f>IFERROR(VLOOKUP($B1153,[11]BPT_System_Structure!$B:$F,5,FALSE),"-")</f>
        <v>-</v>
      </c>
      <c r="R1153" s="59">
        <v>0</v>
      </c>
    </row>
    <row r="1154" spans="2:18" hidden="1" x14ac:dyDescent="0.2">
      <c r="B1154" s="21" t="str">
        <f>'[10]Linked sheet'!A1154</f>
        <v>JD07J</v>
      </c>
      <c r="C1154" s="20" t="str">
        <f>VLOOKUP($B1154,'[10]Linked sheet'!$A$3:$O$1925,2,FALSE)</f>
        <v>Skin Disorders without Interventions, with CC Score 2-5</v>
      </c>
      <c r="D1154" s="68" t="str">
        <f>IF(AND($Q1154=$D$2,$O1154="HRG"),"See 07.BPT",IFERROR(ROUND('[10]Linked sheet'!C1154,'Rounded options'!$B$3),"-"))</f>
        <v>-</v>
      </c>
      <c r="E1154" s="66">
        <f>IF(AND($O1154="HRG",OR($D$2,$Q1154=$E$2)), "See 07.BPTs",IFERROR(ROUND('[10]Linked sheet'!D1154,'Rounded options'!$B$3),"-"))</f>
        <v>480</v>
      </c>
      <c r="F1154" s="15" t="str">
        <f>IFERROR(ROUND(IF('[10]Linked sheet'!E1154="","-",'[10]Linked sheet'!E1154),'Rounded options'!$B$3),"-")</f>
        <v>-</v>
      </c>
      <c r="G1154" s="15" t="str">
        <f>IFERROR(ROUND(IF('[10]Linked sheet'!F1154="","-",'[10]Linked sheet'!F1154),'Rounded options'!$B$3),"-")</f>
        <v>-</v>
      </c>
      <c r="H1154" s="15">
        <f>IFERROR(ROUND(IF('[10]Linked sheet'!G1154="","-",'[10]Linked sheet'!G1154),'Rounded options'!$B$3),"-")</f>
        <v>5</v>
      </c>
      <c r="I1154" s="66">
        <f>IF(AND(Q1154=$I$2,$O1154="HRG"),"See 07.BPTs",IFERROR(ROUND('[10]Linked sheet'!H1154,'Rounded options'!$B$3),"-"))</f>
        <v>1648</v>
      </c>
      <c r="J1154" s="15">
        <f>IFERROR(ROUND(IF('[10]Linked sheet'!I1154="","-",'[10]Linked sheet'!I1154),'Rounded options'!$B$3),"-")</f>
        <v>13</v>
      </c>
      <c r="K1154" s="15">
        <f>IFERROR(ROUND(IF('[10]Linked sheet'!J1154="","-",'[10]Linked sheet'!J1154),'Rounded options'!$B$3),"-")</f>
        <v>208</v>
      </c>
      <c r="L1154" s="15" t="str">
        <f>IF('[10]Linked sheet'!K1154="","-",'[10]Linked sheet'!K1154)</f>
        <v>Yes</v>
      </c>
      <c r="M1154" s="39">
        <f>IF('[10]Linked sheet'!L1154="","-",'[10]Linked sheet'!L1154)</f>
        <v>0.4</v>
      </c>
      <c r="N1154" s="35">
        <f>IFERROR(ROUND('[10]Linked sheet'!M1154,'Rounded options'!$B$3),"-")</f>
        <v>659</v>
      </c>
      <c r="O1154" s="7" t="str">
        <f>IFERROR(VLOOKUP($B1154,[11]BPT_System_Structure!$B:$F,2,FALSE),"-")</f>
        <v>-</v>
      </c>
      <c r="P1154" s="23" t="str">
        <f>IFERROR(VLOOKUP($B1154,[11]BPT_System_Structure!$B:$F,3,FALSE),"-")</f>
        <v>-</v>
      </c>
      <c r="Q1154" s="8" t="str">
        <f>IFERROR(VLOOKUP($B1154,[11]BPT_System_Structure!$B:$F,5,FALSE),"-")</f>
        <v>-</v>
      </c>
      <c r="R1154" s="59">
        <v>0</v>
      </c>
    </row>
    <row r="1155" spans="2:18" x14ac:dyDescent="0.2">
      <c r="B1155" s="21" t="str">
        <f>'[10]Linked sheet'!A1155</f>
        <v>JD07K</v>
      </c>
      <c r="C1155" s="20" t="str">
        <f>VLOOKUP($B1155,'[10]Linked sheet'!$A$3:$O$1925,2,FALSE)</f>
        <v>Skin Disorders without Interventions, with CC Score 0-1</v>
      </c>
      <c r="D1155" s="68" t="str">
        <f>IF(AND($Q1155=$D$2,$O1155="HRG"),"See 07.BPT",IFERROR(ROUND('[10]Linked sheet'!C1155,'Rounded options'!$B$3),"-"))</f>
        <v>-</v>
      </c>
      <c r="E1155" s="66">
        <f>IF(AND($O1155="HRG",OR($D$2,$Q1155=$E$2)), "See 07.BPTs",IFERROR(ROUND('[10]Linked sheet'!D1155,'Rounded options'!$B$3),"-"))</f>
        <v>361</v>
      </c>
      <c r="F1155" s="15" t="str">
        <f>IFERROR(ROUND(IF('[10]Linked sheet'!E1155="","-",'[10]Linked sheet'!E1155),'Rounded options'!$B$3),"-")</f>
        <v>-</v>
      </c>
      <c r="G1155" s="15" t="str">
        <f>IFERROR(ROUND(IF('[10]Linked sheet'!F1155="","-",'[10]Linked sheet'!F1155),'Rounded options'!$B$3),"-")</f>
        <v>-</v>
      </c>
      <c r="H1155" s="15">
        <f>IFERROR(ROUND(IF('[10]Linked sheet'!G1155="","-",'[10]Linked sheet'!G1155),'Rounded options'!$B$3),"-")</f>
        <v>5</v>
      </c>
      <c r="I1155" s="66">
        <f>IF(AND(Q1155=$I$2,$O1155="HRG"),"See 07.BPTs",IFERROR(ROUND('[10]Linked sheet'!H1155,'Rounded options'!$B$3),"-"))</f>
        <v>801</v>
      </c>
      <c r="J1155" s="15">
        <f>IFERROR(ROUND(IF('[10]Linked sheet'!I1155="","-",'[10]Linked sheet'!I1155),'Rounded options'!$B$3),"-")</f>
        <v>5</v>
      </c>
      <c r="K1155" s="15">
        <f>IFERROR(ROUND(IF('[10]Linked sheet'!J1155="","-",'[10]Linked sheet'!J1155),'Rounded options'!$B$3),"-")</f>
        <v>208</v>
      </c>
      <c r="L1155" s="15" t="str">
        <f>IF('[10]Linked sheet'!K1155="","-",'[10]Linked sheet'!K1155)</f>
        <v>Yes</v>
      </c>
      <c r="M1155" s="39">
        <f>IF('[10]Linked sheet'!L1155="","-",'[10]Linked sheet'!L1155)</f>
        <v>0.65</v>
      </c>
      <c r="N1155" s="35">
        <f>IFERROR(ROUND('[10]Linked sheet'!M1155,'Rounded options'!$B$3),"-")</f>
        <v>521</v>
      </c>
      <c r="O1155" s="7" t="str">
        <f>IFERROR(VLOOKUP($B1155,[11]BPT_System_Structure!$B:$F,2,FALSE),"-")</f>
        <v>sub-HRG</v>
      </c>
      <c r="P1155" s="23" t="str">
        <f>IFERROR(VLOOKUP($B1155,[11]BPT_System_Structure!$B:$F,3,FALSE),"-")</f>
        <v>SDEC</v>
      </c>
      <c r="Q1155" s="8" t="str">
        <f>IFERROR(VLOOKUP($B1155,[11]BPT_System_Structure!$B:$F,5,FALSE),"-")</f>
        <v>NE</v>
      </c>
      <c r="R1155" s="59" t="s">
        <v>11</v>
      </c>
    </row>
    <row r="1156" spans="2:18" hidden="1" x14ac:dyDescent="0.2">
      <c r="B1156" s="21" t="str">
        <f>'[10]Linked sheet'!A1156</f>
        <v>KA03C</v>
      </c>
      <c r="C1156" s="20" t="str">
        <f>VLOOKUP($B1156,'[10]Linked sheet'!$A$3:$O$1925,2,FALSE)</f>
        <v>Parathyroid Procedures with CC Score 2+</v>
      </c>
      <c r="D1156" s="68" t="str">
        <f>IF(AND($Q1156=$D$2,$O1156="HRG"),"See 07.BPT",IFERROR(ROUND('[10]Linked sheet'!C1156,'Rounded options'!$B$3),"-"))</f>
        <v>-</v>
      </c>
      <c r="E1156" s="66">
        <f>IF(AND($O1156="HRG",OR($D$2,$Q1156=$E$2)), "See 07.BPTs",IFERROR(ROUND('[10]Linked sheet'!D1156,'Rounded options'!$B$3),"-"))</f>
        <v>2577</v>
      </c>
      <c r="F1156" s="15" t="str">
        <f>IFERROR(ROUND(IF('[10]Linked sheet'!E1156="","-",'[10]Linked sheet'!E1156),'Rounded options'!$B$3),"-")</f>
        <v>-</v>
      </c>
      <c r="G1156" s="15" t="str">
        <f>IFERROR(ROUND(IF('[10]Linked sheet'!F1156="","-",'[10]Linked sheet'!F1156),'Rounded options'!$B$3),"-")</f>
        <v>-</v>
      </c>
      <c r="H1156" s="15">
        <f>IFERROR(ROUND(IF('[10]Linked sheet'!G1156="","-",'[10]Linked sheet'!G1156),'Rounded options'!$B$3),"-")</f>
        <v>5</v>
      </c>
      <c r="I1156" s="66">
        <f>IF(AND(Q1156=$I$2,$O1156="HRG"),"See 07.BPTs",IFERROR(ROUND('[10]Linked sheet'!H1156,'Rounded options'!$B$3),"-"))</f>
        <v>7321</v>
      </c>
      <c r="J1156" s="15">
        <f>IFERROR(ROUND(IF('[10]Linked sheet'!I1156="","-",'[10]Linked sheet'!I1156),'Rounded options'!$B$3),"-")</f>
        <v>75</v>
      </c>
      <c r="K1156" s="15">
        <f>IFERROR(ROUND(IF('[10]Linked sheet'!J1156="","-",'[10]Linked sheet'!J1156),'Rounded options'!$B$3),"-")</f>
        <v>189</v>
      </c>
      <c r="L1156" s="15" t="str">
        <f>IF('[10]Linked sheet'!K1156="","-",'[10]Linked sheet'!K1156)</f>
        <v>No</v>
      </c>
      <c r="M1156" s="39" t="str">
        <f>IF('[10]Linked sheet'!L1156="","-",'[10]Linked sheet'!L1156)</f>
        <v>-</v>
      </c>
      <c r="N1156" s="35">
        <f>IFERROR(ROUND('[10]Linked sheet'!M1156,'Rounded options'!$B$3),"-")</f>
        <v>0</v>
      </c>
      <c r="O1156" s="7" t="str">
        <f>IFERROR(VLOOKUP($B1156,[11]BPT_System_Structure!$B:$F,2,FALSE),"-")</f>
        <v>-</v>
      </c>
      <c r="P1156" s="23" t="str">
        <f>IFERROR(VLOOKUP($B1156,[11]BPT_System_Structure!$B:$F,3,FALSE),"-")</f>
        <v>-</v>
      </c>
      <c r="Q1156" s="8" t="str">
        <f>IFERROR(VLOOKUP($B1156,[11]BPT_System_Structure!$B:$F,5,FALSE),"-")</f>
        <v>-</v>
      </c>
      <c r="R1156" s="59">
        <v>0</v>
      </c>
    </row>
    <row r="1157" spans="2:18" x14ac:dyDescent="0.2">
      <c r="B1157" s="21" t="str">
        <f>'[10]Linked sheet'!A1157</f>
        <v>KA03D</v>
      </c>
      <c r="C1157" s="20" t="str">
        <f>VLOOKUP($B1157,'[10]Linked sheet'!$A$3:$O$1925,2,FALSE)</f>
        <v>Parathyroid Procedures with CC Score 0-1</v>
      </c>
      <c r="D1157" s="68" t="str">
        <f>IF(AND($Q1157=$D$2,$O1157="HRG"),"See 07.BPT",IFERROR(ROUND('[10]Linked sheet'!C1157,'Rounded options'!$B$3),"-"))</f>
        <v>-</v>
      </c>
      <c r="E1157" s="66" t="str">
        <f>IF(AND($O1157="HRG",OR($D$2,$Q1157=$E$2)), "See 07.BPTs",IFERROR(ROUND('[10]Linked sheet'!D1157,'Rounded options'!$B$3),"-"))</f>
        <v>See 07.BPTs</v>
      </c>
      <c r="F1157" s="15" t="str">
        <f>IFERROR(ROUND(IF('[10]Linked sheet'!E1157="","-",'[10]Linked sheet'!E1157),'Rounded options'!$B$3),"-")</f>
        <v>-</v>
      </c>
      <c r="G1157" s="15" t="str">
        <f>IFERROR(ROUND(IF('[10]Linked sheet'!F1157="","-",'[10]Linked sheet'!F1157),'Rounded options'!$B$3),"-")</f>
        <v>-</v>
      </c>
      <c r="H1157" s="15">
        <f>IFERROR(ROUND(IF('[10]Linked sheet'!G1157="","-",'[10]Linked sheet'!G1157),'Rounded options'!$B$3),"-")</f>
        <v>5</v>
      </c>
      <c r="I1157" s="66">
        <f>IF(AND(Q1157=$I$2,$O1157="HRG"),"See 07.BPTs",IFERROR(ROUND('[10]Linked sheet'!H1157,'Rounded options'!$B$3),"-"))</f>
        <v>2761</v>
      </c>
      <c r="J1157" s="15">
        <f>IFERROR(ROUND(IF('[10]Linked sheet'!I1157="","-",'[10]Linked sheet'!I1157),'Rounded options'!$B$3),"-")</f>
        <v>25</v>
      </c>
      <c r="K1157" s="15">
        <f>IFERROR(ROUND(IF('[10]Linked sheet'!J1157="","-",'[10]Linked sheet'!J1157),'Rounded options'!$B$3),"-")</f>
        <v>189</v>
      </c>
      <c r="L1157" s="15" t="str">
        <f>IF('[10]Linked sheet'!K1157="","-",'[10]Linked sheet'!K1157)</f>
        <v>No</v>
      </c>
      <c r="M1157" s="39" t="str">
        <f>IF('[10]Linked sheet'!L1157="","-",'[10]Linked sheet'!L1157)</f>
        <v>-</v>
      </c>
      <c r="N1157" s="35">
        <f>IFERROR(ROUND('[10]Linked sheet'!M1157,'Rounded options'!$B$3),"-")</f>
        <v>0</v>
      </c>
      <c r="O1157" s="7" t="str">
        <f>IFERROR(VLOOKUP($B1157,[11]BPT_System_Structure!$B:$F,2,FALSE),"-")</f>
        <v>HRG</v>
      </c>
      <c r="P1157" s="23" t="str">
        <f>IFERROR(VLOOKUP($B1157,[11]BPT_System_Structure!$B:$F,3,FALSE),"-")</f>
        <v>DayCase</v>
      </c>
      <c r="Q1157" s="8" t="str">
        <f>IFERROR(VLOOKUP($B1157,[11]BPT_System_Structure!$B:$F,5,FALSE),"-")</f>
        <v>DC/EL</v>
      </c>
      <c r="R1157" s="59" t="s">
        <v>11</v>
      </c>
    </row>
    <row r="1158" spans="2:18" hidden="1" x14ac:dyDescent="0.2">
      <c r="B1158" s="21" t="str">
        <f>'[10]Linked sheet'!A1158</f>
        <v>KA04A</v>
      </c>
      <c r="C1158" s="20" t="str">
        <f>VLOOKUP($B1158,'[10]Linked sheet'!$A$3:$O$1925,2,FALSE)</f>
        <v>Adrenal Procedures with CC Score 2+</v>
      </c>
      <c r="D1158" s="68" t="str">
        <f>IF(AND($Q1158=$D$2,$O1158="HRG"),"See 07.BPT",IFERROR(ROUND('[10]Linked sheet'!C1158,'Rounded options'!$B$3),"-"))</f>
        <v>-</v>
      </c>
      <c r="E1158" s="66">
        <f>IF(AND($O1158="HRG",OR($D$2,$Q1158=$E$2)), "See 07.BPTs",IFERROR(ROUND('[10]Linked sheet'!D1158,'Rounded options'!$B$3),"-"))</f>
        <v>5207</v>
      </c>
      <c r="F1158" s="15" t="str">
        <f>IFERROR(ROUND(IF('[10]Linked sheet'!E1158="","-",'[10]Linked sheet'!E1158),'Rounded options'!$B$3),"-")</f>
        <v>-</v>
      </c>
      <c r="G1158" s="15" t="str">
        <f>IFERROR(ROUND(IF('[10]Linked sheet'!F1158="","-",'[10]Linked sheet'!F1158),'Rounded options'!$B$3),"-")</f>
        <v>-</v>
      </c>
      <c r="H1158" s="15">
        <f>IFERROR(ROUND(IF('[10]Linked sheet'!G1158="","-",'[10]Linked sheet'!G1158),'Rounded options'!$B$3),"-")</f>
        <v>17</v>
      </c>
      <c r="I1158" s="66">
        <f>IF(AND(Q1158=$I$2,$O1158="HRG"),"See 07.BPTs",IFERROR(ROUND('[10]Linked sheet'!H1158,'Rounded options'!$B$3),"-"))</f>
        <v>8634</v>
      </c>
      <c r="J1158" s="15">
        <f>IFERROR(ROUND(IF('[10]Linked sheet'!I1158="","-",'[10]Linked sheet'!I1158),'Rounded options'!$B$3),"-")</f>
        <v>63</v>
      </c>
      <c r="K1158" s="15">
        <f>IFERROR(ROUND(IF('[10]Linked sheet'!J1158="","-",'[10]Linked sheet'!J1158),'Rounded options'!$B$3),"-")</f>
        <v>189</v>
      </c>
      <c r="L1158" s="15" t="str">
        <f>IF('[10]Linked sheet'!K1158="","-",'[10]Linked sheet'!K1158)</f>
        <v>No</v>
      </c>
      <c r="M1158" s="39" t="str">
        <f>IF('[10]Linked sheet'!L1158="","-",'[10]Linked sheet'!L1158)</f>
        <v>-</v>
      </c>
      <c r="N1158" s="35">
        <f>IFERROR(ROUND('[10]Linked sheet'!M1158,'Rounded options'!$B$3),"-")</f>
        <v>0</v>
      </c>
      <c r="O1158" s="7" t="str">
        <f>IFERROR(VLOOKUP($B1158,[11]BPT_System_Structure!$B:$F,2,FALSE),"-")</f>
        <v>-</v>
      </c>
      <c r="P1158" s="23" t="str">
        <f>IFERROR(VLOOKUP($B1158,[11]BPT_System_Structure!$B:$F,3,FALSE),"-")</f>
        <v>-</v>
      </c>
      <c r="Q1158" s="8" t="str">
        <f>IFERROR(VLOOKUP($B1158,[11]BPT_System_Structure!$B:$F,5,FALSE),"-")</f>
        <v>-</v>
      </c>
      <c r="R1158" s="59">
        <v>0</v>
      </c>
    </row>
    <row r="1159" spans="2:18" hidden="1" x14ac:dyDescent="0.2">
      <c r="B1159" s="21" t="str">
        <f>'[10]Linked sheet'!A1159</f>
        <v>KA04B</v>
      </c>
      <c r="C1159" s="20" t="str">
        <f>VLOOKUP($B1159,'[10]Linked sheet'!$A$3:$O$1925,2,FALSE)</f>
        <v>Adrenal Procedures with CC Score 0-1</v>
      </c>
      <c r="D1159" s="68" t="str">
        <f>IF(AND($Q1159=$D$2,$O1159="HRG"),"See 07.BPT",IFERROR(ROUND('[10]Linked sheet'!C1159,'Rounded options'!$B$3),"-"))</f>
        <v>-</v>
      </c>
      <c r="E1159" s="66">
        <f>IF(AND($O1159="HRG",OR($D$2,$Q1159=$E$2)), "See 07.BPTs",IFERROR(ROUND('[10]Linked sheet'!D1159,'Rounded options'!$B$3),"-"))</f>
        <v>3656</v>
      </c>
      <c r="F1159" s="15" t="str">
        <f>IFERROR(ROUND(IF('[10]Linked sheet'!E1159="","-",'[10]Linked sheet'!E1159),'Rounded options'!$B$3),"-")</f>
        <v>-</v>
      </c>
      <c r="G1159" s="15" t="str">
        <f>IFERROR(ROUND(IF('[10]Linked sheet'!F1159="","-",'[10]Linked sheet'!F1159),'Rounded options'!$B$3),"-")</f>
        <v>-</v>
      </c>
      <c r="H1159" s="15">
        <f>IFERROR(ROUND(IF('[10]Linked sheet'!G1159="","-",'[10]Linked sheet'!G1159),'Rounded options'!$B$3),"-")</f>
        <v>11</v>
      </c>
      <c r="I1159" s="66">
        <f>IF(AND(Q1159=$I$2,$O1159="HRG"),"See 07.BPTs",IFERROR(ROUND('[10]Linked sheet'!H1159,'Rounded options'!$B$3),"-"))</f>
        <v>5127</v>
      </c>
      <c r="J1159" s="15">
        <f>IFERROR(ROUND(IF('[10]Linked sheet'!I1159="","-",'[10]Linked sheet'!I1159),'Rounded options'!$B$3),"-")</f>
        <v>26</v>
      </c>
      <c r="K1159" s="15">
        <f>IFERROR(ROUND(IF('[10]Linked sheet'!J1159="","-",'[10]Linked sheet'!J1159),'Rounded options'!$B$3),"-")</f>
        <v>189</v>
      </c>
      <c r="L1159" s="15" t="str">
        <f>IF('[10]Linked sheet'!K1159="","-",'[10]Linked sheet'!K1159)</f>
        <v>No</v>
      </c>
      <c r="M1159" s="39" t="str">
        <f>IF('[10]Linked sheet'!L1159="","-",'[10]Linked sheet'!L1159)</f>
        <v>-</v>
      </c>
      <c r="N1159" s="35">
        <f>IFERROR(ROUND('[10]Linked sheet'!M1159,'Rounded options'!$B$3),"-")</f>
        <v>0</v>
      </c>
      <c r="O1159" s="7" t="str">
        <f>IFERROR(VLOOKUP($B1159,[11]BPT_System_Structure!$B:$F,2,FALSE),"-")</f>
        <v>-</v>
      </c>
      <c r="P1159" s="23" t="str">
        <f>IFERROR(VLOOKUP($B1159,[11]BPT_System_Structure!$B:$F,3,FALSE),"-")</f>
        <v>-</v>
      </c>
      <c r="Q1159" s="8" t="str">
        <f>IFERROR(VLOOKUP($B1159,[11]BPT_System_Structure!$B:$F,5,FALSE),"-")</f>
        <v>-</v>
      </c>
      <c r="R1159" s="59">
        <v>0</v>
      </c>
    </row>
    <row r="1160" spans="2:18" hidden="1" x14ac:dyDescent="0.2">
      <c r="B1160" s="21" t="str">
        <f>'[10]Linked sheet'!A1160</f>
        <v>KA05C</v>
      </c>
      <c r="C1160" s="20" t="str">
        <f>VLOOKUP($B1160,'[10]Linked sheet'!$A$3:$O$1925,2,FALSE)</f>
        <v>Anterior Pituitary Disorders with CC Score 2+</v>
      </c>
      <c r="D1160" s="68" t="str">
        <f>IF(AND($Q1160=$D$2,$O1160="HRG"),"See 07.BPT",IFERROR(ROUND('[10]Linked sheet'!C1160,'Rounded options'!$B$3),"-"))</f>
        <v>-</v>
      </c>
      <c r="E1160" s="66">
        <f>IF(AND($O1160="HRG",OR($D$2,$Q1160=$E$2)), "See 07.BPTs",IFERROR(ROUND('[10]Linked sheet'!D1160,'Rounded options'!$B$3),"-"))</f>
        <v>398</v>
      </c>
      <c r="F1160" s="15" t="str">
        <f>IFERROR(ROUND(IF('[10]Linked sheet'!E1160="","-",'[10]Linked sheet'!E1160),'Rounded options'!$B$3),"-")</f>
        <v>-</v>
      </c>
      <c r="G1160" s="15" t="str">
        <f>IFERROR(ROUND(IF('[10]Linked sheet'!F1160="","-",'[10]Linked sheet'!F1160),'Rounded options'!$B$3),"-")</f>
        <v>-</v>
      </c>
      <c r="H1160" s="15">
        <f>IFERROR(ROUND(IF('[10]Linked sheet'!G1160="","-",'[10]Linked sheet'!G1160),'Rounded options'!$B$3),"-")</f>
        <v>5</v>
      </c>
      <c r="I1160" s="66">
        <f>IF(AND(Q1160=$I$2,$O1160="HRG"),"See 07.BPTs",IFERROR(ROUND('[10]Linked sheet'!H1160,'Rounded options'!$B$3),"-"))</f>
        <v>3800</v>
      </c>
      <c r="J1160" s="15">
        <f>IFERROR(ROUND(IF('[10]Linked sheet'!I1160="","-",'[10]Linked sheet'!I1160),'Rounded options'!$B$3),"-")</f>
        <v>25</v>
      </c>
      <c r="K1160" s="15">
        <f>IFERROR(ROUND(IF('[10]Linked sheet'!J1160="","-",'[10]Linked sheet'!J1160),'Rounded options'!$B$3),"-")</f>
        <v>189</v>
      </c>
      <c r="L1160" s="15" t="str">
        <f>IF('[10]Linked sheet'!K1160="","-",'[10]Linked sheet'!K1160)</f>
        <v>Yes</v>
      </c>
      <c r="M1160" s="39">
        <f>IF('[10]Linked sheet'!L1160="","-",'[10]Linked sheet'!L1160)</f>
        <v>0.30000000000000004</v>
      </c>
      <c r="N1160" s="35">
        <f>IFERROR(ROUND('[10]Linked sheet'!M1160,'Rounded options'!$B$3),"-")</f>
        <v>1140</v>
      </c>
      <c r="O1160" s="7" t="str">
        <f>IFERROR(VLOOKUP($B1160,[11]BPT_System_Structure!$B:$F,2,FALSE),"-")</f>
        <v>-</v>
      </c>
      <c r="P1160" s="23" t="str">
        <f>IFERROR(VLOOKUP($B1160,[11]BPT_System_Structure!$B:$F,3,FALSE),"-")</f>
        <v>-</v>
      </c>
      <c r="Q1160" s="8" t="str">
        <f>IFERROR(VLOOKUP($B1160,[11]BPT_System_Structure!$B:$F,5,FALSE),"-")</f>
        <v>-</v>
      </c>
      <c r="R1160" s="59">
        <v>0</v>
      </c>
    </row>
    <row r="1161" spans="2:18" hidden="1" x14ac:dyDescent="0.2">
      <c r="B1161" s="21" t="str">
        <f>'[10]Linked sheet'!A1161</f>
        <v>KA05D</v>
      </c>
      <c r="C1161" s="20" t="str">
        <f>VLOOKUP($B1161,'[10]Linked sheet'!$A$3:$O$1925,2,FALSE)</f>
        <v>Anterior Pituitary Disorders with CC Score 0-1</v>
      </c>
      <c r="D1161" s="68" t="str">
        <f>IF(AND($Q1161=$D$2,$O1161="HRG"),"See 07.BPT",IFERROR(ROUND('[10]Linked sheet'!C1161,'Rounded options'!$B$3),"-"))</f>
        <v>-</v>
      </c>
      <c r="E1161" s="66">
        <f>IF(AND($O1161="HRG",OR($D$2,$Q1161=$E$2)), "See 07.BPTs",IFERROR(ROUND('[10]Linked sheet'!D1161,'Rounded options'!$B$3),"-"))</f>
        <v>359</v>
      </c>
      <c r="F1161" s="15" t="str">
        <f>IFERROR(ROUND(IF('[10]Linked sheet'!E1161="","-",'[10]Linked sheet'!E1161),'Rounded options'!$B$3),"-")</f>
        <v>-</v>
      </c>
      <c r="G1161" s="15" t="str">
        <f>IFERROR(ROUND(IF('[10]Linked sheet'!F1161="","-",'[10]Linked sheet'!F1161),'Rounded options'!$B$3),"-")</f>
        <v>-</v>
      </c>
      <c r="H1161" s="15">
        <f>IFERROR(ROUND(IF('[10]Linked sheet'!G1161="","-",'[10]Linked sheet'!G1161),'Rounded options'!$B$3),"-")</f>
        <v>5</v>
      </c>
      <c r="I1161" s="66">
        <f>IF(AND(Q1161=$I$2,$O1161="HRG"),"See 07.BPTs",IFERROR(ROUND('[10]Linked sheet'!H1161,'Rounded options'!$B$3),"-"))</f>
        <v>1762</v>
      </c>
      <c r="J1161" s="15">
        <f>IFERROR(ROUND(IF('[10]Linked sheet'!I1161="","-",'[10]Linked sheet'!I1161),'Rounded options'!$B$3),"-")</f>
        <v>13</v>
      </c>
      <c r="K1161" s="15">
        <f>IFERROR(ROUND(IF('[10]Linked sheet'!J1161="","-",'[10]Linked sheet'!J1161),'Rounded options'!$B$3),"-")</f>
        <v>189</v>
      </c>
      <c r="L1161" s="15" t="str">
        <f>IF('[10]Linked sheet'!K1161="","-",'[10]Linked sheet'!K1161)</f>
        <v>Yes</v>
      </c>
      <c r="M1161" s="39">
        <f>IF('[10]Linked sheet'!L1161="","-",'[10]Linked sheet'!L1161)</f>
        <v>0.4</v>
      </c>
      <c r="N1161" s="35">
        <f>IFERROR(ROUND('[10]Linked sheet'!M1161,'Rounded options'!$B$3),"-")</f>
        <v>705</v>
      </c>
      <c r="O1161" s="7" t="str">
        <f>IFERROR(VLOOKUP($B1161,[11]BPT_System_Structure!$B:$F,2,FALSE),"-")</f>
        <v>-</v>
      </c>
      <c r="P1161" s="23" t="str">
        <f>IFERROR(VLOOKUP($B1161,[11]BPT_System_Structure!$B:$F,3,FALSE),"-")</f>
        <v>-</v>
      </c>
      <c r="Q1161" s="8" t="str">
        <f>IFERROR(VLOOKUP($B1161,[11]BPT_System_Structure!$B:$F,5,FALSE),"-")</f>
        <v>-</v>
      </c>
      <c r="R1161" s="59">
        <v>0</v>
      </c>
    </row>
    <row r="1162" spans="2:18" hidden="1" x14ac:dyDescent="0.2">
      <c r="B1162" s="21" t="str">
        <f>'[10]Linked sheet'!A1162</f>
        <v>KA06C</v>
      </c>
      <c r="C1162" s="20" t="str">
        <f>VLOOKUP($B1162,'[10]Linked sheet'!$A$3:$O$1925,2,FALSE)</f>
        <v>Non-Pituitary Neoplasia or Hypoplasia, with CC Score 4+</v>
      </c>
      <c r="D1162" s="68" t="str">
        <f>IF(AND($Q1162=$D$2,$O1162="HRG"),"See 07.BPT",IFERROR(ROUND('[10]Linked sheet'!C1162,'Rounded options'!$B$3),"-"))</f>
        <v>-</v>
      </c>
      <c r="E1162" s="66">
        <f>IF(AND($O1162="HRG",OR($D$2,$Q1162=$E$2)), "See 07.BPTs",IFERROR(ROUND('[10]Linked sheet'!D1162,'Rounded options'!$B$3),"-"))</f>
        <v>1505</v>
      </c>
      <c r="F1162" s="15" t="str">
        <f>IFERROR(ROUND(IF('[10]Linked sheet'!E1162="","-",'[10]Linked sheet'!E1162),'Rounded options'!$B$3),"-")</f>
        <v>-</v>
      </c>
      <c r="G1162" s="15" t="str">
        <f>IFERROR(ROUND(IF('[10]Linked sheet'!F1162="","-",'[10]Linked sheet'!F1162),'Rounded options'!$B$3),"-")</f>
        <v>-</v>
      </c>
      <c r="H1162" s="15">
        <f>IFERROR(ROUND(IF('[10]Linked sheet'!G1162="","-",'[10]Linked sheet'!G1162),'Rounded options'!$B$3),"-")</f>
        <v>10</v>
      </c>
      <c r="I1162" s="66">
        <f>IF(AND(Q1162=$I$2,$O1162="HRG"),"See 07.BPTs",IFERROR(ROUND('[10]Linked sheet'!H1162,'Rounded options'!$B$3),"-"))</f>
        <v>4418</v>
      </c>
      <c r="J1162" s="15">
        <f>IFERROR(ROUND(IF('[10]Linked sheet'!I1162="","-",'[10]Linked sheet'!I1162),'Rounded options'!$B$3),"-")</f>
        <v>39</v>
      </c>
      <c r="K1162" s="15">
        <f>IFERROR(ROUND(IF('[10]Linked sheet'!J1162="","-",'[10]Linked sheet'!J1162),'Rounded options'!$B$3),"-")</f>
        <v>189</v>
      </c>
      <c r="L1162" s="15" t="str">
        <f>IF('[10]Linked sheet'!K1162="","-",'[10]Linked sheet'!K1162)</f>
        <v>Yes</v>
      </c>
      <c r="M1162" s="39">
        <f>IF('[10]Linked sheet'!L1162="","-",'[10]Linked sheet'!L1162)</f>
        <v>0.30000000000000004</v>
      </c>
      <c r="N1162" s="35">
        <f>IFERROR(ROUND('[10]Linked sheet'!M1162,'Rounded options'!$B$3),"-")</f>
        <v>1325</v>
      </c>
      <c r="O1162" s="7" t="str">
        <f>IFERROR(VLOOKUP($B1162,[11]BPT_System_Structure!$B:$F,2,FALSE),"-")</f>
        <v>-</v>
      </c>
      <c r="P1162" s="23" t="str">
        <f>IFERROR(VLOOKUP($B1162,[11]BPT_System_Structure!$B:$F,3,FALSE),"-")</f>
        <v>-</v>
      </c>
      <c r="Q1162" s="8" t="str">
        <f>IFERROR(VLOOKUP($B1162,[11]BPT_System_Structure!$B:$F,5,FALSE),"-")</f>
        <v>-</v>
      </c>
      <c r="R1162" s="59">
        <v>0</v>
      </c>
    </row>
    <row r="1163" spans="2:18" hidden="1" x14ac:dyDescent="0.2">
      <c r="B1163" s="21" t="str">
        <f>'[10]Linked sheet'!A1163</f>
        <v>KA06D</v>
      </c>
      <c r="C1163" s="20" t="str">
        <f>VLOOKUP($B1163,'[10]Linked sheet'!$A$3:$O$1925,2,FALSE)</f>
        <v>Non-Pituitary Neoplasia or Hypoplasia, with CC Score 2-3</v>
      </c>
      <c r="D1163" s="68" t="str">
        <f>IF(AND($Q1163=$D$2,$O1163="HRG"),"See 07.BPT",IFERROR(ROUND('[10]Linked sheet'!C1163,'Rounded options'!$B$3),"-"))</f>
        <v>-</v>
      </c>
      <c r="E1163" s="66">
        <f>IF(AND($O1163="HRG",OR($D$2,$Q1163=$E$2)), "See 07.BPTs",IFERROR(ROUND('[10]Linked sheet'!D1163,'Rounded options'!$B$3),"-"))</f>
        <v>993</v>
      </c>
      <c r="F1163" s="15" t="str">
        <f>IFERROR(ROUND(IF('[10]Linked sheet'!E1163="","-",'[10]Linked sheet'!E1163),'Rounded options'!$B$3),"-")</f>
        <v>-</v>
      </c>
      <c r="G1163" s="15" t="str">
        <f>IFERROR(ROUND(IF('[10]Linked sheet'!F1163="","-",'[10]Linked sheet'!F1163),'Rounded options'!$B$3),"-")</f>
        <v>-</v>
      </c>
      <c r="H1163" s="15">
        <f>IFERROR(ROUND(IF('[10]Linked sheet'!G1163="","-",'[10]Linked sheet'!G1163),'Rounded options'!$B$3),"-")</f>
        <v>8</v>
      </c>
      <c r="I1163" s="66">
        <f>IF(AND(Q1163=$I$2,$O1163="HRG"),"See 07.BPTs",IFERROR(ROUND('[10]Linked sheet'!H1163,'Rounded options'!$B$3),"-"))</f>
        <v>2805</v>
      </c>
      <c r="J1163" s="15">
        <f>IFERROR(ROUND(IF('[10]Linked sheet'!I1163="","-",'[10]Linked sheet'!I1163),'Rounded options'!$B$3),"-")</f>
        <v>20</v>
      </c>
      <c r="K1163" s="15">
        <f>IFERROR(ROUND(IF('[10]Linked sheet'!J1163="","-",'[10]Linked sheet'!J1163),'Rounded options'!$B$3),"-")</f>
        <v>189</v>
      </c>
      <c r="L1163" s="15" t="str">
        <f>IF('[10]Linked sheet'!K1163="","-",'[10]Linked sheet'!K1163)</f>
        <v>Yes</v>
      </c>
      <c r="M1163" s="39">
        <f>IF('[10]Linked sheet'!L1163="","-",'[10]Linked sheet'!L1163)</f>
        <v>0.30000000000000004</v>
      </c>
      <c r="N1163" s="35">
        <f>IFERROR(ROUND('[10]Linked sheet'!M1163,'Rounded options'!$B$3),"-")</f>
        <v>841</v>
      </c>
      <c r="O1163" s="7" t="str">
        <f>IFERROR(VLOOKUP($B1163,[11]BPT_System_Structure!$B:$F,2,FALSE),"-")</f>
        <v>-</v>
      </c>
      <c r="P1163" s="23" t="str">
        <f>IFERROR(VLOOKUP($B1163,[11]BPT_System_Structure!$B:$F,3,FALSE),"-")</f>
        <v>-</v>
      </c>
      <c r="Q1163" s="8" t="str">
        <f>IFERROR(VLOOKUP($B1163,[11]BPT_System_Structure!$B:$F,5,FALSE),"-")</f>
        <v>-</v>
      </c>
      <c r="R1163" s="59">
        <v>0</v>
      </c>
    </row>
    <row r="1164" spans="2:18" hidden="1" x14ac:dyDescent="0.2">
      <c r="B1164" s="21" t="str">
        <f>'[10]Linked sheet'!A1164</f>
        <v>KA06E</v>
      </c>
      <c r="C1164" s="20" t="str">
        <f>VLOOKUP($B1164,'[10]Linked sheet'!$A$3:$O$1925,2,FALSE)</f>
        <v>Non-Pituitary Neoplasia or Hypoplasia, with CC Score 0-1</v>
      </c>
      <c r="D1164" s="68" t="str">
        <f>IF(AND($Q1164=$D$2,$O1164="HRG"),"See 07.BPT",IFERROR(ROUND('[10]Linked sheet'!C1164,'Rounded options'!$B$3),"-"))</f>
        <v>-</v>
      </c>
      <c r="E1164" s="66">
        <f>IF(AND($O1164="HRG",OR($D$2,$Q1164=$E$2)), "See 07.BPTs",IFERROR(ROUND('[10]Linked sheet'!D1164,'Rounded options'!$B$3),"-"))</f>
        <v>926</v>
      </c>
      <c r="F1164" s="15" t="str">
        <f>IFERROR(ROUND(IF('[10]Linked sheet'!E1164="","-",'[10]Linked sheet'!E1164),'Rounded options'!$B$3),"-")</f>
        <v>-</v>
      </c>
      <c r="G1164" s="15" t="str">
        <f>IFERROR(ROUND(IF('[10]Linked sheet'!F1164="","-",'[10]Linked sheet'!F1164),'Rounded options'!$B$3),"-")</f>
        <v>-</v>
      </c>
      <c r="H1164" s="15">
        <f>IFERROR(ROUND(IF('[10]Linked sheet'!G1164="","-",'[10]Linked sheet'!G1164),'Rounded options'!$B$3),"-")</f>
        <v>5</v>
      </c>
      <c r="I1164" s="66">
        <f>IF(AND(Q1164=$I$2,$O1164="HRG"),"See 07.BPTs",IFERROR(ROUND('[10]Linked sheet'!H1164,'Rounded options'!$B$3),"-"))</f>
        <v>1710</v>
      </c>
      <c r="J1164" s="15">
        <f>IFERROR(ROUND(IF('[10]Linked sheet'!I1164="","-",'[10]Linked sheet'!I1164),'Rounded options'!$B$3),"-")</f>
        <v>9</v>
      </c>
      <c r="K1164" s="15">
        <f>IFERROR(ROUND(IF('[10]Linked sheet'!J1164="","-",'[10]Linked sheet'!J1164),'Rounded options'!$B$3),"-")</f>
        <v>189</v>
      </c>
      <c r="L1164" s="15" t="str">
        <f>IF('[10]Linked sheet'!K1164="","-",'[10]Linked sheet'!K1164)</f>
        <v>Yes</v>
      </c>
      <c r="M1164" s="39">
        <f>IF('[10]Linked sheet'!L1164="","-",'[10]Linked sheet'!L1164)</f>
        <v>0.4</v>
      </c>
      <c r="N1164" s="35">
        <f>IFERROR(ROUND('[10]Linked sheet'!M1164,'Rounded options'!$B$3),"-")</f>
        <v>684</v>
      </c>
      <c r="O1164" s="7" t="str">
        <f>IFERROR(VLOOKUP($B1164,[11]BPT_System_Structure!$B:$F,2,FALSE),"-")</f>
        <v>-</v>
      </c>
      <c r="P1164" s="23" t="str">
        <f>IFERROR(VLOOKUP($B1164,[11]BPT_System_Structure!$B:$F,3,FALSE),"-")</f>
        <v>-</v>
      </c>
      <c r="Q1164" s="8" t="str">
        <f>IFERROR(VLOOKUP($B1164,[11]BPT_System_Structure!$B:$F,5,FALSE),"-")</f>
        <v>-</v>
      </c>
      <c r="R1164" s="59">
        <v>0</v>
      </c>
    </row>
    <row r="1165" spans="2:18" hidden="1" x14ac:dyDescent="0.2">
      <c r="B1165" s="21" t="str">
        <f>'[10]Linked sheet'!A1165</f>
        <v>KA07A</v>
      </c>
      <c r="C1165" s="20" t="str">
        <f>VLOOKUP($B1165,'[10]Linked sheet'!$A$3:$O$1925,2,FALSE)</f>
        <v>Non-Surgical Thyroid Disorders with CC Score 4+</v>
      </c>
      <c r="D1165" s="68" t="str">
        <f>IF(AND($Q1165=$D$2,$O1165="HRG"),"See 07.BPT",IFERROR(ROUND('[10]Linked sheet'!C1165,'Rounded options'!$B$3),"-"))</f>
        <v>-</v>
      </c>
      <c r="E1165" s="66">
        <f>IF(AND($O1165="HRG",OR($D$2,$Q1165=$E$2)), "See 07.BPTs",IFERROR(ROUND('[10]Linked sheet'!D1165,'Rounded options'!$B$3),"-"))</f>
        <v>1206</v>
      </c>
      <c r="F1165" s="15" t="str">
        <f>IFERROR(ROUND(IF('[10]Linked sheet'!E1165="","-",'[10]Linked sheet'!E1165),'Rounded options'!$B$3),"-")</f>
        <v>-</v>
      </c>
      <c r="G1165" s="15" t="str">
        <f>IFERROR(ROUND(IF('[10]Linked sheet'!F1165="","-",'[10]Linked sheet'!F1165),'Rounded options'!$B$3),"-")</f>
        <v>-</v>
      </c>
      <c r="H1165" s="15">
        <f>IFERROR(ROUND(IF('[10]Linked sheet'!G1165="","-",'[10]Linked sheet'!G1165),'Rounded options'!$B$3),"-")</f>
        <v>8</v>
      </c>
      <c r="I1165" s="66">
        <f>IF(AND(Q1165=$I$2,$O1165="HRG"),"See 07.BPTs",IFERROR(ROUND('[10]Linked sheet'!H1165,'Rounded options'!$B$3),"-"))</f>
        <v>3826</v>
      </c>
      <c r="J1165" s="15">
        <f>IFERROR(ROUND(IF('[10]Linked sheet'!I1165="","-",'[10]Linked sheet'!I1165),'Rounded options'!$B$3),"-")</f>
        <v>40</v>
      </c>
      <c r="K1165" s="15">
        <f>IFERROR(ROUND(IF('[10]Linked sheet'!J1165="","-",'[10]Linked sheet'!J1165),'Rounded options'!$B$3),"-")</f>
        <v>189</v>
      </c>
      <c r="L1165" s="15" t="str">
        <f>IF('[10]Linked sheet'!K1165="","-",'[10]Linked sheet'!K1165)</f>
        <v>Yes</v>
      </c>
      <c r="M1165" s="39">
        <f>IF('[10]Linked sheet'!L1165="","-",'[10]Linked sheet'!L1165)</f>
        <v>0.30000000000000004</v>
      </c>
      <c r="N1165" s="35">
        <f>IFERROR(ROUND('[10]Linked sheet'!M1165,'Rounded options'!$B$3),"-")</f>
        <v>1148</v>
      </c>
      <c r="O1165" s="7" t="str">
        <f>IFERROR(VLOOKUP($B1165,[11]BPT_System_Structure!$B:$F,2,FALSE),"-")</f>
        <v>-</v>
      </c>
      <c r="P1165" s="23" t="str">
        <f>IFERROR(VLOOKUP($B1165,[11]BPT_System_Structure!$B:$F,3,FALSE),"-")</f>
        <v>-</v>
      </c>
      <c r="Q1165" s="8" t="str">
        <f>IFERROR(VLOOKUP($B1165,[11]BPT_System_Structure!$B:$F,5,FALSE),"-")</f>
        <v>-</v>
      </c>
      <c r="R1165" s="59">
        <v>0</v>
      </c>
    </row>
    <row r="1166" spans="2:18" hidden="1" x14ac:dyDescent="0.2">
      <c r="B1166" s="21" t="str">
        <f>'[10]Linked sheet'!A1166</f>
        <v>KA07B</v>
      </c>
      <c r="C1166" s="20" t="str">
        <f>VLOOKUP($B1166,'[10]Linked sheet'!$A$3:$O$1925,2,FALSE)</f>
        <v>Non-Surgical Thyroid Disorders with CC Score 2-3</v>
      </c>
      <c r="D1166" s="68" t="str">
        <f>IF(AND($Q1166=$D$2,$O1166="HRG"),"See 07.BPT",IFERROR(ROUND('[10]Linked sheet'!C1166,'Rounded options'!$B$3),"-"))</f>
        <v>-</v>
      </c>
      <c r="E1166" s="66">
        <f>IF(AND($O1166="HRG",OR($D$2,$Q1166=$E$2)), "See 07.BPTs",IFERROR(ROUND('[10]Linked sheet'!D1166,'Rounded options'!$B$3),"-"))</f>
        <v>466</v>
      </c>
      <c r="F1166" s="15" t="str">
        <f>IFERROR(ROUND(IF('[10]Linked sheet'!E1166="","-",'[10]Linked sheet'!E1166),'Rounded options'!$B$3),"-")</f>
        <v>-</v>
      </c>
      <c r="G1166" s="15" t="str">
        <f>IFERROR(ROUND(IF('[10]Linked sheet'!F1166="","-",'[10]Linked sheet'!F1166),'Rounded options'!$B$3),"-")</f>
        <v>-</v>
      </c>
      <c r="H1166" s="15">
        <f>IFERROR(ROUND(IF('[10]Linked sheet'!G1166="","-",'[10]Linked sheet'!G1166),'Rounded options'!$B$3),"-")</f>
        <v>5</v>
      </c>
      <c r="I1166" s="66">
        <f>IF(AND(Q1166=$I$2,$O1166="HRG"),"See 07.BPTs",IFERROR(ROUND('[10]Linked sheet'!H1166,'Rounded options'!$B$3),"-"))</f>
        <v>2106</v>
      </c>
      <c r="J1166" s="15">
        <f>IFERROR(ROUND(IF('[10]Linked sheet'!I1166="","-",'[10]Linked sheet'!I1166),'Rounded options'!$B$3),"-")</f>
        <v>14</v>
      </c>
      <c r="K1166" s="15">
        <f>IFERROR(ROUND(IF('[10]Linked sheet'!J1166="","-",'[10]Linked sheet'!J1166),'Rounded options'!$B$3),"-")</f>
        <v>189</v>
      </c>
      <c r="L1166" s="15" t="str">
        <f>IF('[10]Linked sheet'!K1166="","-",'[10]Linked sheet'!K1166)</f>
        <v>Yes</v>
      </c>
      <c r="M1166" s="39">
        <f>IF('[10]Linked sheet'!L1166="","-",'[10]Linked sheet'!L1166)</f>
        <v>0.30000000000000004</v>
      </c>
      <c r="N1166" s="35">
        <f>IFERROR(ROUND('[10]Linked sheet'!M1166,'Rounded options'!$B$3),"-")</f>
        <v>632</v>
      </c>
      <c r="O1166" s="7" t="str">
        <f>IFERROR(VLOOKUP($B1166,[11]BPT_System_Structure!$B:$F,2,FALSE),"-")</f>
        <v>-</v>
      </c>
      <c r="P1166" s="23" t="str">
        <f>IFERROR(VLOOKUP($B1166,[11]BPT_System_Structure!$B:$F,3,FALSE),"-")</f>
        <v>-</v>
      </c>
      <c r="Q1166" s="8" t="str">
        <f>IFERROR(VLOOKUP($B1166,[11]BPT_System_Structure!$B:$F,5,FALSE),"-")</f>
        <v>-</v>
      </c>
      <c r="R1166" s="59">
        <v>0</v>
      </c>
    </row>
    <row r="1167" spans="2:18" hidden="1" x14ac:dyDescent="0.2">
      <c r="B1167" s="21" t="str">
        <f>'[10]Linked sheet'!A1167</f>
        <v>KA07C</v>
      </c>
      <c r="C1167" s="20" t="str">
        <f>VLOOKUP($B1167,'[10]Linked sheet'!$A$3:$O$1925,2,FALSE)</f>
        <v>Non-Surgical Thyroid Disorders with CC Score 0-1</v>
      </c>
      <c r="D1167" s="68" t="str">
        <f>IF(AND($Q1167=$D$2,$O1167="HRG"),"See 07.BPT",IFERROR(ROUND('[10]Linked sheet'!C1167,'Rounded options'!$B$3),"-"))</f>
        <v>-</v>
      </c>
      <c r="E1167" s="66">
        <f>IF(AND($O1167="HRG",OR($D$2,$Q1167=$E$2)), "See 07.BPTs",IFERROR(ROUND('[10]Linked sheet'!D1167,'Rounded options'!$B$3),"-"))</f>
        <v>320</v>
      </c>
      <c r="F1167" s="15" t="str">
        <f>IFERROR(ROUND(IF('[10]Linked sheet'!E1167="","-",'[10]Linked sheet'!E1167),'Rounded options'!$B$3),"-")</f>
        <v>-</v>
      </c>
      <c r="G1167" s="15" t="str">
        <f>IFERROR(ROUND(IF('[10]Linked sheet'!F1167="","-",'[10]Linked sheet'!F1167),'Rounded options'!$B$3),"-")</f>
        <v>-</v>
      </c>
      <c r="H1167" s="15">
        <f>IFERROR(ROUND(IF('[10]Linked sheet'!G1167="","-",'[10]Linked sheet'!G1167),'Rounded options'!$B$3),"-")</f>
        <v>5</v>
      </c>
      <c r="I1167" s="66">
        <f>IF(AND(Q1167=$I$2,$O1167="HRG"),"See 07.BPTs",IFERROR(ROUND('[10]Linked sheet'!H1167,'Rounded options'!$B$3),"-"))</f>
        <v>867</v>
      </c>
      <c r="J1167" s="15">
        <f>IFERROR(ROUND(IF('[10]Linked sheet'!I1167="","-",'[10]Linked sheet'!I1167),'Rounded options'!$B$3),"-")</f>
        <v>5</v>
      </c>
      <c r="K1167" s="15">
        <f>IFERROR(ROUND(IF('[10]Linked sheet'!J1167="","-",'[10]Linked sheet'!J1167),'Rounded options'!$B$3),"-")</f>
        <v>189</v>
      </c>
      <c r="L1167" s="15" t="str">
        <f>IF('[10]Linked sheet'!K1167="","-",'[10]Linked sheet'!K1167)</f>
        <v>Yes</v>
      </c>
      <c r="M1167" s="39">
        <f>IF('[10]Linked sheet'!L1167="","-",'[10]Linked sheet'!L1167)</f>
        <v>0.65</v>
      </c>
      <c r="N1167" s="35">
        <f>IFERROR(ROUND('[10]Linked sheet'!M1167,'Rounded options'!$B$3),"-")</f>
        <v>564</v>
      </c>
      <c r="O1167" s="7" t="str">
        <f>IFERROR(VLOOKUP($B1167,[11]BPT_System_Structure!$B:$F,2,FALSE),"-")</f>
        <v>-</v>
      </c>
      <c r="P1167" s="23" t="str">
        <f>IFERROR(VLOOKUP($B1167,[11]BPT_System_Structure!$B:$F,3,FALSE),"-")</f>
        <v>-</v>
      </c>
      <c r="Q1167" s="8" t="str">
        <f>IFERROR(VLOOKUP($B1167,[11]BPT_System_Structure!$B:$F,5,FALSE),"-")</f>
        <v>-</v>
      </c>
      <c r="R1167" s="59">
        <v>0</v>
      </c>
    </row>
    <row r="1168" spans="2:18" hidden="1" x14ac:dyDescent="0.2">
      <c r="B1168" s="21" t="str">
        <f>'[10]Linked sheet'!A1168</f>
        <v>KA08A</v>
      </c>
      <c r="C1168" s="20" t="str">
        <f>VLOOKUP($B1168,'[10]Linked sheet'!$A$3:$O$1925,2,FALSE)</f>
        <v>Other Endocrine Disorders with CC Score 4+</v>
      </c>
      <c r="D1168" s="68" t="str">
        <f>IF(AND($Q1168=$D$2,$O1168="HRG"),"See 07.BPT",IFERROR(ROUND('[10]Linked sheet'!C1168,'Rounded options'!$B$3),"-"))</f>
        <v>-</v>
      </c>
      <c r="E1168" s="66">
        <f>IF(AND($O1168="HRG",OR($D$2,$Q1168=$E$2)), "See 07.BPTs",IFERROR(ROUND('[10]Linked sheet'!D1168,'Rounded options'!$B$3),"-"))</f>
        <v>442</v>
      </c>
      <c r="F1168" s="15" t="str">
        <f>IFERROR(ROUND(IF('[10]Linked sheet'!E1168="","-",'[10]Linked sheet'!E1168),'Rounded options'!$B$3),"-")</f>
        <v>-</v>
      </c>
      <c r="G1168" s="15" t="str">
        <f>IFERROR(ROUND(IF('[10]Linked sheet'!F1168="","-",'[10]Linked sheet'!F1168),'Rounded options'!$B$3),"-")</f>
        <v>-</v>
      </c>
      <c r="H1168" s="15">
        <f>IFERROR(ROUND(IF('[10]Linked sheet'!G1168="","-",'[10]Linked sheet'!G1168),'Rounded options'!$B$3),"-")</f>
        <v>5</v>
      </c>
      <c r="I1168" s="66">
        <f>IF(AND(Q1168=$I$2,$O1168="HRG"),"See 07.BPTs",IFERROR(ROUND('[10]Linked sheet'!H1168,'Rounded options'!$B$3),"-"))</f>
        <v>3056</v>
      </c>
      <c r="J1168" s="15">
        <f>IFERROR(ROUND(IF('[10]Linked sheet'!I1168="","-",'[10]Linked sheet'!I1168),'Rounded options'!$B$3),"-")</f>
        <v>25</v>
      </c>
      <c r="K1168" s="15">
        <f>IFERROR(ROUND(IF('[10]Linked sheet'!J1168="","-",'[10]Linked sheet'!J1168),'Rounded options'!$B$3),"-")</f>
        <v>189</v>
      </c>
      <c r="L1168" s="15" t="str">
        <f>IF('[10]Linked sheet'!K1168="","-",'[10]Linked sheet'!K1168)</f>
        <v>Yes</v>
      </c>
      <c r="M1168" s="39">
        <f>IF('[10]Linked sheet'!L1168="","-",'[10]Linked sheet'!L1168)</f>
        <v>0.30000000000000004</v>
      </c>
      <c r="N1168" s="35">
        <f>IFERROR(ROUND('[10]Linked sheet'!M1168,'Rounded options'!$B$3),"-")</f>
        <v>917</v>
      </c>
      <c r="O1168" s="7" t="str">
        <f>IFERROR(VLOOKUP($B1168,[11]BPT_System_Structure!$B:$F,2,FALSE),"-")</f>
        <v>-</v>
      </c>
      <c r="P1168" s="23" t="str">
        <f>IFERROR(VLOOKUP($B1168,[11]BPT_System_Structure!$B:$F,3,FALSE),"-")</f>
        <v>-</v>
      </c>
      <c r="Q1168" s="8" t="str">
        <f>IFERROR(VLOOKUP($B1168,[11]BPT_System_Structure!$B:$F,5,FALSE),"-")</f>
        <v>-</v>
      </c>
      <c r="R1168" s="59">
        <v>0</v>
      </c>
    </row>
    <row r="1169" spans="2:18" hidden="1" x14ac:dyDescent="0.2">
      <c r="B1169" s="21" t="str">
        <f>'[10]Linked sheet'!A1169</f>
        <v>KA08B</v>
      </c>
      <c r="C1169" s="20" t="str">
        <f>VLOOKUP($B1169,'[10]Linked sheet'!$A$3:$O$1925,2,FALSE)</f>
        <v>Other Endocrine Disorders with CC Score 2-3</v>
      </c>
      <c r="D1169" s="68" t="str">
        <f>IF(AND($Q1169=$D$2,$O1169="HRG"),"See 07.BPT",IFERROR(ROUND('[10]Linked sheet'!C1169,'Rounded options'!$B$3),"-"))</f>
        <v>-</v>
      </c>
      <c r="E1169" s="66">
        <f>IF(AND($O1169="HRG",OR($D$2,$Q1169=$E$2)), "See 07.BPTs",IFERROR(ROUND('[10]Linked sheet'!D1169,'Rounded options'!$B$3),"-"))</f>
        <v>442</v>
      </c>
      <c r="F1169" s="15" t="str">
        <f>IFERROR(ROUND(IF('[10]Linked sheet'!E1169="","-",'[10]Linked sheet'!E1169),'Rounded options'!$B$3),"-")</f>
        <v>-</v>
      </c>
      <c r="G1169" s="15" t="str">
        <f>IFERROR(ROUND(IF('[10]Linked sheet'!F1169="","-",'[10]Linked sheet'!F1169),'Rounded options'!$B$3),"-")</f>
        <v>-</v>
      </c>
      <c r="H1169" s="15">
        <f>IFERROR(ROUND(IF('[10]Linked sheet'!G1169="","-",'[10]Linked sheet'!G1169),'Rounded options'!$B$3),"-")</f>
        <v>5</v>
      </c>
      <c r="I1169" s="66">
        <f>IF(AND(Q1169=$I$2,$O1169="HRG"),"See 07.BPTs",IFERROR(ROUND('[10]Linked sheet'!H1169,'Rounded options'!$B$3),"-"))</f>
        <v>1626</v>
      </c>
      <c r="J1169" s="15">
        <f>IFERROR(ROUND(IF('[10]Linked sheet'!I1169="","-",'[10]Linked sheet'!I1169),'Rounded options'!$B$3),"-")</f>
        <v>11</v>
      </c>
      <c r="K1169" s="15">
        <f>IFERROR(ROUND(IF('[10]Linked sheet'!J1169="","-",'[10]Linked sheet'!J1169),'Rounded options'!$B$3),"-")</f>
        <v>189</v>
      </c>
      <c r="L1169" s="15" t="str">
        <f>IF('[10]Linked sheet'!K1169="","-",'[10]Linked sheet'!K1169)</f>
        <v>Yes</v>
      </c>
      <c r="M1169" s="39">
        <f>IF('[10]Linked sheet'!L1169="","-",'[10]Linked sheet'!L1169)</f>
        <v>0.4</v>
      </c>
      <c r="N1169" s="35">
        <f>IFERROR(ROUND('[10]Linked sheet'!M1169,'Rounded options'!$B$3),"-")</f>
        <v>650</v>
      </c>
      <c r="O1169" s="7" t="str">
        <f>IFERROR(VLOOKUP($B1169,[11]BPT_System_Structure!$B:$F,2,FALSE),"-")</f>
        <v>-</v>
      </c>
      <c r="P1169" s="23" t="str">
        <f>IFERROR(VLOOKUP($B1169,[11]BPT_System_Structure!$B:$F,3,FALSE),"-")</f>
        <v>-</v>
      </c>
      <c r="Q1169" s="8" t="str">
        <f>IFERROR(VLOOKUP($B1169,[11]BPT_System_Structure!$B:$F,5,FALSE),"-")</f>
        <v>-</v>
      </c>
      <c r="R1169" s="59">
        <v>0</v>
      </c>
    </row>
    <row r="1170" spans="2:18" hidden="1" x14ac:dyDescent="0.2">
      <c r="B1170" s="21" t="str">
        <f>'[10]Linked sheet'!A1170</f>
        <v>KA08C</v>
      </c>
      <c r="C1170" s="20" t="str">
        <f>VLOOKUP($B1170,'[10]Linked sheet'!$A$3:$O$1925,2,FALSE)</f>
        <v>Other Endocrine Disorders with CC Score 0-1</v>
      </c>
      <c r="D1170" s="68" t="str">
        <f>IF(AND($Q1170=$D$2,$O1170="HRG"),"See 07.BPT",IFERROR(ROUND('[10]Linked sheet'!C1170,'Rounded options'!$B$3),"-"))</f>
        <v>-</v>
      </c>
      <c r="E1170" s="66">
        <f>IF(AND($O1170="HRG",OR($D$2,$Q1170=$E$2)), "See 07.BPTs",IFERROR(ROUND('[10]Linked sheet'!D1170,'Rounded options'!$B$3),"-"))</f>
        <v>442</v>
      </c>
      <c r="F1170" s="15" t="str">
        <f>IFERROR(ROUND(IF('[10]Linked sheet'!E1170="","-",'[10]Linked sheet'!E1170),'Rounded options'!$B$3),"-")</f>
        <v>-</v>
      </c>
      <c r="G1170" s="15" t="str">
        <f>IFERROR(ROUND(IF('[10]Linked sheet'!F1170="","-",'[10]Linked sheet'!F1170),'Rounded options'!$B$3),"-")</f>
        <v>-</v>
      </c>
      <c r="H1170" s="15">
        <f>IFERROR(ROUND(IF('[10]Linked sheet'!G1170="","-",'[10]Linked sheet'!G1170),'Rounded options'!$B$3),"-")</f>
        <v>5</v>
      </c>
      <c r="I1170" s="66">
        <f>IF(AND(Q1170=$I$2,$O1170="HRG"),"See 07.BPTs",IFERROR(ROUND('[10]Linked sheet'!H1170,'Rounded options'!$B$3),"-"))</f>
        <v>954</v>
      </c>
      <c r="J1170" s="15">
        <f>IFERROR(ROUND(IF('[10]Linked sheet'!I1170="","-",'[10]Linked sheet'!I1170),'Rounded options'!$B$3),"-")</f>
        <v>8</v>
      </c>
      <c r="K1170" s="15">
        <f>IFERROR(ROUND(IF('[10]Linked sheet'!J1170="","-",'[10]Linked sheet'!J1170),'Rounded options'!$B$3),"-")</f>
        <v>189</v>
      </c>
      <c r="L1170" s="15" t="str">
        <f>IF('[10]Linked sheet'!K1170="","-",'[10]Linked sheet'!K1170)</f>
        <v>Yes</v>
      </c>
      <c r="M1170" s="39">
        <f>IF('[10]Linked sheet'!L1170="","-",'[10]Linked sheet'!L1170)</f>
        <v>0.65</v>
      </c>
      <c r="N1170" s="35">
        <f>IFERROR(ROUND('[10]Linked sheet'!M1170,'Rounded options'!$B$3),"-")</f>
        <v>620</v>
      </c>
      <c r="O1170" s="7" t="str">
        <f>IFERROR(VLOOKUP($B1170,[11]BPT_System_Structure!$B:$F,2,FALSE),"-")</f>
        <v>-</v>
      </c>
      <c r="P1170" s="23" t="str">
        <f>IFERROR(VLOOKUP($B1170,[11]BPT_System_Structure!$B:$F,3,FALSE),"-")</f>
        <v>-</v>
      </c>
      <c r="Q1170" s="8" t="str">
        <f>IFERROR(VLOOKUP($B1170,[11]BPT_System_Structure!$B:$F,5,FALSE),"-")</f>
        <v>-</v>
      </c>
      <c r="R1170" s="59">
        <v>0</v>
      </c>
    </row>
    <row r="1171" spans="2:18" hidden="1" x14ac:dyDescent="0.2">
      <c r="B1171" s="21" t="str">
        <f>'[10]Linked sheet'!A1171</f>
        <v>KA09C</v>
      </c>
      <c r="C1171" s="20" t="str">
        <f>VLOOKUP($B1171,'[10]Linked sheet'!$A$3:$O$1925,2,FALSE)</f>
        <v>Thyroid Procedures with CC Score 4+</v>
      </c>
      <c r="D1171" s="68" t="str">
        <f>IF(AND($Q1171=$D$2,$O1171="HRG"),"See 07.BPT",IFERROR(ROUND('[10]Linked sheet'!C1171,'Rounded options'!$B$3),"-"))</f>
        <v>-</v>
      </c>
      <c r="E1171" s="66">
        <f>IF(AND($O1171="HRG",OR($D$2,$Q1171=$E$2)), "See 07.BPTs",IFERROR(ROUND('[10]Linked sheet'!D1171,'Rounded options'!$B$3),"-"))</f>
        <v>4252</v>
      </c>
      <c r="F1171" s="15" t="str">
        <f>IFERROR(ROUND(IF('[10]Linked sheet'!E1171="","-",'[10]Linked sheet'!E1171),'Rounded options'!$B$3),"-")</f>
        <v>-</v>
      </c>
      <c r="G1171" s="15" t="str">
        <f>IFERROR(ROUND(IF('[10]Linked sheet'!F1171="","-",'[10]Linked sheet'!F1171),'Rounded options'!$B$3),"-")</f>
        <v>-</v>
      </c>
      <c r="H1171" s="15">
        <f>IFERROR(ROUND(IF('[10]Linked sheet'!G1171="","-",'[10]Linked sheet'!G1171),'Rounded options'!$B$3),"-")</f>
        <v>16</v>
      </c>
      <c r="I1171" s="66">
        <f>IF(AND(Q1171=$I$2,$O1171="HRG"),"See 07.BPTs",IFERROR(ROUND('[10]Linked sheet'!H1171,'Rounded options'!$B$3),"-"))</f>
        <v>8449</v>
      </c>
      <c r="J1171" s="15">
        <f>IFERROR(ROUND(IF('[10]Linked sheet'!I1171="","-",'[10]Linked sheet'!I1171),'Rounded options'!$B$3),"-")</f>
        <v>67</v>
      </c>
      <c r="K1171" s="15">
        <f>IFERROR(ROUND(IF('[10]Linked sheet'!J1171="","-",'[10]Linked sheet'!J1171),'Rounded options'!$B$3),"-")</f>
        <v>189</v>
      </c>
      <c r="L1171" s="15" t="str">
        <f>IF('[10]Linked sheet'!K1171="","-",'[10]Linked sheet'!K1171)</f>
        <v>No</v>
      </c>
      <c r="M1171" s="39" t="str">
        <f>IF('[10]Linked sheet'!L1171="","-",'[10]Linked sheet'!L1171)</f>
        <v>-</v>
      </c>
      <c r="N1171" s="35">
        <f>IFERROR(ROUND('[10]Linked sheet'!M1171,'Rounded options'!$B$3),"-")</f>
        <v>0</v>
      </c>
      <c r="O1171" s="7" t="str">
        <f>IFERROR(VLOOKUP($B1171,[11]BPT_System_Structure!$B:$F,2,FALSE),"-")</f>
        <v>-</v>
      </c>
      <c r="P1171" s="23" t="str">
        <f>IFERROR(VLOOKUP($B1171,[11]BPT_System_Structure!$B:$F,3,FALSE),"-")</f>
        <v>-</v>
      </c>
      <c r="Q1171" s="8" t="str">
        <f>IFERROR(VLOOKUP($B1171,[11]BPT_System_Structure!$B:$F,5,FALSE),"-")</f>
        <v>-</v>
      </c>
      <c r="R1171" s="59">
        <v>0</v>
      </c>
    </row>
    <row r="1172" spans="2:18" hidden="1" x14ac:dyDescent="0.2">
      <c r="B1172" s="21" t="str">
        <f>'[10]Linked sheet'!A1172</f>
        <v>KA09D</v>
      </c>
      <c r="C1172" s="20" t="str">
        <f>VLOOKUP($B1172,'[10]Linked sheet'!$A$3:$O$1925,2,FALSE)</f>
        <v>Thyroid Procedures with CC Score 2-3</v>
      </c>
      <c r="D1172" s="68" t="str">
        <f>IF(AND($Q1172=$D$2,$O1172="HRG"),"See 07.BPT",IFERROR(ROUND('[10]Linked sheet'!C1172,'Rounded options'!$B$3),"-"))</f>
        <v>-</v>
      </c>
      <c r="E1172" s="66">
        <f>IF(AND($O1172="HRG",OR($D$2,$Q1172=$E$2)), "See 07.BPTs",IFERROR(ROUND('[10]Linked sheet'!D1172,'Rounded options'!$B$3),"-"))</f>
        <v>3141</v>
      </c>
      <c r="F1172" s="15" t="str">
        <f>IFERROR(ROUND(IF('[10]Linked sheet'!E1172="","-",'[10]Linked sheet'!E1172),'Rounded options'!$B$3),"-")</f>
        <v>-</v>
      </c>
      <c r="G1172" s="15" t="str">
        <f>IFERROR(ROUND(IF('[10]Linked sheet'!F1172="","-",'[10]Linked sheet'!F1172),'Rounded options'!$B$3),"-")</f>
        <v>-</v>
      </c>
      <c r="H1172" s="15">
        <f>IFERROR(ROUND(IF('[10]Linked sheet'!G1172="","-",'[10]Linked sheet'!G1172),'Rounded options'!$B$3),"-")</f>
        <v>6</v>
      </c>
      <c r="I1172" s="66">
        <f>IF(AND(Q1172=$I$2,$O1172="HRG"),"See 07.BPTs",IFERROR(ROUND('[10]Linked sheet'!H1172,'Rounded options'!$B$3),"-"))</f>
        <v>3974</v>
      </c>
      <c r="J1172" s="15">
        <f>IFERROR(ROUND(IF('[10]Linked sheet'!I1172="","-",'[10]Linked sheet'!I1172),'Rounded options'!$B$3),"-")</f>
        <v>32</v>
      </c>
      <c r="K1172" s="15">
        <f>IFERROR(ROUND(IF('[10]Linked sheet'!J1172="","-",'[10]Linked sheet'!J1172),'Rounded options'!$B$3),"-")</f>
        <v>189</v>
      </c>
      <c r="L1172" s="15" t="str">
        <f>IF('[10]Linked sheet'!K1172="","-",'[10]Linked sheet'!K1172)</f>
        <v>No</v>
      </c>
      <c r="M1172" s="39" t="str">
        <f>IF('[10]Linked sheet'!L1172="","-",'[10]Linked sheet'!L1172)</f>
        <v>-</v>
      </c>
      <c r="N1172" s="35">
        <f>IFERROR(ROUND('[10]Linked sheet'!M1172,'Rounded options'!$B$3),"-")</f>
        <v>0</v>
      </c>
      <c r="O1172" s="7" t="str">
        <f>IFERROR(VLOOKUP($B1172,[11]BPT_System_Structure!$B:$F,2,FALSE),"-")</f>
        <v>-</v>
      </c>
      <c r="P1172" s="23" t="str">
        <f>IFERROR(VLOOKUP($B1172,[11]BPT_System_Structure!$B:$F,3,FALSE),"-")</f>
        <v>-</v>
      </c>
      <c r="Q1172" s="8" t="str">
        <f>IFERROR(VLOOKUP($B1172,[11]BPT_System_Structure!$B:$F,5,FALSE),"-")</f>
        <v>-</v>
      </c>
      <c r="R1172" s="59">
        <v>0</v>
      </c>
    </row>
    <row r="1173" spans="2:18" hidden="1" x14ac:dyDescent="0.2">
      <c r="B1173" s="21" t="str">
        <f>'[10]Linked sheet'!A1173</f>
        <v>KA09E</v>
      </c>
      <c r="C1173" s="20" t="str">
        <f>VLOOKUP($B1173,'[10]Linked sheet'!$A$3:$O$1925,2,FALSE)</f>
        <v>Thyroid Procedures with CC Score 0-1</v>
      </c>
      <c r="D1173" s="68">
        <f>IF(AND($Q1173=$D$2,$O1173="HRG"),"See 07.BPT",IFERROR(ROUND('[10]Linked sheet'!C1173,'Rounded options'!$B$3),"-"))</f>
        <v>149</v>
      </c>
      <c r="E1173" s="66">
        <f>IF(AND($O1173="HRG",OR($D$2,$Q1173=$E$2)), "See 07.BPTs",IFERROR(ROUND('[10]Linked sheet'!D1173,'Rounded options'!$B$3),"-"))</f>
        <v>2413</v>
      </c>
      <c r="F1173" s="15" t="str">
        <f>IFERROR(ROUND(IF('[10]Linked sheet'!E1173="","-",'[10]Linked sheet'!E1173),'Rounded options'!$B$3),"-")</f>
        <v>-</v>
      </c>
      <c r="G1173" s="15" t="str">
        <f>IFERROR(ROUND(IF('[10]Linked sheet'!F1173="","-",'[10]Linked sheet'!F1173),'Rounded options'!$B$3),"-")</f>
        <v>-</v>
      </c>
      <c r="H1173" s="15">
        <f>IFERROR(ROUND(IF('[10]Linked sheet'!G1173="","-",'[10]Linked sheet'!G1173),'Rounded options'!$B$3),"-")</f>
        <v>5</v>
      </c>
      <c r="I1173" s="66">
        <f>IF(AND(Q1173=$I$2,$O1173="HRG"),"See 07.BPTs",IFERROR(ROUND('[10]Linked sheet'!H1173,'Rounded options'!$B$3),"-"))</f>
        <v>2241</v>
      </c>
      <c r="J1173" s="15">
        <f>IFERROR(ROUND(IF('[10]Linked sheet'!I1173="","-",'[10]Linked sheet'!I1173),'Rounded options'!$B$3),"-")</f>
        <v>16</v>
      </c>
      <c r="K1173" s="15">
        <f>IFERROR(ROUND(IF('[10]Linked sheet'!J1173="","-",'[10]Linked sheet'!J1173),'Rounded options'!$B$3),"-")</f>
        <v>189</v>
      </c>
      <c r="L1173" s="15" t="str">
        <f>IF('[10]Linked sheet'!K1173="","-",'[10]Linked sheet'!K1173)</f>
        <v>No</v>
      </c>
      <c r="M1173" s="39" t="str">
        <f>IF('[10]Linked sheet'!L1173="","-",'[10]Linked sheet'!L1173)</f>
        <v>-</v>
      </c>
      <c r="N1173" s="35">
        <f>IFERROR(ROUND('[10]Linked sheet'!M1173,'Rounded options'!$B$3),"-")</f>
        <v>0</v>
      </c>
      <c r="O1173" s="7" t="str">
        <f>IFERROR(VLOOKUP($B1173,[11]BPT_System_Structure!$B:$F,2,FALSE),"-")</f>
        <v>-</v>
      </c>
      <c r="P1173" s="23" t="str">
        <f>IFERROR(VLOOKUP($B1173,[11]BPT_System_Structure!$B:$F,3,FALSE),"-")</f>
        <v>-</v>
      </c>
      <c r="Q1173" s="8" t="str">
        <f>IFERROR(VLOOKUP($B1173,[11]BPT_System_Structure!$B:$F,5,FALSE),"-")</f>
        <v>-</v>
      </c>
      <c r="R1173" s="59">
        <v>0</v>
      </c>
    </row>
    <row r="1174" spans="2:18" x14ac:dyDescent="0.2">
      <c r="B1174" s="21" t="str">
        <f>'[10]Linked sheet'!A1174</f>
        <v>KB01C</v>
      </c>
      <c r="C1174" s="20" t="str">
        <f>VLOOKUP($B1174,'[10]Linked sheet'!$A$3:$O$1925,2,FALSE)</f>
        <v>Diabetes with Hypoglycaemic Disorders, with CC Score 8+</v>
      </c>
      <c r="D1174" s="68" t="str">
        <f>IF(AND($Q1174=$D$2,$O1174="HRG"),"See 07.BPT",IFERROR(ROUND('[10]Linked sheet'!C1174,'Rounded options'!$B$3),"-"))</f>
        <v>-</v>
      </c>
      <c r="E1174" s="66">
        <f>IF(AND($O1174="HRG",OR($D$2,$Q1174=$E$2)), "See 07.BPTs",IFERROR(ROUND('[10]Linked sheet'!D1174,'Rounded options'!$B$3),"-"))</f>
        <v>3981</v>
      </c>
      <c r="F1174" s="15" t="str">
        <f>IFERROR(ROUND(IF('[10]Linked sheet'!E1174="","-",'[10]Linked sheet'!E1174),'Rounded options'!$B$3),"-")</f>
        <v>-</v>
      </c>
      <c r="G1174" s="15" t="str">
        <f>IFERROR(ROUND(IF('[10]Linked sheet'!F1174="","-",'[10]Linked sheet'!F1174),'Rounded options'!$B$3),"-")</f>
        <v>-</v>
      </c>
      <c r="H1174" s="15">
        <f>IFERROR(ROUND(IF('[10]Linked sheet'!G1174="","-",'[10]Linked sheet'!G1174),'Rounded options'!$B$3),"-")</f>
        <v>48</v>
      </c>
      <c r="I1174" s="66">
        <f>IF(AND(Q1174=$I$2,$O1174="HRG"),"See 07.BPTs",IFERROR(ROUND('[10]Linked sheet'!H1174,'Rounded options'!$B$3),"-"))</f>
        <v>3228</v>
      </c>
      <c r="J1174" s="15">
        <f>IFERROR(ROUND(IF('[10]Linked sheet'!I1174="","-",'[10]Linked sheet'!I1174),'Rounded options'!$B$3),"-")</f>
        <v>30</v>
      </c>
      <c r="K1174" s="15">
        <f>IFERROR(ROUND(IF('[10]Linked sheet'!J1174="","-",'[10]Linked sheet'!J1174),'Rounded options'!$B$3),"-")</f>
        <v>189</v>
      </c>
      <c r="L1174" s="15" t="str">
        <f>IF('[10]Linked sheet'!K1174="","-",'[10]Linked sheet'!K1174)</f>
        <v>Yes</v>
      </c>
      <c r="M1174" s="39">
        <f>IF('[10]Linked sheet'!L1174="","-",'[10]Linked sheet'!L1174)</f>
        <v>0.30000000000000004</v>
      </c>
      <c r="N1174" s="35">
        <f>IFERROR(ROUND('[10]Linked sheet'!M1174,'Rounded options'!$B$3),"-")</f>
        <v>968</v>
      </c>
      <c r="O1174" s="7" t="str">
        <f>IFERROR(VLOOKUP($B1174,[11]BPT_System_Structure!$B:$F,2,FALSE),"-")</f>
        <v>Sub-HRG</v>
      </c>
      <c r="P1174" s="23" t="str">
        <f>IFERROR(VLOOKUP($B1174,[11]BPT_System_Structure!$B:$F,3,FALSE),"-")</f>
        <v>Diabetic ketoacidosis</v>
      </c>
      <c r="Q1174" s="8" t="str">
        <f>IFERROR(VLOOKUP($B1174,[11]BPT_System_Structure!$B:$F,5,FALSE),"-")</f>
        <v>NE</v>
      </c>
      <c r="R1174" s="59" t="s">
        <v>12</v>
      </c>
    </row>
    <row r="1175" spans="2:18" x14ac:dyDescent="0.2">
      <c r="B1175" s="21" t="str">
        <f>'[10]Linked sheet'!A1175</f>
        <v>KB01D</v>
      </c>
      <c r="C1175" s="20" t="str">
        <f>VLOOKUP($B1175,'[10]Linked sheet'!$A$3:$O$1925,2,FALSE)</f>
        <v>Diabetes with Hypoglycaemic Disorders, with CC Score 5-7</v>
      </c>
      <c r="D1175" s="68" t="str">
        <f>IF(AND($Q1175=$D$2,$O1175="HRG"),"See 07.BPT",IFERROR(ROUND('[10]Linked sheet'!C1175,'Rounded options'!$B$3),"-"))</f>
        <v>-</v>
      </c>
      <c r="E1175" s="66">
        <f>IF(AND($O1175="HRG",OR($D$2,$Q1175=$E$2)), "See 07.BPTs",IFERROR(ROUND('[10]Linked sheet'!D1175,'Rounded options'!$B$3),"-"))</f>
        <v>1020</v>
      </c>
      <c r="F1175" s="15" t="str">
        <f>IFERROR(ROUND(IF('[10]Linked sheet'!E1175="","-",'[10]Linked sheet'!E1175),'Rounded options'!$B$3),"-")</f>
        <v>-</v>
      </c>
      <c r="G1175" s="15" t="str">
        <f>IFERROR(ROUND(IF('[10]Linked sheet'!F1175="","-",'[10]Linked sheet'!F1175),'Rounded options'!$B$3),"-")</f>
        <v>-</v>
      </c>
      <c r="H1175" s="15">
        <f>IFERROR(ROUND(IF('[10]Linked sheet'!G1175="","-",'[10]Linked sheet'!G1175),'Rounded options'!$B$3),"-")</f>
        <v>8</v>
      </c>
      <c r="I1175" s="66">
        <f>IF(AND(Q1175=$I$2,$O1175="HRG"),"See 07.BPTs",IFERROR(ROUND('[10]Linked sheet'!H1175,'Rounded options'!$B$3),"-"))</f>
        <v>1841</v>
      </c>
      <c r="J1175" s="15">
        <f>IFERROR(ROUND(IF('[10]Linked sheet'!I1175="","-",'[10]Linked sheet'!I1175),'Rounded options'!$B$3),"-")</f>
        <v>14</v>
      </c>
      <c r="K1175" s="15">
        <f>IFERROR(ROUND(IF('[10]Linked sheet'!J1175="","-",'[10]Linked sheet'!J1175),'Rounded options'!$B$3),"-")</f>
        <v>189</v>
      </c>
      <c r="L1175" s="15" t="str">
        <f>IF('[10]Linked sheet'!K1175="","-",'[10]Linked sheet'!K1175)</f>
        <v>Yes</v>
      </c>
      <c r="M1175" s="39">
        <f>IF('[10]Linked sheet'!L1175="","-",'[10]Linked sheet'!L1175)</f>
        <v>0.30000000000000004</v>
      </c>
      <c r="N1175" s="35">
        <f>IFERROR(ROUND('[10]Linked sheet'!M1175,'Rounded options'!$B$3),"-")</f>
        <v>552</v>
      </c>
      <c r="O1175" s="7" t="str">
        <f>IFERROR(VLOOKUP($B1175,[11]BPT_System_Structure!$B:$F,2,FALSE),"-")</f>
        <v>Sub-HRG</v>
      </c>
      <c r="P1175" s="23" t="str">
        <f>IFERROR(VLOOKUP($B1175,[11]BPT_System_Structure!$B:$F,3,FALSE),"-")</f>
        <v>Diabetic ketoacidosis</v>
      </c>
      <c r="Q1175" s="8" t="str">
        <f>IFERROR(VLOOKUP($B1175,[11]BPT_System_Structure!$B:$F,5,FALSE),"-")</f>
        <v>NE</v>
      </c>
      <c r="R1175" s="59" t="s">
        <v>12</v>
      </c>
    </row>
    <row r="1176" spans="2:18" x14ac:dyDescent="0.2">
      <c r="B1176" s="21" t="str">
        <f>'[10]Linked sheet'!A1176</f>
        <v>KB01E</v>
      </c>
      <c r="C1176" s="20" t="str">
        <f>VLOOKUP($B1176,'[10]Linked sheet'!$A$3:$O$1925,2,FALSE)</f>
        <v>Diabetes with Hypoglycaemic Disorders, with CC Score 3-4</v>
      </c>
      <c r="D1176" s="68" t="str">
        <f>IF(AND($Q1176=$D$2,$O1176="HRG"),"See 07.BPT",IFERROR(ROUND('[10]Linked sheet'!C1176,'Rounded options'!$B$3),"-"))</f>
        <v>-</v>
      </c>
      <c r="E1176" s="66">
        <f>IF(AND($O1176="HRG",OR($D$2,$Q1176=$E$2)), "See 07.BPTs",IFERROR(ROUND('[10]Linked sheet'!D1176,'Rounded options'!$B$3),"-"))</f>
        <v>783</v>
      </c>
      <c r="F1176" s="15" t="str">
        <f>IFERROR(ROUND(IF('[10]Linked sheet'!E1176="","-",'[10]Linked sheet'!E1176),'Rounded options'!$B$3),"-")</f>
        <v>-</v>
      </c>
      <c r="G1176" s="15" t="str">
        <f>IFERROR(ROUND(IF('[10]Linked sheet'!F1176="","-",'[10]Linked sheet'!F1176),'Rounded options'!$B$3),"-")</f>
        <v>-</v>
      </c>
      <c r="H1176" s="15">
        <f>IFERROR(ROUND(IF('[10]Linked sheet'!G1176="","-",'[10]Linked sheet'!G1176),'Rounded options'!$B$3),"-")</f>
        <v>5</v>
      </c>
      <c r="I1176" s="66">
        <f>IF(AND(Q1176=$I$2,$O1176="HRG"),"See 07.BPTs",IFERROR(ROUND('[10]Linked sheet'!H1176,'Rounded options'!$B$3),"-"))</f>
        <v>1275</v>
      </c>
      <c r="J1176" s="15">
        <f>IFERROR(ROUND(IF('[10]Linked sheet'!I1176="","-",'[10]Linked sheet'!I1176),'Rounded options'!$B$3),"-")</f>
        <v>8</v>
      </c>
      <c r="K1176" s="15">
        <f>IFERROR(ROUND(IF('[10]Linked sheet'!J1176="","-",'[10]Linked sheet'!J1176),'Rounded options'!$B$3),"-")</f>
        <v>189</v>
      </c>
      <c r="L1176" s="15" t="str">
        <f>IF('[10]Linked sheet'!K1176="","-",'[10]Linked sheet'!K1176)</f>
        <v>Yes</v>
      </c>
      <c r="M1176" s="39">
        <f>IF('[10]Linked sheet'!L1176="","-",'[10]Linked sheet'!L1176)</f>
        <v>0.4</v>
      </c>
      <c r="N1176" s="35">
        <f>IFERROR(ROUND('[10]Linked sheet'!M1176,'Rounded options'!$B$3),"-")</f>
        <v>510</v>
      </c>
      <c r="O1176" s="7" t="str">
        <f>IFERROR(VLOOKUP($B1176,[11]BPT_System_Structure!$B:$F,2,FALSE),"-")</f>
        <v>Sub-HRG</v>
      </c>
      <c r="P1176" s="23" t="str">
        <f>IFERROR(VLOOKUP($B1176,[11]BPT_System_Structure!$B:$F,3,FALSE),"-")</f>
        <v>Diabetic ketoacidosis</v>
      </c>
      <c r="Q1176" s="8" t="str">
        <f>IFERROR(VLOOKUP($B1176,[11]BPT_System_Structure!$B:$F,5,FALSE),"-")</f>
        <v>NE</v>
      </c>
      <c r="R1176" s="59" t="s">
        <v>12</v>
      </c>
    </row>
    <row r="1177" spans="2:18" x14ac:dyDescent="0.2">
      <c r="B1177" s="21" t="str">
        <f>'[10]Linked sheet'!A1177</f>
        <v>KB01F</v>
      </c>
      <c r="C1177" s="20" t="str">
        <f>VLOOKUP($B1177,'[10]Linked sheet'!$A$3:$O$1925,2,FALSE)</f>
        <v>Diabetes with Hypoglycaemic Disorders, with CC Score 0-2</v>
      </c>
      <c r="D1177" s="68" t="str">
        <f>IF(AND($Q1177=$D$2,$O1177="HRG"),"See 07.BPT",IFERROR(ROUND('[10]Linked sheet'!C1177,'Rounded options'!$B$3),"-"))</f>
        <v>-</v>
      </c>
      <c r="E1177" s="66">
        <f>IF(AND($O1177="HRG",OR($D$2,$Q1177=$E$2)), "See 07.BPTs",IFERROR(ROUND('[10]Linked sheet'!D1177,'Rounded options'!$B$3),"-"))</f>
        <v>466</v>
      </c>
      <c r="F1177" s="15" t="str">
        <f>IFERROR(ROUND(IF('[10]Linked sheet'!E1177="","-",'[10]Linked sheet'!E1177),'Rounded options'!$B$3),"-")</f>
        <v>-</v>
      </c>
      <c r="G1177" s="15" t="str">
        <f>IFERROR(ROUND(IF('[10]Linked sheet'!F1177="","-",'[10]Linked sheet'!F1177),'Rounded options'!$B$3),"-")</f>
        <v>-</v>
      </c>
      <c r="H1177" s="15">
        <f>IFERROR(ROUND(IF('[10]Linked sheet'!G1177="","-",'[10]Linked sheet'!G1177),'Rounded options'!$B$3),"-")</f>
        <v>5</v>
      </c>
      <c r="I1177" s="66">
        <f>IF(AND(Q1177=$I$2,$O1177="HRG"),"See 07.BPTs",IFERROR(ROUND('[10]Linked sheet'!H1177,'Rounded options'!$B$3),"-"))</f>
        <v>510</v>
      </c>
      <c r="J1177" s="15">
        <f>IFERROR(ROUND(IF('[10]Linked sheet'!I1177="","-",'[10]Linked sheet'!I1177),'Rounded options'!$B$3),"-")</f>
        <v>5</v>
      </c>
      <c r="K1177" s="15">
        <f>IFERROR(ROUND(IF('[10]Linked sheet'!J1177="","-",'[10]Linked sheet'!J1177),'Rounded options'!$B$3),"-")</f>
        <v>189</v>
      </c>
      <c r="L1177" s="15" t="str">
        <f>IF('[10]Linked sheet'!K1177="","-",'[10]Linked sheet'!K1177)</f>
        <v>Yes</v>
      </c>
      <c r="M1177" s="39">
        <f>IF('[10]Linked sheet'!L1177="","-",'[10]Linked sheet'!L1177)</f>
        <v>1</v>
      </c>
      <c r="N1177" s="35">
        <f>IFERROR(ROUND('[10]Linked sheet'!M1177,'Rounded options'!$B$3),"-")</f>
        <v>510</v>
      </c>
      <c r="O1177" s="7" t="str">
        <f>IFERROR(VLOOKUP($B1177,[11]BPT_System_Structure!$B:$F,2,FALSE),"-")</f>
        <v>Sub-HRG</v>
      </c>
      <c r="P1177" s="23" t="str">
        <f>IFERROR(VLOOKUP($B1177,[11]BPT_System_Structure!$B:$F,3,FALSE),"-")</f>
        <v>Diabetic ketoacidosis</v>
      </c>
      <c r="Q1177" s="8" t="str">
        <f>IFERROR(VLOOKUP($B1177,[11]BPT_System_Structure!$B:$F,5,FALSE),"-")</f>
        <v>NE</v>
      </c>
      <c r="R1177" s="59" t="s">
        <v>12</v>
      </c>
    </row>
    <row r="1178" spans="2:18" x14ac:dyDescent="0.2">
      <c r="B1178" s="21" t="str">
        <f>'[10]Linked sheet'!A1178</f>
        <v>KB02G</v>
      </c>
      <c r="C1178" s="20" t="str">
        <f>VLOOKUP($B1178,'[10]Linked sheet'!$A$3:$O$1925,2,FALSE)</f>
        <v>Diabetes with Hyperglycaemic Disorders, with CC Score 8+</v>
      </c>
      <c r="D1178" s="68" t="str">
        <f>IF(AND($Q1178=$D$2,$O1178="HRG"),"See 07.BPT",IFERROR(ROUND('[10]Linked sheet'!C1178,'Rounded options'!$B$3),"-"))</f>
        <v>-</v>
      </c>
      <c r="E1178" s="66">
        <f>IF(AND($O1178="HRG",OR($D$2,$Q1178=$E$2)), "See 07.BPTs",IFERROR(ROUND('[10]Linked sheet'!D1178,'Rounded options'!$B$3),"-"))</f>
        <v>5110</v>
      </c>
      <c r="F1178" s="15" t="str">
        <f>IFERROR(ROUND(IF('[10]Linked sheet'!E1178="","-",'[10]Linked sheet'!E1178),'Rounded options'!$B$3),"-")</f>
        <v>-</v>
      </c>
      <c r="G1178" s="15" t="str">
        <f>IFERROR(ROUND(IF('[10]Linked sheet'!F1178="","-",'[10]Linked sheet'!F1178),'Rounded options'!$B$3),"-")</f>
        <v>-</v>
      </c>
      <c r="H1178" s="15">
        <f>IFERROR(ROUND(IF('[10]Linked sheet'!G1178="","-",'[10]Linked sheet'!G1178),'Rounded options'!$B$3),"-")</f>
        <v>49</v>
      </c>
      <c r="I1178" s="66">
        <f>IF(AND(Q1178=$I$2,$O1178="HRG"),"See 07.BPTs",IFERROR(ROUND('[10]Linked sheet'!H1178,'Rounded options'!$B$3),"-"))</f>
        <v>3585</v>
      </c>
      <c r="J1178" s="15">
        <f>IFERROR(ROUND(IF('[10]Linked sheet'!I1178="","-",'[10]Linked sheet'!I1178),'Rounded options'!$B$3),"-")</f>
        <v>34</v>
      </c>
      <c r="K1178" s="15">
        <f>IFERROR(ROUND(IF('[10]Linked sheet'!J1178="","-",'[10]Linked sheet'!J1178),'Rounded options'!$B$3),"-")</f>
        <v>189</v>
      </c>
      <c r="L1178" s="15" t="str">
        <f>IF('[10]Linked sheet'!K1178="","-",'[10]Linked sheet'!K1178)</f>
        <v>Yes</v>
      </c>
      <c r="M1178" s="39">
        <f>IF('[10]Linked sheet'!L1178="","-",'[10]Linked sheet'!L1178)</f>
        <v>0.30000000000000004</v>
      </c>
      <c r="N1178" s="35">
        <f>IFERROR(ROUND('[10]Linked sheet'!M1178,'Rounded options'!$B$3),"-")</f>
        <v>1076</v>
      </c>
      <c r="O1178" s="7" t="str">
        <f>IFERROR(VLOOKUP($B1178,[11]BPT_System_Structure!$B:$F,2,FALSE),"-")</f>
        <v>Sub-HRG</v>
      </c>
      <c r="P1178" s="23" t="str">
        <f>IFERROR(VLOOKUP($B1178,[11]BPT_System_Structure!$B:$F,3,FALSE),"-")</f>
        <v>Diabetic ketoacidosis</v>
      </c>
      <c r="Q1178" s="8" t="str">
        <f>IFERROR(VLOOKUP($B1178,[11]BPT_System_Structure!$B:$F,5,FALSE),"-")</f>
        <v>NE</v>
      </c>
      <c r="R1178" s="59" t="s">
        <v>12</v>
      </c>
    </row>
    <row r="1179" spans="2:18" x14ac:dyDescent="0.2">
      <c r="B1179" s="21" t="str">
        <f>'[10]Linked sheet'!A1179</f>
        <v>KB02H</v>
      </c>
      <c r="C1179" s="20" t="str">
        <f>VLOOKUP($B1179,'[10]Linked sheet'!$A$3:$O$1925,2,FALSE)</f>
        <v>Diabetes with Hyperglycaemic Disorders, with CC Score 5-7</v>
      </c>
      <c r="D1179" s="68" t="str">
        <f>IF(AND($Q1179=$D$2,$O1179="HRG"),"See 07.BPT",IFERROR(ROUND('[10]Linked sheet'!C1179,'Rounded options'!$B$3),"-"))</f>
        <v>-</v>
      </c>
      <c r="E1179" s="66">
        <f>IF(AND($O1179="HRG",OR($D$2,$Q1179=$E$2)), "See 07.BPTs",IFERROR(ROUND('[10]Linked sheet'!D1179,'Rounded options'!$B$3),"-"))</f>
        <v>908</v>
      </c>
      <c r="F1179" s="15" t="str">
        <f>IFERROR(ROUND(IF('[10]Linked sheet'!E1179="","-",'[10]Linked sheet'!E1179),'Rounded options'!$B$3),"-")</f>
        <v>-</v>
      </c>
      <c r="G1179" s="15" t="str">
        <f>IFERROR(ROUND(IF('[10]Linked sheet'!F1179="","-",'[10]Linked sheet'!F1179),'Rounded options'!$B$3),"-")</f>
        <v>-</v>
      </c>
      <c r="H1179" s="15">
        <f>IFERROR(ROUND(IF('[10]Linked sheet'!G1179="","-",'[10]Linked sheet'!G1179),'Rounded options'!$B$3),"-")</f>
        <v>10</v>
      </c>
      <c r="I1179" s="66">
        <f>IF(AND(Q1179=$I$2,$O1179="HRG"),"See 07.BPTs",IFERROR(ROUND('[10]Linked sheet'!H1179,'Rounded options'!$B$3),"-"))</f>
        <v>2158</v>
      </c>
      <c r="J1179" s="15">
        <f>IFERROR(ROUND(IF('[10]Linked sheet'!I1179="","-",'[10]Linked sheet'!I1179),'Rounded options'!$B$3),"-")</f>
        <v>17</v>
      </c>
      <c r="K1179" s="15">
        <f>IFERROR(ROUND(IF('[10]Linked sheet'!J1179="","-",'[10]Linked sheet'!J1179),'Rounded options'!$B$3),"-")</f>
        <v>189</v>
      </c>
      <c r="L1179" s="15" t="str">
        <f>IF('[10]Linked sheet'!K1179="","-",'[10]Linked sheet'!K1179)</f>
        <v>Yes</v>
      </c>
      <c r="M1179" s="39">
        <f>IF('[10]Linked sheet'!L1179="","-",'[10]Linked sheet'!L1179)</f>
        <v>0.30000000000000004</v>
      </c>
      <c r="N1179" s="35">
        <f>IFERROR(ROUND('[10]Linked sheet'!M1179,'Rounded options'!$B$3),"-")</f>
        <v>648</v>
      </c>
      <c r="O1179" s="7" t="str">
        <f>IFERROR(VLOOKUP($B1179,[11]BPT_System_Structure!$B:$F,2,FALSE),"-")</f>
        <v>Sub-HRG</v>
      </c>
      <c r="P1179" s="23" t="str">
        <f>IFERROR(VLOOKUP($B1179,[11]BPT_System_Structure!$B:$F,3,FALSE),"-")</f>
        <v>Diabetic ketoacidosis</v>
      </c>
      <c r="Q1179" s="8" t="str">
        <f>IFERROR(VLOOKUP($B1179,[11]BPT_System_Structure!$B:$F,5,FALSE),"-")</f>
        <v>NE</v>
      </c>
      <c r="R1179" s="59" t="s">
        <v>12</v>
      </c>
    </row>
    <row r="1180" spans="2:18" x14ac:dyDescent="0.2">
      <c r="B1180" s="21" t="str">
        <f>'[10]Linked sheet'!A1180</f>
        <v>KB02J</v>
      </c>
      <c r="C1180" s="20" t="str">
        <f>VLOOKUP($B1180,'[10]Linked sheet'!$A$3:$O$1925,2,FALSE)</f>
        <v>Diabetes with Hyperglycaemic Disorders, with CC Score 2-4</v>
      </c>
      <c r="D1180" s="68" t="str">
        <f>IF(AND($Q1180=$D$2,$O1180="HRG"),"See 07.BPT",IFERROR(ROUND('[10]Linked sheet'!C1180,'Rounded options'!$B$3),"-"))</f>
        <v>-</v>
      </c>
      <c r="E1180" s="66">
        <f>IF(AND($O1180="HRG",OR($D$2,$Q1180=$E$2)), "See 07.BPTs",IFERROR(ROUND('[10]Linked sheet'!D1180,'Rounded options'!$B$3),"-"))</f>
        <v>621</v>
      </c>
      <c r="F1180" s="15" t="str">
        <f>IFERROR(ROUND(IF('[10]Linked sheet'!E1180="","-",'[10]Linked sheet'!E1180),'Rounded options'!$B$3),"-")</f>
        <v>-</v>
      </c>
      <c r="G1180" s="15" t="str">
        <f>IFERROR(ROUND(IF('[10]Linked sheet'!F1180="","-",'[10]Linked sheet'!F1180),'Rounded options'!$B$3),"-")</f>
        <v>-</v>
      </c>
      <c r="H1180" s="15">
        <f>IFERROR(ROUND(IF('[10]Linked sheet'!G1180="","-",'[10]Linked sheet'!G1180),'Rounded options'!$B$3),"-")</f>
        <v>5</v>
      </c>
      <c r="I1180" s="66">
        <f>IF(AND(Q1180=$I$2,$O1180="HRG"),"See 07.BPTs",IFERROR(ROUND('[10]Linked sheet'!H1180,'Rounded options'!$B$3),"-"))</f>
        <v>1357</v>
      </c>
      <c r="J1180" s="15">
        <f>IFERROR(ROUND(IF('[10]Linked sheet'!I1180="","-",'[10]Linked sheet'!I1180),'Rounded options'!$B$3),"-")</f>
        <v>9</v>
      </c>
      <c r="K1180" s="15">
        <f>IFERROR(ROUND(IF('[10]Linked sheet'!J1180="","-",'[10]Linked sheet'!J1180),'Rounded options'!$B$3),"-")</f>
        <v>189</v>
      </c>
      <c r="L1180" s="15" t="str">
        <f>IF('[10]Linked sheet'!K1180="","-",'[10]Linked sheet'!K1180)</f>
        <v>Yes</v>
      </c>
      <c r="M1180" s="39">
        <f>IF('[10]Linked sheet'!L1180="","-",'[10]Linked sheet'!L1180)</f>
        <v>0.4</v>
      </c>
      <c r="N1180" s="35">
        <f>IFERROR(ROUND('[10]Linked sheet'!M1180,'Rounded options'!$B$3),"-")</f>
        <v>543</v>
      </c>
      <c r="O1180" s="7" t="str">
        <f>IFERROR(VLOOKUP($B1180,[11]BPT_System_Structure!$B:$F,2,FALSE),"-")</f>
        <v>Sub-HRG</v>
      </c>
      <c r="P1180" s="23" t="str">
        <f>IFERROR(VLOOKUP($B1180,[11]BPT_System_Structure!$B:$F,3,FALSE),"-")</f>
        <v>Diabetic ketoacidosis</v>
      </c>
      <c r="Q1180" s="8" t="str">
        <f>IFERROR(VLOOKUP($B1180,[11]BPT_System_Structure!$B:$F,5,FALSE),"-")</f>
        <v>NE</v>
      </c>
      <c r="R1180" s="59" t="s">
        <v>12</v>
      </c>
    </row>
    <row r="1181" spans="2:18" x14ac:dyDescent="0.2">
      <c r="B1181" s="21" t="str">
        <f>'[10]Linked sheet'!A1181</f>
        <v>KB02K</v>
      </c>
      <c r="C1181" s="20" t="str">
        <f>VLOOKUP($B1181,'[10]Linked sheet'!$A$3:$O$1925,2,FALSE)</f>
        <v>Diabetes with Hyperglycaemic Disorders, with CC Score 0-1</v>
      </c>
      <c r="D1181" s="68" t="str">
        <f>IF(AND($Q1181=$D$2,$O1181="HRG"),"See 07.BPT",IFERROR(ROUND('[10]Linked sheet'!C1181,'Rounded options'!$B$3),"-"))</f>
        <v>-</v>
      </c>
      <c r="E1181" s="66">
        <f>IF(AND($O1181="HRG",OR($D$2,$Q1181=$E$2)), "See 07.BPTs",IFERROR(ROUND('[10]Linked sheet'!D1181,'Rounded options'!$B$3),"-"))</f>
        <v>395</v>
      </c>
      <c r="F1181" s="15" t="str">
        <f>IFERROR(ROUND(IF('[10]Linked sheet'!E1181="","-",'[10]Linked sheet'!E1181),'Rounded options'!$B$3),"-")</f>
        <v>-</v>
      </c>
      <c r="G1181" s="15" t="str">
        <f>IFERROR(ROUND(IF('[10]Linked sheet'!F1181="","-",'[10]Linked sheet'!F1181),'Rounded options'!$B$3),"-")</f>
        <v>-</v>
      </c>
      <c r="H1181" s="15">
        <f>IFERROR(ROUND(IF('[10]Linked sheet'!G1181="","-",'[10]Linked sheet'!G1181),'Rounded options'!$B$3),"-")</f>
        <v>5</v>
      </c>
      <c r="I1181" s="66">
        <f>IF(AND(Q1181=$I$2,$O1181="HRG"),"See 07.BPTs",IFERROR(ROUND('[10]Linked sheet'!H1181,'Rounded options'!$B$3),"-"))</f>
        <v>812</v>
      </c>
      <c r="J1181" s="15">
        <f>IFERROR(ROUND(IF('[10]Linked sheet'!I1181="","-",'[10]Linked sheet'!I1181),'Rounded options'!$B$3),"-")</f>
        <v>5</v>
      </c>
      <c r="K1181" s="15">
        <f>IFERROR(ROUND(IF('[10]Linked sheet'!J1181="","-",'[10]Linked sheet'!J1181),'Rounded options'!$B$3),"-")</f>
        <v>189</v>
      </c>
      <c r="L1181" s="15" t="str">
        <f>IF('[10]Linked sheet'!K1181="","-",'[10]Linked sheet'!K1181)</f>
        <v>Yes</v>
      </c>
      <c r="M1181" s="39">
        <f>IF('[10]Linked sheet'!L1181="","-",'[10]Linked sheet'!L1181)</f>
        <v>0.65</v>
      </c>
      <c r="N1181" s="35">
        <f>IFERROR(ROUND('[10]Linked sheet'!M1181,'Rounded options'!$B$3),"-")</f>
        <v>528</v>
      </c>
      <c r="O1181" s="7" t="str">
        <f>IFERROR(VLOOKUP($B1181,[11]BPT_System_Structure!$B:$F,2,FALSE),"-")</f>
        <v>Sub-HRG</v>
      </c>
      <c r="P1181" s="23" t="str">
        <f>IFERROR(VLOOKUP($B1181,[11]BPT_System_Structure!$B:$F,3,FALSE),"-")</f>
        <v>Diabetic ketoacidosis</v>
      </c>
      <c r="Q1181" s="8" t="str">
        <f>IFERROR(VLOOKUP($B1181,[11]BPT_System_Structure!$B:$F,5,FALSE),"-")</f>
        <v>NE</v>
      </c>
      <c r="R1181" s="59" t="s">
        <v>12</v>
      </c>
    </row>
    <row r="1182" spans="2:18" hidden="1" x14ac:dyDescent="0.2">
      <c r="B1182" s="21" t="str">
        <f>'[10]Linked sheet'!A1182</f>
        <v>KB03C</v>
      </c>
      <c r="C1182" s="20" t="str">
        <f>VLOOKUP($B1182,'[10]Linked sheet'!$A$3:$O$1925,2,FALSE)</f>
        <v>Diabetes with Lower Limb Complications, with CC Score 9+</v>
      </c>
      <c r="D1182" s="68" t="str">
        <f>IF(AND($Q1182=$D$2,$O1182="HRG"),"See 07.BPT",IFERROR(ROUND('[10]Linked sheet'!C1182,'Rounded options'!$B$3),"-"))</f>
        <v>-</v>
      </c>
      <c r="E1182" s="66">
        <f>IF(AND($O1182="HRG",OR($D$2,$Q1182=$E$2)), "See 07.BPTs",IFERROR(ROUND('[10]Linked sheet'!D1182,'Rounded options'!$B$3),"-"))</f>
        <v>5789</v>
      </c>
      <c r="F1182" s="15" t="str">
        <f>IFERROR(ROUND(IF('[10]Linked sheet'!E1182="","-",'[10]Linked sheet'!E1182),'Rounded options'!$B$3),"-")</f>
        <v>-</v>
      </c>
      <c r="G1182" s="15" t="str">
        <f>IFERROR(ROUND(IF('[10]Linked sheet'!F1182="","-",'[10]Linked sheet'!F1182),'Rounded options'!$B$3),"-")</f>
        <v>-</v>
      </c>
      <c r="H1182" s="15">
        <f>IFERROR(ROUND(IF('[10]Linked sheet'!G1182="","-",'[10]Linked sheet'!G1182),'Rounded options'!$B$3),"-")</f>
        <v>60</v>
      </c>
      <c r="I1182" s="66">
        <f>IF(AND(Q1182=$I$2,$O1182="HRG"),"See 07.BPTs",IFERROR(ROUND('[10]Linked sheet'!H1182,'Rounded options'!$B$3),"-"))</f>
        <v>5161</v>
      </c>
      <c r="J1182" s="15">
        <f>IFERROR(ROUND(IF('[10]Linked sheet'!I1182="","-",'[10]Linked sheet'!I1182),'Rounded options'!$B$3),"-")</f>
        <v>54</v>
      </c>
      <c r="K1182" s="15">
        <f>IFERROR(ROUND(IF('[10]Linked sheet'!J1182="","-",'[10]Linked sheet'!J1182),'Rounded options'!$B$3),"-")</f>
        <v>189</v>
      </c>
      <c r="L1182" s="15" t="str">
        <f>IF('[10]Linked sheet'!K1182="","-",'[10]Linked sheet'!K1182)</f>
        <v>Yes</v>
      </c>
      <c r="M1182" s="39">
        <f>IF('[10]Linked sheet'!L1182="","-",'[10]Linked sheet'!L1182)</f>
        <v>0.30000000000000004</v>
      </c>
      <c r="N1182" s="35">
        <f>IFERROR(ROUND('[10]Linked sheet'!M1182,'Rounded options'!$B$3),"-")</f>
        <v>1548</v>
      </c>
      <c r="O1182" s="7" t="str">
        <f>IFERROR(VLOOKUP($B1182,[11]BPT_System_Structure!$B:$F,2,FALSE),"-")</f>
        <v>-</v>
      </c>
      <c r="P1182" s="23" t="str">
        <f>IFERROR(VLOOKUP($B1182,[11]BPT_System_Structure!$B:$F,3,FALSE),"-")</f>
        <v>-</v>
      </c>
      <c r="Q1182" s="8" t="str">
        <f>IFERROR(VLOOKUP($B1182,[11]BPT_System_Structure!$B:$F,5,FALSE),"-")</f>
        <v>-</v>
      </c>
      <c r="R1182" s="59">
        <v>0</v>
      </c>
    </row>
    <row r="1183" spans="2:18" hidden="1" x14ac:dyDescent="0.2">
      <c r="B1183" s="21" t="str">
        <f>'[10]Linked sheet'!A1183</f>
        <v>KB03D</v>
      </c>
      <c r="C1183" s="20" t="str">
        <f>VLOOKUP($B1183,'[10]Linked sheet'!$A$3:$O$1925,2,FALSE)</f>
        <v>Diabetes with Lower Limb Complications, with CC Score 5-8</v>
      </c>
      <c r="D1183" s="68" t="str">
        <f>IF(AND($Q1183=$D$2,$O1183="HRG"),"See 07.BPT",IFERROR(ROUND('[10]Linked sheet'!C1183,'Rounded options'!$B$3),"-"))</f>
        <v>-</v>
      </c>
      <c r="E1183" s="66">
        <f>IF(AND($O1183="HRG",OR($D$2,$Q1183=$E$2)), "See 07.BPTs",IFERROR(ROUND('[10]Linked sheet'!D1183,'Rounded options'!$B$3),"-"))</f>
        <v>3023</v>
      </c>
      <c r="F1183" s="15" t="str">
        <f>IFERROR(ROUND(IF('[10]Linked sheet'!E1183="","-",'[10]Linked sheet'!E1183),'Rounded options'!$B$3),"-")</f>
        <v>-</v>
      </c>
      <c r="G1183" s="15" t="str">
        <f>IFERROR(ROUND(IF('[10]Linked sheet'!F1183="","-",'[10]Linked sheet'!F1183),'Rounded options'!$B$3),"-")</f>
        <v>-</v>
      </c>
      <c r="H1183" s="15">
        <f>IFERROR(ROUND(IF('[10]Linked sheet'!G1183="","-",'[10]Linked sheet'!G1183),'Rounded options'!$B$3),"-")</f>
        <v>22</v>
      </c>
      <c r="I1183" s="66">
        <f>IF(AND(Q1183=$I$2,$O1183="HRG"),"See 07.BPTs",IFERROR(ROUND('[10]Linked sheet'!H1183,'Rounded options'!$B$3),"-"))</f>
        <v>2892</v>
      </c>
      <c r="J1183" s="15">
        <f>IFERROR(ROUND(IF('[10]Linked sheet'!I1183="","-",'[10]Linked sheet'!I1183),'Rounded options'!$B$3),"-")</f>
        <v>26</v>
      </c>
      <c r="K1183" s="15">
        <f>IFERROR(ROUND(IF('[10]Linked sheet'!J1183="","-",'[10]Linked sheet'!J1183),'Rounded options'!$B$3),"-")</f>
        <v>189</v>
      </c>
      <c r="L1183" s="15" t="str">
        <f>IF('[10]Linked sheet'!K1183="","-",'[10]Linked sheet'!K1183)</f>
        <v>Yes</v>
      </c>
      <c r="M1183" s="39">
        <f>IF('[10]Linked sheet'!L1183="","-",'[10]Linked sheet'!L1183)</f>
        <v>0.30000000000000004</v>
      </c>
      <c r="N1183" s="35">
        <f>IFERROR(ROUND('[10]Linked sheet'!M1183,'Rounded options'!$B$3),"-")</f>
        <v>867</v>
      </c>
      <c r="O1183" s="7" t="str">
        <f>IFERROR(VLOOKUP($B1183,[11]BPT_System_Structure!$B:$F,2,FALSE),"-")</f>
        <v>-</v>
      </c>
      <c r="P1183" s="23" t="str">
        <f>IFERROR(VLOOKUP($B1183,[11]BPT_System_Structure!$B:$F,3,FALSE),"-")</f>
        <v>-</v>
      </c>
      <c r="Q1183" s="8" t="str">
        <f>IFERROR(VLOOKUP($B1183,[11]BPT_System_Structure!$B:$F,5,FALSE),"-")</f>
        <v>-</v>
      </c>
      <c r="R1183" s="59">
        <v>0</v>
      </c>
    </row>
    <row r="1184" spans="2:18" hidden="1" x14ac:dyDescent="0.2">
      <c r="B1184" s="21" t="str">
        <f>'[10]Linked sheet'!A1184</f>
        <v>KB03E</v>
      </c>
      <c r="C1184" s="20" t="str">
        <f>VLOOKUP($B1184,'[10]Linked sheet'!$A$3:$O$1925,2,FALSE)</f>
        <v>Diabetes with Lower Limb Complications, with CC Score 0-4</v>
      </c>
      <c r="D1184" s="68" t="str">
        <f>IF(AND($Q1184=$D$2,$O1184="HRG"),"See 07.BPT",IFERROR(ROUND('[10]Linked sheet'!C1184,'Rounded options'!$B$3),"-"))</f>
        <v>-</v>
      </c>
      <c r="E1184" s="66">
        <f>IF(AND($O1184="HRG",OR($D$2,$Q1184=$E$2)), "See 07.BPTs",IFERROR(ROUND('[10]Linked sheet'!D1184,'Rounded options'!$B$3),"-"))</f>
        <v>1131</v>
      </c>
      <c r="F1184" s="15" t="str">
        <f>IFERROR(ROUND(IF('[10]Linked sheet'!E1184="","-",'[10]Linked sheet'!E1184),'Rounded options'!$B$3),"-")</f>
        <v>-</v>
      </c>
      <c r="G1184" s="15" t="str">
        <f>IFERROR(ROUND(IF('[10]Linked sheet'!F1184="","-",'[10]Linked sheet'!F1184),'Rounded options'!$B$3),"-")</f>
        <v>-</v>
      </c>
      <c r="H1184" s="15">
        <f>IFERROR(ROUND(IF('[10]Linked sheet'!G1184="","-",'[10]Linked sheet'!G1184),'Rounded options'!$B$3),"-")</f>
        <v>8</v>
      </c>
      <c r="I1184" s="66">
        <f>IF(AND(Q1184=$I$2,$O1184="HRG"),"See 07.BPTs",IFERROR(ROUND('[10]Linked sheet'!H1184,'Rounded options'!$B$3),"-"))</f>
        <v>2305</v>
      </c>
      <c r="J1184" s="15">
        <f>IFERROR(ROUND(IF('[10]Linked sheet'!I1184="","-",'[10]Linked sheet'!I1184),'Rounded options'!$B$3),"-")</f>
        <v>19</v>
      </c>
      <c r="K1184" s="15">
        <f>IFERROR(ROUND(IF('[10]Linked sheet'!J1184="","-",'[10]Linked sheet'!J1184),'Rounded options'!$B$3),"-")</f>
        <v>189</v>
      </c>
      <c r="L1184" s="15" t="str">
        <f>IF('[10]Linked sheet'!K1184="","-",'[10]Linked sheet'!K1184)</f>
        <v>Yes</v>
      </c>
      <c r="M1184" s="39">
        <f>IF('[10]Linked sheet'!L1184="","-",'[10]Linked sheet'!L1184)</f>
        <v>0.30000000000000004</v>
      </c>
      <c r="N1184" s="35">
        <f>IFERROR(ROUND('[10]Linked sheet'!M1184,'Rounded options'!$B$3),"-")</f>
        <v>692</v>
      </c>
      <c r="O1184" s="7" t="str">
        <f>IFERROR(VLOOKUP($B1184,[11]BPT_System_Structure!$B:$F,2,FALSE),"-")</f>
        <v>-</v>
      </c>
      <c r="P1184" s="23" t="str">
        <f>IFERROR(VLOOKUP($B1184,[11]BPT_System_Structure!$B:$F,3,FALSE),"-")</f>
        <v>-</v>
      </c>
      <c r="Q1184" s="8" t="str">
        <f>IFERROR(VLOOKUP($B1184,[11]BPT_System_Structure!$B:$F,5,FALSE),"-")</f>
        <v>-</v>
      </c>
      <c r="R1184" s="59">
        <v>0</v>
      </c>
    </row>
    <row r="1185" spans="2:18" hidden="1" x14ac:dyDescent="0.2">
      <c r="B1185" s="21" t="str">
        <f>'[10]Linked sheet'!A1185</f>
        <v>KB04Z</v>
      </c>
      <c r="C1185" s="20" t="str">
        <f>VLOOKUP($B1185,'[10]Linked sheet'!$A$3:$O$1925,2,FALSE)</f>
        <v>Continuous Subcutaneous Insulin Infusion</v>
      </c>
      <c r="D1185" s="68">
        <f>IF(AND($Q1185=$D$2,$O1185="HRG"),"See 07.BPT",IFERROR(ROUND('[10]Linked sheet'!C1185,'Rounded options'!$B$3),"-"))</f>
        <v>202</v>
      </c>
      <c r="E1185" s="66">
        <f>IF(AND($O1185="HRG",OR($D$2,$Q1185=$E$2)), "See 07.BPTs",IFERROR(ROUND('[10]Linked sheet'!D1185,'Rounded options'!$B$3),"-"))</f>
        <v>609</v>
      </c>
      <c r="F1185" s="15" t="str">
        <f>IFERROR(ROUND(IF('[10]Linked sheet'!E1185="","-",'[10]Linked sheet'!E1185),'Rounded options'!$B$3),"-")</f>
        <v>-</v>
      </c>
      <c r="G1185" s="15" t="str">
        <f>IFERROR(ROUND(IF('[10]Linked sheet'!F1185="","-",'[10]Linked sheet'!F1185),'Rounded options'!$B$3),"-")</f>
        <v>-</v>
      </c>
      <c r="H1185" s="15">
        <f>IFERROR(ROUND(IF('[10]Linked sheet'!G1185="","-",'[10]Linked sheet'!G1185),'Rounded options'!$B$3),"-")</f>
        <v>5</v>
      </c>
      <c r="I1185" s="66">
        <f>IF(AND(Q1185=$I$2,$O1185="HRG"),"See 07.BPTs",IFERROR(ROUND('[10]Linked sheet'!H1185,'Rounded options'!$B$3),"-"))</f>
        <v>1405</v>
      </c>
      <c r="J1185" s="15">
        <f>IFERROR(ROUND(IF('[10]Linked sheet'!I1185="","-",'[10]Linked sheet'!I1185),'Rounded options'!$B$3),"-")</f>
        <v>14</v>
      </c>
      <c r="K1185" s="15">
        <f>IFERROR(ROUND(IF('[10]Linked sheet'!J1185="","-",'[10]Linked sheet'!J1185),'Rounded options'!$B$3),"-")</f>
        <v>189</v>
      </c>
      <c r="L1185" s="15" t="str">
        <f>IF('[10]Linked sheet'!K1185="","-",'[10]Linked sheet'!K1185)</f>
        <v>No</v>
      </c>
      <c r="M1185" s="39" t="str">
        <f>IF('[10]Linked sheet'!L1185="","-",'[10]Linked sheet'!L1185)</f>
        <v>-</v>
      </c>
      <c r="N1185" s="35">
        <f>IFERROR(ROUND('[10]Linked sheet'!M1185,'Rounded options'!$B$3),"-")</f>
        <v>0</v>
      </c>
      <c r="O1185" s="7" t="str">
        <f>IFERROR(VLOOKUP($B1185,[11]BPT_System_Structure!$B:$F,2,FALSE),"-")</f>
        <v>-</v>
      </c>
      <c r="P1185" s="23" t="str">
        <f>IFERROR(VLOOKUP($B1185,[11]BPT_System_Structure!$B:$F,3,FALSE),"-")</f>
        <v>-</v>
      </c>
      <c r="Q1185" s="8" t="str">
        <f>IFERROR(VLOOKUP($B1185,[11]BPT_System_Structure!$B:$F,5,FALSE),"-")</f>
        <v>-</v>
      </c>
      <c r="R1185" s="59">
        <v>0</v>
      </c>
    </row>
    <row r="1186" spans="2:18" hidden="1" x14ac:dyDescent="0.2">
      <c r="B1186" s="21" t="str">
        <f>'[10]Linked sheet'!A1186</f>
        <v>KC04A</v>
      </c>
      <c r="C1186" s="20" t="str">
        <f>VLOOKUP($B1186,'[10]Linked sheet'!$A$3:$O$1925,2,FALSE)</f>
        <v>Inborn Errors of Metabolism with CC Score 3+</v>
      </c>
      <c r="D1186" s="68" t="str">
        <f>IF(AND($Q1186=$D$2,$O1186="HRG"),"See 07.BPT",IFERROR(ROUND('[10]Linked sheet'!C1186,'Rounded options'!$B$3),"-"))</f>
        <v>-</v>
      </c>
      <c r="E1186" s="66">
        <f>IF(AND($O1186="HRG",OR($D$2,$Q1186=$E$2)), "See 07.BPTs",IFERROR(ROUND('[10]Linked sheet'!D1186,'Rounded options'!$B$3),"-"))</f>
        <v>296</v>
      </c>
      <c r="F1186" s="15" t="str">
        <f>IFERROR(ROUND(IF('[10]Linked sheet'!E1186="","-",'[10]Linked sheet'!E1186),'Rounded options'!$B$3),"-")</f>
        <v>-</v>
      </c>
      <c r="G1186" s="15" t="str">
        <f>IFERROR(ROUND(IF('[10]Linked sheet'!F1186="","-",'[10]Linked sheet'!F1186),'Rounded options'!$B$3),"-")</f>
        <v>-</v>
      </c>
      <c r="H1186" s="15">
        <f>IFERROR(ROUND(IF('[10]Linked sheet'!G1186="","-",'[10]Linked sheet'!G1186),'Rounded options'!$B$3),"-")</f>
        <v>5</v>
      </c>
      <c r="I1186" s="66">
        <f>IF(AND(Q1186=$I$2,$O1186="HRG"),"See 07.BPTs",IFERROR(ROUND('[10]Linked sheet'!H1186,'Rounded options'!$B$3),"-"))</f>
        <v>3653</v>
      </c>
      <c r="J1186" s="15">
        <f>IFERROR(ROUND(IF('[10]Linked sheet'!I1186="","-",'[10]Linked sheet'!I1186),'Rounded options'!$B$3),"-")</f>
        <v>26</v>
      </c>
      <c r="K1186" s="15">
        <f>IFERROR(ROUND(IF('[10]Linked sheet'!J1186="","-",'[10]Linked sheet'!J1186),'Rounded options'!$B$3),"-")</f>
        <v>189</v>
      </c>
      <c r="L1186" s="15" t="str">
        <f>IF('[10]Linked sheet'!K1186="","-",'[10]Linked sheet'!K1186)</f>
        <v>Yes</v>
      </c>
      <c r="M1186" s="39">
        <f>IF('[10]Linked sheet'!L1186="","-",'[10]Linked sheet'!L1186)</f>
        <v>0.30000000000000004</v>
      </c>
      <c r="N1186" s="35">
        <f>IFERROR(ROUND('[10]Linked sheet'!M1186,'Rounded options'!$B$3),"-")</f>
        <v>1096</v>
      </c>
      <c r="O1186" s="7" t="str">
        <f>IFERROR(VLOOKUP($B1186,[11]BPT_System_Structure!$B:$F,2,FALSE),"-")</f>
        <v>-</v>
      </c>
      <c r="P1186" s="23" t="str">
        <f>IFERROR(VLOOKUP($B1186,[11]BPT_System_Structure!$B:$F,3,FALSE),"-")</f>
        <v>-</v>
      </c>
      <c r="Q1186" s="8" t="str">
        <f>IFERROR(VLOOKUP($B1186,[11]BPT_System_Structure!$B:$F,5,FALSE),"-")</f>
        <v>-</v>
      </c>
      <c r="R1186" s="59">
        <v>0</v>
      </c>
    </row>
    <row r="1187" spans="2:18" hidden="1" x14ac:dyDescent="0.2">
      <c r="B1187" s="21" t="str">
        <f>'[10]Linked sheet'!A1187</f>
        <v>KC04B</v>
      </c>
      <c r="C1187" s="20" t="str">
        <f>VLOOKUP($B1187,'[10]Linked sheet'!$A$3:$O$1925,2,FALSE)</f>
        <v>Inborn Errors of Metabolism with CC Score 0-2</v>
      </c>
      <c r="D1187" s="68" t="str">
        <f>IF(AND($Q1187=$D$2,$O1187="HRG"),"See 07.BPT",IFERROR(ROUND('[10]Linked sheet'!C1187,'Rounded options'!$B$3),"-"))</f>
        <v>-</v>
      </c>
      <c r="E1187" s="66">
        <f>IF(AND($O1187="HRG",OR($D$2,$Q1187=$E$2)), "See 07.BPTs",IFERROR(ROUND('[10]Linked sheet'!D1187,'Rounded options'!$B$3),"-"))</f>
        <v>225</v>
      </c>
      <c r="F1187" s="15" t="str">
        <f>IFERROR(ROUND(IF('[10]Linked sheet'!E1187="","-",'[10]Linked sheet'!E1187),'Rounded options'!$B$3),"-")</f>
        <v>-</v>
      </c>
      <c r="G1187" s="15" t="str">
        <f>IFERROR(ROUND(IF('[10]Linked sheet'!F1187="","-",'[10]Linked sheet'!F1187),'Rounded options'!$B$3),"-")</f>
        <v>-</v>
      </c>
      <c r="H1187" s="15">
        <f>IFERROR(ROUND(IF('[10]Linked sheet'!G1187="","-",'[10]Linked sheet'!G1187),'Rounded options'!$B$3),"-")</f>
        <v>5</v>
      </c>
      <c r="I1187" s="66">
        <f>IF(AND(Q1187=$I$2,$O1187="HRG"),"See 07.BPTs",IFERROR(ROUND('[10]Linked sheet'!H1187,'Rounded options'!$B$3),"-"))</f>
        <v>940</v>
      </c>
      <c r="J1187" s="15">
        <f>IFERROR(ROUND(IF('[10]Linked sheet'!I1187="","-",'[10]Linked sheet'!I1187),'Rounded options'!$B$3),"-")</f>
        <v>5</v>
      </c>
      <c r="K1187" s="15">
        <f>IFERROR(ROUND(IF('[10]Linked sheet'!J1187="","-",'[10]Linked sheet'!J1187),'Rounded options'!$B$3),"-")</f>
        <v>189</v>
      </c>
      <c r="L1187" s="15" t="str">
        <f>IF('[10]Linked sheet'!K1187="","-",'[10]Linked sheet'!K1187)</f>
        <v>Yes</v>
      </c>
      <c r="M1187" s="39">
        <f>IF('[10]Linked sheet'!L1187="","-",'[10]Linked sheet'!L1187)</f>
        <v>0.65</v>
      </c>
      <c r="N1187" s="35">
        <f>IFERROR(ROUND('[10]Linked sheet'!M1187,'Rounded options'!$B$3),"-")</f>
        <v>611</v>
      </c>
      <c r="O1187" s="7" t="str">
        <f>IFERROR(VLOOKUP($B1187,[11]BPT_System_Structure!$B:$F,2,FALSE),"-")</f>
        <v>-</v>
      </c>
      <c r="P1187" s="23" t="str">
        <f>IFERROR(VLOOKUP($B1187,[11]BPT_System_Structure!$B:$F,3,FALSE),"-")</f>
        <v>-</v>
      </c>
      <c r="Q1187" s="8" t="str">
        <f>IFERROR(VLOOKUP($B1187,[11]BPT_System_Structure!$B:$F,5,FALSE),"-")</f>
        <v>-</v>
      </c>
      <c r="R1187" s="59">
        <v>0</v>
      </c>
    </row>
    <row r="1188" spans="2:18" hidden="1" x14ac:dyDescent="0.2">
      <c r="B1188" s="21" t="str">
        <f>'[10]Linked sheet'!A1188</f>
        <v>KC05G</v>
      </c>
      <c r="C1188" s="20" t="str">
        <f>VLOOKUP($B1188,'[10]Linked sheet'!$A$3:$O$1925,2,FALSE)</f>
        <v>Fluid or Electrolyte Disorders, with Interventions, with CC Score 5+</v>
      </c>
      <c r="D1188" s="68" t="str">
        <f>IF(AND($Q1188=$D$2,$O1188="HRG"),"See 07.BPT",IFERROR(ROUND('[10]Linked sheet'!C1188,'Rounded options'!$B$3),"-"))</f>
        <v>-</v>
      </c>
      <c r="E1188" s="66">
        <f>IF(AND($O1188="HRG",OR($D$2,$Q1188=$E$2)), "See 07.BPTs",IFERROR(ROUND('[10]Linked sheet'!D1188,'Rounded options'!$B$3),"-"))</f>
        <v>4851</v>
      </c>
      <c r="F1188" s="15" t="str">
        <f>IFERROR(ROUND(IF('[10]Linked sheet'!E1188="","-",'[10]Linked sheet'!E1188),'Rounded options'!$B$3),"-")</f>
        <v>-</v>
      </c>
      <c r="G1188" s="15" t="str">
        <f>IFERROR(ROUND(IF('[10]Linked sheet'!F1188="","-",'[10]Linked sheet'!F1188),'Rounded options'!$B$3),"-")</f>
        <v>-</v>
      </c>
      <c r="H1188" s="15">
        <f>IFERROR(ROUND(IF('[10]Linked sheet'!G1188="","-",'[10]Linked sheet'!G1188),'Rounded options'!$B$3),"-")</f>
        <v>31</v>
      </c>
      <c r="I1188" s="66">
        <f>IF(AND(Q1188=$I$2,$O1188="HRG"),"See 07.BPTs",IFERROR(ROUND('[10]Linked sheet'!H1188,'Rounded options'!$B$3),"-"))</f>
        <v>5124</v>
      </c>
      <c r="J1188" s="15">
        <f>IFERROR(ROUND(IF('[10]Linked sheet'!I1188="","-",'[10]Linked sheet'!I1188),'Rounded options'!$B$3),"-")</f>
        <v>47</v>
      </c>
      <c r="K1188" s="15">
        <f>IFERROR(ROUND(IF('[10]Linked sheet'!J1188="","-",'[10]Linked sheet'!J1188),'Rounded options'!$B$3),"-")</f>
        <v>189</v>
      </c>
      <c r="L1188" s="15" t="str">
        <f>IF('[10]Linked sheet'!K1188="","-",'[10]Linked sheet'!K1188)</f>
        <v>Yes</v>
      </c>
      <c r="M1188" s="39">
        <f>IF('[10]Linked sheet'!L1188="","-",'[10]Linked sheet'!L1188)</f>
        <v>0.30000000000000004</v>
      </c>
      <c r="N1188" s="35">
        <f>IFERROR(ROUND('[10]Linked sheet'!M1188,'Rounded options'!$B$3),"-")</f>
        <v>1537</v>
      </c>
      <c r="O1188" s="7" t="str">
        <f>IFERROR(VLOOKUP($B1188,[11]BPT_System_Structure!$B:$F,2,FALSE),"-")</f>
        <v>-</v>
      </c>
      <c r="P1188" s="23" t="str">
        <f>IFERROR(VLOOKUP($B1188,[11]BPT_System_Structure!$B:$F,3,FALSE),"-")</f>
        <v>-</v>
      </c>
      <c r="Q1188" s="8" t="str">
        <f>IFERROR(VLOOKUP($B1188,[11]BPT_System_Structure!$B:$F,5,FALSE),"-")</f>
        <v>-</v>
      </c>
      <c r="R1188" s="59">
        <v>0</v>
      </c>
    </row>
    <row r="1189" spans="2:18" hidden="1" x14ac:dyDescent="0.2">
      <c r="B1189" s="21" t="str">
        <f>'[10]Linked sheet'!A1189</f>
        <v>KC05H</v>
      </c>
      <c r="C1189" s="20" t="str">
        <f>VLOOKUP($B1189,'[10]Linked sheet'!$A$3:$O$1925,2,FALSE)</f>
        <v>Fluid or Electrolyte Disorders, with Interventions, with CC Score 0-4</v>
      </c>
      <c r="D1189" s="68" t="str">
        <f>IF(AND($Q1189=$D$2,$O1189="HRG"),"See 07.BPT",IFERROR(ROUND('[10]Linked sheet'!C1189,'Rounded options'!$B$3),"-"))</f>
        <v>-</v>
      </c>
      <c r="E1189" s="66">
        <f>IF(AND($O1189="HRG",OR($D$2,$Q1189=$E$2)), "See 07.BPTs",IFERROR(ROUND('[10]Linked sheet'!D1189,'Rounded options'!$B$3),"-"))</f>
        <v>1628</v>
      </c>
      <c r="F1189" s="15" t="str">
        <f>IFERROR(ROUND(IF('[10]Linked sheet'!E1189="","-",'[10]Linked sheet'!E1189),'Rounded options'!$B$3),"-")</f>
        <v>-</v>
      </c>
      <c r="G1189" s="15" t="str">
        <f>IFERROR(ROUND(IF('[10]Linked sheet'!F1189="","-",'[10]Linked sheet'!F1189),'Rounded options'!$B$3),"-")</f>
        <v>-</v>
      </c>
      <c r="H1189" s="15">
        <f>IFERROR(ROUND(IF('[10]Linked sheet'!G1189="","-",'[10]Linked sheet'!G1189),'Rounded options'!$B$3),"-")</f>
        <v>10</v>
      </c>
      <c r="I1189" s="66">
        <f>IF(AND(Q1189=$I$2,$O1189="HRG"),"See 07.BPTs",IFERROR(ROUND('[10]Linked sheet'!H1189,'Rounded options'!$B$3),"-"))</f>
        <v>2814</v>
      </c>
      <c r="J1189" s="15">
        <f>IFERROR(ROUND(IF('[10]Linked sheet'!I1189="","-",'[10]Linked sheet'!I1189),'Rounded options'!$B$3),"-")</f>
        <v>22</v>
      </c>
      <c r="K1189" s="15">
        <f>IFERROR(ROUND(IF('[10]Linked sheet'!J1189="","-",'[10]Linked sheet'!J1189),'Rounded options'!$B$3),"-")</f>
        <v>189</v>
      </c>
      <c r="L1189" s="15" t="str">
        <f>IF('[10]Linked sheet'!K1189="","-",'[10]Linked sheet'!K1189)</f>
        <v>Yes</v>
      </c>
      <c r="M1189" s="39">
        <f>IF('[10]Linked sheet'!L1189="","-",'[10]Linked sheet'!L1189)</f>
        <v>0.30000000000000004</v>
      </c>
      <c r="N1189" s="35">
        <f>IFERROR(ROUND('[10]Linked sheet'!M1189,'Rounded options'!$B$3),"-")</f>
        <v>844</v>
      </c>
      <c r="O1189" s="7" t="str">
        <f>IFERROR(VLOOKUP($B1189,[11]BPT_System_Structure!$B:$F,2,FALSE),"-")</f>
        <v>-</v>
      </c>
      <c r="P1189" s="23" t="str">
        <f>IFERROR(VLOOKUP($B1189,[11]BPT_System_Structure!$B:$F,3,FALSE),"-")</f>
        <v>-</v>
      </c>
      <c r="Q1189" s="8" t="str">
        <f>IFERROR(VLOOKUP($B1189,[11]BPT_System_Structure!$B:$F,5,FALSE),"-")</f>
        <v>-</v>
      </c>
      <c r="R1189" s="59">
        <v>0</v>
      </c>
    </row>
    <row r="1190" spans="2:18" hidden="1" x14ac:dyDescent="0.2">
      <c r="B1190" s="21" t="str">
        <f>'[10]Linked sheet'!A1190</f>
        <v>KC05J</v>
      </c>
      <c r="C1190" s="20" t="str">
        <f>VLOOKUP($B1190,'[10]Linked sheet'!$A$3:$O$1925,2,FALSE)</f>
        <v>Fluid or Electrolyte Disorders, without Interventions, with CC Score 10+</v>
      </c>
      <c r="D1190" s="68" t="str">
        <f>IF(AND($Q1190=$D$2,$O1190="HRG"),"See 07.BPT",IFERROR(ROUND('[10]Linked sheet'!C1190,'Rounded options'!$B$3),"-"))</f>
        <v>-</v>
      </c>
      <c r="E1190" s="66">
        <f>IF(AND($O1190="HRG",OR($D$2,$Q1190=$E$2)), "See 07.BPTs",IFERROR(ROUND('[10]Linked sheet'!D1190,'Rounded options'!$B$3),"-"))</f>
        <v>2486</v>
      </c>
      <c r="F1190" s="15" t="str">
        <f>IFERROR(ROUND(IF('[10]Linked sheet'!E1190="","-",'[10]Linked sheet'!E1190),'Rounded options'!$B$3),"-")</f>
        <v>-</v>
      </c>
      <c r="G1190" s="15" t="str">
        <f>IFERROR(ROUND(IF('[10]Linked sheet'!F1190="","-",'[10]Linked sheet'!F1190),'Rounded options'!$B$3),"-")</f>
        <v>-</v>
      </c>
      <c r="H1190" s="15">
        <f>IFERROR(ROUND(IF('[10]Linked sheet'!G1190="","-",'[10]Linked sheet'!G1190),'Rounded options'!$B$3),"-")</f>
        <v>29</v>
      </c>
      <c r="I1190" s="66">
        <f>IF(AND(Q1190=$I$2,$O1190="HRG"),"See 07.BPTs",IFERROR(ROUND('[10]Linked sheet'!H1190,'Rounded options'!$B$3),"-"))</f>
        <v>3761</v>
      </c>
      <c r="J1190" s="15">
        <f>IFERROR(ROUND(IF('[10]Linked sheet'!I1190="","-",'[10]Linked sheet'!I1190),'Rounded options'!$B$3),"-")</f>
        <v>40</v>
      </c>
      <c r="K1190" s="15">
        <f>IFERROR(ROUND(IF('[10]Linked sheet'!J1190="","-",'[10]Linked sheet'!J1190),'Rounded options'!$B$3),"-")</f>
        <v>189</v>
      </c>
      <c r="L1190" s="15" t="str">
        <f>IF('[10]Linked sheet'!K1190="","-",'[10]Linked sheet'!K1190)</f>
        <v>Yes</v>
      </c>
      <c r="M1190" s="39">
        <f>IF('[10]Linked sheet'!L1190="","-",'[10]Linked sheet'!L1190)</f>
        <v>0.30000000000000004</v>
      </c>
      <c r="N1190" s="35">
        <f>IFERROR(ROUND('[10]Linked sheet'!M1190,'Rounded options'!$B$3),"-")</f>
        <v>1128</v>
      </c>
      <c r="O1190" s="7" t="str">
        <f>IFERROR(VLOOKUP($B1190,[11]BPT_System_Structure!$B:$F,2,FALSE),"-")</f>
        <v>-</v>
      </c>
      <c r="P1190" s="23" t="str">
        <f>IFERROR(VLOOKUP($B1190,[11]BPT_System_Structure!$B:$F,3,FALSE),"-")</f>
        <v>-</v>
      </c>
      <c r="Q1190" s="8" t="str">
        <f>IFERROR(VLOOKUP($B1190,[11]BPT_System_Structure!$B:$F,5,FALSE),"-")</f>
        <v>-</v>
      </c>
      <c r="R1190" s="59">
        <v>0</v>
      </c>
    </row>
    <row r="1191" spans="2:18" hidden="1" x14ac:dyDescent="0.2">
      <c r="B1191" s="21" t="str">
        <f>'[10]Linked sheet'!A1191</f>
        <v>KC05K</v>
      </c>
      <c r="C1191" s="20" t="str">
        <f>VLOOKUP($B1191,'[10]Linked sheet'!$A$3:$O$1925,2,FALSE)</f>
        <v>Fluid or Electrolyte Disorders, without Interventions, with CC Score 7-9</v>
      </c>
      <c r="D1191" s="68" t="str">
        <f>IF(AND($Q1191=$D$2,$O1191="HRG"),"See 07.BPT",IFERROR(ROUND('[10]Linked sheet'!C1191,'Rounded options'!$B$3),"-"))</f>
        <v>-</v>
      </c>
      <c r="E1191" s="66">
        <f>IF(AND($O1191="HRG",OR($D$2,$Q1191=$E$2)), "See 07.BPTs",IFERROR(ROUND('[10]Linked sheet'!D1191,'Rounded options'!$B$3),"-"))</f>
        <v>531</v>
      </c>
      <c r="F1191" s="15" t="str">
        <f>IFERROR(ROUND(IF('[10]Linked sheet'!E1191="","-",'[10]Linked sheet'!E1191),'Rounded options'!$B$3),"-")</f>
        <v>-</v>
      </c>
      <c r="G1191" s="15" t="str">
        <f>IFERROR(ROUND(IF('[10]Linked sheet'!F1191="","-",'[10]Linked sheet'!F1191),'Rounded options'!$B$3),"-")</f>
        <v>-</v>
      </c>
      <c r="H1191" s="15">
        <f>IFERROR(ROUND(IF('[10]Linked sheet'!G1191="","-",'[10]Linked sheet'!G1191),'Rounded options'!$B$3),"-")</f>
        <v>5</v>
      </c>
      <c r="I1191" s="66">
        <f>IF(AND(Q1191=$I$2,$O1191="HRG"),"See 07.BPTs",IFERROR(ROUND('[10]Linked sheet'!H1191,'Rounded options'!$B$3),"-"))</f>
        <v>2524</v>
      </c>
      <c r="J1191" s="15">
        <f>IFERROR(ROUND(IF('[10]Linked sheet'!I1191="","-",'[10]Linked sheet'!I1191),'Rounded options'!$B$3),"-")</f>
        <v>22</v>
      </c>
      <c r="K1191" s="15">
        <f>IFERROR(ROUND(IF('[10]Linked sheet'!J1191="","-",'[10]Linked sheet'!J1191),'Rounded options'!$B$3),"-")</f>
        <v>189</v>
      </c>
      <c r="L1191" s="15" t="str">
        <f>IF('[10]Linked sheet'!K1191="","-",'[10]Linked sheet'!K1191)</f>
        <v>Yes</v>
      </c>
      <c r="M1191" s="39">
        <f>IF('[10]Linked sheet'!L1191="","-",'[10]Linked sheet'!L1191)</f>
        <v>0.30000000000000004</v>
      </c>
      <c r="N1191" s="35">
        <f>IFERROR(ROUND('[10]Linked sheet'!M1191,'Rounded options'!$B$3),"-")</f>
        <v>757</v>
      </c>
      <c r="O1191" s="7" t="str">
        <f>IFERROR(VLOOKUP($B1191,[11]BPT_System_Structure!$B:$F,2,FALSE),"-")</f>
        <v>-</v>
      </c>
      <c r="P1191" s="23" t="str">
        <f>IFERROR(VLOOKUP($B1191,[11]BPT_System_Structure!$B:$F,3,FALSE),"-")</f>
        <v>-</v>
      </c>
      <c r="Q1191" s="8" t="str">
        <f>IFERROR(VLOOKUP($B1191,[11]BPT_System_Structure!$B:$F,5,FALSE),"-")</f>
        <v>-</v>
      </c>
      <c r="R1191" s="59">
        <v>0</v>
      </c>
    </row>
    <row r="1192" spans="2:18" hidden="1" x14ac:dyDescent="0.2">
      <c r="B1192" s="21" t="str">
        <f>'[10]Linked sheet'!A1192</f>
        <v>KC05L</v>
      </c>
      <c r="C1192" s="20" t="str">
        <f>VLOOKUP($B1192,'[10]Linked sheet'!$A$3:$O$1925,2,FALSE)</f>
        <v>Fluid or Electrolyte Disorders, without Interventions, with CC Score 4-6</v>
      </c>
      <c r="D1192" s="68" t="str">
        <f>IF(AND($Q1192=$D$2,$O1192="HRG"),"See 07.BPT",IFERROR(ROUND('[10]Linked sheet'!C1192,'Rounded options'!$B$3),"-"))</f>
        <v>-</v>
      </c>
      <c r="E1192" s="66">
        <f>IF(AND($O1192="HRG",OR($D$2,$Q1192=$E$2)), "See 07.BPTs",IFERROR(ROUND('[10]Linked sheet'!D1192,'Rounded options'!$B$3),"-"))</f>
        <v>439</v>
      </c>
      <c r="F1192" s="15" t="str">
        <f>IFERROR(ROUND(IF('[10]Linked sheet'!E1192="","-",'[10]Linked sheet'!E1192),'Rounded options'!$B$3),"-")</f>
        <v>-</v>
      </c>
      <c r="G1192" s="15" t="str">
        <f>IFERROR(ROUND(IF('[10]Linked sheet'!F1192="","-",'[10]Linked sheet'!F1192),'Rounded options'!$B$3),"-")</f>
        <v>-</v>
      </c>
      <c r="H1192" s="15">
        <f>IFERROR(ROUND(IF('[10]Linked sheet'!G1192="","-",'[10]Linked sheet'!G1192),'Rounded options'!$B$3),"-")</f>
        <v>5</v>
      </c>
      <c r="I1192" s="66">
        <f>IF(AND(Q1192=$I$2,$O1192="HRG"),"See 07.BPTs",IFERROR(ROUND('[10]Linked sheet'!H1192,'Rounded options'!$B$3),"-"))</f>
        <v>1940</v>
      </c>
      <c r="J1192" s="15">
        <f>IFERROR(ROUND(IF('[10]Linked sheet'!I1192="","-",'[10]Linked sheet'!I1192),'Rounded options'!$B$3),"-")</f>
        <v>14</v>
      </c>
      <c r="K1192" s="15">
        <f>IFERROR(ROUND(IF('[10]Linked sheet'!J1192="","-",'[10]Linked sheet'!J1192),'Rounded options'!$B$3),"-")</f>
        <v>189</v>
      </c>
      <c r="L1192" s="15" t="str">
        <f>IF('[10]Linked sheet'!K1192="","-",'[10]Linked sheet'!K1192)</f>
        <v>Yes</v>
      </c>
      <c r="M1192" s="39">
        <f>IF('[10]Linked sheet'!L1192="","-",'[10]Linked sheet'!L1192)</f>
        <v>0.30000000000000004</v>
      </c>
      <c r="N1192" s="35">
        <f>IFERROR(ROUND('[10]Linked sheet'!M1192,'Rounded options'!$B$3),"-")</f>
        <v>582</v>
      </c>
      <c r="O1192" s="7" t="str">
        <f>IFERROR(VLOOKUP($B1192,[11]BPT_System_Structure!$B:$F,2,FALSE),"-")</f>
        <v>-</v>
      </c>
      <c r="P1192" s="23" t="str">
        <f>IFERROR(VLOOKUP($B1192,[11]BPT_System_Structure!$B:$F,3,FALSE),"-")</f>
        <v>-</v>
      </c>
      <c r="Q1192" s="8" t="str">
        <f>IFERROR(VLOOKUP($B1192,[11]BPT_System_Structure!$B:$F,5,FALSE),"-")</f>
        <v>-</v>
      </c>
      <c r="R1192" s="59">
        <v>0</v>
      </c>
    </row>
    <row r="1193" spans="2:18" hidden="1" x14ac:dyDescent="0.2">
      <c r="B1193" s="21" t="str">
        <f>'[10]Linked sheet'!A1193</f>
        <v>KC05M</v>
      </c>
      <c r="C1193" s="20" t="str">
        <f>VLOOKUP($B1193,'[10]Linked sheet'!$A$3:$O$1925,2,FALSE)</f>
        <v>Fluid or Electrolyte Disorders, without Interventions, with CC Score 2-3</v>
      </c>
      <c r="D1193" s="68" t="str">
        <f>IF(AND($Q1193=$D$2,$O1193="HRG"),"See 07.BPT",IFERROR(ROUND('[10]Linked sheet'!C1193,'Rounded options'!$B$3),"-"))</f>
        <v>-</v>
      </c>
      <c r="E1193" s="66">
        <f>IF(AND($O1193="HRG",OR($D$2,$Q1193=$E$2)), "See 07.BPTs",IFERROR(ROUND('[10]Linked sheet'!D1193,'Rounded options'!$B$3),"-"))</f>
        <v>331</v>
      </c>
      <c r="F1193" s="15" t="str">
        <f>IFERROR(ROUND(IF('[10]Linked sheet'!E1193="","-",'[10]Linked sheet'!E1193),'Rounded options'!$B$3),"-")</f>
        <v>-</v>
      </c>
      <c r="G1193" s="15" t="str">
        <f>IFERROR(ROUND(IF('[10]Linked sheet'!F1193="","-",'[10]Linked sheet'!F1193),'Rounded options'!$B$3),"-")</f>
        <v>-</v>
      </c>
      <c r="H1193" s="15">
        <f>IFERROR(ROUND(IF('[10]Linked sheet'!G1193="","-",'[10]Linked sheet'!G1193),'Rounded options'!$B$3),"-")</f>
        <v>5</v>
      </c>
      <c r="I1193" s="66">
        <f>IF(AND(Q1193=$I$2,$O1193="HRG"),"See 07.BPTs",IFERROR(ROUND('[10]Linked sheet'!H1193,'Rounded options'!$B$3),"-"))</f>
        <v>1339</v>
      </c>
      <c r="J1193" s="15">
        <f>IFERROR(ROUND(IF('[10]Linked sheet'!I1193="","-",'[10]Linked sheet'!I1193),'Rounded options'!$B$3),"-")</f>
        <v>9</v>
      </c>
      <c r="K1193" s="15">
        <f>IFERROR(ROUND(IF('[10]Linked sheet'!J1193="","-",'[10]Linked sheet'!J1193),'Rounded options'!$B$3),"-")</f>
        <v>189</v>
      </c>
      <c r="L1193" s="15" t="str">
        <f>IF('[10]Linked sheet'!K1193="","-",'[10]Linked sheet'!K1193)</f>
        <v>Yes</v>
      </c>
      <c r="M1193" s="39">
        <f>IF('[10]Linked sheet'!L1193="","-",'[10]Linked sheet'!L1193)</f>
        <v>0.4</v>
      </c>
      <c r="N1193" s="35">
        <f>IFERROR(ROUND('[10]Linked sheet'!M1193,'Rounded options'!$B$3),"-")</f>
        <v>536</v>
      </c>
      <c r="O1193" s="7" t="str">
        <f>IFERROR(VLOOKUP($B1193,[11]BPT_System_Structure!$B:$F,2,FALSE),"-")</f>
        <v>-</v>
      </c>
      <c r="P1193" s="23" t="str">
        <f>IFERROR(VLOOKUP($B1193,[11]BPT_System_Structure!$B:$F,3,FALSE),"-")</f>
        <v>-</v>
      </c>
      <c r="Q1193" s="8" t="str">
        <f>IFERROR(VLOOKUP($B1193,[11]BPT_System_Structure!$B:$F,5,FALSE),"-")</f>
        <v>-</v>
      </c>
      <c r="R1193" s="59">
        <v>0</v>
      </c>
    </row>
    <row r="1194" spans="2:18" hidden="1" x14ac:dyDescent="0.2">
      <c r="B1194" s="21" t="str">
        <f>'[10]Linked sheet'!A1194</f>
        <v>KC05N</v>
      </c>
      <c r="C1194" s="20" t="str">
        <f>VLOOKUP($B1194,'[10]Linked sheet'!$A$3:$O$1925,2,FALSE)</f>
        <v>Fluid or Electrolyte Disorders, without Interventions, with CC Score 0-1</v>
      </c>
      <c r="D1194" s="68" t="str">
        <f>IF(AND($Q1194=$D$2,$O1194="HRG"),"See 07.BPT",IFERROR(ROUND('[10]Linked sheet'!C1194,'Rounded options'!$B$3),"-"))</f>
        <v>-</v>
      </c>
      <c r="E1194" s="66">
        <f>IF(AND($O1194="HRG",OR($D$2,$Q1194=$E$2)), "See 07.BPTs",IFERROR(ROUND('[10]Linked sheet'!D1194,'Rounded options'!$B$3),"-"))</f>
        <v>331</v>
      </c>
      <c r="F1194" s="15" t="str">
        <f>IFERROR(ROUND(IF('[10]Linked sheet'!E1194="","-",'[10]Linked sheet'!E1194),'Rounded options'!$B$3),"-")</f>
        <v>-</v>
      </c>
      <c r="G1194" s="15" t="str">
        <f>IFERROR(ROUND(IF('[10]Linked sheet'!F1194="","-",'[10]Linked sheet'!F1194),'Rounded options'!$B$3),"-")</f>
        <v>-</v>
      </c>
      <c r="H1194" s="15">
        <f>IFERROR(ROUND(IF('[10]Linked sheet'!G1194="","-",'[10]Linked sheet'!G1194),'Rounded options'!$B$3),"-")</f>
        <v>5</v>
      </c>
      <c r="I1194" s="66">
        <f>IF(AND(Q1194=$I$2,$O1194="HRG"),"See 07.BPTs",IFERROR(ROUND('[10]Linked sheet'!H1194,'Rounded options'!$B$3),"-"))</f>
        <v>791</v>
      </c>
      <c r="J1194" s="15">
        <f>IFERROR(ROUND(IF('[10]Linked sheet'!I1194="","-",'[10]Linked sheet'!I1194),'Rounded options'!$B$3),"-")</f>
        <v>5</v>
      </c>
      <c r="K1194" s="15">
        <f>IFERROR(ROUND(IF('[10]Linked sheet'!J1194="","-",'[10]Linked sheet'!J1194),'Rounded options'!$B$3),"-")</f>
        <v>189</v>
      </c>
      <c r="L1194" s="15" t="str">
        <f>IF('[10]Linked sheet'!K1194="","-",'[10]Linked sheet'!K1194)</f>
        <v>Yes</v>
      </c>
      <c r="M1194" s="39">
        <f>IF('[10]Linked sheet'!L1194="","-",'[10]Linked sheet'!L1194)</f>
        <v>0.65</v>
      </c>
      <c r="N1194" s="35">
        <f>IFERROR(ROUND('[10]Linked sheet'!M1194,'Rounded options'!$B$3),"-")</f>
        <v>514</v>
      </c>
      <c r="O1194" s="7" t="str">
        <f>IFERROR(VLOOKUP($B1194,[11]BPT_System_Structure!$B:$F,2,FALSE),"-")</f>
        <v>-</v>
      </c>
      <c r="P1194" s="23" t="str">
        <f>IFERROR(VLOOKUP($B1194,[11]BPT_System_Structure!$B:$F,3,FALSE),"-")</f>
        <v>-</v>
      </c>
      <c r="Q1194" s="8" t="str">
        <f>IFERROR(VLOOKUP($B1194,[11]BPT_System_Structure!$B:$F,5,FALSE),"-")</f>
        <v>-</v>
      </c>
      <c r="R1194" s="59">
        <v>0</v>
      </c>
    </row>
    <row r="1195" spans="2:18" hidden="1" x14ac:dyDescent="0.2">
      <c r="B1195" s="21" t="str">
        <f>'[10]Linked sheet'!A1195</f>
        <v>LA04H</v>
      </c>
      <c r="C1195" s="20" t="str">
        <f>VLOOKUP($B1195,'[10]Linked sheet'!$A$3:$O$1925,2,FALSE)</f>
        <v>Kidney or Urinary Tract Infections, with Interventions, with CC Score 12+</v>
      </c>
      <c r="D1195" s="68" t="str">
        <f>IF(AND($Q1195=$D$2,$O1195="HRG"),"See 07.BPT",IFERROR(ROUND('[10]Linked sheet'!C1195,'Rounded options'!$B$3),"-"))</f>
        <v>-</v>
      </c>
      <c r="E1195" s="66">
        <f>IF(AND($O1195="HRG",OR($D$2,$Q1195=$E$2)), "See 07.BPTs",IFERROR(ROUND('[10]Linked sheet'!D1195,'Rounded options'!$B$3),"-"))</f>
        <v>9060</v>
      </c>
      <c r="F1195" s="15" t="str">
        <f>IFERROR(ROUND(IF('[10]Linked sheet'!E1195="","-",'[10]Linked sheet'!E1195),'Rounded options'!$B$3),"-")</f>
        <v>-</v>
      </c>
      <c r="G1195" s="15" t="str">
        <f>IFERROR(ROUND(IF('[10]Linked sheet'!F1195="","-",'[10]Linked sheet'!F1195),'Rounded options'!$B$3),"-")</f>
        <v>-</v>
      </c>
      <c r="H1195" s="15">
        <f>IFERROR(ROUND(IF('[10]Linked sheet'!G1195="","-",'[10]Linked sheet'!G1195),'Rounded options'!$B$3),"-")</f>
        <v>90</v>
      </c>
      <c r="I1195" s="66">
        <f>IF(AND(Q1195=$I$2,$O1195="HRG"),"See 07.BPTs",IFERROR(ROUND('[10]Linked sheet'!H1195,'Rounded options'!$B$3),"-"))</f>
        <v>9060</v>
      </c>
      <c r="J1195" s="15">
        <f>IFERROR(ROUND(IF('[10]Linked sheet'!I1195="","-",'[10]Linked sheet'!I1195),'Rounded options'!$B$3),"-")</f>
        <v>90</v>
      </c>
      <c r="K1195" s="15">
        <f>IFERROR(ROUND(IF('[10]Linked sheet'!J1195="","-",'[10]Linked sheet'!J1195),'Rounded options'!$B$3),"-")</f>
        <v>186</v>
      </c>
      <c r="L1195" s="15" t="str">
        <f>IF('[10]Linked sheet'!K1195="","-",'[10]Linked sheet'!K1195)</f>
        <v>Yes</v>
      </c>
      <c r="M1195" s="39">
        <f>IF('[10]Linked sheet'!L1195="","-",'[10]Linked sheet'!L1195)</f>
        <v>0.30000000000000004</v>
      </c>
      <c r="N1195" s="35">
        <f>IFERROR(ROUND('[10]Linked sheet'!M1195,'Rounded options'!$B$3),"-")</f>
        <v>2718</v>
      </c>
      <c r="O1195" s="7" t="str">
        <f>IFERROR(VLOOKUP($B1195,[11]BPT_System_Structure!$B:$F,2,FALSE),"-")</f>
        <v>-</v>
      </c>
      <c r="P1195" s="23" t="str">
        <f>IFERROR(VLOOKUP($B1195,[11]BPT_System_Structure!$B:$F,3,FALSE),"-")</f>
        <v>-</v>
      </c>
      <c r="Q1195" s="8" t="str">
        <f>IFERROR(VLOOKUP($B1195,[11]BPT_System_Structure!$B:$F,5,FALSE),"-")</f>
        <v>-</v>
      </c>
      <c r="R1195" s="59">
        <v>0</v>
      </c>
    </row>
    <row r="1196" spans="2:18" hidden="1" x14ac:dyDescent="0.2">
      <c r="B1196" s="21" t="str">
        <f>'[10]Linked sheet'!A1196</f>
        <v>LA04J</v>
      </c>
      <c r="C1196" s="20" t="str">
        <f>VLOOKUP($B1196,'[10]Linked sheet'!$A$3:$O$1925,2,FALSE)</f>
        <v>Kidney or Urinary Tract Infections, with Interventions, with CC Score 9-11</v>
      </c>
      <c r="D1196" s="68" t="str">
        <f>IF(AND($Q1196=$D$2,$O1196="HRG"),"See 07.BPT",IFERROR(ROUND('[10]Linked sheet'!C1196,'Rounded options'!$B$3),"-"))</f>
        <v>-</v>
      </c>
      <c r="E1196" s="66">
        <f>IF(AND($O1196="HRG",OR($D$2,$Q1196=$E$2)), "See 07.BPTs",IFERROR(ROUND('[10]Linked sheet'!D1196,'Rounded options'!$B$3),"-"))</f>
        <v>6596</v>
      </c>
      <c r="F1196" s="15" t="str">
        <f>IFERROR(ROUND(IF('[10]Linked sheet'!E1196="","-",'[10]Linked sheet'!E1196),'Rounded options'!$B$3),"-")</f>
        <v>-</v>
      </c>
      <c r="G1196" s="15" t="str">
        <f>IFERROR(ROUND(IF('[10]Linked sheet'!F1196="","-",'[10]Linked sheet'!F1196),'Rounded options'!$B$3),"-")</f>
        <v>-</v>
      </c>
      <c r="H1196" s="15">
        <f>IFERROR(ROUND(IF('[10]Linked sheet'!G1196="","-",'[10]Linked sheet'!G1196),'Rounded options'!$B$3),"-")</f>
        <v>62</v>
      </c>
      <c r="I1196" s="66">
        <f>IF(AND(Q1196=$I$2,$O1196="HRG"),"See 07.BPTs",IFERROR(ROUND('[10]Linked sheet'!H1196,'Rounded options'!$B$3),"-"))</f>
        <v>6596</v>
      </c>
      <c r="J1196" s="15">
        <f>IFERROR(ROUND(IF('[10]Linked sheet'!I1196="","-",'[10]Linked sheet'!I1196),'Rounded options'!$B$3),"-")</f>
        <v>62</v>
      </c>
      <c r="K1196" s="15">
        <f>IFERROR(ROUND(IF('[10]Linked sheet'!J1196="","-",'[10]Linked sheet'!J1196),'Rounded options'!$B$3),"-")</f>
        <v>186</v>
      </c>
      <c r="L1196" s="15" t="str">
        <f>IF('[10]Linked sheet'!K1196="","-",'[10]Linked sheet'!K1196)</f>
        <v>Yes</v>
      </c>
      <c r="M1196" s="39">
        <f>IF('[10]Linked sheet'!L1196="","-",'[10]Linked sheet'!L1196)</f>
        <v>0.30000000000000004</v>
      </c>
      <c r="N1196" s="35">
        <f>IFERROR(ROUND('[10]Linked sheet'!M1196,'Rounded options'!$B$3),"-")</f>
        <v>1979</v>
      </c>
      <c r="O1196" s="7" t="str">
        <f>IFERROR(VLOOKUP($B1196,[11]BPT_System_Structure!$B:$F,2,FALSE),"-")</f>
        <v>-</v>
      </c>
      <c r="P1196" s="23" t="str">
        <f>IFERROR(VLOOKUP($B1196,[11]BPT_System_Structure!$B:$F,3,FALSE),"-")</f>
        <v>-</v>
      </c>
      <c r="Q1196" s="8" t="str">
        <f>IFERROR(VLOOKUP($B1196,[11]BPT_System_Structure!$B:$F,5,FALSE),"-")</f>
        <v>-</v>
      </c>
      <c r="R1196" s="59">
        <v>0</v>
      </c>
    </row>
    <row r="1197" spans="2:18" hidden="1" x14ac:dyDescent="0.2">
      <c r="B1197" s="21" t="str">
        <f>'[10]Linked sheet'!A1197</f>
        <v>LA04K</v>
      </c>
      <c r="C1197" s="20" t="str">
        <f>VLOOKUP($B1197,'[10]Linked sheet'!$A$3:$O$1925,2,FALSE)</f>
        <v>Kidney or Urinary Tract Infections, with Interventions, with CC Score 6-8</v>
      </c>
      <c r="D1197" s="68" t="str">
        <f>IF(AND($Q1197=$D$2,$O1197="HRG"),"See 07.BPT",IFERROR(ROUND('[10]Linked sheet'!C1197,'Rounded options'!$B$3),"-"))</f>
        <v>-</v>
      </c>
      <c r="E1197" s="66">
        <f>IF(AND($O1197="HRG",OR($D$2,$Q1197=$E$2)), "See 07.BPTs",IFERROR(ROUND('[10]Linked sheet'!D1197,'Rounded options'!$B$3),"-"))</f>
        <v>3971</v>
      </c>
      <c r="F1197" s="15" t="str">
        <f>IFERROR(ROUND(IF('[10]Linked sheet'!E1197="","-",'[10]Linked sheet'!E1197),'Rounded options'!$B$3),"-")</f>
        <v>-</v>
      </c>
      <c r="G1197" s="15" t="str">
        <f>IFERROR(ROUND(IF('[10]Linked sheet'!F1197="","-",'[10]Linked sheet'!F1197),'Rounded options'!$B$3),"-")</f>
        <v>-</v>
      </c>
      <c r="H1197" s="15">
        <f>IFERROR(ROUND(IF('[10]Linked sheet'!G1197="","-",'[10]Linked sheet'!G1197),'Rounded options'!$B$3),"-")</f>
        <v>49</v>
      </c>
      <c r="I1197" s="66">
        <f>IF(AND(Q1197=$I$2,$O1197="HRG"),"See 07.BPTs",IFERROR(ROUND('[10]Linked sheet'!H1197,'Rounded options'!$B$3),"-"))</f>
        <v>4842</v>
      </c>
      <c r="J1197" s="15">
        <f>IFERROR(ROUND(IF('[10]Linked sheet'!I1197="","-",'[10]Linked sheet'!I1197),'Rounded options'!$B$3),"-")</f>
        <v>47</v>
      </c>
      <c r="K1197" s="15">
        <f>IFERROR(ROUND(IF('[10]Linked sheet'!J1197="","-",'[10]Linked sheet'!J1197),'Rounded options'!$B$3),"-")</f>
        <v>186</v>
      </c>
      <c r="L1197" s="15" t="str">
        <f>IF('[10]Linked sheet'!K1197="","-",'[10]Linked sheet'!K1197)</f>
        <v>Yes</v>
      </c>
      <c r="M1197" s="39">
        <f>IF('[10]Linked sheet'!L1197="","-",'[10]Linked sheet'!L1197)</f>
        <v>0.30000000000000004</v>
      </c>
      <c r="N1197" s="35">
        <f>IFERROR(ROUND('[10]Linked sheet'!M1197,'Rounded options'!$B$3),"-")</f>
        <v>1453</v>
      </c>
      <c r="O1197" s="7" t="str">
        <f>IFERROR(VLOOKUP($B1197,[11]BPT_System_Structure!$B:$F,2,FALSE),"-")</f>
        <v>-</v>
      </c>
      <c r="P1197" s="23" t="str">
        <f>IFERROR(VLOOKUP($B1197,[11]BPT_System_Structure!$B:$F,3,FALSE),"-")</f>
        <v>-</v>
      </c>
      <c r="Q1197" s="8" t="str">
        <f>IFERROR(VLOOKUP($B1197,[11]BPT_System_Structure!$B:$F,5,FALSE),"-")</f>
        <v>-</v>
      </c>
      <c r="R1197" s="59">
        <v>0</v>
      </c>
    </row>
    <row r="1198" spans="2:18" hidden="1" x14ac:dyDescent="0.2">
      <c r="B1198" s="21" t="str">
        <f>'[10]Linked sheet'!A1198</f>
        <v>LA04L</v>
      </c>
      <c r="C1198" s="20" t="str">
        <f>VLOOKUP($B1198,'[10]Linked sheet'!$A$3:$O$1925,2,FALSE)</f>
        <v>Kidney or Urinary Tract Infections, with Interventions, with CC Score 3-5</v>
      </c>
      <c r="D1198" s="68" t="str">
        <f>IF(AND($Q1198=$D$2,$O1198="HRG"),"See 07.BPT",IFERROR(ROUND('[10]Linked sheet'!C1198,'Rounded options'!$B$3),"-"))</f>
        <v>-</v>
      </c>
      <c r="E1198" s="66">
        <f>IF(AND($O1198="HRG",OR($D$2,$Q1198=$E$2)), "See 07.BPTs",IFERROR(ROUND('[10]Linked sheet'!D1198,'Rounded options'!$B$3),"-"))</f>
        <v>3402</v>
      </c>
      <c r="F1198" s="15" t="str">
        <f>IFERROR(ROUND(IF('[10]Linked sheet'!E1198="","-",'[10]Linked sheet'!E1198),'Rounded options'!$B$3),"-")</f>
        <v>-</v>
      </c>
      <c r="G1198" s="15" t="str">
        <f>IFERROR(ROUND(IF('[10]Linked sheet'!F1198="","-",'[10]Linked sheet'!F1198),'Rounded options'!$B$3),"-")</f>
        <v>-</v>
      </c>
      <c r="H1198" s="15">
        <f>IFERROR(ROUND(IF('[10]Linked sheet'!G1198="","-",'[10]Linked sheet'!G1198),'Rounded options'!$B$3),"-")</f>
        <v>30</v>
      </c>
      <c r="I1198" s="66">
        <f>IF(AND(Q1198=$I$2,$O1198="HRG"),"See 07.BPTs",IFERROR(ROUND('[10]Linked sheet'!H1198,'Rounded options'!$B$3),"-"))</f>
        <v>3402</v>
      </c>
      <c r="J1198" s="15">
        <f>IFERROR(ROUND(IF('[10]Linked sheet'!I1198="","-",'[10]Linked sheet'!I1198),'Rounded options'!$B$3),"-")</f>
        <v>30</v>
      </c>
      <c r="K1198" s="15">
        <f>IFERROR(ROUND(IF('[10]Linked sheet'!J1198="","-",'[10]Linked sheet'!J1198),'Rounded options'!$B$3),"-")</f>
        <v>186</v>
      </c>
      <c r="L1198" s="15" t="str">
        <f>IF('[10]Linked sheet'!K1198="","-",'[10]Linked sheet'!K1198)</f>
        <v>Yes</v>
      </c>
      <c r="M1198" s="39">
        <f>IF('[10]Linked sheet'!L1198="","-",'[10]Linked sheet'!L1198)</f>
        <v>0.30000000000000004</v>
      </c>
      <c r="N1198" s="35">
        <f>IFERROR(ROUND('[10]Linked sheet'!M1198,'Rounded options'!$B$3),"-")</f>
        <v>1021</v>
      </c>
      <c r="O1198" s="7" t="str">
        <f>IFERROR(VLOOKUP($B1198,[11]BPT_System_Structure!$B:$F,2,FALSE),"-")</f>
        <v>-</v>
      </c>
      <c r="P1198" s="23" t="str">
        <f>IFERROR(VLOOKUP($B1198,[11]BPT_System_Structure!$B:$F,3,FALSE),"-")</f>
        <v>-</v>
      </c>
      <c r="Q1198" s="8" t="str">
        <f>IFERROR(VLOOKUP($B1198,[11]BPT_System_Structure!$B:$F,5,FALSE),"-")</f>
        <v>-</v>
      </c>
      <c r="R1198" s="59">
        <v>0</v>
      </c>
    </row>
    <row r="1199" spans="2:18" hidden="1" x14ac:dyDescent="0.2">
      <c r="B1199" s="21" t="str">
        <f>'[10]Linked sheet'!A1199</f>
        <v>LA04M</v>
      </c>
      <c r="C1199" s="20" t="str">
        <f>VLOOKUP($B1199,'[10]Linked sheet'!$A$3:$O$1925,2,FALSE)</f>
        <v>Kidney or Urinary Tract Infections, with Interventions, with CC Score 0-2</v>
      </c>
      <c r="D1199" s="68" t="str">
        <f>IF(AND($Q1199=$D$2,$O1199="HRG"),"See 07.BPT",IFERROR(ROUND('[10]Linked sheet'!C1199,'Rounded options'!$B$3),"-"))</f>
        <v>-</v>
      </c>
      <c r="E1199" s="66">
        <f>IF(AND($O1199="HRG",OR($D$2,$Q1199=$E$2)), "See 07.BPTs",IFERROR(ROUND('[10]Linked sheet'!D1199,'Rounded options'!$B$3),"-"))</f>
        <v>2109</v>
      </c>
      <c r="F1199" s="15" t="str">
        <f>IFERROR(ROUND(IF('[10]Linked sheet'!E1199="","-",'[10]Linked sheet'!E1199),'Rounded options'!$B$3),"-")</f>
        <v>-</v>
      </c>
      <c r="G1199" s="15" t="str">
        <f>IFERROR(ROUND(IF('[10]Linked sheet'!F1199="","-",'[10]Linked sheet'!F1199),'Rounded options'!$B$3),"-")</f>
        <v>-</v>
      </c>
      <c r="H1199" s="15">
        <f>IFERROR(ROUND(IF('[10]Linked sheet'!G1199="","-",'[10]Linked sheet'!G1199),'Rounded options'!$B$3),"-")</f>
        <v>16</v>
      </c>
      <c r="I1199" s="66">
        <f>IF(AND(Q1199=$I$2,$O1199="HRG"),"See 07.BPTs",IFERROR(ROUND('[10]Linked sheet'!H1199,'Rounded options'!$B$3),"-"))</f>
        <v>2109</v>
      </c>
      <c r="J1199" s="15">
        <f>IFERROR(ROUND(IF('[10]Linked sheet'!I1199="","-",'[10]Linked sheet'!I1199),'Rounded options'!$B$3),"-")</f>
        <v>16</v>
      </c>
      <c r="K1199" s="15">
        <f>IFERROR(ROUND(IF('[10]Linked sheet'!J1199="","-",'[10]Linked sheet'!J1199),'Rounded options'!$B$3),"-")</f>
        <v>186</v>
      </c>
      <c r="L1199" s="15" t="str">
        <f>IF('[10]Linked sheet'!K1199="","-",'[10]Linked sheet'!K1199)</f>
        <v>Yes</v>
      </c>
      <c r="M1199" s="39">
        <f>IF('[10]Linked sheet'!L1199="","-",'[10]Linked sheet'!L1199)</f>
        <v>0.30000000000000004</v>
      </c>
      <c r="N1199" s="35">
        <f>IFERROR(ROUND('[10]Linked sheet'!M1199,'Rounded options'!$B$3),"-")</f>
        <v>633</v>
      </c>
      <c r="O1199" s="7" t="str">
        <f>IFERROR(VLOOKUP($B1199,[11]BPT_System_Structure!$B:$F,2,FALSE),"-")</f>
        <v>-</v>
      </c>
      <c r="P1199" s="23" t="str">
        <f>IFERROR(VLOOKUP($B1199,[11]BPT_System_Structure!$B:$F,3,FALSE),"-")</f>
        <v>-</v>
      </c>
      <c r="Q1199" s="8" t="str">
        <f>IFERROR(VLOOKUP($B1199,[11]BPT_System_Structure!$B:$F,5,FALSE),"-")</f>
        <v>-</v>
      </c>
      <c r="R1199" s="59">
        <v>0</v>
      </c>
    </row>
    <row r="1200" spans="2:18" hidden="1" x14ac:dyDescent="0.2">
      <c r="B1200" s="21" t="str">
        <f>'[10]Linked sheet'!A1200</f>
        <v>LA04N</v>
      </c>
      <c r="C1200" s="20" t="str">
        <f>VLOOKUP($B1200,'[10]Linked sheet'!$A$3:$O$1925,2,FALSE)</f>
        <v>Kidney or Urinary Tract Infections, without Interventions, with CC Score 13+</v>
      </c>
      <c r="D1200" s="68" t="str">
        <f>IF(AND($Q1200=$D$2,$O1200="HRG"),"See 07.BPT",IFERROR(ROUND('[10]Linked sheet'!C1200,'Rounded options'!$B$3),"-"))</f>
        <v>-</v>
      </c>
      <c r="E1200" s="66">
        <f>IF(AND($O1200="HRG",OR($D$2,$Q1200=$E$2)), "See 07.BPTs",IFERROR(ROUND('[10]Linked sheet'!D1200,'Rounded options'!$B$3),"-"))</f>
        <v>6063</v>
      </c>
      <c r="F1200" s="15" t="str">
        <f>IFERROR(ROUND(IF('[10]Linked sheet'!E1200="","-",'[10]Linked sheet'!E1200),'Rounded options'!$B$3),"-")</f>
        <v>-</v>
      </c>
      <c r="G1200" s="15" t="str">
        <f>IFERROR(ROUND(IF('[10]Linked sheet'!F1200="","-",'[10]Linked sheet'!F1200),'Rounded options'!$B$3),"-")</f>
        <v>-</v>
      </c>
      <c r="H1200" s="15">
        <f>IFERROR(ROUND(IF('[10]Linked sheet'!G1200="","-",'[10]Linked sheet'!G1200),'Rounded options'!$B$3),"-")</f>
        <v>95</v>
      </c>
      <c r="I1200" s="66">
        <f>IF(AND(Q1200=$I$2,$O1200="HRG"),"See 07.BPTs",IFERROR(ROUND('[10]Linked sheet'!H1200,'Rounded options'!$B$3),"-"))</f>
        <v>6342</v>
      </c>
      <c r="J1200" s="15">
        <f>IFERROR(ROUND(IF('[10]Linked sheet'!I1200="","-",'[10]Linked sheet'!I1200),'Rounded options'!$B$3),"-")</f>
        <v>75</v>
      </c>
      <c r="K1200" s="15">
        <f>IFERROR(ROUND(IF('[10]Linked sheet'!J1200="","-",'[10]Linked sheet'!J1200),'Rounded options'!$B$3),"-")</f>
        <v>186</v>
      </c>
      <c r="L1200" s="15" t="str">
        <f>IF('[10]Linked sheet'!K1200="","-",'[10]Linked sheet'!K1200)</f>
        <v>Yes</v>
      </c>
      <c r="M1200" s="39">
        <f>IF('[10]Linked sheet'!L1200="","-",'[10]Linked sheet'!L1200)</f>
        <v>0.30000000000000004</v>
      </c>
      <c r="N1200" s="35">
        <f>IFERROR(ROUND('[10]Linked sheet'!M1200,'Rounded options'!$B$3),"-")</f>
        <v>1903</v>
      </c>
      <c r="O1200" s="7" t="str">
        <f>IFERROR(VLOOKUP($B1200,[11]BPT_System_Structure!$B:$F,2,FALSE),"-")</f>
        <v>-</v>
      </c>
      <c r="P1200" s="23" t="str">
        <f>IFERROR(VLOOKUP($B1200,[11]BPT_System_Structure!$B:$F,3,FALSE),"-")</f>
        <v>-</v>
      </c>
      <c r="Q1200" s="8" t="str">
        <f>IFERROR(VLOOKUP($B1200,[11]BPT_System_Structure!$B:$F,5,FALSE),"-")</f>
        <v>-</v>
      </c>
      <c r="R1200" s="59">
        <v>0</v>
      </c>
    </row>
    <row r="1201" spans="2:18" hidden="1" x14ac:dyDescent="0.2">
      <c r="B1201" s="21" t="str">
        <f>'[10]Linked sheet'!A1201</f>
        <v>LA04P</v>
      </c>
      <c r="C1201" s="20" t="str">
        <f>VLOOKUP($B1201,'[10]Linked sheet'!$A$3:$O$1925,2,FALSE)</f>
        <v>Kidney or Urinary Tract Infections, without Interventions, with CC Score 8-12</v>
      </c>
      <c r="D1201" s="68" t="str">
        <f>IF(AND($Q1201=$D$2,$O1201="HRG"),"See 07.BPT",IFERROR(ROUND('[10]Linked sheet'!C1201,'Rounded options'!$B$3),"-"))</f>
        <v>-</v>
      </c>
      <c r="E1201" s="66">
        <f>IF(AND($O1201="HRG",OR($D$2,$Q1201=$E$2)), "See 07.BPTs",IFERROR(ROUND('[10]Linked sheet'!D1201,'Rounded options'!$B$3),"-"))</f>
        <v>4383</v>
      </c>
      <c r="F1201" s="15" t="str">
        <f>IFERROR(ROUND(IF('[10]Linked sheet'!E1201="","-",'[10]Linked sheet'!E1201),'Rounded options'!$B$3),"-")</f>
        <v>-</v>
      </c>
      <c r="G1201" s="15" t="str">
        <f>IFERROR(ROUND(IF('[10]Linked sheet'!F1201="","-",'[10]Linked sheet'!F1201),'Rounded options'!$B$3),"-")</f>
        <v>-</v>
      </c>
      <c r="H1201" s="15">
        <f>IFERROR(ROUND(IF('[10]Linked sheet'!G1201="","-",'[10]Linked sheet'!G1201),'Rounded options'!$B$3),"-")</f>
        <v>47</v>
      </c>
      <c r="I1201" s="66">
        <f>IF(AND(Q1201=$I$2,$O1201="HRG"),"See 07.BPTs",IFERROR(ROUND('[10]Linked sheet'!H1201,'Rounded options'!$B$3),"-"))</f>
        <v>4383</v>
      </c>
      <c r="J1201" s="15">
        <f>IFERROR(ROUND(IF('[10]Linked sheet'!I1201="","-",'[10]Linked sheet'!I1201),'Rounded options'!$B$3),"-")</f>
        <v>47</v>
      </c>
      <c r="K1201" s="15">
        <f>IFERROR(ROUND(IF('[10]Linked sheet'!J1201="","-",'[10]Linked sheet'!J1201),'Rounded options'!$B$3),"-")</f>
        <v>186</v>
      </c>
      <c r="L1201" s="15" t="str">
        <f>IF('[10]Linked sheet'!K1201="","-",'[10]Linked sheet'!K1201)</f>
        <v>Yes</v>
      </c>
      <c r="M1201" s="39">
        <f>IF('[10]Linked sheet'!L1201="","-",'[10]Linked sheet'!L1201)</f>
        <v>0.30000000000000004</v>
      </c>
      <c r="N1201" s="35">
        <f>IFERROR(ROUND('[10]Linked sheet'!M1201,'Rounded options'!$B$3),"-")</f>
        <v>1315</v>
      </c>
      <c r="O1201" s="7" t="str">
        <f>IFERROR(VLOOKUP($B1201,[11]BPT_System_Structure!$B:$F,2,FALSE),"-")</f>
        <v>-</v>
      </c>
      <c r="P1201" s="23" t="str">
        <f>IFERROR(VLOOKUP($B1201,[11]BPT_System_Structure!$B:$F,3,FALSE),"-")</f>
        <v>-</v>
      </c>
      <c r="Q1201" s="8" t="str">
        <f>IFERROR(VLOOKUP($B1201,[11]BPT_System_Structure!$B:$F,5,FALSE),"-")</f>
        <v>-</v>
      </c>
      <c r="R1201" s="59">
        <v>0</v>
      </c>
    </row>
    <row r="1202" spans="2:18" hidden="1" x14ac:dyDescent="0.2">
      <c r="B1202" s="21" t="str">
        <f>'[10]Linked sheet'!A1202</f>
        <v>LA04Q</v>
      </c>
      <c r="C1202" s="20" t="str">
        <f>VLOOKUP($B1202,'[10]Linked sheet'!$A$3:$O$1925,2,FALSE)</f>
        <v>Kidney or Urinary Tract Infections, without Interventions, with CC Score 4-7</v>
      </c>
      <c r="D1202" s="68" t="str">
        <f>IF(AND($Q1202=$D$2,$O1202="HRG"),"See 07.BPT",IFERROR(ROUND('[10]Linked sheet'!C1202,'Rounded options'!$B$3),"-"))</f>
        <v>-</v>
      </c>
      <c r="E1202" s="66">
        <f>IF(AND($O1202="HRG",OR($D$2,$Q1202=$E$2)), "See 07.BPTs",IFERROR(ROUND('[10]Linked sheet'!D1202,'Rounded options'!$B$3),"-"))</f>
        <v>2910</v>
      </c>
      <c r="F1202" s="15" t="str">
        <f>IFERROR(ROUND(IF('[10]Linked sheet'!E1202="","-",'[10]Linked sheet'!E1202),'Rounded options'!$B$3),"-")</f>
        <v>-</v>
      </c>
      <c r="G1202" s="15" t="str">
        <f>IFERROR(ROUND(IF('[10]Linked sheet'!F1202="","-",'[10]Linked sheet'!F1202),'Rounded options'!$B$3),"-")</f>
        <v>-</v>
      </c>
      <c r="H1202" s="15">
        <f>IFERROR(ROUND(IF('[10]Linked sheet'!G1202="","-",'[10]Linked sheet'!G1202),'Rounded options'!$B$3),"-")</f>
        <v>28</v>
      </c>
      <c r="I1202" s="66">
        <f>IF(AND(Q1202=$I$2,$O1202="HRG"),"See 07.BPTs",IFERROR(ROUND('[10]Linked sheet'!H1202,'Rounded options'!$B$3),"-"))</f>
        <v>2910</v>
      </c>
      <c r="J1202" s="15">
        <f>IFERROR(ROUND(IF('[10]Linked sheet'!I1202="","-",'[10]Linked sheet'!I1202),'Rounded options'!$B$3),"-")</f>
        <v>28</v>
      </c>
      <c r="K1202" s="15">
        <f>IFERROR(ROUND(IF('[10]Linked sheet'!J1202="","-",'[10]Linked sheet'!J1202),'Rounded options'!$B$3),"-")</f>
        <v>186</v>
      </c>
      <c r="L1202" s="15" t="str">
        <f>IF('[10]Linked sheet'!K1202="","-",'[10]Linked sheet'!K1202)</f>
        <v>Yes</v>
      </c>
      <c r="M1202" s="39">
        <f>IF('[10]Linked sheet'!L1202="","-",'[10]Linked sheet'!L1202)</f>
        <v>0.30000000000000004</v>
      </c>
      <c r="N1202" s="35">
        <f>IFERROR(ROUND('[10]Linked sheet'!M1202,'Rounded options'!$B$3),"-")</f>
        <v>873</v>
      </c>
      <c r="O1202" s="7" t="str">
        <f>IFERROR(VLOOKUP($B1202,[11]BPT_System_Structure!$B:$F,2,FALSE),"-")</f>
        <v>-</v>
      </c>
      <c r="P1202" s="23" t="str">
        <f>IFERROR(VLOOKUP($B1202,[11]BPT_System_Structure!$B:$F,3,FALSE),"-")</f>
        <v>-</v>
      </c>
      <c r="Q1202" s="8" t="str">
        <f>IFERROR(VLOOKUP($B1202,[11]BPT_System_Structure!$B:$F,5,FALSE),"-")</f>
        <v>-</v>
      </c>
      <c r="R1202" s="59">
        <v>0</v>
      </c>
    </row>
    <row r="1203" spans="2:18" hidden="1" x14ac:dyDescent="0.2">
      <c r="B1203" s="21" t="str">
        <f>'[10]Linked sheet'!A1203</f>
        <v>LA04R</v>
      </c>
      <c r="C1203" s="20" t="str">
        <f>VLOOKUP($B1203,'[10]Linked sheet'!$A$3:$O$1925,2,FALSE)</f>
        <v>Kidney or Urinary Tract Infections, without Interventions, with CC Score 2-3</v>
      </c>
      <c r="D1203" s="68" t="str">
        <f>IF(AND($Q1203=$D$2,$O1203="HRG"),"See 07.BPT",IFERROR(ROUND('[10]Linked sheet'!C1203,'Rounded options'!$B$3),"-"))</f>
        <v>-</v>
      </c>
      <c r="E1203" s="66">
        <f>IF(AND($O1203="HRG",OR($D$2,$Q1203=$E$2)), "See 07.BPTs",IFERROR(ROUND('[10]Linked sheet'!D1203,'Rounded options'!$B$3),"-"))</f>
        <v>1620</v>
      </c>
      <c r="F1203" s="15" t="str">
        <f>IFERROR(ROUND(IF('[10]Linked sheet'!E1203="","-",'[10]Linked sheet'!E1203),'Rounded options'!$B$3),"-")</f>
        <v>-</v>
      </c>
      <c r="G1203" s="15" t="str">
        <f>IFERROR(ROUND(IF('[10]Linked sheet'!F1203="","-",'[10]Linked sheet'!F1203),'Rounded options'!$B$3),"-")</f>
        <v>-</v>
      </c>
      <c r="H1203" s="15">
        <f>IFERROR(ROUND(IF('[10]Linked sheet'!G1203="","-",'[10]Linked sheet'!G1203),'Rounded options'!$B$3),"-")</f>
        <v>18</v>
      </c>
      <c r="I1203" s="66">
        <f>IF(AND(Q1203=$I$2,$O1203="HRG"),"See 07.BPTs",IFERROR(ROUND('[10]Linked sheet'!H1203,'Rounded options'!$B$3),"-"))</f>
        <v>2006</v>
      </c>
      <c r="J1203" s="15">
        <f>IFERROR(ROUND(IF('[10]Linked sheet'!I1203="","-",'[10]Linked sheet'!I1203),'Rounded options'!$B$3),"-")</f>
        <v>16</v>
      </c>
      <c r="K1203" s="15">
        <f>IFERROR(ROUND(IF('[10]Linked sheet'!J1203="","-",'[10]Linked sheet'!J1203),'Rounded options'!$B$3),"-")</f>
        <v>186</v>
      </c>
      <c r="L1203" s="15" t="str">
        <f>IF('[10]Linked sheet'!K1203="","-",'[10]Linked sheet'!K1203)</f>
        <v>Yes</v>
      </c>
      <c r="M1203" s="39">
        <f>IF('[10]Linked sheet'!L1203="","-",'[10]Linked sheet'!L1203)</f>
        <v>0.30000000000000004</v>
      </c>
      <c r="N1203" s="35">
        <f>IFERROR(ROUND('[10]Linked sheet'!M1203,'Rounded options'!$B$3),"-")</f>
        <v>602</v>
      </c>
      <c r="O1203" s="7" t="str">
        <f>IFERROR(VLOOKUP($B1203,[11]BPT_System_Structure!$B:$F,2,FALSE),"-")</f>
        <v>-</v>
      </c>
      <c r="P1203" s="23" t="str">
        <f>IFERROR(VLOOKUP($B1203,[11]BPT_System_Structure!$B:$F,3,FALSE),"-")</f>
        <v>-</v>
      </c>
      <c r="Q1203" s="8" t="str">
        <f>IFERROR(VLOOKUP($B1203,[11]BPT_System_Structure!$B:$F,5,FALSE),"-")</f>
        <v>-</v>
      </c>
      <c r="R1203" s="59">
        <v>0</v>
      </c>
    </row>
    <row r="1204" spans="2:18" hidden="1" x14ac:dyDescent="0.2">
      <c r="B1204" s="21" t="str">
        <f>'[10]Linked sheet'!A1204</f>
        <v>LA04S</v>
      </c>
      <c r="C1204" s="20" t="str">
        <f>VLOOKUP($B1204,'[10]Linked sheet'!$A$3:$O$1925,2,FALSE)</f>
        <v>Kidney or Urinary Tract Infections, without Interventions, with CC Score 0-1</v>
      </c>
      <c r="D1204" s="68" t="str">
        <f>IF(AND($Q1204=$D$2,$O1204="HRG"),"See 07.BPT",IFERROR(ROUND('[10]Linked sheet'!C1204,'Rounded options'!$B$3),"-"))</f>
        <v>-</v>
      </c>
      <c r="E1204" s="66">
        <f>IF(AND($O1204="HRG",OR($D$2,$Q1204=$E$2)), "See 07.BPTs",IFERROR(ROUND('[10]Linked sheet'!D1204,'Rounded options'!$B$3),"-"))</f>
        <v>689</v>
      </c>
      <c r="F1204" s="15" t="str">
        <f>IFERROR(ROUND(IF('[10]Linked sheet'!E1204="","-",'[10]Linked sheet'!E1204),'Rounded options'!$B$3),"-")</f>
        <v>-</v>
      </c>
      <c r="G1204" s="15" t="str">
        <f>IFERROR(ROUND(IF('[10]Linked sheet'!F1204="","-",'[10]Linked sheet'!F1204),'Rounded options'!$B$3),"-")</f>
        <v>-</v>
      </c>
      <c r="H1204" s="15">
        <f>IFERROR(ROUND(IF('[10]Linked sheet'!G1204="","-",'[10]Linked sheet'!G1204),'Rounded options'!$B$3),"-")</f>
        <v>5</v>
      </c>
      <c r="I1204" s="66">
        <f>IF(AND(Q1204=$I$2,$O1204="HRG"),"See 07.BPTs",IFERROR(ROUND('[10]Linked sheet'!H1204,'Rounded options'!$B$3),"-"))</f>
        <v>1287</v>
      </c>
      <c r="J1204" s="15">
        <f>IFERROR(ROUND(IF('[10]Linked sheet'!I1204="","-",'[10]Linked sheet'!I1204),'Rounded options'!$B$3),"-")</f>
        <v>10</v>
      </c>
      <c r="K1204" s="15">
        <f>IFERROR(ROUND(IF('[10]Linked sheet'!J1204="","-",'[10]Linked sheet'!J1204),'Rounded options'!$B$3),"-")</f>
        <v>186</v>
      </c>
      <c r="L1204" s="15" t="str">
        <f>IF('[10]Linked sheet'!K1204="","-",'[10]Linked sheet'!K1204)</f>
        <v>Yes</v>
      </c>
      <c r="M1204" s="39">
        <f>IF('[10]Linked sheet'!L1204="","-",'[10]Linked sheet'!L1204)</f>
        <v>0.4</v>
      </c>
      <c r="N1204" s="35">
        <f>IFERROR(ROUND('[10]Linked sheet'!M1204,'Rounded options'!$B$3),"-")</f>
        <v>515</v>
      </c>
      <c r="O1204" s="7" t="str">
        <f>IFERROR(VLOOKUP($B1204,[11]BPT_System_Structure!$B:$F,2,FALSE),"-")</f>
        <v>-</v>
      </c>
      <c r="P1204" s="23" t="str">
        <f>IFERROR(VLOOKUP($B1204,[11]BPT_System_Structure!$B:$F,3,FALSE),"-")</f>
        <v>-</v>
      </c>
      <c r="Q1204" s="8" t="str">
        <f>IFERROR(VLOOKUP($B1204,[11]BPT_System_Structure!$B:$F,5,FALSE),"-")</f>
        <v>-</v>
      </c>
      <c r="R1204" s="59">
        <v>0</v>
      </c>
    </row>
    <row r="1205" spans="2:18" hidden="1" x14ac:dyDescent="0.2">
      <c r="B1205" s="21" t="str">
        <f>'[10]Linked sheet'!A1205</f>
        <v>LA05Z</v>
      </c>
      <c r="C1205" s="20" t="str">
        <f>VLOOKUP($B1205,'[10]Linked sheet'!$A$3:$O$1925,2,FALSE)</f>
        <v>Renal Replacement Peritoneal Dialysis Associated Procedures</v>
      </c>
      <c r="D1205" s="68" t="str">
        <f>IF(AND($Q1205=$D$2,$O1205="HRG"),"See 07.BPT",IFERROR(ROUND('[10]Linked sheet'!C1205,'Rounded options'!$B$3),"-"))</f>
        <v>-</v>
      </c>
      <c r="E1205" s="66">
        <f>IF(AND($O1205="HRG",OR($D$2,$Q1205=$E$2)), "See 07.BPTs",IFERROR(ROUND('[10]Linked sheet'!D1205,'Rounded options'!$B$3),"-"))</f>
        <v>1113</v>
      </c>
      <c r="F1205" s="15" t="str">
        <f>IFERROR(ROUND(IF('[10]Linked sheet'!E1205="","-",'[10]Linked sheet'!E1205),'Rounded options'!$B$3),"-")</f>
        <v>-</v>
      </c>
      <c r="G1205" s="15" t="str">
        <f>IFERROR(ROUND(IF('[10]Linked sheet'!F1205="","-",'[10]Linked sheet'!F1205),'Rounded options'!$B$3),"-")</f>
        <v>-</v>
      </c>
      <c r="H1205" s="15">
        <f>IFERROR(ROUND(IF('[10]Linked sheet'!G1205="","-",'[10]Linked sheet'!G1205),'Rounded options'!$B$3),"-")</f>
        <v>5</v>
      </c>
      <c r="I1205" s="66">
        <f>IF(AND(Q1205=$I$2,$O1205="HRG"),"See 07.BPTs",IFERROR(ROUND('[10]Linked sheet'!H1205,'Rounded options'!$B$3),"-"))</f>
        <v>1113</v>
      </c>
      <c r="J1205" s="15">
        <f>IFERROR(ROUND(IF('[10]Linked sheet'!I1205="","-",'[10]Linked sheet'!I1205),'Rounded options'!$B$3),"-")</f>
        <v>5</v>
      </c>
      <c r="K1205" s="15">
        <f>IFERROR(ROUND(IF('[10]Linked sheet'!J1205="","-",'[10]Linked sheet'!J1205),'Rounded options'!$B$3),"-")</f>
        <v>186</v>
      </c>
      <c r="L1205" s="15" t="str">
        <f>IF('[10]Linked sheet'!K1205="","-",'[10]Linked sheet'!K1205)</f>
        <v>No</v>
      </c>
      <c r="M1205" s="39" t="str">
        <f>IF('[10]Linked sheet'!L1205="","-",'[10]Linked sheet'!L1205)</f>
        <v>-</v>
      </c>
      <c r="N1205" s="35">
        <f>IFERROR(ROUND('[10]Linked sheet'!M1205,'Rounded options'!$B$3),"-")</f>
        <v>0</v>
      </c>
      <c r="O1205" s="7" t="str">
        <f>IFERROR(VLOOKUP($B1205,[11]BPT_System_Structure!$B:$F,2,FALSE),"-")</f>
        <v>-</v>
      </c>
      <c r="P1205" s="23" t="str">
        <f>IFERROR(VLOOKUP($B1205,[11]BPT_System_Structure!$B:$F,3,FALSE),"-")</f>
        <v>-</v>
      </c>
      <c r="Q1205" s="8" t="str">
        <f>IFERROR(VLOOKUP($B1205,[11]BPT_System_Structure!$B:$F,5,FALSE),"-")</f>
        <v>-</v>
      </c>
      <c r="R1205" s="59">
        <v>0</v>
      </c>
    </row>
    <row r="1206" spans="2:18" hidden="1" x14ac:dyDescent="0.2">
      <c r="B1206" s="21" t="str">
        <f>'[10]Linked sheet'!A1206</f>
        <v>LA07H</v>
      </c>
      <c r="C1206" s="20" t="str">
        <f>VLOOKUP($B1206,'[10]Linked sheet'!$A$3:$O$1925,2,FALSE)</f>
        <v>Acute Kidney Injury with Interventions, with CC Score 11+</v>
      </c>
      <c r="D1206" s="68" t="str">
        <f>IF(AND($Q1206=$D$2,$O1206="HRG"),"See 07.BPT",IFERROR(ROUND('[10]Linked sheet'!C1206,'Rounded options'!$B$3),"-"))</f>
        <v>-</v>
      </c>
      <c r="E1206" s="66">
        <f>IF(AND($O1206="HRG",OR($D$2,$Q1206=$E$2)), "See 07.BPTs",IFERROR(ROUND('[10]Linked sheet'!D1206,'Rounded options'!$B$3),"-"))</f>
        <v>7635</v>
      </c>
      <c r="F1206" s="15" t="str">
        <f>IFERROR(ROUND(IF('[10]Linked sheet'!E1206="","-",'[10]Linked sheet'!E1206),'Rounded options'!$B$3),"-")</f>
        <v>-</v>
      </c>
      <c r="G1206" s="15" t="str">
        <f>IFERROR(ROUND(IF('[10]Linked sheet'!F1206="","-",'[10]Linked sheet'!F1206),'Rounded options'!$B$3),"-")</f>
        <v>-</v>
      </c>
      <c r="H1206" s="15">
        <f>IFERROR(ROUND(IF('[10]Linked sheet'!G1206="","-",'[10]Linked sheet'!G1206),'Rounded options'!$B$3),"-")</f>
        <v>68</v>
      </c>
      <c r="I1206" s="66">
        <f>IF(AND(Q1206=$I$2,$O1206="HRG"),"See 07.BPTs",IFERROR(ROUND('[10]Linked sheet'!H1206,'Rounded options'!$B$3),"-"))</f>
        <v>7635</v>
      </c>
      <c r="J1206" s="15">
        <f>IFERROR(ROUND(IF('[10]Linked sheet'!I1206="","-",'[10]Linked sheet'!I1206),'Rounded options'!$B$3),"-")</f>
        <v>68</v>
      </c>
      <c r="K1206" s="15">
        <f>IFERROR(ROUND(IF('[10]Linked sheet'!J1206="","-",'[10]Linked sheet'!J1206),'Rounded options'!$B$3),"-")</f>
        <v>186</v>
      </c>
      <c r="L1206" s="15" t="str">
        <f>IF('[10]Linked sheet'!K1206="","-",'[10]Linked sheet'!K1206)</f>
        <v>Yes</v>
      </c>
      <c r="M1206" s="39">
        <f>IF('[10]Linked sheet'!L1206="","-",'[10]Linked sheet'!L1206)</f>
        <v>0.30000000000000004</v>
      </c>
      <c r="N1206" s="35">
        <f>IFERROR(ROUND('[10]Linked sheet'!M1206,'Rounded options'!$B$3),"-")</f>
        <v>2291</v>
      </c>
      <c r="O1206" s="7" t="str">
        <f>IFERROR(VLOOKUP($B1206,[11]BPT_System_Structure!$B:$F,2,FALSE),"-")</f>
        <v>-</v>
      </c>
      <c r="P1206" s="23" t="str">
        <f>IFERROR(VLOOKUP($B1206,[11]BPT_System_Structure!$B:$F,3,FALSE),"-")</f>
        <v>-</v>
      </c>
      <c r="Q1206" s="8" t="str">
        <f>IFERROR(VLOOKUP($B1206,[11]BPT_System_Structure!$B:$F,5,FALSE),"-")</f>
        <v>-</v>
      </c>
      <c r="R1206" s="59">
        <v>0</v>
      </c>
    </row>
    <row r="1207" spans="2:18" hidden="1" x14ac:dyDescent="0.2">
      <c r="B1207" s="21" t="str">
        <f>'[10]Linked sheet'!A1207</f>
        <v>LA07J</v>
      </c>
      <c r="C1207" s="20" t="str">
        <f>VLOOKUP($B1207,'[10]Linked sheet'!$A$3:$O$1925,2,FALSE)</f>
        <v>Acute Kidney Injury with Interventions, with CC Score 6-10</v>
      </c>
      <c r="D1207" s="68" t="str">
        <f>IF(AND($Q1207=$D$2,$O1207="HRG"),"See 07.BPT",IFERROR(ROUND('[10]Linked sheet'!C1207,'Rounded options'!$B$3),"-"))</f>
        <v>-</v>
      </c>
      <c r="E1207" s="66">
        <f>IF(AND($O1207="HRG",OR($D$2,$Q1207=$E$2)), "See 07.BPTs",IFERROR(ROUND('[10]Linked sheet'!D1207,'Rounded options'!$B$3),"-"))</f>
        <v>5220</v>
      </c>
      <c r="F1207" s="15" t="str">
        <f>IFERROR(ROUND(IF('[10]Linked sheet'!E1207="","-",'[10]Linked sheet'!E1207),'Rounded options'!$B$3),"-")</f>
        <v>-</v>
      </c>
      <c r="G1207" s="15" t="str">
        <f>IFERROR(ROUND(IF('[10]Linked sheet'!F1207="","-",'[10]Linked sheet'!F1207),'Rounded options'!$B$3),"-")</f>
        <v>-</v>
      </c>
      <c r="H1207" s="15">
        <f>IFERROR(ROUND(IF('[10]Linked sheet'!G1207="","-",'[10]Linked sheet'!G1207),'Rounded options'!$B$3),"-")</f>
        <v>46</v>
      </c>
      <c r="I1207" s="66">
        <f>IF(AND(Q1207=$I$2,$O1207="HRG"),"See 07.BPTs",IFERROR(ROUND('[10]Linked sheet'!H1207,'Rounded options'!$B$3),"-"))</f>
        <v>5220</v>
      </c>
      <c r="J1207" s="15">
        <f>IFERROR(ROUND(IF('[10]Linked sheet'!I1207="","-",'[10]Linked sheet'!I1207),'Rounded options'!$B$3),"-")</f>
        <v>46</v>
      </c>
      <c r="K1207" s="15">
        <f>IFERROR(ROUND(IF('[10]Linked sheet'!J1207="","-",'[10]Linked sheet'!J1207),'Rounded options'!$B$3),"-")</f>
        <v>186</v>
      </c>
      <c r="L1207" s="15" t="str">
        <f>IF('[10]Linked sheet'!K1207="","-",'[10]Linked sheet'!K1207)</f>
        <v>Yes</v>
      </c>
      <c r="M1207" s="39">
        <f>IF('[10]Linked sheet'!L1207="","-",'[10]Linked sheet'!L1207)</f>
        <v>0.30000000000000004</v>
      </c>
      <c r="N1207" s="35">
        <f>IFERROR(ROUND('[10]Linked sheet'!M1207,'Rounded options'!$B$3),"-")</f>
        <v>1566</v>
      </c>
      <c r="O1207" s="7" t="str">
        <f>IFERROR(VLOOKUP($B1207,[11]BPT_System_Structure!$B:$F,2,FALSE),"-")</f>
        <v>-</v>
      </c>
      <c r="P1207" s="23" t="str">
        <f>IFERROR(VLOOKUP($B1207,[11]BPT_System_Structure!$B:$F,3,FALSE),"-")</f>
        <v>-</v>
      </c>
      <c r="Q1207" s="8" t="str">
        <f>IFERROR(VLOOKUP($B1207,[11]BPT_System_Structure!$B:$F,5,FALSE),"-")</f>
        <v>-</v>
      </c>
      <c r="R1207" s="59">
        <v>0</v>
      </c>
    </row>
    <row r="1208" spans="2:18" hidden="1" x14ac:dyDescent="0.2">
      <c r="B1208" s="21" t="str">
        <f>'[10]Linked sheet'!A1208</f>
        <v>LA07K</v>
      </c>
      <c r="C1208" s="20" t="str">
        <f>VLOOKUP($B1208,'[10]Linked sheet'!$A$3:$O$1925,2,FALSE)</f>
        <v>Acute Kidney Injury with Interventions, with CC Score 0-5</v>
      </c>
      <c r="D1208" s="68" t="str">
        <f>IF(AND($Q1208=$D$2,$O1208="HRG"),"See 07.BPT",IFERROR(ROUND('[10]Linked sheet'!C1208,'Rounded options'!$B$3),"-"))</f>
        <v>-</v>
      </c>
      <c r="E1208" s="66">
        <f>IF(AND($O1208="HRG",OR($D$2,$Q1208=$E$2)), "See 07.BPTs",IFERROR(ROUND('[10]Linked sheet'!D1208,'Rounded options'!$B$3),"-"))</f>
        <v>3552</v>
      </c>
      <c r="F1208" s="15" t="str">
        <f>IFERROR(ROUND(IF('[10]Linked sheet'!E1208="","-",'[10]Linked sheet'!E1208),'Rounded options'!$B$3),"-")</f>
        <v>-</v>
      </c>
      <c r="G1208" s="15" t="str">
        <f>IFERROR(ROUND(IF('[10]Linked sheet'!F1208="","-",'[10]Linked sheet'!F1208),'Rounded options'!$B$3),"-")</f>
        <v>-</v>
      </c>
      <c r="H1208" s="15">
        <f>IFERROR(ROUND(IF('[10]Linked sheet'!G1208="","-",'[10]Linked sheet'!G1208),'Rounded options'!$B$3),"-")</f>
        <v>28</v>
      </c>
      <c r="I1208" s="66">
        <f>IF(AND(Q1208=$I$2,$O1208="HRG"),"See 07.BPTs",IFERROR(ROUND('[10]Linked sheet'!H1208,'Rounded options'!$B$3),"-"))</f>
        <v>3552</v>
      </c>
      <c r="J1208" s="15">
        <f>IFERROR(ROUND(IF('[10]Linked sheet'!I1208="","-",'[10]Linked sheet'!I1208),'Rounded options'!$B$3),"-")</f>
        <v>28</v>
      </c>
      <c r="K1208" s="15">
        <f>IFERROR(ROUND(IF('[10]Linked sheet'!J1208="","-",'[10]Linked sheet'!J1208),'Rounded options'!$B$3),"-")</f>
        <v>186</v>
      </c>
      <c r="L1208" s="15" t="str">
        <f>IF('[10]Linked sheet'!K1208="","-",'[10]Linked sheet'!K1208)</f>
        <v>Yes</v>
      </c>
      <c r="M1208" s="39">
        <f>IF('[10]Linked sheet'!L1208="","-",'[10]Linked sheet'!L1208)</f>
        <v>0.30000000000000004</v>
      </c>
      <c r="N1208" s="35">
        <f>IFERROR(ROUND('[10]Linked sheet'!M1208,'Rounded options'!$B$3),"-")</f>
        <v>1066</v>
      </c>
      <c r="O1208" s="7" t="str">
        <f>IFERROR(VLOOKUP($B1208,[11]BPT_System_Structure!$B:$F,2,FALSE),"-")</f>
        <v>-</v>
      </c>
      <c r="P1208" s="23" t="str">
        <f>IFERROR(VLOOKUP($B1208,[11]BPT_System_Structure!$B:$F,3,FALSE),"-")</f>
        <v>-</v>
      </c>
      <c r="Q1208" s="8" t="str">
        <f>IFERROR(VLOOKUP($B1208,[11]BPT_System_Structure!$B:$F,5,FALSE),"-")</f>
        <v>-</v>
      </c>
      <c r="R1208" s="59">
        <v>0</v>
      </c>
    </row>
    <row r="1209" spans="2:18" hidden="1" x14ac:dyDescent="0.2">
      <c r="B1209" s="21" t="str">
        <f>'[10]Linked sheet'!A1209</f>
        <v>LA07L</v>
      </c>
      <c r="C1209" s="20" t="str">
        <f>VLOOKUP($B1209,'[10]Linked sheet'!$A$3:$O$1925,2,FALSE)</f>
        <v>Acute Kidney Injury without Interventions, with CC Score 12+</v>
      </c>
      <c r="D1209" s="68" t="str">
        <f>IF(AND($Q1209=$D$2,$O1209="HRG"),"See 07.BPT",IFERROR(ROUND('[10]Linked sheet'!C1209,'Rounded options'!$B$3),"-"))</f>
        <v>-</v>
      </c>
      <c r="E1209" s="66">
        <f>IF(AND($O1209="HRG",OR($D$2,$Q1209=$E$2)), "See 07.BPTs",IFERROR(ROUND('[10]Linked sheet'!D1209,'Rounded options'!$B$3),"-"))</f>
        <v>5463</v>
      </c>
      <c r="F1209" s="15" t="str">
        <f>IFERROR(ROUND(IF('[10]Linked sheet'!E1209="","-",'[10]Linked sheet'!E1209),'Rounded options'!$B$3),"-")</f>
        <v>-</v>
      </c>
      <c r="G1209" s="15" t="str">
        <f>IFERROR(ROUND(IF('[10]Linked sheet'!F1209="","-",'[10]Linked sheet'!F1209),'Rounded options'!$B$3),"-")</f>
        <v>-</v>
      </c>
      <c r="H1209" s="15">
        <f>IFERROR(ROUND(IF('[10]Linked sheet'!G1209="","-",'[10]Linked sheet'!G1209),'Rounded options'!$B$3),"-")</f>
        <v>57</v>
      </c>
      <c r="I1209" s="66">
        <f>IF(AND(Q1209=$I$2,$O1209="HRG"),"See 07.BPTs",IFERROR(ROUND('[10]Linked sheet'!H1209,'Rounded options'!$B$3),"-"))</f>
        <v>5463</v>
      </c>
      <c r="J1209" s="15">
        <f>IFERROR(ROUND(IF('[10]Linked sheet'!I1209="","-",'[10]Linked sheet'!I1209),'Rounded options'!$B$3),"-")</f>
        <v>57</v>
      </c>
      <c r="K1209" s="15">
        <f>IFERROR(ROUND(IF('[10]Linked sheet'!J1209="","-",'[10]Linked sheet'!J1209),'Rounded options'!$B$3),"-")</f>
        <v>186</v>
      </c>
      <c r="L1209" s="15" t="str">
        <f>IF('[10]Linked sheet'!K1209="","-",'[10]Linked sheet'!K1209)</f>
        <v>Yes</v>
      </c>
      <c r="M1209" s="39">
        <f>IF('[10]Linked sheet'!L1209="","-",'[10]Linked sheet'!L1209)</f>
        <v>0.30000000000000004</v>
      </c>
      <c r="N1209" s="35">
        <f>IFERROR(ROUND('[10]Linked sheet'!M1209,'Rounded options'!$B$3),"-")</f>
        <v>1639</v>
      </c>
      <c r="O1209" s="7" t="str">
        <f>IFERROR(VLOOKUP($B1209,[11]BPT_System_Structure!$B:$F,2,FALSE),"-")</f>
        <v>-</v>
      </c>
      <c r="P1209" s="23" t="str">
        <f>IFERROR(VLOOKUP($B1209,[11]BPT_System_Structure!$B:$F,3,FALSE),"-")</f>
        <v>-</v>
      </c>
      <c r="Q1209" s="8" t="str">
        <f>IFERROR(VLOOKUP($B1209,[11]BPT_System_Structure!$B:$F,5,FALSE),"-")</f>
        <v>-</v>
      </c>
      <c r="R1209" s="59">
        <v>0</v>
      </c>
    </row>
    <row r="1210" spans="2:18" hidden="1" x14ac:dyDescent="0.2">
      <c r="B1210" s="21" t="str">
        <f>'[10]Linked sheet'!A1210</f>
        <v>LA07M</v>
      </c>
      <c r="C1210" s="20" t="str">
        <f>VLOOKUP($B1210,'[10]Linked sheet'!$A$3:$O$1925,2,FALSE)</f>
        <v>Acute Kidney Injury without Interventions, with CC Score 8-11</v>
      </c>
      <c r="D1210" s="68" t="str">
        <f>IF(AND($Q1210=$D$2,$O1210="HRG"),"See 07.BPT",IFERROR(ROUND('[10]Linked sheet'!C1210,'Rounded options'!$B$3),"-"))</f>
        <v>-</v>
      </c>
      <c r="E1210" s="66">
        <f>IF(AND($O1210="HRG",OR($D$2,$Q1210=$E$2)), "See 07.BPTs",IFERROR(ROUND('[10]Linked sheet'!D1210,'Rounded options'!$B$3),"-"))</f>
        <v>3721</v>
      </c>
      <c r="F1210" s="15" t="str">
        <f>IFERROR(ROUND(IF('[10]Linked sheet'!E1210="","-",'[10]Linked sheet'!E1210),'Rounded options'!$B$3),"-")</f>
        <v>-</v>
      </c>
      <c r="G1210" s="15" t="str">
        <f>IFERROR(ROUND(IF('[10]Linked sheet'!F1210="","-",'[10]Linked sheet'!F1210),'Rounded options'!$B$3),"-")</f>
        <v>-</v>
      </c>
      <c r="H1210" s="15">
        <f>IFERROR(ROUND(IF('[10]Linked sheet'!G1210="","-",'[10]Linked sheet'!G1210),'Rounded options'!$B$3),"-")</f>
        <v>38</v>
      </c>
      <c r="I1210" s="66">
        <f>IF(AND(Q1210=$I$2,$O1210="HRG"),"See 07.BPTs",IFERROR(ROUND('[10]Linked sheet'!H1210,'Rounded options'!$B$3),"-"))</f>
        <v>3721</v>
      </c>
      <c r="J1210" s="15">
        <f>IFERROR(ROUND(IF('[10]Linked sheet'!I1210="","-",'[10]Linked sheet'!I1210),'Rounded options'!$B$3),"-")</f>
        <v>38</v>
      </c>
      <c r="K1210" s="15">
        <f>IFERROR(ROUND(IF('[10]Linked sheet'!J1210="","-",'[10]Linked sheet'!J1210),'Rounded options'!$B$3),"-")</f>
        <v>186</v>
      </c>
      <c r="L1210" s="15" t="str">
        <f>IF('[10]Linked sheet'!K1210="","-",'[10]Linked sheet'!K1210)</f>
        <v>Yes</v>
      </c>
      <c r="M1210" s="39">
        <f>IF('[10]Linked sheet'!L1210="","-",'[10]Linked sheet'!L1210)</f>
        <v>0.30000000000000004</v>
      </c>
      <c r="N1210" s="35">
        <f>IFERROR(ROUND('[10]Linked sheet'!M1210,'Rounded options'!$B$3),"-")</f>
        <v>1116</v>
      </c>
      <c r="O1210" s="7" t="str">
        <f>IFERROR(VLOOKUP($B1210,[11]BPT_System_Structure!$B:$F,2,FALSE),"-")</f>
        <v>-</v>
      </c>
      <c r="P1210" s="23" t="str">
        <f>IFERROR(VLOOKUP($B1210,[11]BPT_System_Structure!$B:$F,3,FALSE),"-")</f>
        <v>-</v>
      </c>
      <c r="Q1210" s="8" t="str">
        <f>IFERROR(VLOOKUP($B1210,[11]BPT_System_Structure!$B:$F,5,FALSE),"-")</f>
        <v>-</v>
      </c>
      <c r="R1210" s="59">
        <v>0</v>
      </c>
    </row>
    <row r="1211" spans="2:18" hidden="1" x14ac:dyDescent="0.2">
      <c r="B1211" s="21" t="str">
        <f>'[10]Linked sheet'!A1211</f>
        <v>LA07N</v>
      </c>
      <c r="C1211" s="20" t="str">
        <f>VLOOKUP($B1211,'[10]Linked sheet'!$A$3:$O$1925,2,FALSE)</f>
        <v>Acute Kidney Injury without Interventions, with CC Score 4-7</v>
      </c>
      <c r="D1211" s="68" t="str">
        <f>IF(AND($Q1211=$D$2,$O1211="HRG"),"See 07.BPT",IFERROR(ROUND('[10]Linked sheet'!C1211,'Rounded options'!$B$3),"-"))</f>
        <v>-</v>
      </c>
      <c r="E1211" s="66">
        <f>IF(AND($O1211="HRG",OR($D$2,$Q1211=$E$2)), "See 07.BPTs",IFERROR(ROUND('[10]Linked sheet'!D1211,'Rounded options'!$B$3),"-"))</f>
        <v>2637</v>
      </c>
      <c r="F1211" s="15" t="str">
        <f>IFERROR(ROUND(IF('[10]Linked sheet'!E1211="","-",'[10]Linked sheet'!E1211),'Rounded options'!$B$3),"-")</f>
        <v>-</v>
      </c>
      <c r="G1211" s="15" t="str">
        <f>IFERROR(ROUND(IF('[10]Linked sheet'!F1211="","-",'[10]Linked sheet'!F1211),'Rounded options'!$B$3),"-")</f>
        <v>-</v>
      </c>
      <c r="H1211" s="15">
        <f>IFERROR(ROUND(IF('[10]Linked sheet'!G1211="","-",'[10]Linked sheet'!G1211),'Rounded options'!$B$3),"-")</f>
        <v>23</v>
      </c>
      <c r="I1211" s="66">
        <f>IF(AND(Q1211=$I$2,$O1211="HRG"),"See 07.BPTs",IFERROR(ROUND('[10]Linked sheet'!H1211,'Rounded options'!$B$3),"-"))</f>
        <v>2637</v>
      </c>
      <c r="J1211" s="15">
        <f>IFERROR(ROUND(IF('[10]Linked sheet'!I1211="","-",'[10]Linked sheet'!I1211),'Rounded options'!$B$3),"-")</f>
        <v>23</v>
      </c>
      <c r="K1211" s="15">
        <f>IFERROR(ROUND(IF('[10]Linked sheet'!J1211="","-",'[10]Linked sheet'!J1211),'Rounded options'!$B$3),"-")</f>
        <v>186</v>
      </c>
      <c r="L1211" s="15" t="str">
        <f>IF('[10]Linked sheet'!K1211="","-",'[10]Linked sheet'!K1211)</f>
        <v>Yes</v>
      </c>
      <c r="M1211" s="39">
        <f>IF('[10]Linked sheet'!L1211="","-",'[10]Linked sheet'!L1211)</f>
        <v>0.30000000000000004</v>
      </c>
      <c r="N1211" s="35">
        <f>IFERROR(ROUND('[10]Linked sheet'!M1211,'Rounded options'!$B$3),"-")</f>
        <v>791</v>
      </c>
      <c r="O1211" s="7" t="str">
        <f>IFERROR(VLOOKUP($B1211,[11]BPT_System_Structure!$B:$F,2,FALSE),"-")</f>
        <v>-</v>
      </c>
      <c r="P1211" s="23" t="str">
        <f>IFERROR(VLOOKUP($B1211,[11]BPT_System_Structure!$B:$F,3,FALSE),"-")</f>
        <v>-</v>
      </c>
      <c r="Q1211" s="8" t="str">
        <f>IFERROR(VLOOKUP($B1211,[11]BPT_System_Structure!$B:$F,5,FALSE),"-")</f>
        <v>-</v>
      </c>
      <c r="R1211" s="59">
        <v>0</v>
      </c>
    </row>
    <row r="1212" spans="2:18" hidden="1" x14ac:dyDescent="0.2">
      <c r="B1212" s="21" t="str">
        <f>'[10]Linked sheet'!A1212</f>
        <v>LA07P</v>
      </c>
      <c r="C1212" s="20" t="str">
        <f>VLOOKUP($B1212,'[10]Linked sheet'!$A$3:$O$1925,2,FALSE)</f>
        <v>Acute Kidney Injury without Interventions, with CC Score 0-3</v>
      </c>
      <c r="D1212" s="68" t="str">
        <f>IF(AND($Q1212=$D$2,$O1212="HRG"),"See 07.BPT",IFERROR(ROUND('[10]Linked sheet'!C1212,'Rounded options'!$B$3),"-"))</f>
        <v>-</v>
      </c>
      <c r="E1212" s="66">
        <f>IF(AND($O1212="HRG",OR($D$2,$Q1212=$E$2)), "See 07.BPTs",IFERROR(ROUND('[10]Linked sheet'!D1212,'Rounded options'!$B$3),"-"))</f>
        <v>1141</v>
      </c>
      <c r="F1212" s="15" t="str">
        <f>IFERROR(ROUND(IF('[10]Linked sheet'!E1212="","-",'[10]Linked sheet'!E1212),'Rounded options'!$B$3),"-")</f>
        <v>-</v>
      </c>
      <c r="G1212" s="15" t="str">
        <f>IFERROR(ROUND(IF('[10]Linked sheet'!F1212="","-",'[10]Linked sheet'!F1212),'Rounded options'!$B$3),"-")</f>
        <v>-</v>
      </c>
      <c r="H1212" s="15">
        <f>IFERROR(ROUND(IF('[10]Linked sheet'!G1212="","-",'[10]Linked sheet'!G1212),'Rounded options'!$B$3),"-")</f>
        <v>10</v>
      </c>
      <c r="I1212" s="66">
        <f>IF(AND(Q1212=$I$2,$O1212="HRG"),"See 07.BPTs",IFERROR(ROUND('[10]Linked sheet'!H1212,'Rounded options'!$B$3),"-"))</f>
        <v>1894</v>
      </c>
      <c r="J1212" s="15">
        <f>IFERROR(ROUND(IF('[10]Linked sheet'!I1212="","-",'[10]Linked sheet'!I1212),'Rounded options'!$B$3),"-")</f>
        <v>15</v>
      </c>
      <c r="K1212" s="15">
        <f>IFERROR(ROUND(IF('[10]Linked sheet'!J1212="","-",'[10]Linked sheet'!J1212),'Rounded options'!$B$3),"-")</f>
        <v>186</v>
      </c>
      <c r="L1212" s="15" t="str">
        <f>IF('[10]Linked sheet'!K1212="","-",'[10]Linked sheet'!K1212)</f>
        <v>Yes</v>
      </c>
      <c r="M1212" s="39">
        <f>IF('[10]Linked sheet'!L1212="","-",'[10]Linked sheet'!L1212)</f>
        <v>0.30000000000000004</v>
      </c>
      <c r="N1212" s="35">
        <f>IFERROR(ROUND('[10]Linked sheet'!M1212,'Rounded options'!$B$3),"-")</f>
        <v>568</v>
      </c>
      <c r="O1212" s="7" t="str">
        <f>IFERROR(VLOOKUP($B1212,[11]BPT_System_Structure!$B:$F,2,FALSE),"-")</f>
        <v>-</v>
      </c>
      <c r="P1212" s="23" t="str">
        <f>IFERROR(VLOOKUP($B1212,[11]BPT_System_Structure!$B:$F,3,FALSE),"-")</f>
        <v>-</v>
      </c>
      <c r="Q1212" s="8" t="str">
        <f>IFERROR(VLOOKUP($B1212,[11]BPT_System_Structure!$B:$F,5,FALSE),"-")</f>
        <v>-</v>
      </c>
      <c r="R1212" s="59">
        <v>0</v>
      </c>
    </row>
    <row r="1213" spans="2:18" hidden="1" x14ac:dyDescent="0.2">
      <c r="B1213" s="21" t="str">
        <f>'[10]Linked sheet'!A1213</f>
        <v>LA08G</v>
      </c>
      <c r="C1213" s="20" t="str">
        <f>VLOOKUP($B1213,'[10]Linked sheet'!$A$3:$O$1925,2,FALSE)</f>
        <v>Chronic Kidney Disease with Interventions, with CC Score 6+</v>
      </c>
      <c r="D1213" s="68" t="str">
        <f>IF(AND($Q1213=$D$2,$O1213="HRG"),"See 07.BPT",IFERROR(ROUND('[10]Linked sheet'!C1213,'Rounded options'!$B$3),"-"))</f>
        <v>-</v>
      </c>
      <c r="E1213" s="66">
        <f>IF(AND($O1213="HRG",OR($D$2,$Q1213=$E$2)), "See 07.BPTs",IFERROR(ROUND('[10]Linked sheet'!D1213,'Rounded options'!$B$3),"-"))</f>
        <v>7274</v>
      </c>
      <c r="F1213" s="15" t="str">
        <f>IFERROR(ROUND(IF('[10]Linked sheet'!E1213="","-",'[10]Linked sheet'!E1213),'Rounded options'!$B$3),"-")</f>
        <v>-</v>
      </c>
      <c r="G1213" s="15" t="str">
        <f>IFERROR(ROUND(IF('[10]Linked sheet'!F1213="","-",'[10]Linked sheet'!F1213),'Rounded options'!$B$3),"-")</f>
        <v>-</v>
      </c>
      <c r="H1213" s="15">
        <f>IFERROR(ROUND(IF('[10]Linked sheet'!G1213="","-",'[10]Linked sheet'!G1213),'Rounded options'!$B$3),"-")</f>
        <v>51</v>
      </c>
      <c r="I1213" s="66">
        <f>IF(AND(Q1213=$I$2,$O1213="HRG"),"See 07.BPTs",IFERROR(ROUND('[10]Linked sheet'!H1213,'Rounded options'!$B$3),"-"))</f>
        <v>7837</v>
      </c>
      <c r="J1213" s="15">
        <f>IFERROR(ROUND(IF('[10]Linked sheet'!I1213="","-",'[10]Linked sheet'!I1213),'Rounded options'!$B$3),"-")</f>
        <v>65</v>
      </c>
      <c r="K1213" s="15">
        <f>IFERROR(ROUND(IF('[10]Linked sheet'!J1213="","-",'[10]Linked sheet'!J1213),'Rounded options'!$B$3),"-")</f>
        <v>186</v>
      </c>
      <c r="L1213" s="15" t="str">
        <f>IF('[10]Linked sheet'!K1213="","-",'[10]Linked sheet'!K1213)</f>
        <v>Yes</v>
      </c>
      <c r="M1213" s="39">
        <f>IF('[10]Linked sheet'!L1213="","-",'[10]Linked sheet'!L1213)</f>
        <v>0.30000000000000004</v>
      </c>
      <c r="N1213" s="35">
        <f>IFERROR(ROUND('[10]Linked sheet'!M1213,'Rounded options'!$B$3),"-")</f>
        <v>2351</v>
      </c>
      <c r="O1213" s="7" t="str">
        <f>IFERROR(VLOOKUP($B1213,[11]BPT_System_Structure!$B:$F,2,FALSE),"-")</f>
        <v>-</v>
      </c>
      <c r="P1213" s="23" t="str">
        <f>IFERROR(VLOOKUP($B1213,[11]BPT_System_Structure!$B:$F,3,FALSE),"-")</f>
        <v>-</v>
      </c>
      <c r="Q1213" s="8" t="str">
        <f>IFERROR(VLOOKUP($B1213,[11]BPT_System_Structure!$B:$F,5,FALSE),"-")</f>
        <v>-</v>
      </c>
      <c r="R1213" s="59">
        <v>0</v>
      </c>
    </row>
    <row r="1214" spans="2:18" hidden="1" x14ac:dyDescent="0.2">
      <c r="B1214" s="21" t="str">
        <f>'[10]Linked sheet'!A1214</f>
        <v>LA08H</v>
      </c>
      <c r="C1214" s="20" t="str">
        <f>VLOOKUP($B1214,'[10]Linked sheet'!$A$3:$O$1925,2,FALSE)</f>
        <v>Chronic Kidney Disease with Interventions, with CC Score 3-5</v>
      </c>
      <c r="D1214" s="68" t="str">
        <f>IF(AND($Q1214=$D$2,$O1214="HRG"),"See 07.BPT",IFERROR(ROUND('[10]Linked sheet'!C1214,'Rounded options'!$B$3),"-"))</f>
        <v>-</v>
      </c>
      <c r="E1214" s="66">
        <f>IF(AND($O1214="HRG",OR($D$2,$Q1214=$E$2)), "See 07.BPTs",IFERROR(ROUND('[10]Linked sheet'!D1214,'Rounded options'!$B$3),"-"))</f>
        <v>3410</v>
      </c>
      <c r="F1214" s="15" t="str">
        <f>IFERROR(ROUND(IF('[10]Linked sheet'!E1214="","-",'[10]Linked sheet'!E1214),'Rounded options'!$B$3),"-")</f>
        <v>-</v>
      </c>
      <c r="G1214" s="15" t="str">
        <f>IFERROR(ROUND(IF('[10]Linked sheet'!F1214="","-",'[10]Linked sheet'!F1214),'Rounded options'!$B$3),"-")</f>
        <v>-</v>
      </c>
      <c r="H1214" s="15">
        <f>IFERROR(ROUND(IF('[10]Linked sheet'!G1214="","-",'[10]Linked sheet'!G1214),'Rounded options'!$B$3),"-")</f>
        <v>13</v>
      </c>
      <c r="I1214" s="66">
        <f>IF(AND(Q1214=$I$2,$O1214="HRG"),"See 07.BPTs",IFERROR(ROUND('[10]Linked sheet'!H1214,'Rounded options'!$B$3),"-"))</f>
        <v>4455</v>
      </c>
      <c r="J1214" s="15">
        <f>IFERROR(ROUND(IF('[10]Linked sheet'!I1214="","-",'[10]Linked sheet'!I1214),'Rounded options'!$B$3),"-")</f>
        <v>31</v>
      </c>
      <c r="K1214" s="15">
        <f>IFERROR(ROUND(IF('[10]Linked sheet'!J1214="","-",'[10]Linked sheet'!J1214),'Rounded options'!$B$3),"-")</f>
        <v>186</v>
      </c>
      <c r="L1214" s="15" t="str">
        <f>IF('[10]Linked sheet'!K1214="","-",'[10]Linked sheet'!K1214)</f>
        <v>Yes</v>
      </c>
      <c r="M1214" s="39">
        <f>IF('[10]Linked sheet'!L1214="","-",'[10]Linked sheet'!L1214)</f>
        <v>0.30000000000000004</v>
      </c>
      <c r="N1214" s="35">
        <f>IFERROR(ROUND('[10]Linked sheet'!M1214,'Rounded options'!$B$3),"-")</f>
        <v>1336</v>
      </c>
      <c r="O1214" s="7" t="str">
        <f>IFERROR(VLOOKUP($B1214,[11]BPT_System_Structure!$B:$F,2,FALSE),"-")</f>
        <v>-</v>
      </c>
      <c r="P1214" s="23" t="str">
        <f>IFERROR(VLOOKUP($B1214,[11]BPT_System_Structure!$B:$F,3,FALSE),"-")</f>
        <v>-</v>
      </c>
      <c r="Q1214" s="8" t="str">
        <f>IFERROR(VLOOKUP($B1214,[11]BPT_System_Structure!$B:$F,5,FALSE),"-")</f>
        <v>-</v>
      </c>
      <c r="R1214" s="59">
        <v>0</v>
      </c>
    </row>
    <row r="1215" spans="2:18" hidden="1" x14ac:dyDescent="0.2">
      <c r="B1215" s="21" t="str">
        <f>'[10]Linked sheet'!A1215</f>
        <v>LA08J</v>
      </c>
      <c r="C1215" s="20" t="str">
        <f>VLOOKUP($B1215,'[10]Linked sheet'!$A$3:$O$1925,2,FALSE)</f>
        <v>Chronic Kidney Disease with Interventions, with CC Score 0-2</v>
      </c>
      <c r="D1215" s="68" t="str">
        <f>IF(AND($Q1215=$D$2,$O1215="HRG"),"See 07.BPT",IFERROR(ROUND('[10]Linked sheet'!C1215,'Rounded options'!$B$3),"-"))</f>
        <v>-</v>
      </c>
      <c r="E1215" s="66">
        <f>IF(AND($O1215="HRG",OR($D$2,$Q1215=$E$2)), "See 07.BPTs",IFERROR(ROUND('[10]Linked sheet'!D1215,'Rounded options'!$B$3),"-"))</f>
        <v>2688</v>
      </c>
      <c r="F1215" s="15" t="str">
        <f>IFERROR(ROUND(IF('[10]Linked sheet'!E1215="","-",'[10]Linked sheet'!E1215),'Rounded options'!$B$3),"-")</f>
        <v>-</v>
      </c>
      <c r="G1215" s="15" t="str">
        <f>IFERROR(ROUND(IF('[10]Linked sheet'!F1215="","-",'[10]Linked sheet'!F1215),'Rounded options'!$B$3),"-")</f>
        <v>-</v>
      </c>
      <c r="H1215" s="15">
        <f>IFERROR(ROUND(IF('[10]Linked sheet'!G1215="","-",'[10]Linked sheet'!G1215),'Rounded options'!$B$3),"-")</f>
        <v>7</v>
      </c>
      <c r="I1215" s="66">
        <f>IF(AND(Q1215=$I$2,$O1215="HRG"),"See 07.BPTs",IFERROR(ROUND('[10]Linked sheet'!H1215,'Rounded options'!$B$3),"-"))</f>
        <v>3015</v>
      </c>
      <c r="J1215" s="15">
        <f>IFERROR(ROUND(IF('[10]Linked sheet'!I1215="","-",'[10]Linked sheet'!I1215),'Rounded options'!$B$3),"-")</f>
        <v>16</v>
      </c>
      <c r="K1215" s="15">
        <f>IFERROR(ROUND(IF('[10]Linked sheet'!J1215="","-",'[10]Linked sheet'!J1215),'Rounded options'!$B$3),"-")</f>
        <v>186</v>
      </c>
      <c r="L1215" s="15" t="str">
        <f>IF('[10]Linked sheet'!K1215="","-",'[10]Linked sheet'!K1215)</f>
        <v>Yes</v>
      </c>
      <c r="M1215" s="39">
        <f>IF('[10]Linked sheet'!L1215="","-",'[10]Linked sheet'!L1215)</f>
        <v>0.30000000000000004</v>
      </c>
      <c r="N1215" s="35">
        <f>IFERROR(ROUND('[10]Linked sheet'!M1215,'Rounded options'!$B$3),"-")</f>
        <v>904</v>
      </c>
      <c r="O1215" s="7" t="str">
        <f>IFERROR(VLOOKUP($B1215,[11]BPT_System_Structure!$B:$F,2,FALSE),"-")</f>
        <v>-</v>
      </c>
      <c r="P1215" s="23" t="str">
        <f>IFERROR(VLOOKUP($B1215,[11]BPT_System_Structure!$B:$F,3,FALSE),"-")</f>
        <v>-</v>
      </c>
      <c r="Q1215" s="8" t="str">
        <f>IFERROR(VLOOKUP($B1215,[11]BPT_System_Structure!$B:$F,5,FALSE),"-")</f>
        <v>-</v>
      </c>
      <c r="R1215" s="59">
        <v>0</v>
      </c>
    </row>
    <row r="1216" spans="2:18" hidden="1" x14ac:dyDescent="0.2">
      <c r="B1216" s="21" t="str">
        <f>'[10]Linked sheet'!A1216</f>
        <v>LA08K</v>
      </c>
      <c r="C1216" s="20" t="str">
        <f>VLOOKUP($B1216,'[10]Linked sheet'!$A$3:$O$1925,2,FALSE)</f>
        <v>Chronic Kidney Disease without Interventions, with CC Score 11+</v>
      </c>
      <c r="D1216" s="68" t="str">
        <f>IF(AND($Q1216=$D$2,$O1216="HRG"),"See 07.BPT",IFERROR(ROUND('[10]Linked sheet'!C1216,'Rounded options'!$B$3),"-"))</f>
        <v>-</v>
      </c>
      <c r="E1216" s="66">
        <f>IF(AND($O1216="HRG",OR($D$2,$Q1216=$E$2)), "See 07.BPTs",IFERROR(ROUND('[10]Linked sheet'!D1216,'Rounded options'!$B$3),"-"))</f>
        <v>6795</v>
      </c>
      <c r="F1216" s="15" t="str">
        <f>IFERROR(ROUND(IF('[10]Linked sheet'!E1216="","-",'[10]Linked sheet'!E1216),'Rounded options'!$B$3),"-")</f>
        <v>-</v>
      </c>
      <c r="G1216" s="15" t="str">
        <f>IFERROR(ROUND(IF('[10]Linked sheet'!F1216="","-",'[10]Linked sheet'!F1216),'Rounded options'!$B$3),"-")</f>
        <v>-</v>
      </c>
      <c r="H1216" s="15">
        <f>IFERROR(ROUND(IF('[10]Linked sheet'!G1216="","-",'[10]Linked sheet'!G1216),'Rounded options'!$B$3),"-")</f>
        <v>46</v>
      </c>
      <c r="I1216" s="66">
        <f>IF(AND(Q1216=$I$2,$O1216="HRG"),"See 07.BPTs",IFERROR(ROUND('[10]Linked sheet'!H1216,'Rounded options'!$B$3),"-"))</f>
        <v>6686</v>
      </c>
      <c r="J1216" s="15">
        <f>IFERROR(ROUND(IF('[10]Linked sheet'!I1216="","-",'[10]Linked sheet'!I1216),'Rounded options'!$B$3),"-")</f>
        <v>59</v>
      </c>
      <c r="K1216" s="15">
        <f>IFERROR(ROUND(IF('[10]Linked sheet'!J1216="","-",'[10]Linked sheet'!J1216),'Rounded options'!$B$3),"-")</f>
        <v>186</v>
      </c>
      <c r="L1216" s="15" t="str">
        <f>IF('[10]Linked sheet'!K1216="","-",'[10]Linked sheet'!K1216)</f>
        <v>Yes</v>
      </c>
      <c r="M1216" s="39">
        <f>IF('[10]Linked sheet'!L1216="","-",'[10]Linked sheet'!L1216)</f>
        <v>0.30000000000000004</v>
      </c>
      <c r="N1216" s="35">
        <f>IFERROR(ROUND('[10]Linked sheet'!M1216,'Rounded options'!$B$3),"-")</f>
        <v>2006</v>
      </c>
      <c r="O1216" s="7" t="str">
        <f>IFERROR(VLOOKUP($B1216,[11]BPT_System_Structure!$B:$F,2,FALSE),"-")</f>
        <v>-</v>
      </c>
      <c r="P1216" s="23" t="str">
        <f>IFERROR(VLOOKUP($B1216,[11]BPT_System_Structure!$B:$F,3,FALSE),"-")</f>
        <v>-</v>
      </c>
      <c r="Q1216" s="8" t="str">
        <f>IFERROR(VLOOKUP($B1216,[11]BPT_System_Structure!$B:$F,5,FALSE),"-")</f>
        <v>-</v>
      </c>
      <c r="R1216" s="59">
        <v>0</v>
      </c>
    </row>
    <row r="1217" spans="2:18" hidden="1" x14ac:dyDescent="0.2">
      <c r="B1217" s="21" t="str">
        <f>'[10]Linked sheet'!A1217</f>
        <v>LA08L</v>
      </c>
      <c r="C1217" s="20" t="str">
        <f>VLOOKUP($B1217,'[10]Linked sheet'!$A$3:$O$1925,2,FALSE)</f>
        <v>Chronic Kidney Disease without Interventions, with CC Score 8-10</v>
      </c>
      <c r="D1217" s="68" t="str">
        <f>IF(AND($Q1217=$D$2,$O1217="HRG"),"See 07.BPT",IFERROR(ROUND('[10]Linked sheet'!C1217,'Rounded options'!$B$3),"-"))</f>
        <v>-</v>
      </c>
      <c r="E1217" s="66">
        <f>IF(AND($O1217="HRG",OR($D$2,$Q1217=$E$2)), "See 07.BPTs",IFERROR(ROUND('[10]Linked sheet'!D1217,'Rounded options'!$B$3),"-"))</f>
        <v>5181</v>
      </c>
      <c r="F1217" s="15" t="str">
        <f>IFERROR(ROUND(IF('[10]Linked sheet'!E1217="","-",'[10]Linked sheet'!E1217),'Rounded options'!$B$3),"-")</f>
        <v>-</v>
      </c>
      <c r="G1217" s="15" t="str">
        <f>IFERROR(ROUND(IF('[10]Linked sheet'!F1217="","-",'[10]Linked sheet'!F1217),'Rounded options'!$B$3),"-")</f>
        <v>-</v>
      </c>
      <c r="H1217" s="15">
        <f>IFERROR(ROUND(IF('[10]Linked sheet'!G1217="","-",'[10]Linked sheet'!G1217),'Rounded options'!$B$3),"-")</f>
        <v>24</v>
      </c>
      <c r="I1217" s="66">
        <f>IF(AND(Q1217=$I$2,$O1217="HRG"),"See 07.BPTs",IFERROR(ROUND('[10]Linked sheet'!H1217,'Rounded options'!$B$3),"-"))</f>
        <v>4744</v>
      </c>
      <c r="J1217" s="15">
        <f>IFERROR(ROUND(IF('[10]Linked sheet'!I1217="","-",'[10]Linked sheet'!I1217),'Rounded options'!$B$3),"-")</f>
        <v>34</v>
      </c>
      <c r="K1217" s="15">
        <f>IFERROR(ROUND(IF('[10]Linked sheet'!J1217="","-",'[10]Linked sheet'!J1217),'Rounded options'!$B$3),"-")</f>
        <v>186</v>
      </c>
      <c r="L1217" s="15" t="str">
        <f>IF('[10]Linked sheet'!K1217="","-",'[10]Linked sheet'!K1217)</f>
        <v>Yes</v>
      </c>
      <c r="M1217" s="39">
        <f>IF('[10]Linked sheet'!L1217="","-",'[10]Linked sheet'!L1217)</f>
        <v>0.30000000000000004</v>
      </c>
      <c r="N1217" s="35">
        <f>IFERROR(ROUND('[10]Linked sheet'!M1217,'Rounded options'!$B$3),"-")</f>
        <v>1423</v>
      </c>
      <c r="O1217" s="7" t="str">
        <f>IFERROR(VLOOKUP($B1217,[11]BPT_System_Structure!$B:$F,2,FALSE),"-")</f>
        <v>-</v>
      </c>
      <c r="P1217" s="23" t="str">
        <f>IFERROR(VLOOKUP($B1217,[11]BPT_System_Structure!$B:$F,3,FALSE),"-")</f>
        <v>-</v>
      </c>
      <c r="Q1217" s="8" t="str">
        <f>IFERROR(VLOOKUP($B1217,[11]BPT_System_Structure!$B:$F,5,FALSE),"-")</f>
        <v>-</v>
      </c>
      <c r="R1217" s="59">
        <v>0</v>
      </c>
    </row>
    <row r="1218" spans="2:18" hidden="1" x14ac:dyDescent="0.2">
      <c r="B1218" s="21" t="str">
        <f>'[10]Linked sheet'!A1218</f>
        <v>LA08M</v>
      </c>
      <c r="C1218" s="20" t="str">
        <f>VLOOKUP($B1218,'[10]Linked sheet'!$A$3:$O$1925,2,FALSE)</f>
        <v>Chronic Kidney Disease without Interventions, with CC Score 5-7</v>
      </c>
      <c r="D1218" s="68" t="str">
        <f>IF(AND($Q1218=$D$2,$O1218="HRG"),"See 07.BPT",IFERROR(ROUND('[10]Linked sheet'!C1218,'Rounded options'!$B$3),"-"))</f>
        <v>-</v>
      </c>
      <c r="E1218" s="66">
        <f>IF(AND($O1218="HRG",OR($D$2,$Q1218=$E$2)), "See 07.BPTs",IFERROR(ROUND('[10]Linked sheet'!D1218,'Rounded options'!$B$3),"-"))</f>
        <v>2051</v>
      </c>
      <c r="F1218" s="15" t="str">
        <f>IFERROR(ROUND(IF('[10]Linked sheet'!E1218="","-",'[10]Linked sheet'!E1218),'Rounded options'!$B$3),"-")</f>
        <v>-</v>
      </c>
      <c r="G1218" s="15" t="str">
        <f>IFERROR(ROUND(IF('[10]Linked sheet'!F1218="","-",'[10]Linked sheet'!F1218),'Rounded options'!$B$3),"-")</f>
        <v>-</v>
      </c>
      <c r="H1218" s="15">
        <f>IFERROR(ROUND(IF('[10]Linked sheet'!G1218="","-",'[10]Linked sheet'!G1218),'Rounded options'!$B$3),"-")</f>
        <v>10</v>
      </c>
      <c r="I1218" s="66">
        <f>IF(AND(Q1218=$I$2,$O1218="HRG"),"See 07.BPTs",IFERROR(ROUND('[10]Linked sheet'!H1218,'Rounded options'!$B$3),"-"))</f>
        <v>3498</v>
      </c>
      <c r="J1218" s="15">
        <f>IFERROR(ROUND(IF('[10]Linked sheet'!I1218="","-",'[10]Linked sheet'!I1218),'Rounded options'!$B$3),"-")</f>
        <v>25</v>
      </c>
      <c r="K1218" s="15">
        <f>IFERROR(ROUND(IF('[10]Linked sheet'!J1218="","-",'[10]Linked sheet'!J1218),'Rounded options'!$B$3),"-")</f>
        <v>186</v>
      </c>
      <c r="L1218" s="15" t="str">
        <f>IF('[10]Linked sheet'!K1218="","-",'[10]Linked sheet'!K1218)</f>
        <v>Yes</v>
      </c>
      <c r="M1218" s="39">
        <f>IF('[10]Linked sheet'!L1218="","-",'[10]Linked sheet'!L1218)</f>
        <v>0.30000000000000004</v>
      </c>
      <c r="N1218" s="35">
        <f>IFERROR(ROUND('[10]Linked sheet'!M1218,'Rounded options'!$B$3),"-")</f>
        <v>1049</v>
      </c>
      <c r="O1218" s="7" t="str">
        <f>IFERROR(VLOOKUP($B1218,[11]BPT_System_Structure!$B:$F,2,FALSE),"-")</f>
        <v>-</v>
      </c>
      <c r="P1218" s="23" t="str">
        <f>IFERROR(VLOOKUP($B1218,[11]BPT_System_Structure!$B:$F,3,FALSE),"-")</f>
        <v>-</v>
      </c>
      <c r="Q1218" s="8" t="str">
        <f>IFERROR(VLOOKUP($B1218,[11]BPT_System_Structure!$B:$F,5,FALSE),"-")</f>
        <v>-</v>
      </c>
      <c r="R1218" s="59">
        <v>0</v>
      </c>
    </row>
    <row r="1219" spans="2:18" hidden="1" x14ac:dyDescent="0.2">
      <c r="B1219" s="21" t="str">
        <f>'[10]Linked sheet'!A1219</f>
        <v>LA08N</v>
      </c>
      <c r="C1219" s="20" t="str">
        <f>VLOOKUP($B1219,'[10]Linked sheet'!$A$3:$O$1925,2,FALSE)</f>
        <v>Chronic Kidney Disease without Interventions, with CC Score 3-4</v>
      </c>
      <c r="D1219" s="68" t="str">
        <f>IF(AND($Q1219=$D$2,$O1219="HRG"),"See 07.BPT",IFERROR(ROUND('[10]Linked sheet'!C1219,'Rounded options'!$B$3),"-"))</f>
        <v>-</v>
      </c>
      <c r="E1219" s="66">
        <f>IF(AND($O1219="HRG",OR($D$2,$Q1219=$E$2)), "See 07.BPTs",IFERROR(ROUND('[10]Linked sheet'!D1219,'Rounded options'!$B$3),"-"))</f>
        <v>606</v>
      </c>
      <c r="F1219" s="15" t="str">
        <f>IFERROR(ROUND(IF('[10]Linked sheet'!E1219="","-",'[10]Linked sheet'!E1219),'Rounded options'!$B$3),"-")</f>
        <v>-</v>
      </c>
      <c r="G1219" s="15" t="str">
        <f>IFERROR(ROUND(IF('[10]Linked sheet'!F1219="","-",'[10]Linked sheet'!F1219),'Rounded options'!$B$3),"-")</f>
        <v>-</v>
      </c>
      <c r="H1219" s="15">
        <f>IFERROR(ROUND(IF('[10]Linked sheet'!G1219="","-",'[10]Linked sheet'!G1219),'Rounded options'!$B$3),"-")</f>
        <v>5</v>
      </c>
      <c r="I1219" s="66">
        <f>IF(AND(Q1219=$I$2,$O1219="HRG"),"See 07.BPTs",IFERROR(ROUND('[10]Linked sheet'!H1219,'Rounded options'!$B$3),"-"))</f>
        <v>2610</v>
      </c>
      <c r="J1219" s="15">
        <f>IFERROR(ROUND(IF('[10]Linked sheet'!I1219="","-",'[10]Linked sheet'!I1219),'Rounded options'!$B$3),"-")</f>
        <v>16</v>
      </c>
      <c r="K1219" s="15">
        <f>IFERROR(ROUND(IF('[10]Linked sheet'!J1219="","-",'[10]Linked sheet'!J1219),'Rounded options'!$B$3),"-")</f>
        <v>186</v>
      </c>
      <c r="L1219" s="15" t="str">
        <f>IF('[10]Linked sheet'!K1219="","-",'[10]Linked sheet'!K1219)</f>
        <v>Yes</v>
      </c>
      <c r="M1219" s="39">
        <f>IF('[10]Linked sheet'!L1219="","-",'[10]Linked sheet'!L1219)</f>
        <v>0.30000000000000004</v>
      </c>
      <c r="N1219" s="35">
        <f>IFERROR(ROUND('[10]Linked sheet'!M1219,'Rounded options'!$B$3),"-")</f>
        <v>783</v>
      </c>
      <c r="O1219" s="7" t="str">
        <f>IFERROR(VLOOKUP($B1219,[11]BPT_System_Structure!$B:$F,2,FALSE),"-")</f>
        <v>-</v>
      </c>
      <c r="P1219" s="23" t="str">
        <f>IFERROR(VLOOKUP($B1219,[11]BPT_System_Structure!$B:$F,3,FALSE),"-")</f>
        <v>-</v>
      </c>
      <c r="Q1219" s="8" t="str">
        <f>IFERROR(VLOOKUP($B1219,[11]BPT_System_Structure!$B:$F,5,FALSE),"-")</f>
        <v>-</v>
      </c>
      <c r="R1219" s="59">
        <v>0</v>
      </c>
    </row>
    <row r="1220" spans="2:18" hidden="1" x14ac:dyDescent="0.2">
      <c r="B1220" s="21" t="str">
        <f>'[10]Linked sheet'!A1220</f>
        <v>LA08P</v>
      </c>
      <c r="C1220" s="20" t="str">
        <f>VLOOKUP($B1220,'[10]Linked sheet'!$A$3:$O$1925,2,FALSE)</f>
        <v>Chronic Kidney Disease without Interventions, with CC Score 0-2</v>
      </c>
      <c r="D1220" s="68" t="str">
        <f>IF(AND($Q1220=$D$2,$O1220="HRG"),"See 07.BPT",IFERROR(ROUND('[10]Linked sheet'!C1220,'Rounded options'!$B$3),"-"))</f>
        <v>-</v>
      </c>
      <c r="E1220" s="66">
        <f>IF(AND($O1220="HRG",OR($D$2,$Q1220=$E$2)), "See 07.BPTs",IFERROR(ROUND('[10]Linked sheet'!D1220,'Rounded options'!$B$3),"-"))</f>
        <v>443</v>
      </c>
      <c r="F1220" s="15" t="str">
        <f>IFERROR(ROUND(IF('[10]Linked sheet'!E1220="","-",'[10]Linked sheet'!E1220),'Rounded options'!$B$3),"-")</f>
        <v>-</v>
      </c>
      <c r="G1220" s="15" t="str">
        <f>IFERROR(ROUND(IF('[10]Linked sheet'!F1220="","-",'[10]Linked sheet'!F1220),'Rounded options'!$B$3),"-")</f>
        <v>-</v>
      </c>
      <c r="H1220" s="15">
        <f>IFERROR(ROUND(IF('[10]Linked sheet'!G1220="","-",'[10]Linked sheet'!G1220),'Rounded options'!$B$3),"-")</f>
        <v>5</v>
      </c>
      <c r="I1220" s="66">
        <f>IF(AND(Q1220=$I$2,$O1220="HRG"),"See 07.BPTs",IFERROR(ROUND('[10]Linked sheet'!H1220,'Rounded options'!$B$3),"-"))</f>
        <v>1608</v>
      </c>
      <c r="J1220" s="15">
        <f>IFERROR(ROUND(IF('[10]Linked sheet'!I1220="","-",'[10]Linked sheet'!I1220),'Rounded options'!$B$3),"-")</f>
        <v>13</v>
      </c>
      <c r="K1220" s="15">
        <f>IFERROR(ROUND(IF('[10]Linked sheet'!J1220="","-",'[10]Linked sheet'!J1220),'Rounded options'!$B$3),"-")</f>
        <v>186</v>
      </c>
      <c r="L1220" s="15" t="str">
        <f>IF('[10]Linked sheet'!K1220="","-",'[10]Linked sheet'!K1220)</f>
        <v>Yes</v>
      </c>
      <c r="M1220" s="39">
        <f>IF('[10]Linked sheet'!L1220="","-",'[10]Linked sheet'!L1220)</f>
        <v>0.30000000000000004</v>
      </c>
      <c r="N1220" s="35">
        <f>IFERROR(ROUND('[10]Linked sheet'!M1220,'Rounded options'!$B$3),"-")</f>
        <v>482</v>
      </c>
      <c r="O1220" s="7" t="str">
        <f>IFERROR(VLOOKUP($B1220,[11]BPT_System_Structure!$B:$F,2,FALSE),"-")</f>
        <v>-</v>
      </c>
      <c r="P1220" s="23" t="str">
        <f>IFERROR(VLOOKUP($B1220,[11]BPT_System_Structure!$B:$F,3,FALSE),"-")</f>
        <v>-</v>
      </c>
      <c r="Q1220" s="8" t="str">
        <f>IFERROR(VLOOKUP($B1220,[11]BPT_System_Structure!$B:$F,5,FALSE),"-")</f>
        <v>-</v>
      </c>
      <c r="R1220" s="59">
        <v>0</v>
      </c>
    </row>
    <row r="1221" spans="2:18" hidden="1" x14ac:dyDescent="0.2">
      <c r="B1221" s="21" t="str">
        <f>'[10]Linked sheet'!A1221</f>
        <v>LA09J</v>
      </c>
      <c r="C1221" s="20" t="str">
        <f>VLOOKUP($B1221,'[10]Linked sheet'!$A$3:$O$1925,2,FALSE)</f>
        <v>General Renal Disorders with Interventions, with CC Score 6+</v>
      </c>
      <c r="D1221" s="68" t="str">
        <f>IF(AND($Q1221=$D$2,$O1221="HRG"),"See 07.BPT",IFERROR(ROUND('[10]Linked sheet'!C1221,'Rounded options'!$B$3),"-"))</f>
        <v>-</v>
      </c>
      <c r="E1221" s="66">
        <f>IF(AND($O1221="HRG",OR($D$2,$Q1221=$E$2)), "See 07.BPTs",IFERROR(ROUND('[10]Linked sheet'!D1221,'Rounded options'!$B$3),"-"))</f>
        <v>5061</v>
      </c>
      <c r="F1221" s="15" t="str">
        <f>IFERROR(ROUND(IF('[10]Linked sheet'!E1221="","-",'[10]Linked sheet'!E1221),'Rounded options'!$B$3),"-")</f>
        <v>-</v>
      </c>
      <c r="G1221" s="15" t="str">
        <f>IFERROR(ROUND(IF('[10]Linked sheet'!F1221="","-",'[10]Linked sheet'!F1221),'Rounded options'!$B$3),"-")</f>
        <v>-</v>
      </c>
      <c r="H1221" s="15">
        <f>IFERROR(ROUND(IF('[10]Linked sheet'!G1221="","-",'[10]Linked sheet'!G1221),'Rounded options'!$B$3),"-")</f>
        <v>25</v>
      </c>
      <c r="I1221" s="66">
        <f>IF(AND(Q1221=$I$2,$O1221="HRG"),"See 07.BPTs",IFERROR(ROUND('[10]Linked sheet'!H1221,'Rounded options'!$B$3),"-"))</f>
        <v>5971</v>
      </c>
      <c r="J1221" s="15">
        <f>IFERROR(ROUND(IF('[10]Linked sheet'!I1221="","-",'[10]Linked sheet'!I1221),'Rounded options'!$B$3),"-")</f>
        <v>49</v>
      </c>
      <c r="K1221" s="15">
        <f>IFERROR(ROUND(IF('[10]Linked sheet'!J1221="","-",'[10]Linked sheet'!J1221),'Rounded options'!$B$3),"-")</f>
        <v>186</v>
      </c>
      <c r="L1221" s="15" t="str">
        <f>IF('[10]Linked sheet'!K1221="","-",'[10]Linked sheet'!K1221)</f>
        <v>Yes</v>
      </c>
      <c r="M1221" s="39">
        <f>IF('[10]Linked sheet'!L1221="","-",'[10]Linked sheet'!L1221)</f>
        <v>0.30000000000000004</v>
      </c>
      <c r="N1221" s="35">
        <f>IFERROR(ROUND('[10]Linked sheet'!M1221,'Rounded options'!$B$3),"-")</f>
        <v>1791</v>
      </c>
      <c r="O1221" s="7" t="str">
        <f>IFERROR(VLOOKUP($B1221,[11]BPT_System_Structure!$B:$F,2,FALSE),"-")</f>
        <v>-</v>
      </c>
      <c r="P1221" s="23" t="str">
        <f>IFERROR(VLOOKUP($B1221,[11]BPT_System_Structure!$B:$F,3,FALSE),"-")</f>
        <v>-</v>
      </c>
      <c r="Q1221" s="8" t="str">
        <f>IFERROR(VLOOKUP($B1221,[11]BPT_System_Structure!$B:$F,5,FALSE),"-")</f>
        <v>-</v>
      </c>
      <c r="R1221" s="59">
        <v>0</v>
      </c>
    </row>
    <row r="1222" spans="2:18" hidden="1" x14ac:dyDescent="0.2">
      <c r="B1222" s="21" t="str">
        <f>'[10]Linked sheet'!A1222</f>
        <v>LA09K</v>
      </c>
      <c r="C1222" s="20" t="str">
        <f>VLOOKUP($B1222,'[10]Linked sheet'!$A$3:$O$1925,2,FALSE)</f>
        <v>General Renal Disorders with Interventions, with CC Score 3-5</v>
      </c>
      <c r="D1222" s="68" t="str">
        <f>IF(AND($Q1222=$D$2,$O1222="HRG"),"See 07.BPT",IFERROR(ROUND('[10]Linked sheet'!C1222,'Rounded options'!$B$3),"-"))</f>
        <v>-</v>
      </c>
      <c r="E1222" s="66">
        <f>IF(AND($O1222="HRG",OR($D$2,$Q1222=$E$2)), "See 07.BPTs",IFERROR(ROUND('[10]Linked sheet'!D1222,'Rounded options'!$B$3),"-"))</f>
        <v>2286</v>
      </c>
      <c r="F1222" s="15" t="str">
        <f>IFERROR(ROUND(IF('[10]Linked sheet'!E1222="","-",'[10]Linked sheet'!E1222),'Rounded options'!$B$3),"-")</f>
        <v>-</v>
      </c>
      <c r="G1222" s="15" t="str">
        <f>IFERROR(ROUND(IF('[10]Linked sheet'!F1222="","-",'[10]Linked sheet'!F1222),'Rounded options'!$B$3),"-")</f>
        <v>-</v>
      </c>
      <c r="H1222" s="15">
        <f>IFERROR(ROUND(IF('[10]Linked sheet'!G1222="","-",'[10]Linked sheet'!G1222),'Rounded options'!$B$3),"-")</f>
        <v>10</v>
      </c>
      <c r="I1222" s="66">
        <f>IF(AND(Q1222=$I$2,$O1222="HRG"),"See 07.BPTs",IFERROR(ROUND('[10]Linked sheet'!H1222,'Rounded options'!$B$3),"-"))</f>
        <v>3537</v>
      </c>
      <c r="J1222" s="15">
        <f>IFERROR(ROUND(IF('[10]Linked sheet'!I1222="","-",'[10]Linked sheet'!I1222),'Rounded options'!$B$3),"-")</f>
        <v>24</v>
      </c>
      <c r="K1222" s="15">
        <f>IFERROR(ROUND(IF('[10]Linked sheet'!J1222="","-",'[10]Linked sheet'!J1222),'Rounded options'!$B$3),"-")</f>
        <v>186</v>
      </c>
      <c r="L1222" s="15" t="str">
        <f>IF('[10]Linked sheet'!K1222="","-",'[10]Linked sheet'!K1222)</f>
        <v>Yes</v>
      </c>
      <c r="M1222" s="39">
        <f>IF('[10]Linked sheet'!L1222="","-",'[10]Linked sheet'!L1222)</f>
        <v>0.30000000000000004</v>
      </c>
      <c r="N1222" s="35">
        <f>IFERROR(ROUND('[10]Linked sheet'!M1222,'Rounded options'!$B$3),"-")</f>
        <v>1061</v>
      </c>
      <c r="O1222" s="7" t="str">
        <f>IFERROR(VLOOKUP($B1222,[11]BPT_System_Structure!$B:$F,2,FALSE),"-")</f>
        <v>-</v>
      </c>
      <c r="P1222" s="23" t="str">
        <f>IFERROR(VLOOKUP($B1222,[11]BPT_System_Structure!$B:$F,3,FALSE),"-")</f>
        <v>-</v>
      </c>
      <c r="Q1222" s="8" t="str">
        <f>IFERROR(VLOOKUP($B1222,[11]BPT_System_Structure!$B:$F,5,FALSE),"-")</f>
        <v>-</v>
      </c>
      <c r="R1222" s="59">
        <v>0</v>
      </c>
    </row>
    <row r="1223" spans="2:18" hidden="1" x14ac:dyDescent="0.2">
      <c r="B1223" s="21" t="str">
        <f>'[10]Linked sheet'!A1223</f>
        <v>LA09L</v>
      </c>
      <c r="C1223" s="20" t="str">
        <f>VLOOKUP($B1223,'[10]Linked sheet'!$A$3:$O$1925,2,FALSE)</f>
        <v>General Renal Disorders with Interventions, with CC Score 0-2</v>
      </c>
      <c r="D1223" s="68" t="str">
        <f>IF(AND($Q1223=$D$2,$O1223="HRG"),"See 07.BPT",IFERROR(ROUND('[10]Linked sheet'!C1223,'Rounded options'!$B$3),"-"))</f>
        <v>-</v>
      </c>
      <c r="E1223" s="66">
        <f>IF(AND($O1223="HRG",OR($D$2,$Q1223=$E$2)), "See 07.BPTs",IFERROR(ROUND('[10]Linked sheet'!D1223,'Rounded options'!$B$3),"-"))</f>
        <v>1992</v>
      </c>
      <c r="F1223" s="15" t="str">
        <f>IFERROR(ROUND(IF('[10]Linked sheet'!E1223="","-",'[10]Linked sheet'!E1223),'Rounded options'!$B$3),"-")</f>
        <v>-</v>
      </c>
      <c r="G1223" s="15" t="str">
        <f>IFERROR(ROUND(IF('[10]Linked sheet'!F1223="","-",'[10]Linked sheet'!F1223),'Rounded options'!$B$3),"-")</f>
        <v>-</v>
      </c>
      <c r="H1223" s="15">
        <f>IFERROR(ROUND(IF('[10]Linked sheet'!G1223="","-",'[10]Linked sheet'!G1223),'Rounded options'!$B$3),"-")</f>
        <v>7</v>
      </c>
      <c r="I1223" s="66">
        <f>IF(AND(Q1223=$I$2,$O1223="HRG"),"See 07.BPTs",IFERROR(ROUND('[10]Linked sheet'!H1223,'Rounded options'!$B$3),"-"))</f>
        <v>2161</v>
      </c>
      <c r="J1223" s="15">
        <f>IFERROR(ROUND(IF('[10]Linked sheet'!I1223="","-",'[10]Linked sheet'!I1223),'Rounded options'!$B$3),"-")</f>
        <v>12</v>
      </c>
      <c r="K1223" s="15">
        <f>IFERROR(ROUND(IF('[10]Linked sheet'!J1223="","-",'[10]Linked sheet'!J1223),'Rounded options'!$B$3),"-")</f>
        <v>186</v>
      </c>
      <c r="L1223" s="15" t="str">
        <f>IF('[10]Linked sheet'!K1223="","-",'[10]Linked sheet'!K1223)</f>
        <v>Yes</v>
      </c>
      <c r="M1223" s="39">
        <f>IF('[10]Linked sheet'!L1223="","-",'[10]Linked sheet'!L1223)</f>
        <v>0.30000000000000004</v>
      </c>
      <c r="N1223" s="35">
        <f>IFERROR(ROUND('[10]Linked sheet'!M1223,'Rounded options'!$B$3),"-")</f>
        <v>648</v>
      </c>
      <c r="O1223" s="7" t="str">
        <f>IFERROR(VLOOKUP($B1223,[11]BPT_System_Structure!$B:$F,2,FALSE),"-")</f>
        <v>-</v>
      </c>
      <c r="P1223" s="23" t="str">
        <f>IFERROR(VLOOKUP($B1223,[11]BPT_System_Structure!$B:$F,3,FALSE),"-")</f>
        <v>-</v>
      </c>
      <c r="Q1223" s="8" t="str">
        <f>IFERROR(VLOOKUP($B1223,[11]BPT_System_Structure!$B:$F,5,FALSE),"-")</f>
        <v>-</v>
      </c>
      <c r="R1223" s="59">
        <v>0</v>
      </c>
    </row>
    <row r="1224" spans="2:18" hidden="1" x14ac:dyDescent="0.2">
      <c r="B1224" s="21" t="str">
        <f>'[10]Linked sheet'!A1224</f>
        <v>LA09M</v>
      </c>
      <c r="C1224" s="20" t="str">
        <f>VLOOKUP($B1224,'[10]Linked sheet'!$A$3:$O$1925,2,FALSE)</f>
        <v>General Renal Disorders without Interventions, with CC Score 9+</v>
      </c>
      <c r="D1224" s="68" t="str">
        <f>IF(AND($Q1224=$D$2,$O1224="HRG"),"See 07.BPT",IFERROR(ROUND('[10]Linked sheet'!C1224,'Rounded options'!$B$3),"-"))</f>
        <v>-</v>
      </c>
      <c r="E1224" s="66">
        <f>IF(AND($O1224="HRG",OR($D$2,$Q1224=$E$2)), "See 07.BPTs",IFERROR(ROUND('[10]Linked sheet'!D1224,'Rounded options'!$B$3),"-"))</f>
        <v>2462</v>
      </c>
      <c r="F1224" s="15" t="str">
        <f>IFERROR(ROUND(IF('[10]Linked sheet'!E1224="","-",'[10]Linked sheet'!E1224),'Rounded options'!$B$3),"-")</f>
        <v>-</v>
      </c>
      <c r="G1224" s="15" t="str">
        <f>IFERROR(ROUND(IF('[10]Linked sheet'!F1224="","-",'[10]Linked sheet'!F1224),'Rounded options'!$B$3),"-")</f>
        <v>-</v>
      </c>
      <c r="H1224" s="15">
        <f>IFERROR(ROUND(IF('[10]Linked sheet'!G1224="","-",'[10]Linked sheet'!G1224),'Rounded options'!$B$3),"-")</f>
        <v>30</v>
      </c>
      <c r="I1224" s="66">
        <f>IF(AND(Q1224=$I$2,$O1224="HRG"),"See 07.BPTs",IFERROR(ROUND('[10]Linked sheet'!H1224,'Rounded options'!$B$3),"-"))</f>
        <v>4400</v>
      </c>
      <c r="J1224" s="15">
        <f>IFERROR(ROUND(IF('[10]Linked sheet'!I1224="","-",'[10]Linked sheet'!I1224),'Rounded options'!$B$3),"-")</f>
        <v>44</v>
      </c>
      <c r="K1224" s="15">
        <f>IFERROR(ROUND(IF('[10]Linked sheet'!J1224="","-",'[10]Linked sheet'!J1224),'Rounded options'!$B$3),"-")</f>
        <v>186</v>
      </c>
      <c r="L1224" s="15" t="str">
        <f>IF('[10]Linked sheet'!K1224="","-",'[10]Linked sheet'!K1224)</f>
        <v>Yes</v>
      </c>
      <c r="M1224" s="39">
        <f>IF('[10]Linked sheet'!L1224="","-",'[10]Linked sheet'!L1224)</f>
        <v>0.30000000000000004</v>
      </c>
      <c r="N1224" s="35">
        <f>IFERROR(ROUND('[10]Linked sheet'!M1224,'Rounded options'!$B$3),"-")</f>
        <v>1320</v>
      </c>
      <c r="O1224" s="7" t="str">
        <f>IFERROR(VLOOKUP($B1224,[11]BPT_System_Structure!$B:$F,2,FALSE),"-")</f>
        <v>-</v>
      </c>
      <c r="P1224" s="23" t="str">
        <f>IFERROR(VLOOKUP($B1224,[11]BPT_System_Structure!$B:$F,3,FALSE),"-")</f>
        <v>-</v>
      </c>
      <c r="Q1224" s="8" t="str">
        <f>IFERROR(VLOOKUP($B1224,[11]BPT_System_Structure!$B:$F,5,FALSE),"-")</f>
        <v>-</v>
      </c>
      <c r="R1224" s="59">
        <v>0</v>
      </c>
    </row>
    <row r="1225" spans="2:18" hidden="1" x14ac:dyDescent="0.2">
      <c r="B1225" s="21" t="str">
        <f>'[10]Linked sheet'!A1225</f>
        <v>LA09N</v>
      </c>
      <c r="C1225" s="20" t="str">
        <f>VLOOKUP($B1225,'[10]Linked sheet'!$A$3:$O$1925,2,FALSE)</f>
        <v>General Renal Disorders without Interventions, with CC Score 6-8</v>
      </c>
      <c r="D1225" s="68" t="str">
        <f>IF(AND($Q1225=$D$2,$O1225="HRG"),"See 07.BPT",IFERROR(ROUND('[10]Linked sheet'!C1225,'Rounded options'!$B$3),"-"))</f>
        <v>-</v>
      </c>
      <c r="E1225" s="66">
        <f>IF(AND($O1225="HRG",OR($D$2,$Q1225=$E$2)), "See 07.BPTs",IFERROR(ROUND('[10]Linked sheet'!D1225,'Rounded options'!$B$3),"-"))</f>
        <v>1405</v>
      </c>
      <c r="F1225" s="15" t="str">
        <f>IFERROR(ROUND(IF('[10]Linked sheet'!E1225="","-",'[10]Linked sheet'!E1225),'Rounded options'!$B$3),"-")</f>
        <v>-</v>
      </c>
      <c r="G1225" s="15" t="str">
        <f>IFERROR(ROUND(IF('[10]Linked sheet'!F1225="","-",'[10]Linked sheet'!F1225),'Rounded options'!$B$3),"-")</f>
        <v>-</v>
      </c>
      <c r="H1225" s="15">
        <f>IFERROR(ROUND(IF('[10]Linked sheet'!G1225="","-",'[10]Linked sheet'!G1225),'Rounded options'!$B$3),"-")</f>
        <v>13</v>
      </c>
      <c r="I1225" s="66">
        <f>IF(AND(Q1225=$I$2,$O1225="HRG"),"See 07.BPTs",IFERROR(ROUND('[10]Linked sheet'!H1225,'Rounded options'!$B$3),"-"))</f>
        <v>2994</v>
      </c>
      <c r="J1225" s="15">
        <f>IFERROR(ROUND(IF('[10]Linked sheet'!I1225="","-",'[10]Linked sheet'!I1225),'Rounded options'!$B$3),"-")</f>
        <v>28</v>
      </c>
      <c r="K1225" s="15">
        <f>IFERROR(ROUND(IF('[10]Linked sheet'!J1225="","-",'[10]Linked sheet'!J1225),'Rounded options'!$B$3),"-")</f>
        <v>186</v>
      </c>
      <c r="L1225" s="15" t="str">
        <f>IF('[10]Linked sheet'!K1225="","-",'[10]Linked sheet'!K1225)</f>
        <v>Yes</v>
      </c>
      <c r="M1225" s="39">
        <f>IF('[10]Linked sheet'!L1225="","-",'[10]Linked sheet'!L1225)</f>
        <v>0.30000000000000004</v>
      </c>
      <c r="N1225" s="35">
        <f>IFERROR(ROUND('[10]Linked sheet'!M1225,'Rounded options'!$B$3),"-")</f>
        <v>898</v>
      </c>
      <c r="O1225" s="7" t="str">
        <f>IFERROR(VLOOKUP($B1225,[11]BPT_System_Structure!$B:$F,2,FALSE),"-")</f>
        <v>-</v>
      </c>
      <c r="P1225" s="23" t="str">
        <f>IFERROR(VLOOKUP($B1225,[11]BPT_System_Structure!$B:$F,3,FALSE),"-")</f>
        <v>-</v>
      </c>
      <c r="Q1225" s="8" t="str">
        <f>IFERROR(VLOOKUP($B1225,[11]BPT_System_Structure!$B:$F,5,FALSE),"-")</f>
        <v>-</v>
      </c>
      <c r="R1225" s="59">
        <v>0</v>
      </c>
    </row>
    <row r="1226" spans="2:18" hidden="1" x14ac:dyDescent="0.2">
      <c r="B1226" s="21" t="str">
        <f>'[10]Linked sheet'!A1226</f>
        <v>LA09P</v>
      </c>
      <c r="C1226" s="20" t="str">
        <f>VLOOKUP($B1226,'[10]Linked sheet'!$A$3:$O$1925,2,FALSE)</f>
        <v>General Renal Disorders without Interventions, with CC Score 3-5</v>
      </c>
      <c r="D1226" s="68" t="str">
        <f>IF(AND($Q1226=$D$2,$O1226="HRG"),"See 07.BPT",IFERROR(ROUND('[10]Linked sheet'!C1226,'Rounded options'!$B$3),"-"))</f>
        <v>-</v>
      </c>
      <c r="E1226" s="66">
        <f>IF(AND($O1226="HRG",OR($D$2,$Q1226=$E$2)), "See 07.BPTs",IFERROR(ROUND('[10]Linked sheet'!D1226,'Rounded options'!$B$3),"-"))</f>
        <v>511</v>
      </c>
      <c r="F1226" s="15" t="str">
        <f>IFERROR(ROUND(IF('[10]Linked sheet'!E1226="","-",'[10]Linked sheet'!E1226),'Rounded options'!$B$3),"-")</f>
        <v>-</v>
      </c>
      <c r="G1226" s="15" t="str">
        <f>IFERROR(ROUND(IF('[10]Linked sheet'!F1226="","-",'[10]Linked sheet'!F1226),'Rounded options'!$B$3),"-")</f>
        <v>-</v>
      </c>
      <c r="H1226" s="15">
        <f>IFERROR(ROUND(IF('[10]Linked sheet'!G1226="","-",'[10]Linked sheet'!G1226),'Rounded options'!$B$3),"-")</f>
        <v>5</v>
      </c>
      <c r="I1226" s="66">
        <f>IF(AND(Q1226=$I$2,$O1226="HRG"),"See 07.BPTs",IFERROR(ROUND('[10]Linked sheet'!H1226,'Rounded options'!$B$3),"-"))</f>
        <v>1969</v>
      </c>
      <c r="J1226" s="15">
        <f>IFERROR(ROUND(IF('[10]Linked sheet'!I1226="","-",'[10]Linked sheet'!I1226),'Rounded options'!$B$3),"-")</f>
        <v>15</v>
      </c>
      <c r="K1226" s="15">
        <f>IFERROR(ROUND(IF('[10]Linked sheet'!J1226="","-",'[10]Linked sheet'!J1226),'Rounded options'!$B$3),"-")</f>
        <v>186</v>
      </c>
      <c r="L1226" s="15" t="str">
        <f>IF('[10]Linked sheet'!K1226="","-",'[10]Linked sheet'!K1226)</f>
        <v>Yes</v>
      </c>
      <c r="M1226" s="39">
        <f>IF('[10]Linked sheet'!L1226="","-",'[10]Linked sheet'!L1226)</f>
        <v>0.30000000000000004</v>
      </c>
      <c r="N1226" s="35">
        <f>IFERROR(ROUND('[10]Linked sheet'!M1226,'Rounded options'!$B$3),"-")</f>
        <v>591</v>
      </c>
      <c r="O1226" s="7" t="str">
        <f>IFERROR(VLOOKUP($B1226,[11]BPT_System_Structure!$B:$F,2,FALSE),"-")</f>
        <v>-</v>
      </c>
      <c r="P1226" s="23" t="str">
        <f>IFERROR(VLOOKUP($B1226,[11]BPT_System_Structure!$B:$F,3,FALSE),"-")</f>
        <v>-</v>
      </c>
      <c r="Q1226" s="8" t="str">
        <f>IFERROR(VLOOKUP($B1226,[11]BPT_System_Structure!$B:$F,5,FALSE),"-")</f>
        <v>-</v>
      </c>
      <c r="R1226" s="59">
        <v>0</v>
      </c>
    </row>
    <row r="1227" spans="2:18" hidden="1" x14ac:dyDescent="0.2">
      <c r="B1227" s="21" t="str">
        <f>'[10]Linked sheet'!A1227</f>
        <v>LA09Q</v>
      </c>
      <c r="C1227" s="20" t="str">
        <f>VLOOKUP($B1227,'[10]Linked sheet'!$A$3:$O$1925,2,FALSE)</f>
        <v>General Renal Disorders without Interventions, with CC Score 0-2</v>
      </c>
      <c r="D1227" s="68" t="str">
        <f>IF(AND($Q1227=$D$2,$O1227="HRG"),"See 07.BPT",IFERROR(ROUND('[10]Linked sheet'!C1227,'Rounded options'!$B$3),"-"))</f>
        <v>-</v>
      </c>
      <c r="E1227" s="66">
        <f>IF(AND($O1227="HRG",OR($D$2,$Q1227=$E$2)), "See 07.BPTs",IFERROR(ROUND('[10]Linked sheet'!D1227,'Rounded options'!$B$3),"-"))</f>
        <v>412</v>
      </c>
      <c r="F1227" s="15" t="str">
        <f>IFERROR(ROUND(IF('[10]Linked sheet'!E1227="","-",'[10]Linked sheet'!E1227),'Rounded options'!$B$3),"-")</f>
        <v>-</v>
      </c>
      <c r="G1227" s="15" t="str">
        <f>IFERROR(ROUND(IF('[10]Linked sheet'!F1227="","-",'[10]Linked sheet'!F1227),'Rounded options'!$B$3),"-")</f>
        <v>-</v>
      </c>
      <c r="H1227" s="15">
        <f>IFERROR(ROUND(IF('[10]Linked sheet'!G1227="","-",'[10]Linked sheet'!G1227),'Rounded options'!$B$3),"-")</f>
        <v>5</v>
      </c>
      <c r="I1227" s="66">
        <f>IF(AND(Q1227=$I$2,$O1227="HRG"),"See 07.BPTs",IFERROR(ROUND('[10]Linked sheet'!H1227,'Rounded options'!$B$3),"-"))</f>
        <v>1033</v>
      </c>
      <c r="J1227" s="15">
        <f>IFERROR(ROUND(IF('[10]Linked sheet'!I1227="","-",'[10]Linked sheet'!I1227),'Rounded options'!$B$3),"-")</f>
        <v>6</v>
      </c>
      <c r="K1227" s="15">
        <f>IFERROR(ROUND(IF('[10]Linked sheet'!J1227="","-",'[10]Linked sheet'!J1227),'Rounded options'!$B$3),"-")</f>
        <v>186</v>
      </c>
      <c r="L1227" s="15" t="str">
        <f>IF('[10]Linked sheet'!K1227="","-",'[10]Linked sheet'!K1227)</f>
        <v>Yes</v>
      </c>
      <c r="M1227" s="39">
        <f>IF('[10]Linked sheet'!L1227="","-",'[10]Linked sheet'!L1227)</f>
        <v>0.65</v>
      </c>
      <c r="N1227" s="35">
        <f>IFERROR(ROUND('[10]Linked sheet'!M1227,'Rounded options'!$B$3),"-")</f>
        <v>671</v>
      </c>
      <c r="O1227" s="7" t="str">
        <f>IFERROR(VLOOKUP($B1227,[11]BPT_System_Structure!$B:$F,2,FALSE),"-")</f>
        <v>-</v>
      </c>
      <c r="P1227" s="23" t="str">
        <f>IFERROR(VLOOKUP($B1227,[11]BPT_System_Structure!$B:$F,3,FALSE),"-")</f>
        <v>-</v>
      </c>
      <c r="Q1227" s="8" t="str">
        <f>IFERROR(VLOOKUP($B1227,[11]BPT_System_Structure!$B:$F,5,FALSE),"-")</f>
        <v>-</v>
      </c>
      <c r="R1227" s="59">
        <v>0</v>
      </c>
    </row>
    <row r="1228" spans="2:18" hidden="1" x14ac:dyDescent="0.2">
      <c r="B1228" s="21" t="str">
        <f>'[10]Linked sheet'!A1228</f>
        <v>LA97A</v>
      </c>
      <c r="C1228" s="20" t="str">
        <f>VLOOKUP($B1228,'[10]Linked sheet'!$A$3:$O$1925,2,FALSE)</f>
        <v>Same Day Dialysis Admission or Attendance, 19 years and over</v>
      </c>
      <c r="D1228" s="68">
        <f>IF(AND($Q1228=$D$2,$O1228="HRG"),"See 07.BPT",IFERROR(ROUND('[10]Linked sheet'!C1228,'Rounded options'!$B$3),"-"))</f>
        <v>0</v>
      </c>
      <c r="E1228" s="66">
        <f>IF(AND($O1228="HRG",OR($D$2,$Q1228=$E$2)), "See 07.BPTs",IFERROR(ROUND('[10]Linked sheet'!D1228,'Rounded options'!$B$3),"-"))</f>
        <v>0</v>
      </c>
      <c r="F1228" s="15" t="str">
        <f>IFERROR(ROUND(IF('[10]Linked sheet'!E1228="","-",'[10]Linked sheet'!E1228),'Rounded options'!$B$3),"-")</f>
        <v>-</v>
      </c>
      <c r="G1228" s="15" t="str">
        <f>IFERROR(ROUND(IF('[10]Linked sheet'!F1228="","-",'[10]Linked sheet'!F1228),'Rounded options'!$B$3),"-")</f>
        <v>-</v>
      </c>
      <c r="H1228" s="15">
        <f>IFERROR(ROUND(IF('[10]Linked sheet'!G1228="","-",'[10]Linked sheet'!G1228),'Rounded options'!$B$3),"-")</f>
        <v>5</v>
      </c>
      <c r="I1228" s="66">
        <f>IF(AND(Q1228=$I$2,$O1228="HRG"),"See 07.BPTs",IFERROR(ROUND('[10]Linked sheet'!H1228,'Rounded options'!$B$3),"-"))</f>
        <v>0</v>
      </c>
      <c r="J1228" s="15">
        <f>IFERROR(ROUND(IF('[10]Linked sheet'!I1228="","-",'[10]Linked sheet'!I1228),'Rounded options'!$B$3),"-")</f>
        <v>5</v>
      </c>
      <c r="K1228" s="15">
        <f>IFERROR(ROUND(IF('[10]Linked sheet'!J1228="","-",'[10]Linked sheet'!J1228),'Rounded options'!$B$3),"-")</f>
        <v>186</v>
      </c>
      <c r="L1228" s="15" t="str">
        <f>IF('[10]Linked sheet'!K1228="","-",'[10]Linked sheet'!K1228)</f>
        <v>No</v>
      </c>
      <c r="M1228" s="39" t="str">
        <f>IF('[10]Linked sheet'!L1228="","-",'[10]Linked sheet'!L1228)</f>
        <v>-</v>
      </c>
      <c r="N1228" s="35">
        <f>IFERROR(ROUND('[10]Linked sheet'!M1228,'Rounded options'!$B$3),"-")</f>
        <v>0</v>
      </c>
      <c r="O1228" s="7" t="str">
        <f>IFERROR(VLOOKUP($B1228,[11]BPT_System_Structure!$B:$F,2,FALSE),"-")</f>
        <v>-</v>
      </c>
      <c r="P1228" s="23" t="str">
        <f>IFERROR(VLOOKUP($B1228,[11]BPT_System_Structure!$B:$F,3,FALSE),"-")</f>
        <v>-</v>
      </c>
      <c r="Q1228" s="8" t="str">
        <f>IFERROR(VLOOKUP($B1228,[11]BPT_System_Structure!$B:$F,5,FALSE),"-")</f>
        <v>-</v>
      </c>
      <c r="R1228" s="59">
        <v>0</v>
      </c>
    </row>
    <row r="1229" spans="2:18" hidden="1" x14ac:dyDescent="0.2">
      <c r="B1229" s="21" t="str">
        <f>'[10]Linked sheet'!A1229</f>
        <v>LB05D</v>
      </c>
      <c r="C1229" s="20" t="str">
        <f>VLOOKUP($B1229,'[10]Linked sheet'!$A$3:$O$1925,2,FALSE)</f>
        <v>Intermediate Percutaneous, Kidney or Ureter Procedures, 18 years and under</v>
      </c>
      <c r="D1229" s="68" t="str">
        <f>IF(AND($Q1229=$D$2,$O1229="HRG"),"See 07.BPT",IFERROR(ROUND('[10]Linked sheet'!C1229,'Rounded options'!$B$3),"-"))</f>
        <v>-</v>
      </c>
      <c r="E1229" s="66">
        <f>IF(AND($O1229="HRG",OR($D$2,$Q1229=$E$2)), "See 07.BPTs",IFERROR(ROUND('[10]Linked sheet'!D1229,'Rounded options'!$B$3),"-"))</f>
        <v>1959</v>
      </c>
      <c r="F1229" s="15" t="str">
        <f>IFERROR(ROUND(IF('[10]Linked sheet'!E1229="","-",'[10]Linked sheet'!E1229),'Rounded options'!$B$3),"-")</f>
        <v>-</v>
      </c>
      <c r="G1229" s="15" t="str">
        <f>IFERROR(ROUND(IF('[10]Linked sheet'!F1229="","-",'[10]Linked sheet'!F1229),'Rounded options'!$B$3),"-")</f>
        <v>-</v>
      </c>
      <c r="H1229" s="15">
        <f>IFERROR(ROUND(IF('[10]Linked sheet'!G1229="","-",'[10]Linked sheet'!G1229),'Rounded options'!$B$3),"-")</f>
        <v>5</v>
      </c>
      <c r="I1229" s="66">
        <f>IF(AND(Q1229=$I$2,$O1229="HRG"),"See 07.BPTs",IFERROR(ROUND('[10]Linked sheet'!H1229,'Rounded options'!$B$3),"-"))</f>
        <v>4632</v>
      </c>
      <c r="J1229" s="15">
        <f>IFERROR(ROUND(IF('[10]Linked sheet'!I1229="","-",'[10]Linked sheet'!I1229),'Rounded options'!$B$3),"-")</f>
        <v>19</v>
      </c>
      <c r="K1229" s="15">
        <f>IFERROR(ROUND(IF('[10]Linked sheet'!J1229="","-",'[10]Linked sheet'!J1229),'Rounded options'!$B$3),"-")</f>
        <v>339</v>
      </c>
      <c r="L1229" s="15" t="str">
        <f>IF('[10]Linked sheet'!K1229="","-",'[10]Linked sheet'!K1229)</f>
        <v>No</v>
      </c>
      <c r="M1229" s="39" t="str">
        <f>IF('[10]Linked sheet'!L1229="","-",'[10]Linked sheet'!L1229)</f>
        <v>-</v>
      </c>
      <c r="N1229" s="35">
        <f>IFERROR(ROUND('[10]Linked sheet'!M1229,'Rounded options'!$B$3),"-")</f>
        <v>0</v>
      </c>
      <c r="O1229" s="7" t="str">
        <f>IFERROR(VLOOKUP($B1229,[11]BPT_System_Structure!$B:$F,2,FALSE),"-")</f>
        <v>-</v>
      </c>
      <c r="P1229" s="23" t="str">
        <f>IFERROR(VLOOKUP($B1229,[11]BPT_System_Structure!$B:$F,3,FALSE),"-")</f>
        <v>-</v>
      </c>
      <c r="Q1229" s="8" t="str">
        <f>IFERROR(VLOOKUP($B1229,[11]BPT_System_Structure!$B:$F,5,FALSE),"-")</f>
        <v>-</v>
      </c>
      <c r="R1229" s="59">
        <v>0</v>
      </c>
    </row>
    <row r="1230" spans="2:18" hidden="1" x14ac:dyDescent="0.2">
      <c r="B1230" s="21" t="str">
        <f>'[10]Linked sheet'!A1230</f>
        <v>LB05E</v>
      </c>
      <c r="C1230" s="20" t="str">
        <f>VLOOKUP($B1230,'[10]Linked sheet'!$A$3:$O$1925,2,FALSE)</f>
        <v>Intermediate Percutaneous, Kidney or Ureter Procedures, 19 years and over, with CC Score 6+</v>
      </c>
      <c r="D1230" s="68" t="str">
        <f>IF(AND($Q1230=$D$2,$O1230="HRG"),"See 07.BPT",IFERROR(ROUND('[10]Linked sheet'!C1230,'Rounded options'!$B$3),"-"))</f>
        <v>-</v>
      </c>
      <c r="E1230" s="66">
        <f>IF(AND($O1230="HRG",OR($D$2,$Q1230=$E$2)), "See 07.BPTs",IFERROR(ROUND('[10]Linked sheet'!D1230,'Rounded options'!$B$3),"-"))</f>
        <v>2762</v>
      </c>
      <c r="F1230" s="15" t="str">
        <f>IFERROR(ROUND(IF('[10]Linked sheet'!E1230="","-",'[10]Linked sheet'!E1230),'Rounded options'!$B$3),"-")</f>
        <v>-</v>
      </c>
      <c r="G1230" s="15" t="str">
        <f>IFERROR(ROUND(IF('[10]Linked sheet'!F1230="","-",'[10]Linked sheet'!F1230),'Rounded options'!$B$3),"-")</f>
        <v>-</v>
      </c>
      <c r="H1230" s="15">
        <f>IFERROR(ROUND(IF('[10]Linked sheet'!G1230="","-",'[10]Linked sheet'!G1230),'Rounded options'!$B$3),"-")</f>
        <v>18</v>
      </c>
      <c r="I1230" s="66">
        <f>IF(AND(Q1230=$I$2,$O1230="HRG"),"See 07.BPTs",IFERROR(ROUND('[10]Linked sheet'!H1230,'Rounded options'!$B$3),"-"))</f>
        <v>5304</v>
      </c>
      <c r="J1230" s="15">
        <f>IFERROR(ROUND(IF('[10]Linked sheet'!I1230="","-",'[10]Linked sheet'!I1230),'Rounded options'!$B$3),"-")</f>
        <v>48</v>
      </c>
      <c r="K1230" s="15">
        <f>IFERROR(ROUND(IF('[10]Linked sheet'!J1230="","-",'[10]Linked sheet'!J1230),'Rounded options'!$B$3),"-")</f>
        <v>186</v>
      </c>
      <c r="L1230" s="15" t="str">
        <f>IF('[10]Linked sheet'!K1230="","-",'[10]Linked sheet'!K1230)</f>
        <v>No</v>
      </c>
      <c r="M1230" s="39" t="str">
        <f>IF('[10]Linked sheet'!L1230="","-",'[10]Linked sheet'!L1230)</f>
        <v>-</v>
      </c>
      <c r="N1230" s="35">
        <f>IFERROR(ROUND('[10]Linked sheet'!M1230,'Rounded options'!$B$3),"-")</f>
        <v>0</v>
      </c>
      <c r="O1230" s="7" t="str">
        <f>IFERROR(VLOOKUP($B1230,[11]BPT_System_Structure!$B:$F,2,FALSE),"-")</f>
        <v>-</v>
      </c>
      <c r="P1230" s="23" t="str">
        <f>IFERROR(VLOOKUP($B1230,[11]BPT_System_Structure!$B:$F,3,FALSE),"-")</f>
        <v>-</v>
      </c>
      <c r="Q1230" s="8" t="str">
        <f>IFERROR(VLOOKUP($B1230,[11]BPT_System_Structure!$B:$F,5,FALSE),"-")</f>
        <v>-</v>
      </c>
      <c r="R1230" s="59">
        <v>0</v>
      </c>
    </row>
    <row r="1231" spans="2:18" hidden="1" x14ac:dyDescent="0.2">
      <c r="B1231" s="21" t="str">
        <f>'[10]Linked sheet'!A1231</f>
        <v>LB05F</v>
      </c>
      <c r="C1231" s="20" t="str">
        <f>VLOOKUP($B1231,'[10]Linked sheet'!$A$3:$O$1925,2,FALSE)</f>
        <v>Intermediate Percutaneous, Kidney or Ureter Procedures, 19 years and over, with CC Score 3-5</v>
      </c>
      <c r="D1231" s="68" t="str">
        <f>IF(AND($Q1231=$D$2,$O1231="HRG"),"See 07.BPT",IFERROR(ROUND('[10]Linked sheet'!C1231,'Rounded options'!$B$3),"-"))</f>
        <v>-</v>
      </c>
      <c r="E1231" s="66">
        <f>IF(AND($O1231="HRG",OR($D$2,$Q1231=$E$2)), "See 07.BPTs",IFERROR(ROUND('[10]Linked sheet'!D1231,'Rounded options'!$B$3),"-"))</f>
        <v>1678</v>
      </c>
      <c r="F1231" s="15" t="str">
        <f>IFERROR(ROUND(IF('[10]Linked sheet'!E1231="","-",'[10]Linked sheet'!E1231),'Rounded options'!$B$3),"-")</f>
        <v>-</v>
      </c>
      <c r="G1231" s="15" t="str">
        <f>IFERROR(ROUND(IF('[10]Linked sheet'!F1231="","-",'[10]Linked sheet'!F1231),'Rounded options'!$B$3),"-")</f>
        <v>-</v>
      </c>
      <c r="H1231" s="15">
        <f>IFERROR(ROUND(IF('[10]Linked sheet'!G1231="","-",'[10]Linked sheet'!G1231),'Rounded options'!$B$3),"-")</f>
        <v>5</v>
      </c>
      <c r="I1231" s="66">
        <f>IF(AND(Q1231=$I$2,$O1231="HRG"),"See 07.BPTs",IFERROR(ROUND('[10]Linked sheet'!H1231,'Rounded options'!$B$3),"-"))</f>
        <v>2519</v>
      </c>
      <c r="J1231" s="15">
        <f>IFERROR(ROUND(IF('[10]Linked sheet'!I1231="","-",'[10]Linked sheet'!I1231),'Rounded options'!$B$3),"-")</f>
        <v>20</v>
      </c>
      <c r="K1231" s="15">
        <f>IFERROR(ROUND(IF('[10]Linked sheet'!J1231="","-",'[10]Linked sheet'!J1231),'Rounded options'!$B$3),"-")</f>
        <v>186</v>
      </c>
      <c r="L1231" s="15" t="str">
        <f>IF('[10]Linked sheet'!K1231="","-",'[10]Linked sheet'!K1231)</f>
        <v>No</v>
      </c>
      <c r="M1231" s="39" t="str">
        <f>IF('[10]Linked sheet'!L1231="","-",'[10]Linked sheet'!L1231)</f>
        <v>-</v>
      </c>
      <c r="N1231" s="35">
        <f>IFERROR(ROUND('[10]Linked sheet'!M1231,'Rounded options'!$B$3),"-")</f>
        <v>0</v>
      </c>
      <c r="O1231" s="7" t="str">
        <f>IFERROR(VLOOKUP($B1231,[11]BPT_System_Structure!$B:$F,2,FALSE),"-")</f>
        <v>-</v>
      </c>
      <c r="P1231" s="23" t="str">
        <f>IFERROR(VLOOKUP($B1231,[11]BPT_System_Structure!$B:$F,3,FALSE),"-")</f>
        <v>-</v>
      </c>
      <c r="Q1231" s="8" t="str">
        <f>IFERROR(VLOOKUP($B1231,[11]BPT_System_Structure!$B:$F,5,FALSE),"-")</f>
        <v>-</v>
      </c>
      <c r="R1231" s="59">
        <v>0</v>
      </c>
    </row>
    <row r="1232" spans="2:18" hidden="1" x14ac:dyDescent="0.2">
      <c r="B1232" s="21" t="str">
        <f>'[10]Linked sheet'!A1232</f>
        <v>LB05G</v>
      </c>
      <c r="C1232" s="20" t="str">
        <f>VLOOKUP($B1232,'[10]Linked sheet'!$A$3:$O$1925,2,FALSE)</f>
        <v>Intermediate Percutaneous, Kidney or Ureter Procedures, 19 years and over, with CC Score 0-2</v>
      </c>
      <c r="D1232" s="68" t="str">
        <f>IF(AND($Q1232=$D$2,$O1232="HRG"),"See 07.BPT",IFERROR(ROUND('[10]Linked sheet'!C1232,'Rounded options'!$B$3),"-"))</f>
        <v>-</v>
      </c>
      <c r="E1232" s="66">
        <f>IF(AND($O1232="HRG",OR($D$2,$Q1232=$E$2)), "See 07.BPTs",IFERROR(ROUND('[10]Linked sheet'!D1232,'Rounded options'!$B$3),"-"))</f>
        <v>1175</v>
      </c>
      <c r="F1232" s="15" t="str">
        <f>IFERROR(ROUND(IF('[10]Linked sheet'!E1232="","-",'[10]Linked sheet'!E1232),'Rounded options'!$B$3),"-")</f>
        <v>-</v>
      </c>
      <c r="G1232" s="15" t="str">
        <f>IFERROR(ROUND(IF('[10]Linked sheet'!F1232="","-",'[10]Linked sheet'!F1232),'Rounded options'!$B$3),"-")</f>
        <v>-</v>
      </c>
      <c r="H1232" s="15">
        <f>IFERROR(ROUND(IF('[10]Linked sheet'!G1232="","-",'[10]Linked sheet'!G1232),'Rounded options'!$B$3),"-")</f>
        <v>5</v>
      </c>
      <c r="I1232" s="66">
        <f>IF(AND(Q1232=$I$2,$O1232="HRG"),"See 07.BPTs",IFERROR(ROUND('[10]Linked sheet'!H1232,'Rounded options'!$B$3),"-"))</f>
        <v>1518</v>
      </c>
      <c r="J1232" s="15">
        <f>IFERROR(ROUND(IF('[10]Linked sheet'!I1232="","-",'[10]Linked sheet'!I1232),'Rounded options'!$B$3),"-")</f>
        <v>9</v>
      </c>
      <c r="K1232" s="15">
        <f>IFERROR(ROUND(IF('[10]Linked sheet'!J1232="","-",'[10]Linked sheet'!J1232),'Rounded options'!$B$3),"-")</f>
        <v>186</v>
      </c>
      <c r="L1232" s="15" t="str">
        <f>IF('[10]Linked sheet'!K1232="","-",'[10]Linked sheet'!K1232)</f>
        <v>No</v>
      </c>
      <c r="M1232" s="39" t="str">
        <f>IF('[10]Linked sheet'!L1232="","-",'[10]Linked sheet'!L1232)</f>
        <v>-</v>
      </c>
      <c r="N1232" s="35">
        <f>IFERROR(ROUND('[10]Linked sheet'!M1232,'Rounded options'!$B$3),"-")</f>
        <v>0</v>
      </c>
      <c r="O1232" s="7" t="str">
        <f>IFERROR(VLOOKUP($B1232,[11]BPT_System_Structure!$B:$F,2,FALSE),"-")</f>
        <v>-</v>
      </c>
      <c r="P1232" s="23" t="str">
        <f>IFERROR(VLOOKUP($B1232,[11]BPT_System_Structure!$B:$F,3,FALSE),"-")</f>
        <v>-</v>
      </c>
      <c r="Q1232" s="8" t="str">
        <f>IFERROR(VLOOKUP($B1232,[11]BPT_System_Structure!$B:$F,5,FALSE),"-")</f>
        <v>-</v>
      </c>
      <c r="R1232" s="59">
        <v>0</v>
      </c>
    </row>
    <row r="1233" spans="2:18" hidden="1" x14ac:dyDescent="0.2">
      <c r="B1233" s="21" t="str">
        <f>'[10]Linked sheet'!A1233</f>
        <v>LB06H</v>
      </c>
      <c r="C1233" s="20" t="str">
        <f>VLOOKUP($B1233,'[10]Linked sheet'!$A$3:$O$1925,2,FALSE)</f>
        <v>Kidney, Urinary Tract or Prostate Neoplasms, with Interventions, with CC Score 9+</v>
      </c>
      <c r="D1233" s="68" t="str">
        <f>IF(AND($Q1233=$D$2,$O1233="HRG"),"See 07.BPT",IFERROR(ROUND('[10]Linked sheet'!C1233,'Rounded options'!$B$3),"-"))</f>
        <v>-</v>
      </c>
      <c r="E1233" s="66">
        <f>IF(AND($O1233="HRG",OR($D$2,$Q1233=$E$2)), "See 07.BPTs",IFERROR(ROUND('[10]Linked sheet'!D1233,'Rounded options'!$B$3),"-"))</f>
        <v>6152</v>
      </c>
      <c r="F1233" s="15" t="str">
        <f>IFERROR(ROUND(IF('[10]Linked sheet'!E1233="","-",'[10]Linked sheet'!E1233),'Rounded options'!$B$3),"-")</f>
        <v>-</v>
      </c>
      <c r="G1233" s="15" t="str">
        <f>IFERROR(ROUND(IF('[10]Linked sheet'!F1233="","-",'[10]Linked sheet'!F1233),'Rounded options'!$B$3),"-")</f>
        <v>-</v>
      </c>
      <c r="H1233" s="15">
        <f>IFERROR(ROUND(IF('[10]Linked sheet'!G1233="","-",'[10]Linked sheet'!G1233),'Rounded options'!$B$3),"-")</f>
        <v>62</v>
      </c>
      <c r="I1233" s="66">
        <f>IF(AND(Q1233=$I$2,$O1233="HRG"),"See 07.BPTs",IFERROR(ROUND('[10]Linked sheet'!H1233,'Rounded options'!$B$3),"-"))</f>
        <v>6904</v>
      </c>
      <c r="J1233" s="15">
        <f>IFERROR(ROUND(IF('[10]Linked sheet'!I1233="","-",'[10]Linked sheet'!I1233),'Rounded options'!$B$3),"-")</f>
        <v>58</v>
      </c>
      <c r="K1233" s="15">
        <f>IFERROR(ROUND(IF('[10]Linked sheet'!J1233="","-",'[10]Linked sheet'!J1233),'Rounded options'!$B$3),"-")</f>
        <v>186</v>
      </c>
      <c r="L1233" s="15" t="str">
        <f>IF('[10]Linked sheet'!K1233="","-",'[10]Linked sheet'!K1233)</f>
        <v>Yes</v>
      </c>
      <c r="M1233" s="39">
        <f>IF('[10]Linked sheet'!L1233="","-",'[10]Linked sheet'!L1233)</f>
        <v>0.30000000000000004</v>
      </c>
      <c r="N1233" s="35">
        <f>IFERROR(ROUND('[10]Linked sheet'!M1233,'Rounded options'!$B$3),"-")</f>
        <v>2071</v>
      </c>
      <c r="O1233" s="7" t="str">
        <f>IFERROR(VLOOKUP($B1233,[11]BPT_System_Structure!$B:$F,2,FALSE),"-")</f>
        <v>-</v>
      </c>
      <c r="P1233" s="23" t="str">
        <f>IFERROR(VLOOKUP($B1233,[11]BPT_System_Structure!$B:$F,3,FALSE),"-")</f>
        <v>-</v>
      </c>
      <c r="Q1233" s="8" t="str">
        <f>IFERROR(VLOOKUP($B1233,[11]BPT_System_Structure!$B:$F,5,FALSE),"-")</f>
        <v>-</v>
      </c>
      <c r="R1233" s="59">
        <v>0</v>
      </c>
    </row>
    <row r="1234" spans="2:18" hidden="1" x14ac:dyDescent="0.2">
      <c r="B1234" s="21" t="str">
        <f>'[10]Linked sheet'!A1234</f>
        <v>LB06J</v>
      </c>
      <c r="C1234" s="20" t="str">
        <f>VLOOKUP($B1234,'[10]Linked sheet'!$A$3:$O$1925,2,FALSE)</f>
        <v>Kidney, Urinary Tract or Prostate Neoplasms, with Interventions, with CC Score 6-8</v>
      </c>
      <c r="D1234" s="68" t="str">
        <f>IF(AND($Q1234=$D$2,$O1234="HRG"),"See 07.BPT",IFERROR(ROUND('[10]Linked sheet'!C1234,'Rounded options'!$B$3),"-"))</f>
        <v>-</v>
      </c>
      <c r="E1234" s="66">
        <f>IF(AND($O1234="HRG",OR($D$2,$Q1234=$E$2)), "See 07.BPTs",IFERROR(ROUND('[10]Linked sheet'!D1234,'Rounded options'!$B$3),"-"))</f>
        <v>3068</v>
      </c>
      <c r="F1234" s="15" t="str">
        <f>IFERROR(ROUND(IF('[10]Linked sheet'!E1234="","-",'[10]Linked sheet'!E1234),'Rounded options'!$B$3),"-")</f>
        <v>-</v>
      </c>
      <c r="G1234" s="15" t="str">
        <f>IFERROR(ROUND(IF('[10]Linked sheet'!F1234="","-",'[10]Linked sheet'!F1234),'Rounded options'!$B$3),"-")</f>
        <v>-</v>
      </c>
      <c r="H1234" s="15">
        <f>IFERROR(ROUND(IF('[10]Linked sheet'!G1234="","-",'[10]Linked sheet'!G1234),'Rounded options'!$B$3),"-")</f>
        <v>20</v>
      </c>
      <c r="I1234" s="66">
        <f>IF(AND(Q1234=$I$2,$O1234="HRG"),"See 07.BPTs",IFERROR(ROUND('[10]Linked sheet'!H1234,'Rounded options'!$B$3),"-"))</f>
        <v>4103</v>
      </c>
      <c r="J1234" s="15">
        <f>IFERROR(ROUND(IF('[10]Linked sheet'!I1234="","-",'[10]Linked sheet'!I1234),'Rounded options'!$B$3),"-")</f>
        <v>33</v>
      </c>
      <c r="K1234" s="15">
        <f>IFERROR(ROUND(IF('[10]Linked sheet'!J1234="","-",'[10]Linked sheet'!J1234),'Rounded options'!$B$3),"-")</f>
        <v>186</v>
      </c>
      <c r="L1234" s="15" t="str">
        <f>IF('[10]Linked sheet'!K1234="","-",'[10]Linked sheet'!K1234)</f>
        <v>Yes</v>
      </c>
      <c r="M1234" s="39">
        <f>IF('[10]Linked sheet'!L1234="","-",'[10]Linked sheet'!L1234)</f>
        <v>0.30000000000000004</v>
      </c>
      <c r="N1234" s="35">
        <f>IFERROR(ROUND('[10]Linked sheet'!M1234,'Rounded options'!$B$3),"-")</f>
        <v>1231</v>
      </c>
      <c r="O1234" s="7" t="str">
        <f>IFERROR(VLOOKUP($B1234,[11]BPT_System_Structure!$B:$F,2,FALSE),"-")</f>
        <v>-</v>
      </c>
      <c r="P1234" s="23" t="str">
        <f>IFERROR(VLOOKUP($B1234,[11]BPT_System_Structure!$B:$F,3,FALSE),"-")</f>
        <v>-</v>
      </c>
      <c r="Q1234" s="8" t="str">
        <f>IFERROR(VLOOKUP($B1234,[11]BPT_System_Structure!$B:$F,5,FALSE),"-")</f>
        <v>-</v>
      </c>
      <c r="R1234" s="59">
        <v>0</v>
      </c>
    </row>
    <row r="1235" spans="2:18" hidden="1" x14ac:dyDescent="0.2">
      <c r="B1235" s="21" t="str">
        <f>'[10]Linked sheet'!A1235</f>
        <v>LB06K</v>
      </c>
      <c r="C1235" s="20" t="str">
        <f>VLOOKUP($B1235,'[10]Linked sheet'!$A$3:$O$1925,2,FALSE)</f>
        <v>Kidney, Urinary Tract or Prostate Neoplasms, with Interventions, with CC Score 4-5</v>
      </c>
      <c r="D1235" s="68" t="str">
        <f>IF(AND($Q1235=$D$2,$O1235="HRG"),"See 07.BPT",IFERROR(ROUND('[10]Linked sheet'!C1235,'Rounded options'!$B$3),"-"))</f>
        <v>-</v>
      </c>
      <c r="E1235" s="66">
        <f>IF(AND($O1235="HRG",OR($D$2,$Q1235=$E$2)), "See 07.BPTs",IFERROR(ROUND('[10]Linked sheet'!D1235,'Rounded options'!$B$3),"-"))</f>
        <v>2292</v>
      </c>
      <c r="F1235" s="15" t="str">
        <f>IFERROR(ROUND(IF('[10]Linked sheet'!E1235="","-",'[10]Linked sheet'!E1235),'Rounded options'!$B$3),"-")</f>
        <v>-</v>
      </c>
      <c r="G1235" s="15" t="str">
        <f>IFERROR(ROUND(IF('[10]Linked sheet'!F1235="","-",'[10]Linked sheet'!F1235),'Rounded options'!$B$3),"-")</f>
        <v>-</v>
      </c>
      <c r="H1235" s="15">
        <f>IFERROR(ROUND(IF('[10]Linked sheet'!G1235="","-",'[10]Linked sheet'!G1235),'Rounded options'!$B$3),"-")</f>
        <v>11</v>
      </c>
      <c r="I1235" s="66">
        <f>IF(AND(Q1235=$I$2,$O1235="HRG"),"See 07.BPTs",IFERROR(ROUND('[10]Linked sheet'!H1235,'Rounded options'!$B$3),"-"))</f>
        <v>3068</v>
      </c>
      <c r="J1235" s="15">
        <f>IFERROR(ROUND(IF('[10]Linked sheet'!I1235="","-",'[10]Linked sheet'!I1235),'Rounded options'!$B$3),"-")</f>
        <v>22</v>
      </c>
      <c r="K1235" s="15">
        <f>IFERROR(ROUND(IF('[10]Linked sheet'!J1235="","-",'[10]Linked sheet'!J1235),'Rounded options'!$B$3),"-")</f>
        <v>186</v>
      </c>
      <c r="L1235" s="15" t="str">
        <f>IF('[10]Linked sheet'!K1235="","-",'[10]Linked sheet'!K1235)</f>
        <v>Yes</v>
      </c>
      <c r="M1235" s="39">
        <f>IF('[10]Linked sheet'!L1235="","-",'[10]Linked sheet'!L1235)</f>
        <v>0.30000000000000004</v>
      </c>
      <c r="N1235" s="35">
        <f>IFERROR(ROUND('[10]Linked sheet'!M1235,'Rounded options'!$B$3),"-")</f>
        <v>921</v>
      </c>
      <c r="O1235" s="7" t="str">
        <f>IFERROR(VLOOKUP($B1235,[11]BPT_System_Structure!$B:$F,2,FALSE),"-")</f>
        <v>-</v>
      </c>
      <c r="P1235" s="23" t="str">
        <f>IFERROR(VLOOKUP($B1235,[11]BPT_System_Structure!$B:$F,3,FALSE),"-")</f>
        <v>-</v>
      </c>
      <c r="Q1235" s="8" t="str">
        <f>IFERROR(VLOOKUP($B1235,[11]BPT_System_Structure!$B:$F,5,FALSE),"-")</f>
        <v>-</v>
      </c>
      <c r="R1235" s="59">
        <v>0</v>
      </c>
    </row>
    <row r="1236" spans="2:18" hidden="1" x14ac:dyDescent="0.2">
      <c r="B1236" s="21" t="str">
        <f>'[10]Linked sheet'!A1236</f>
        <v>LB06L</v>
      </c>
      <c r="C1236" s="20" t="str">
        <f>VLOOKUP($B1236,'[10]Linked sheet'!$A$3:$O$1925,2,FALSE)</f>
        <v>Kidney, Urinary Tract or Prostate Neoplasms, with Interventions, with CC Score 2-3</v>
      </c>
      <c r="D1236" s="68" t="str">
        <f>IF(AND($Q1236=$D$2,$O1236="HRG"),"See 07.BPT",IFERROR(ROUND('[10]Linked sheet'!C1236,'Rounded options'!$B$3),"-"))</f>
        <v>-</v>
      </c>
      <c r="E1236" s="66">
        <f>IF(AND($O1236="HRG",OR($D$2,$Q1236=$E$2)), "See 07.BPTs",IFERROR(ROUND('[10]Linked sheet'!D1236,'Rounded options'!$B$3),"-"))</f>
        <v>1975</v>
      </c>
      <c r="F1236" s="15" t="str">
        <f>IFERROR(ROUND(IF('[10]Linked sheet'!E1236="","-",'[10]Linked sheet'!E1236),'Rounded options'!$B$3),"-")</f>
        <v>-</v>
      </c>
      <c r="G1236" s="15" t="str">
        <f>IFERROR(ROUND(IF('[10]Linked sheet'!F1236="","-",'[10]Linked sheet'!F1236),'Rounded options'!$B$3),"-")</f>
        <v>-</v>
      </c>
      <c r="H1236" s="15">
        <f>IFERROR(ROUND(IF('[10]Linked sheet'!G1236="","-",'[10]Linked sheet'!G1236),'Rounded options'!$B$3),"-")</f>
        <v>7</v>
      </c>
      <c r="I1236" s="66">
        <f>IF(AND(Q1236=$I$2,$O1236="HRG"),"See 07.BPTs",IFERROR(ROUND('[10]Linked sheet'!H1236,'Rounded options'!$B$3),"-"))</f>
        <v>2415</v>
      </c>
      <c r="J1236" s="15">
        <f>IFERROR(ROUND(IF('[10]Linked sheet'!I1236="","-",'[10]Linked sheet'!I1236),'Rounded options'!$B$3),"-")</f>
        <v>16</v>
      </c>
      <c r="K1236" s="15">
        <f>IFERROR(ROUND(IF('[10]Linked sheet'!J1236="","-",'[10]Linked sheet'!J1236),'Rounded options'!$B$3),"-")</f>
        <v>186</v>
      </c>
      <c r="L1236" s="15" t="str">
        <f>IF('[10]Linked sheet'!K1236="","-",'[10]Linked sheet'!K1236)</f>
        <v>Yes</v>
      </c>
      <c r="M1236" s="39">
        <f>IF('[10]Linked sheet'!L1236="","-",'[10]Linked sheet'!L1236)</f>
        <v>0.30000000000000004</v>
      </c>
      <c r="N1236" s="35">
        <f>IFERROR(ROUND('[10]Linked sheet'!M1236,'Rounded options'!$B$3),"-")</f>
        <v>724</v>
      </c>
      <c r="O1236" s="7" t="str">
        <f>IFERROR(VLOOKUP($B1236,[11]BPT_System_Structure!$B:$F,2,FALSE),"-")</f>
        <v>-</v>
      </c>
      <c r="P1236" s="23" t="str">
        <f>IFERROR(VLOOKUP($B1236,[11]BPT_System_Structure!$B:$F,3,FALSE),"-")</f>
        <v>-</v>
      </c>
      <c r="Q1236" s="8" t="str">
        <f>IFERROR(VLOOKUP($B1236,[11]BPT_System_Structure!$B:$F,5,FALSE),"-")</f>
        <v>-</v>
      </c>
      <c r="R1236" s="59">
        <v>0</v>
      </c>
    </row>
    <row r="1237" spans="2:18" hidden="1" x14ac:dyDescent="0.2">
      <c r="B1237" s="21" t="str">
        <f>'[10]Linked sheet'!A1237</f>
        <v>LB06M</v>
      </c>
      <c r="C1237" s="20" t="str">
        <f>VLOOKUP($B1237,'[10]Linked sheet'!$A$3:$O$1925,2,FALSE)</f>
        <v>Kidney, Urinary Tract or Prostate Neoplasms, with Interventions, with CC Score 0-1</v>
      </c>
      <c r="D1237" s="68" t="str">
        <f>IF(AND($Q1237=$D$2,$O1237="HRG"),"See 07.BPT",IFERROR(ROUND('[10]Linked sheet'!C1237,'Rounded options'!$B$3),"-"))</f>
        <v>-</v>
      </c>
      <c r="E1237" s="66">
        <f>IF(AND($O1237="HRG",OR($D$2,$Q1237=$E$2)), "See 07.BPTs",IFERROR(ROUND('[10]Linked sheet'!D1237,'Rounded options'!$B$3),"-"))</f>
        <v>1748</v>
      </c>
      <c r="F1237" s="15" t="str">
        <f>IFERROR(ROUND(IF('[10]Linked sheet'!E1237="","-",'[10]Linked sheet'!E1237),'Rounded options'!$B$3),"-")</f>
        <v>-</v>
      </c>
      <c r="G1237" s="15" t="str">
        <f>IFERROR(ROUND(IF('[10]Linked sheet'!F1237="","-",'[10]Linked sheet'!F1237),'Rounded options'!$B$3),"-")</f>
        <v>-</v>
      </c>
      <c r="H1237" s="15">
        <f>IFERROR(ROUND(IF('[10]Linked sheet'!G1237="","-",'[10]Linked sheet'!G1237),'Rounded options'!$B$3),"-")</f>
        <v>5</v>
      </c>
      <c r="I1237" s="66">
        <f>IF(AND(Q1237=$I$2,$O1237="HRG"),"See 07.BPTs",IFERROR(ROUND('[10]Linked sheet'!H1237,'Rounded options'!$B$3),"-"))</f>
        <v>1819</v>
      </c>
      <c r="J1237" s="15">
        <f>IFERROR(ROUND(IF('[10]Linked sheet'!I1237="","-",'[10]Linked sheet'!I1237),'Rounded options'!$B$3),"-")</f>
        <v>11</v>
      </c>
      <c r="K1237" s="15">
        <f>IFERROR(ROUND(IF('[10]Linked sheet'!J1237="","-",'[10]Linked sheet'!J1237),'Rounded options'!$B$3),"-")</f>
        <v>186</v>
      </c>
      <c r="L1237" s="15" t="str">
        <f>IF('[10]Linked sheet'!K1237="","-",'[10]Linked sheet'!K1237)</f>
        <v>Yes</v>
      </c>
      <c r="M1237" s="39">
        <f>IF('[10]Linked sheet'!L1237="","-",'[10]Linked sheet'!L1237)</f>
        <v>0.30000000000000004</v>
      </c>
      <c r="N1237" s="35">
        <f>IFERROR(ROUND('[10]Linked sheet'!M1237,'Rounded options'!$B$3),"-")</f>
        <v>546</v>
      </c>
      <c r="O1237" s="7" t="str">
        <f>IFERROR(VLOOKUP($B1237,[11]BPT_System_Structure!$B:$F,2,FALSE),"-")</f>
        <v>-</v>
      </c>
      <c r="P1237" s="23" t="str">
        <f>IFERROR(VLOOKUP($B1237,[11]BPT_System_Structure!$B:$F,3,FALSE),"-")</f>
        <v>-</v>
      </c>
      <c r="Q1237" s="8" t="str">
        <f>IFERROR(VLOOKUP($B1237,[11]BPT_System_Structure!$B:$F,5,FALSE),"-")</f>
        <v>-</v>
      </c>
      <c r="R1237" s="59">
        <v>0</v>
      </c>
    </row>
    <row r="1238" spans="2:18" hidden="1" x14ac:dyDescent="0.2">
      <c r="B1238" s="21" t="str">
        <f>'[10]Linked sheet'!A1238</f>
        <v>LB06N</v>
      </c>
      <c r="C1238" s="20" t="str">
        <f>VLOOKUP($B1238,'[10]Linked sheet'!$A$3:$O$1925,2,FALSE)</f>
        <v>Kidney, Urinary Tract or Prostate Neoplasms, without Interventions, with CC Score 13+</v>
      </c>
      <c r="D1238" s="68" t="str">
        <f>IF(AND($Q1238=$D$2,$O1238="HRG"),"See 07.BPT",IFERROR(ROUND('[10]Linked sheet'!C1238,'Rounded options'!$B$3),"-"))</f>
        <v>-</v>
      </c>
      <c r="E1238" s="66">
        <f>IF(AND($O1238="HRG",OR($D$2,$Q1238=$E$2)), "See 07.BPTs",IFERROR(ROUND('[10]Linked sheet'!D1238,'Rounded options'!$B$3),"-"))</f>
        <v>5033</v>
      </c>
      <c r="F1238" s="15" t="str">
        <f>IFERROR(ROUND(IF('[10]Linked sheet'!E1238="","-",'[10]Linked sheet'!E1238),'Rounded options'!$B$3),"-")</f>
        <v>-</v>
      </c>
      <c r="G1238" s="15" t="str">
        <f>IFERROR(ROUND(IF('[10]Linked sheet'!F1238="","-",'[10]Linked sheet'!F1238),'Rounded options'!$B$3),"-")</f>
        <v>-</v>
      </c>
      <c r="H1238" s="15">
        <f>IFERROR(ROUND(IF('[10]Linked sheet'!G1238="","-",'[10]Linked sheet'!G1238),'Rounded options'!$B$3),"-")</f>
        <v>63</v>
      </c>
      <c r="I1238" s="66">
        <f>IF(AND(Q1238=$I$2,$O1238="HRG"),"See 07.BPTs",IFERROR(ROUND('[10]Linked sheet'!H1238,'Rounded options'!$B$3),"-"))</f>
        <v>5490</v>
      </c>
      <c r="J1238" s="15">
        <f>IFERROR(ROUND(IF('[10]Linked sheet'!I1238="","-",'[10]Linked sheet'!I1238),'Rounded options'!$B$3),"-")</f>
        <v>50</v>
      </c>
      <c r="K1238" s="15">
        <f>IFERROR(ROUND(IF('[10]Linked sheet'!J1238="","-",'[10]Linked sheet'!J1238),'Rounded options'!$B$3),"-")</f>
        <v>186</v>
      </c>
      <c r="L1238" s="15" t="str">
        <f>IF('[10]Linked sheet'!K1238="","-",'[10]Linked sheet'!K1238)</f>
        <v>Yes</v>
      </c>
      <c r="M1238" s="39">
        <f>IF('[10]Linked sheet'!L1238="","-",'[10]Linked sheet'!L1238)</f>
        <v>0.30000000000000004</v>
      </c>
      <c r="N1238" s="35">
        <f>IFERROR(ROUND('[10]Linked sheet'!M1238,'Rounded options'!$B$3),"-")</f>
        <v>1647</v>
      </c>
      <c r="O1238" s="7" t="str">
        <f>IFERROR(VLOOKUP($B1238,[11]BPT_System_Structure!$B:$F,2,FALSE),"-")</f>
        <v>-</v>
      </c>
      <c r="P1238" s="23" t="str">
        <f>IFERROR(VLOOKUP($B1238,[11]BPT_System_Structure!$B:$F,3,FALSE),"-")</f>
        <v>-</v>
      </c>
      <c r="Q1238" s="8" t="str">
        <f>IFERROR(VLOOKUP($B1238,[11]BPT_System_Structure!$B:$F,5,FALSE),"-")</f>
        <v>-</v>
      </c>
      <c r="R1238" s="59">
        <v>0</v>
      </c>
    </row>
    <row r="1239" spans="2:18" hidden="1" x14ac:dyDescent="0.2">
      <c r="B1239" s="21" t="str">
        <f>'[10]Linked sheet'!A1239</f>
        <v>LB06P</v>
      </c>
      <c r="C1239" s="20" t="str">
        <f>VLOOKUP($B1239,'[10]Linked sheet'!$A$3:$O$1925,2,FALSE)</f>
        <v>Kidney, Urinary Tract or Prostate Neoplasms, without Interventions, with CC Score 7-12</v>
      </c>
      <c r="D1239" s="68" t="str">
        <f>IF(AND($Q1239=$D$2,$O1239="HRG"),"See 07.BPT",IFERROR(ROUND('[10]Linked sheet'!C1239,'Rounded options'!$B$3),"-"))</f>
        <v>-</v>
      </c>
      <c r="E1239" s="66">
        <f>IF(AND($O1239="HRG",OR($D$2,$Q1239=$E$2)), "See 07.BPTs",IFERROR(ROUND('[10]Linked sheet'!D1239,'Rounded options'!$B$3),"-"))</f>
        <v>2908</v>
      </c>
      <c r="F1239" s="15" t="str">
        <f>IFERROR(ROUND(IF('[10]Linked sheet'!E1239="","-",'[10]Linked sheet'!E1239),'Rounded options'!$B$3),"-")</f>
        <v>-</v>
      </c>
      <c r="G1239" s="15" t="str">
        <f>IFERROR(ROUND(IF('[10]Linked sheet'!F1239="","-",'[10]Linked sheet'!F1239),'Rounded options'!$B$3),"-")</f>
        <v>-</v>
      </c>
      <c r="H1239" s="15">
        <f>IFERROR(ROUND(IF('[10]Linked sheet'!G1239="","-",'[10]Linked sheet'!G1239),'Rounded options'!$B$3),"-")</f>
        <v>29</v>
      </c>
      <c r="I1239" s="66">
        <f>IF(AND(Q1239=$I$2,$O1239="HRG"),"See 07.BPTs",IFERROR(ROUND('[10]Linked sheet'!H1239,'Rounded options'!$B$3),"-"))</f>
        <v>3958</v>
      </c>
      <c r="J1239" s="15">
        <f>IFERROR(ROUND(IF('[10]Linked sheet'!I1239="","-",'[10]Linked sheet'!I1239),'Rounded options'!$B$3),"-")</f>
        <v>38</v>
      </c>
      <c r="K1239" s="15">
        <f>IFERROR(ROUND(IF('[10]Linked sheet'!J1239="","-",'[10]Linked sheet'!J1239),'Rounded options'!$B$3),"-")</f>
        <v>186</v>
      </c>
      <c r="L1239" s="15" t="str">
        <f>IF('[10]Linked sheet'!K1239="","-",'[10]Linked sheet'!K1239)</f>
        <v>Yes</v>
      </c>
      <c r="M1239" s="39">
        <f>IF('[10]Linked sheet'!L1239="","-",'[10]Linked sheet'!L1239)</f>
        <v>0.30000000000000004</v>
      </c>
      <c r="N1239" s="35">
        <f>IFERROR(ROUND('[10]Linked sheet'!M1239,'Rounded options'!$B$3),"-")</f>
        <v>1187</v>
      </c>
      <c r="O1239" s="7" t="str">
        <f>IFERROR(VLOOKUP($B1239,[11]BPT_System_Structure!$B:$F,2,FALSE),"-")</f>
        <v>-</v>
      </c>
      <c r="P1239" s="23" t="str">
        <f>IFERROR(VLOOKUP($B1239,[11]BPT_System_Structure!$B:$F,3,FALSE),"-")</f>
        <v>-</v>
      </c>
      <c r="Q1239" s="8" t="str">
        <f>IFERROR(VLOOKUP($B1239,[11]BPT_System_Structure!$B:$F,5,FALSE),"-")</f>
        <v>-</v>
      </c>
      <c r="R1239" s="59">
        <v>0</v>
      </c>
    </row>
    <row r="1240" spans="2:18" hidden="1" x14ac:dyDescent="0.2">
      <c r="B1240" s="21" t="str">
        <f>'[10]Linked sheet'!A1240</f>
        <v>LB06Q</v>
      </c>
      <c r="C1240" s="20" t="str">
        <f>VLOOKUP($B1240,'[10]Linked sheet'!$A$3:$O$1925,2,FALSE)</f>
        <v>Kidney, Urinary Tract or Prostate Neoplasms, without Interventions, with CC Score 4-6</v>
      </c>
      <c r="D1240" s="68" t="str">
        <f>IF(AND($Q1240=$D$2,$O1240="HRG"),"See 07.BPT",IFERROR(ROUND('[10]Linked sheet'!C1240,'Rounded options'!$B$3),"-"))</f>
        <v>-</v>
      </c>
      <c r="E1240" s="66">
        <f>IF(AND($O1240="HRG",OR($D$2,$Q1240=$E$2)), "See 07.BPTs",IFERROR(ROUND('[10]Linked sheet'!D1240,'Rounded options'!$B$3),"-"))</f>
        <v>791</v>
      </c>
      <c r="F1240" s="15" t="str">
        <f>IFERROR(ROUND(IF('[10]Linked sheet'!E1240="","-",'[10]Linked sheet'!E1240),'Rounded options'!$B$3),"-")</f>
        <v>-</v>
      </c>
      <c r="G1240" s="15" t="str">
        <f>IFERROR(ROUND(IF('[10]Linked sheet'!F1240="","-",'[10]Linked sheet'!F1240),'Rounded options'!$B$3),"-")</f>
        <v>-</v>
      </c>
      <c r="H1240" s="15">
        <f>IFERROR(ROUND(IF('[10]Linked sheet'!G1240="","-",'[10]Linked sheet'!G1240),'Rounded options'!$B$3),"-")</f>
        <v>5</v>
      </c>
      <c r="I1240" s="66">
        <f>IF(AND(Q1240=$I$2,$O1240="HRG"),"See 07.BPTs",IFERROR(ROUND('[10]Linked sheet'!H1240,'Rounded options'!$B$3),"-"))</f>
        <v>2648</v>
      </c>
      <c r="J1240" s="15">
        <f>IFERROR(ROUND(IF('[10]Linked sheet'!I1240="","-",'[10]Linked sheet'!I1240),'Rounded options'!$B$3),"-")</f>
        <v>25</v>
      </c>
      <c r="K1240" s="15">
        <f>IFERROR(ROUND(IF('[10]Linked sheet'!J1240="","-",'[10]Linked sheet'!J1240),'Rounded options'!$B$3),"-")</f>
        <v>186</v>
      </c>
      <c r="L1240" s="15" t="str">
        <f>IF('[10]Linked sheet'!K1240="","-",'[10]Linked sheet'!K1240)</f>
        <v>Yes</v>
      </c>
      <c r="M1240" s="39">
        <f>IF('[10]Linked sheet'!L1240="","-",'[10]Linked sheet'!L1240)</f>
        <v>0.30000000000000004</v>
      </c>
      <c r="N1240" s="35">
        <f>IFERROR(ROUND('[10]Linked sheet'!M1240,'Rounded options'!$B$3),"-")</f>
        <v>794</v>
      </c>
      <c r="O1240" s="7" t="str">
        <f>IFERROR(VLOOKUP($B1240,[11]BPT_System_Structure!$B:$F,2,FALSE),"-")</f>
        <v>-</v>
      </c>
      <c r="P1240" s="23" t="str">
        <f>IFERROR(VLOOKUP($B1240,[11]BPT_System_Structure!$B:$F,3,FALSE),"-")</f>
        <v>-</v>
      </c>
      <c r="Q1240" s="8" t="str">
        <f>IFERROR(VLOOKUP($B1240,[11]BPT_System_Structure!$B:$F,5,FALSE),"-")</f>
        <v>-</v>
      </c>
      <c r="R1240" s="59">
        <v>0</v>
      </c>
    </row>
    <row r="1241" spans="2:18" hidden="1" x14ac:dyDescent="0.2">
      <c r="B1241" s="21" t="str">
        <f>'[10]Linked sheet'!A1241</f>
        <v>LB06R</v>
      </c>
      <c r="C1241" s="20" t="str">
        <f>VLOOKUP($B1241,'[10]Linked sheet'!$A$3:$O$1925,2,FALSE)</f>
        <v>Kidney, Urinary Tract or Prostate Neoplasms, without Interventions, with CC Score 2-3</v>
      </c>
      <c r="D1241" s="68" t="str">
        <f>IF(AND($Q1241=$D$2,$O1241="HRG"),"See 07.BPT",IFERROR(ROUND('[10]Linked sheet'!C1241,'Rounded options'!$B$3),"-"))</f>
        <v>-</v>
      </c>
      <c r="E1241" s="66">
        <f>IF(AND($O1241="HRG",OR($D$2,$Q1241=$E$2)), "See 07.BPTs",IFERROR(ROUND('[10]Linked sheet'!D1241,'Rounded options'!$B$3),"-"))</f>
        <v>449</v>
      </c>
      <c r="F1241" s="15" t="str">
        <f>IFERROR(ROUND(IF('[10]Linked sheet'!E1241="","-",'[10]Linked sheet'!E1241),'Rounded options'!$B$3),"-")</f>
        <v>-</v>
      </c>
      <c r="G1241" s="15" t="str">
        <f>IFERROR(ROUND(IF('[10]Linked sheet'!F1241="","-",'[10]Linked sheet'!F1241),'Rounded options'!$B$3),"-")</f>
        <v>-</v>
      </c>
      <c r="H1241" s="15">
        <f>IFERROR(ROUND(IF('[10]Linked sheet'!G1241="","-",'[10]Linked sheet'!G1241),'Rounded options'!$B$3),"-")</f>
        <v>5</v>
      </c>
      <c r="I1241" s="66">
        <f>IF(AND(Q1241=$I$2,$O1241="HRG"),"See 07.BPTs",IFERROR(ROUND('[10]Linked sheet'!H1241,'Rounded options'!$B$3),"-"))</f>
        <v>1999</v>
      </c>
      <c r="J1241" s="15">
        <f>IFERROR(ROUND(IF('[10]Linked sheet'!I1241="","-",'[10]Linked sheet'!I1241),'Rounded options'!$B$3),"-")</f>
        <v>16</v>
      </c>
      <c r="K1241" s="15">
        <f>IFERROR(ROUND(IF('[10]Linked sheet'!J1241="","-",'[10]Linked sheet'!J1241),'Rounded options'!$B$3),"-")</f>
        <v>186</v>
      </c>
      <c r="L1241" s="15" t="str">
        <f>IF('[10]Linked sheet'!K1241="","-",'[10]Linked sheet'!K1241)</f>
        <v>Yes</v>
      </c>
      <c r="M1241" s="39">
        <f>IF('[10]Linked sheet'!L1241="","-",'[10]Linked sheet'!L1241)</f>
        <v>0.30000000000000004</v>
      </c>
      <c r="N1241" s="35">
        <f>IFERROR(ROUND('[10]Linked sheet'!M1241,'Rounded options'!$B$3),"-")</f>
        <v>600</v>
      </c>
      <c r="O1241" s="7" t="str">
        <f>IFERROR(VLOOKUP($B1241,[11]BPT_System_Structure!$B:$F,2,FALSE),"-")</f>
        <v>-</v>
      </c>
      <c r="P1241" s="23" t="str">
        <f>IFERROR(VLOOKUP($B1241,[11]BPT_System_Structure!$B:$F,3,FALSE),"-")</f>
        <v>-</v>
      </c>
      <c r="Q1241" s="8" t="str">
        <f>IFERROR(VLOOKUP($B1241,[11]BPT_System_Structure!$B:$F,5,FALSE),"-")</f>
        <v>-</v>
      </c>
      <c r="R1241" s="59">
        <v>0</v>
      </c>
    </row>
    <row r="1242" spans="2:18" hidden="1" x14ac:dyDescent="0.2">
      <c r="B1242" s="21" t="str">
        <f>'[10]Linked sheet'!A1242</f>
        <v>LB06S</v>
      </c>
      <c r="C1242" s="20" t="str">
        <f>VLOOKUP($B1242,'[10]Linked sheet'!$A$3:$O$1925,2,FALSE)</f>
        <v>Kidney, Urinary Tract or Prostate Neoplasms, without Interventions, with CC Score 0-1</v>
      </c>
      <c r="D1242" s="68" t="str">
        <f>IF(AND($Q1242=$D$2,$O1242="HRG"),"See 07.BPT",IFERROR(ROUND('[10]Linked sheet'!C1242,'Rounded options'!$B$3),"-"))</f>
        <v>-</v>
      </c>
      <c r="E1242" s="66">
        <f>IF(AND($O1242="HRG",OR($D$2,$Q1242=$E$2)), "See 07.BPTs",IFERROR(ROUND('[10]Linked sheet'!D1242,'Rounded options'!$B$3),"-"))</f>
        <v>411</v>
      </c>
      <c r="F1242" s="15" t="str">
        <f>IFERROR(ROUND(IF('[10]Linked sheet'!E1242="","-",'[10]Linked sheet'!E1242),'Rounded options'!$B$3),"-")</f>
        <v>-</v>
      </c>
      <c r="G1242" s="15" t="str">
        <f>IFERROR(ROUND(IF('[10]Linked sheet'!F1242="","-",'[10]Linked sheet'!F1242),'Rounded options'!$B$3),"-")</f>
        <v>-</v>
      </c>
      <c r="H1242" s="15">
        <f>IFERROR(ROUND(IF('[10]Linked sheet'!G1242="","-",'[10]Linked sheet'!G1242),'Rounded options'!$B$3),"-")</f>
        <v>5</v>
      </c>
      <c r="I1242" s="66">
        <f>IF(AND(Q1242=$I$2,$O1242="HRG"),"See 07.BPTs",IFERROR(ROUND('[10]Linked sheet'!H1242,'Rounded options'!$B$3),"-"))</f>
        <v>1469</v>
      </c>
      <c r="J1242" s="15">
        <f>IFERROR(ROUND(IF('[10]Linked sheet'!I1242="","-",'[10]Linked sheet'!I1242),'Rounded options'!$B$3),"-")</f>
        <v>10</v>
      </c>
      <c r="K1242" s="15">
        <f>IFERROR(ROUND(IF('[10]Linked sheet'!J1242="","-",'[10]Linked sheet'!J1242),'Rounded options'!$B$3),"-")</f>
        <v>186</v>
      </c>
      <c r="L1242" s="15" t="str">
        <f>IF('[10]Linked sheet'!K1242="","-",'[10]Linked sheet'!K1242)</f>
        <v>Yes</v>
      </c>
      <c r="M1242" s="39">
        <f>IF('[10]Linked sheet'!L1242="","-",'[10]Linked sheet'!L1242)</f>
        <v>0.4</v>
      </c>
      <c r="N1242" s="35">
        <f>IFERROR(ROUND('[10]Linked sheet'!M1242,'Rounded options'!$B$3),"-")</f>
        <v>588</v>
      </c>
      <c r="O1242" s="7" t="str">
        <f>IFERROR(VLOOKUP($B1242,[11]BPT_System_Structure!$B:$F,2,FALSE),"-")</f>
        <v>-</v>
      </c>
      <c r="P1242" s="23" t="str">
        <f>IFERROR(VLOOKUP($B1242,[11]BPT_System_Structure!$B:$F,3,FALSE),"-")</f>
        <v>-</v>
      </c>
      <c r="Q1242" s="8" t="str">
        <f>IFERROR(VLOOKUP($B1242,[11]BPT_System_Structure!$B:$F,5,FALSE),"-")</f>
        <v>-</v>
      </c>
      <c r="R1242" s="59">
        <v>0</v>
      </c>
    </row>
    <row r="1243" spans="2:18" hidden="1" x14ac:dyDescent="0.2">
      <c r="B1243" s="21" t="str">
        <f>'[10]Linked sheet'!A1243</f>
        <v>LB09C</v>
      </c>
      <c r="C1243" s="20" t="str">
        <f>VLOOKUP($B1243,'[10]Linked sheet'!$A$3:$O$1925,2,FALSE)</f>
        <v>Intermediate Endoscopic Ureter Procedures, 18 years and under</v>
      </c>
      <c r="D1243" s="68" t="str">
        <f>IF(AND($Q1243=$D$2,$O1243="HRG"),"See 07.BPT",IFERROR(ROUND('[10]Linked sheet'!C1243,'Rounded options'!$B$3),"-"))</f>
        <v>-</v>
      </c>
      <c r="E1243" s="66">
        <f>IF(AND($O1243="HRG",OR($D$2,$Q1243=$E$2)), "See 07.BPTs",IFERROR(ROUND('[10]Linked sheet'!D1243,'Rounded options'!$B$3),"-"))</f>
        <v>1017</v>
      </c>
      <c r="F1243" s="15" t="str">
        <f>IFERROR(ROUND(IF('[10]Linked sheet'!E1243="","-",'[10]Linked sheet'!E1243),'Rounded options'!$B$3),"-")</f>
        <v>-</v>
      </c>
      <c r="G1243" s="15" t="str">
        <f>IFERROR(ROUND(IF('[10]Linked sheet'!F1243="","-",'[10]Linked sheet'!F1243),'Rounded options'!$B$3),"-")</f>
        <v>-</v>
      </c>
      <c r="H1243" s="15">
        <f>IFERROR(ROUND(IF('[10]Linked sheet'!G1243="","-",'[10]Linked sheet'!G1243),'Rounded options'!$B$3),"-")</f>
        <v>5</v>
      </c>
      <c r="I1243" s="66">
        <f>IF(AND(Q1243=$I$2,$O1243="HRG"),"See 07.BPTs",IFERROR(ROUND('[10]Linked sheet'!H1243,'Rounded options'!$B$3),"-"))</f>
        <v>1795</v>
      </c>
      <c r="J1243" s="15">
        <f>IFERROR(ROUND(IF('[10]Linked sheet'!I1243="","-",'[10]Linked sheet'!I1243),'Rounded options'!$B$3),"-")</f>
        <v>5</v>
      </c>
      <c r="K1243" s="15">
        <f>IFERROR(ROUND(IF('[10]Linked sheet'!J1243="","-",'[10]Linked sheet'!J1243),'Rounded options'!$B$3),"-")</f>
        <v>339</v>
      </c>
      <c r="L1243" s="15" t="str">
        <f>IF('[10]Linked sheet'!K1243="","-",'[10]Linked sheet'!K1243)</f>
        <v>No</v>
      </c>
      <c r="M1243" s="39" t="str">
        <f>IF('[10]Linked sheet'!L1243="","-",'[10]Linked sheet'!L1243)</f>
        <v>-</v>
      </c>
      <c r="N1243" s="35">
        <f>IFERROR(ROUND('[10]Linked sheet'!M1243,'Rounded options'!$B$3),"-")</f>
        <v>0</v>
      </c>
      <c r="O1243" s="7" t="str">
        <f>IFERROR(VLOOKUP($B1243,[11]BPT_System_Structure!$B:$F,2,FALSE),"-")</f>
        <v>-</v>
      </c>
      <c r="P1243" s="23" t="str">
        <f>IFERROR(VLOOKUP($B1243,[11]BPT_System_Structure!$B:$F,3,FALSE),"-")</f>
        <v>-</v>
      </c>
      <c r="Q1243" s="8" t="str">
        <f>IFERROR(VLOOKUP($B1243,[11]BPT_System_Structure!$B:$F,5,FALSE),"-")</f>
        <v>-</v>
      </c>
      <c r="R1243" s="59">
        <v>0</v>
      </c>
    </row>
    <row r="1244" spans="2:18" x14ac:dyDescent="0.2">
      <c r="B1244" s="21" t="str">
        <f>'[10]Linked sheet'!A1244</f>
        <v>LB09D</v>
      </c>
      <c r="C1244" s="20" t="str">
        <f>VLOOKUP($B1244,'[10]Linked sheet'!$A$3:$O$1925,2,FALSE)</f>
        <v>Intermediate Endoscopic Ureter Procedures, 19 years and over</v>
      </c>
      <c r="D1244" s="68">
        <f>IF(AND($Q1244=$D$2,$O1244="HRG"),"See 07.BPT",IFERROR(ROUND('[10]Linked sheet'!C1244,'Rounded options'!$B$3),"-"))</f>
        <v>139</v>
      </c>
      <c r="E1244" s="66">
        <f>IF(AND($O1244="HRG",OR($D$2,$Q1244=$E$2)), "See 07.BPTs",IFERROR(ROUND('[10]Linked sheet'!D1244,'Rounded options'!$B$3),"-"))</f>
        <v>856</v>
      </c>
      <c r="F1244" s="15" t="str">
        <f>IFERROR(ROUND(IF('[10]Linked sheet'!E1244="","-",'[10]Linked sheet'!E1244),'Rounded options'!$B$3),"-")</f>
        <v>-</v>
      </c>
      <c r="G1244" s="15" t="str">
        <f>IFERROR(ROUND(IF('[10]Linked sheet'!F1244="","-",'[10]Linked sheet'!F1244),'Rounded options'!$B$3),"-")</f>
        <v>-</v>
      </c>
      <c r="H1244" s="15">
        <f>IFERROR(ROUND(IF('[10]Linked sheet'!G1244="","-",'[10]Linked sheet'!G1244),'Rounded options'!$B$3),"-")</f>
        <v>5</v>
      </c>
      <c r="I1244" s="66">
        <f>IF(AND(Q1244=$I$2,$O1244="HRG"),"See 07.BPTs",IFERROR(ROUND('[10]Linked sheet'!H1244,'Rounded options'!$B$3),"-"))</f>
        <v>1136</v>
      </c>
      <c r="J1244" s="15">
        <f>IFERROR(ROUND(IF('[10]Linked sheet'!I1244="","-",'[10]Linked sheet'!I1244),'Rounded options'!$B$3),"-")</f>
        <v>5</v>
      </c>
      <c r="K1244" s="15">
        <f>IFERROR(ROUND(IF('[10]Linked sheet'!J1244="","-",'[10]Linked sheet'!J1244),'Rounded options'!$B$3),"-")</f>
        <v>186</v>
      </c>
      <c r="L1244" s="15" t="str">
        <f>IF('[10]Linked sheet'!K1244="","-",'[10]Linked sheet'!K1244)</f>
        <v>No</v>
      </c>
      <c r="M1244" s="39" t="str">
        <f>IF('[10]Linked sheet'!L1244="","-",'[10]Linked sheet'!L1244)</f>
        <v>-</v>
      </c>
      <c r="N1244" s="35">
        <f>IFERROR(ROUND('[10]Linked sheet'!M1244,'Rounded options'!$B$3),"-")</f>
        <v>0</v>
      </c>
      <c r="O1244" s="7" t="str">
        <f>IFERROR(VLOOKUP($B1244,[11]BPT_System_Structure!$B:$F,2,FALSE),"-")</f>
        <v>sub-HRG</v>
      </c>
      <c r="P1244" s="23" t="str">
        <f>IFERROR(VLOOKUP($B1244,[11]BPT_System_Structure!$B:$F,3,FALSE),"-")</f>
        <v>DayCase</v>
      </c>
      <c r="Q1244" s="8" t="str">
        <f>IFERROR(VLOOKUP($B1244,[11]BPT_System_Structure!$B:$F,5,FALSE),"-")</f>
        <v>DC/EL</v>
      </c>
      <c r="R1244" s="59" t="s">
        <v>11</v>
      </c>
    </row>
    <row r="1245" spans="2:18" hidden="1" x14ac:dyDescent="0.2">
      <c r="B1245" s="21" t="str">
        <f>'[10]Linked sheet'!A1245</f>
        <v>LB10B</v>
      </c>
      <c r="C1245" s="20" t="str">
        <f>VLOOKUP($B1245,'[10]Linked sheet'!$A$3:$O$1925,2,FALSE)</f>
        <v>Major Open Bladder Procedures or Reconstruction, 18 years and under</v>
      </c>
      <c r="D1245" s="68" t="str">
        <f>IF(AND($Q1245=$D$2,$O1245="HRG"),"See 07.BPT",IFERROR(ROUND('[10]Linked sheet'!C1245,'Rounded options'!$B$3),"-"))</f>
        <v>-</v>
      </c>
      <c r="E1245" s="66">
        <f>IF(AND($O1245="HRG",OR($D$2,$Q1245=$E$2)), "See 07.BPTs",IFERROR(ROUND('[10]Linked sheet'!D1245,'Rounded options'!$B$3),"-"))</f>
        <v>4601</v>
      </c>
      <c r="F1245" s="15" t="str">
        <f>IFERROR(ROUND(IF('[10]Linked sheet'!E1245="","-",'[10]Linked sheet'!E1245),'Rounded options'!$B$3),"-")</f>
        <v>-</v>
      </c>
      <c r="G1245" s="15" t="str">
        <f>IFERROR(ROUND(IF('[10]Linked sheet'!F1245="","-",'[10]Linked sheet'!F1245),'Rounded options'!$B$3),"-")</f>
        <v>-</v>
      </c>
      <c r="H1245" s="15">
        <f>IFERROR(ROUND(IF('[10]Linked sheet'!G1245="","-",'[10]Linked sheet'!G1245),'Rounded options'!$B$3),"-")</f>
        <v>16</v>
      </c>
      <c r="I1245" s="66">
        <f>IF(AND(Q1245=$I$2,$O1245="HRG"),"See 07.BPTs",IFERROR(ROUND('[10]Linked sheet'!H1245,'Rounded options'!$B$3),"-"))</f>
        <v>4601</v>
      </c>
      <c r="J1245" s="15">
        <f>IFERROR(ROUND(IF('[10]Linked sheet'!I1245="","-",'[10]Linked sheet'!I1245),'Rounded options'!$B$3),"-")</f>
        <v>16</v>
      </c>
      <c r="K1245" s="15">
        <f>IFERROR(ROUND(IF('[10]Linked sheet'!J1245="","-",'[10]Linked sheet'!J1245),'Rounded options'!$B$3),"-")</f>
        <v>339</v>
      </c>
      <c r="L1245" s="15" t="str">
        <f>IF('[10]Linked sheet'!K1245="","-",'[10]Linked sheet'!K1245)</f>
        <v>No</v>
      </c>
      <c r="M1245" s="39" t="str">
        <f>IF('[10]Linked sheet'!L1245="","-",'[10]Linked sheet'!L1245)</f>
        <v>-</v>
      </c>
      <c r="N1245" s="35">
        <f>IFERROR(ROUND('[10]Linked sheet'!M1245,'Rounded options'!$B$3),"-")</f>
        <v>0</v>
      </c>
      <c r="O1245" s="7" t="str">
        <f>IFERROR(VLOOKUP($B1245,[11]BPT_System_Structure!$B:$F,2,FALSE),"-")</f>
        <v>-</v>
      </c>
      <c r="P1245" s="23" t="str">
        <f>IFERROR(VLOOKUP($B1245,[11]BPT_System_Structure!$B:$F,3,FALSE),"-")</f>
        <v>-</v>
      </c>
      <c r="Q1245" s="8" t="str">
        <f>IFERROR(VLOOKUP($B1245,[11]BPT_System_Structure!$B:$F,5,FALSE),"-")</f>
        <v>-</v>
      </c>
      <c r="R1245" s="59">
        <v>0</v>
      </c>
    </row>
    <row r="1246" spans="2:18" hidden="1" x14ac:dyDescent="0.2">
      <c r="B1246" s="21" t="str">
        <f>'[10]Linked sheet'!A1246</f>
        <v>LB10C</v>
      </c>
      <c r="C1246" s="20" t="str">
        <f>VLOOKUP($B1246,'[10]Linked sheet'!$A$3:$O$1925,2,FALSE)</f>
        <v>Major Open Bladder Procedures or Reconstruction, 19 years and over, with CC Score 2+</v>
      </c>
      <c r="D1246" s="68" t="str">
        <f>IF(AND($Q1246=$D$2,$O1246="HRG"),"See 07.BPT",IFERROR(ROUND('[10]Linked sheet'!C1246,'Rounded options'!$B$3),"-"))</f>
        <v>-</v>
      </c>
      <c r="E1246" s="66">
        <f>IF(AND($O1246="HRG",OR($D$2,$Q1246=$E$2)), "See 07.BPTs",IFERROR(ROUND('[10]Linked sheet'!D1246,'Rounded options'!$B$3),"-"))</f>
        <v>6029</v>
      </c>
      <c r="F1246" s="15" t="str">
        <f>IFERROR(ROUND(IF('[10]Linked sheet'!E1246="","-",'[10]Linked sheet'!E1246),'Rounded options'!$B$3),"-")</f>
        <v>-</v>
      </c>
      <c r="G1246" s="15" t="str">
        <f>IFERROR(ROUND(IF('[10]Linked sheet'!F1246="","-",'[10]Linked sheet'!F1246),'Rounded options'!$B$3),"-")</f>
        <v>-</v>
      </c>
      <c r="H1246" s="15">
        <f>IFERROR(ROUND(IF('[10]Linked sheet'!G1246="","-",'[10]Linked sheet'!G1246),'Rounded options'!$B$3),"-")</f>
        <v>30</v>
      </c>
      <c r="I1246" s="66">
        <f>IF(AND(Q1246=$I$2,$O1246="HRG"),"See 07.BPTs",IFERROR(ROUND('[10]Linked sheet'!H1246,'Rounded options'!$B$3),"-"))</f>
        <v>7397</v>
      </c>
      <c r="J1246" s="15">
        <f>IFERROR(ROUND(IF('[10]Linked sheet'!I1246="","-",'[10]Linked sheet'!I1246),'Rounded options'!$B$3),"-")</f>
        <v>53</v>
      </c>
      <c r="K1246" s="15">
        <f>IFERROR(ROUND(IF('[10]Linked sheet'!J1246="","-",'[10]Linked sheet'!J1246),'Rounded options'!$B$3),"-")</f>
        <v>186</v>
      </c>
      <c r="L1246" s="15" t="str">
        <f>IF('[10]Linked sheet'!K1246="","-",'[10]Linked sheet'!K1246)</f>
        <v>No</v>
      </c>
      <c r="M1246" s="39" t="str">
        <f>IF('[10]Linked sheet'!L1246="","-",'[10]Linked sheet'!L1246)</f>
        <v>-</v>
      </c>
      <c r="N1246" s="35">
        <f>IFERROR(ROUND('[10]Linked sheet'!M1246,'Rounded options'!$B$3),"-")</f>
        <v>0</v>
      </c>
      <c r="O1246" s="7" t="str">
        <f>IFERROR(VLOOKUP($B1246,[11]BPT_System_Structure!$B:$F,2,FALSE),"-")</f>
        <v>-</v>
      </c>
      <c r="P1246" s="23" t="str">
        <f>IFERROR(VLOOKUP($B1246,[11]BPT_System_Structure!$B:$F,3,FALSE),"-")</f>
        <v>-</v>
      </c>
      <c r="Q1246" s="8" t="str">
        <f>IFERROR(VLOOKUP($B1246,[11]BPT_System_Structure!$B:$F,5,FALSE),"-")</f>
        <v>-</v>
      </c>
      <c r="R1246" s="59">
        <v>0</v>
      </c>
    </row>
    <row r="1247" spans="2:18" hidden="1" x14ac:dyDescent="0.2">
      <c r="B1247" s="21" t="str">
        <f>'[10]Linked sheet'!A1247</f>
        <v>LB10D</v>
      </c>
      <c r="C1247" s="20" t="str">
        <f>VLOOKUP($B1247,'[10]Linked sheet'!$A$3:$O$1925,2,FALSE)</f>
        <v>Major Open Bladder Procedures or Reconstruction, 19 years and over, with CC Score 0-1</v>
      </c>
      <c r="D1247" s="68" t="str">
        <f>IF(AND($Q1247=$D$2,$O1247="HRG"),"See 07.BPT",IFERROR(ROUND('[10]Linked sheet'!C1247,'Rounded options'!$B$3),"-"))</f>
        <v>-</v>
      </c>
      <c r="E1247" s="66">
        <f>IF(AND($O1247="HRG",OR($D$2,$Q1247=$E$2)), "See 07.BPTs",IFERROR(ROUND('[10]Linked sheet'!D1247,'Rounded options'!$B$3),"-"))</f>
        <v>3324</v>
      </c>
      <c r="F1247" s="15" t="str">
        <f>IFERROR(ROUND(IF('[10]Linked sheet'!E1247="","-",'[10]Linked sheet'!E1247),'Rounded options'!$B$3),"-")</f>
        <v>-</v>
      </c>
      <c r="G1247" s="15" t="str">
        <f>IFERROR(ROUND(IF('[10]Linked sheet'!F1247="","-",'[10]Linked sheet'!F1247),'Rounded options'!$B$3),"-")</f>
        <v>-</v>
      </c>
      <c r="H1247" s="15">
        <f>IFERROR(ROUND(IF('[10]Linked sheet'!G1247="","-",'[10]Linked sheet'!G1247),'Rounded options'!$B$3),"-")</f>
        <v>14</v>
      </c>
      <c r="I1247" s="66">
        <f>IF(AND(Q1247=$I$2,$O1247="HRG"),"See 07.BPTs",IFERROR(ROUND('[10]Linked sheet'!H1247,'Rounded options'!$B$3),"-"))</f>
        <v>3460</v>
      </c>
      <c r="J1247" s="15">
        <f>IFERROR(ROUND(IF('[10]Linked sheet'!I1247="","-",'[10]Linked sheet'!I1247),'Rounded options'!$B$3),"-")</f>
        <v>19</v>
      </c>
      <c r="K1247" s="15">
        <f>IFERROR(ROUND(IF('[10]Linked sheet'!J1247="","-",'[10]Linked sheet'!J1247),'Rounded options'!$B$3),"-")</f>
        <v>186</v>
      </c>
      <c r="L1247" s="15" t="str">
        <f>IF('[10]Linked sheet'!K1247="","-",'[10]Linked sheet'!K1247)</f>
        <v>No</v>
      </c>
      <c r="M1247" s="39" t="str">
        <f>IF('[10]Linked sheet'!L1247="","-",'[10]Linked sheet'!L1247)</f>
        <v>-</v>
      </c>
      <c r="N1247" s="35">
        <f>IFERROR(ROUND('[10]Linked sheet'!M1247,'Rounded options'!$B$3),"-")</f>
        <v>0</v>
      </c>
      <c r="O1247" s="7" t="str">
        <f>IFERROR(VLOOKUP($B1247,[11]BPT_System_Structure!$B:$F,2,FALSE),"-")</f>
        <v>-</v>
      </c>
      <c r="P1247" s="23" t="str">
        <f>IFERROR(VLOOKUP($B1247,[11]BPT_System_Structure!$B:$F,3,FALSE),"-")</f>
        <v>-</v>
      </c>
      <c r="Q1247" s="8" t="str">
        <f>IFERROR(VLOOKUP($B1247,[11]BPT_System_Structure!$B:$F,5,FALSE),"-")</f>
        <v>-</v>
      </c>
      <c r="R1247" s="59">
        <v>0</v>
      </c>
    </row>
    <row r="1248" spans="2:18" hidden="1" x14ac:dyDescent="0.2">
      <c r="B1248" s="21" t="str">
        <f>'[10]Linked sheet'!A1248</f>
        <v>LB12Z</v>
      </c>
      <c r="C1248" s="20" t="str">
        <f>VLOOKUP($B1248,'[10]Linked sheet'!$A$3:$O$1925,2,FALSE)</f>
        <v>Intermediate Open Bladder Procedures</v>
      </c>
      <c r="D1248" s="68" t="str">
        <f>IF(AND($Q1248=$D$2,$O1248="HRG"),"See 07.BPT",IFERROR(ROUND('[10]Linked sheet'!C1248,'Rounded options'!$B$3),"-"))</f>
        <v>-</v>
      </c>
      <c r="E1248" s="66">
        <f>IF(AND($O1248="HRG",OR($D$2,$Q1248=$E$2)), "See 07.BPTs",IFERROR(ROUND('[10]Linked sheet'!D1248,'Rounded options'!$B$3),"-"))</f>
        <v>2395</v>
      </c>
      <c r="F1248" s="15" t="str">
        <f>IFERROR(ROUND(IF('[10]Linked sheet'!E1248="","-",'[10]Linked sheet'!E1248),'Rounded options'!$B$3),"-")</f>
        <v>-</v>
      </c>
      <c r="G1248" s="15" t="str">
        <f>IFERROR(ROUND(IF('[10]Linked sheet'!F1248="","-",'[10]Linked sheet'!F1248),'Rounded options'!$B$3),"-")</f>
        <v>-</v>
      </c>
      <c r="H1248" s="15">
        <f>IFERROR(ROUND(IF('[10]Linked sheet'!G1248="","-",'[10]Linked sheet'!G1248),'Rounded options'!$B$3),"-")</f>
        <v>9</v>
      </c>
      <c r="I1248" s="66">
        <f>IF(AND(Q1248=$I$2,$O1248="HRG"),"See 07.BPTs",IFERROR(ROUND('[10]Linked sheet'!H1248,'Rounded options'!$B$3),"-"))</f>
        <v>4467</v>
      </c>
      <c r="J1248" s="15">
        <f>IFERROR(ROUND(IF('[10]Linked sheet'!I1248="","-",'[10]Linked sheet'!I1248),'Rounded options'!$B$3),"-")</f>
        <v>31</v>
      </c>
      <c r="K1248" s="15">
        <f>IFERROR(ROUND(IF('[10]Linked sheet'!J1248="","-",'[10]Linked sheet'!J1248),'Rounded options'!$B$3),"-")</f>
        <v>186</v>
      </c>
      <c r="L1248" s="15" t="str">
        <f>IF('[10]Linked sheet'!K1248="","-",'[10]Linked sheet'!K1248)</f>
        <v>No</v>
      </c>
      <c r="M1248" s="39" t="str">
        <f>IF('[10]Linked sheet'!L1248="","-",'[10]Linked sheet'!L1248)</f>
        <v>-</v>
      </c>
      <c r="N1248" s="35">
        <f>IFERROR(ROUND('[10]Linked sheet'!M1248,'Rounded options'!$B$3),"-")</f>
        <v>0</v>
      </c>
      <c r="O1248" s="7" t="str">
        <f>IFERROR(VLOOKUP($B1248,[11]BPT_System_Structure!$B:$F,2,FALSE),"-")</f>
        <v>-</v>
      </c>
      <c r="P1248" s="23" t="str">
        <f>IFERROR(VLOOKUP($B1248,[11]BPT_System_Structure!$B:$F,3,FALSE),"-")</f>
        <v>-</v>
      </c>
      <c r="Q1248" s="8" t="str">
        <f>IFERROR(VLOOKUP($B1248,[11]BPT_System_Structure!$B:$F,5,FALSE),"-")</f>
        <v>-</v>
      </c>
      <c r="R1248" s="59">
        <v>0</v>
      </c>
    </row>
    <row r="1249" spans="2:18" hidden="1" x14ac:dyDescent="0.2">
      <c r="B1249" s="21" t="str">
        <f>'[10]Linked sheet'!A1249</f>
        <v>LB13C</v>
      </c>
      <c r="C1249" s="20" t="str">
        <f>VLOOKUP($B1249,'[10]Linked sheet'!$A$3:$O$1925,2,FALSE)</f>
        <v>Major Endoscopic Bladder Procedures with CC Score 7+</v>
      </c>
      <c r="D1249" s="68" t="str">
        <f>IF(AND($Q1249=$D$2,$O1249="HRG"),"See 07.BPT",IFERROR(ROUND('[10]Linked sheet'!C1249,'Rounded options'!$B$3),"-"))</f>
        <v>-</v>
      </c>
      <c r="E1249" s="66">
        <f>IF(AND($O1249="HRG",OR($D$2,$Q1249=$E$2)), "See 07.BPTs",IFERROR(ROUND('[10]Linked sheet'!D1249,'Rounded options'!$B$3),"-"))</f>
        <v>3834</v>
      </c>
      <c r="F1249" s="15" t="str">
        <f>IFERROR(ROUND(IF('[10]Linked sheet'!E1249="","-",'[10]Linked sheet'!E1249),'Rounded options'!$B$3),"-")</f>
        <v>-</v>
      </c>
      <c r="G1249" s="15" t="str">
        <f>IFERROR(ROUND(IF('[10]Linked sheet'!F1249="","-",'[10]Linked sheet'!F1249),'Rounded options'!$B$3),"-")</f>
        <v>-</v>
      </c>
      <c r="H1249" s="15">
        <f>IFERROR(ROUND(IF('[10]Linked sheet'!G1249="","-",'[10]Linked sheet'!G1249),'Rounded options'!$B$3),"-")</f>
        <v>27</v>
      </c>
      <c r="I1249" s="66">
        <f>IF(AND(Q1249=$I$2,$O1249="HRG"),"See 07.BPTs",IFERROR(ROUND('[10]Linked sheet'!H1249,'Rounded options'!$B$3),"-"))</f>
        <v>8467</v>
      </c>
      <c r="J1249" s="15">
        <f>IFERROR(ROUND(IF('[10]Linked sheet'!I1249="","-",'[10]Linked sheet'!I1249),'Rounded options'!$B$3),"-")</f>
        <v>70</v>
      </c>
      <c r="K1249" s="15">
        <f>IFERROR(ROUND(IF('[10]Linked sheet'!J1249="","-",'[10]Linked sheet'!J1249),'Rounded options'!$B$3),"-")</f>
        <v>186</v>
      </c>
      <c r="L1249" s="15" t="str">
        <f>IF('[10]Linked sheet'!K1249="","-",'[10]Linked sheet'!K1249)</f>
        <v>No</v>
      </c>
      <c r="M1249" s="39" t="str">
        <f>IF('[10]Linked sheet'!L1249="","-",'[10]Linked sheet'!L1249)</f>
        <v>-</v>
      </c>
      <c r="N1249" s="35">
        <f>IFERROR(ROUND('[10]Linked sheet'!M1249,'Rounded options'!$B$3),"-")</f>
        <v>0</v>
      </c>
      <c r="O1249" s="7" t="str">
        <f>IFERROR(VLOOKUP($B1249,[11]BPT_System_Structure!$B:$F,2,FALSE),"-")</f>
        <v>-</v>
      </c>
      <c r="P1249" s="23" t="str">
        <f>IFERROR(VLOOKUP($B1249,[11]BPT_System_Structure!$B:$F,3,FALSE),"-")</f>
        <v>-</v>
      </c>
      <c r="Q1249" s="8" t="str">
        <f>IFERROR(VLOOKUP($B1249,[11]BPT_System_Structure!$B:$F,5,FALSE),"-")</f>
        <v>-</v>
      </c>
      <c r="R1249" s="59">
        <v>0</v>
      </c>
    </row>
    <row r="1250" spans="2:18" hidden="1" x14ac:dyDescent="0.2">
      <c r="B1250" s="21" t="str">
        <f>'[10]Linked sheet'!A1250</f>
        <v>LB13D</v>
      </c>
      <c r="C1250" s="20" t="str">
        <f>VLOOKUP($B1250,'[10]Linked sheet'!$A$3:$O$1925,2,FALSE)</f>
        <v>Major Endoscopic Bladder Procedures with CC Score 5-6</v>
      </c>
      <c r="D1250" s="68" t="str">
        <f>IF(AND($Q1250=$D$2,$O1250="HRG"),"See 07.BPT",IFERROR(ROUND('[10]Linked sheet'!C1250,'Rounded options'!$B$3),"-"))</f>
        <v>-</v>
      </c>
      <c r="E1250" s="66">
        <f>IF(AND($O1250="HRG",OR($D$2,$Q1250=$E$2)), "See 07.BPTs",IFERROR(ROUND('[10]Linked sheet'!D1250,'Rounded options'!$B$3),"-"))</f>
        <v>2043</v>
      </c>
      <c r="F1250" s="15" t="str">
        <f>IFERROR(ROUND(IF('[10]Linked sheet'!E1250="","-",'[10]Linked sheet'!E1250),'Rounded options'!$B$3),"-")</f>
        <v>-</v>
      </c>
      <c r="G1250" s="15" t="str">
        <f>IFERROR(ROUND(IF('[10]Linked sheet'!F1250="","-",'[10]Linked sheet'!F1250),'Rounded options'!$B$3),"-")</f>
        <v>-</v>
      </c>
      <c r="H1250" s="15">
        <f>IFERROR(ROUND(IF('[10]Linked sheet'!G1250="","-",'[10]Linked sheet'!G1250),'Rounded options'!$B$3),"-")</f>
        <v>9</v>
      </c>
      <c r="I1250" s="66">
        <f>IF(AND(Q1250=$I$2,$O1250="HRG"),"See 07.BPTs",IFERROR(ROUND('[10]Linked sheet'!H1250,'Rounded options'!$B$3),"-"))</f>
        <v>4866</v>
      </c>
      <c r="J1250" s="15">
        <f>IFERROR(ROUND(IF('[10]Linked sheet'!I1250="","-",'[10]Linked sheet'!I1250),'Rounded options'!$B$3),"-")</f>
        <v>32</v>
      </c>
      <c r="K1250" s="15">
        <f>IFERROR(ROUND(IF('[10]Linked sheet'!J1250="","-",'[10]Linked sheet'!J1250),'Rounded options'!$B$3),"-")</f>
        <v>186</v>
      </c>
      <c r="L1250" s="15" t="str">
        <f>IF('[10]Linked sheet'!K1250="","-",'[10]Linked sheet'!K1250)</f>
        <v>No</v>
      </c>
      <c r="M1250" s="39" t="str">
        <f>IF('[10]Linked sheet'!L1250="","-",'[10]Linked sheet'!L1250)</f>
        <v>-</v>
      </c>
      <c r="N1250" s="35">
        <f>IFERROR(ROUND('[10]Linked sheet'!M1250,'Rounded options'!$B$3),"-")</f>
        <v>0</v>
      </c>
      <c r="O1250" s="7" t="str">
        <f>IFERROR(VLOOKUP($B1250,[11]BPT_System_Structure!$B:$F,2,FALSE),"-")</f>
        <v>-</v>
      </c>
      <c r="P1250" s="23" t="str">
        <f>IFERROR(VLOOKUP($B1250,[11]BPT_System_Structure!$B:$F,3,FALSE),"-")</f>
        <v>-</v>
      </c>
      <c r="Q1250" s="8" t="str">
        <f>IFERROR(VLOOKUP($B1250,[11]BPT_System_Structure!$B:$F,5,FALSE),"-")</f>
        <v>-</v>
      </c>
      <c r="R1250" s="59">
        <v>0</v>
      </c>
    </row>
    <row r="1251" spans="2:18" x14ac:dyDescent="0.2">
      <c r="B1251" s="21" t="str">
        <f>'[10]Linked sheet'!A1251</f>
        <v>LB13E</v>
      </c>
      <c r="C1251" s="20" t="str">
        <f>VLOOKUP($B1251,'[10]Linked sheet'!$A$3:$O$1925,2,FALSE)</f>
        <v>Major Endoscopic Bladder Procedures with CC Score 2-4</v>
      </c>
      <c r="D1251" s="68" t="str">
        <f>IF(AND($Q1251=$D$2,$O1251="HRG"),"See 07.BPT",IFERROR(ROUND('[10]Linked sheet'!C1251,'Rounded options'!$B$3),"-"))</f>
        <v>-</v>
      </c>
      <c r="E1251" s="66" t="str">
        <f>IF(AND($O1251="HRG",OR($D$2,$Q1251=$E$2)), "See 07.BPTs",IFERROR(ROUND('[10]Linked sheet'!D1251,'Rounded options'!$B$3),"-"))</f>
        <v>See 07.BPTs</v>
      </c>
      <c r="F1251" s="15" t="str">
        <f>IFERROR(ROUND(IF('[10]Linked sheet'!E1251="","-",'[10]Linked sheet'!E1251),'Rounded options'!$B$3),"-")</f>
        <v>-</v>
      </c>
      <c r="G1251" s="15" t="str">
        <f>IFERROR(ROUND(IF('[10]Linked sheet'!F1251="","-",'[10]Linked sheet'!F1251),'Rounded options'!$B$3),"-")</f>
        <v>-</v>
      </c>
      <c r="H1251" s="15">
        <f>IFERROR(ROUND(IF('[10]Linked sheet'!G1251="","-",'[10]Linked sheet'!G1251),'Rounded options'!$B$3),"-")</f>
        <v>5</v>
      </c>
      <c r="I1251" s="66">
        <f>IF(AND(Q1251=$I$2,$O1251="HRG"),"See 07.BPTs",IFERROR(ROUND('[10]Linked sheet'!H1251,'Rounded options'!$B$3),"-"))</f>
        <v>3731</v>
      </c>
      <c r="J1251" s="15">
        <f>IFERROR(ROUND(IF('[10]Linked sheet'!I1251="","-",'[10]Linked sheet'!I1251),'Rounded options'!$B$3),"-")</f>
        <v>24</v>
      </c>
      <c r="K1251" s="15">
        <f>IFERROR(ROUND(IF('[10]Linked sheet'!J1251="","-",'[10]Linked sheet'!J1251),'Rounded options'!$B$3),"-")</f>
        <v>186</v>
      </c>
      <c r="L1251" s="15" t="str">
        <f>IF('[10]Linked sheet'!K1251="","-",'[10]Linked sheet'!K1251)</f>
        <v>No</v>
      </c>
      <c r="M1251" s="39" t="str">
        <f>IF('[10]Linked sheet'!L1251="","-",'[10]Linked sheet'!L1251)</f>
        <v>-</v>
      </c>
      <c r="N1251" s="35">
        <f>IFERROR(ROUND('[10]Linked sheet'!M1251,'Rounded options'!$B$3),"-")</f>
        <v>0</v>
      </c>
      <c r="O1251" s="7" t="str">
        <f>IFERROR(VLOOKUP($B1251,[11]BPT_System_Structure!$B:$F,2,FALSE),"-")</f>
        <v>HRG</v>
      </c>
      <c r="P1251" s="23" t="str">
        <f>IFERROR(VLOOKUP($B1251,[11]BPT_System_Structure!$B:$F,3,FALSE),"-")</f>
        <v>DayCase</v>
      </c>
      <c r="Q1251" s="8" t="str">
        <f>IFERROR(VLOOKUP($B1251,[11]BPT_System_Structure!$B:$F,5,FALSE),"-")</f>
        <v>DC/EL</v>
      </c>
      <c r="R1251" s="59" t="s">
        <v>11</v>
      </c>
    </row>
    <row r="1252" spans="2:18" x14ac:dyDescent="0.2">
      <c r="B1252" s="21" t="str">
        <f>'[10]Linked sheet'!A1252</f>
        <v>LB13F</v>
      </c>
      <c r="C1252" s="20" t="str">
        <f>VLOOKUP($B1252,'[10]Linked sheet'!$A$3:$O$1925,2,FALSE)</f>
        <v>Major Endoscopic Bladder Procedures with CC Score 0-1</v>
      </c>
      <c r="D1252" s="68" t="str">
        <f>IF(AND($Q1252=$D$2,$O1252="HRG"),"See 07.BPT",IFERROR(ROUND('[10]Linked sheet'!C1252,'Rounded options'!$B$3),"-"))</f>
        <v>-</v>
      </c>
      <c r="E1252" s="66" t="str">
        <f>IF(AND($O1252="HRG",OR($D$2,$Q1252=$E$2)), "See 07.BPTs",IFERROR(ROUND('[10]Linked sheet'!D1252,'Rounded options'!$B$3),"-"))</f>
        <v>See 07.BPTs</v>
      </c>
      <c r="F1252" s="15" t="str">
        <f>IFERROR(ROUND(IF('[10]Linked sheet'!E1252="","-",'[10]Linked sheet'!E1252),'Rounded options'!$B$3),"-")</f>
        <v>-</v>
      </c>
      <c r="G1252" s="15" t="str">
        <f>IFERROR(ROUND(IF('[10]Linked sheet'!F1252="","-",'[10]Linked sheet'!F1252),'Rounded options'!$B$3),"-")</f>
        <v>-</v>
      </c>
      <c r="H1252" s="15">
        <f>IFERROR(ROUND(IF('[10]Linked sheet'!G1252="","-",'[10]Linked sheet'!G1252),'Rounded options'!$B$3),"-")</f>
        <v>5</v>
      </c>
      <c r="I1252" s="66">
        <f>IF(AND(Q1252=$I$2,$O1252="HRG"),"See 07.BPTs",IFERROR(ROUND('[10]Linked sheet'!H1252,'Rounded options'!$B$3),"-"))</f>
        <v>2473</v>
      </c>
      <c r="J1252" s="15">
        <f>IFERROR(ROUND(IF('[10]Linked sheet'!I1252="","-",'[10]Linked sheet'!I1252),'Rounded options'!$B$3),"-")</f>
        <v>15</v>
      </c>
      <c r="K1252" s="15">
        <f>IFERROR(ROUND(IF('[10]Linked sheet'!J1252="","-",'[10]Linked sheet'!J1252),'Rounded options'!$B$3),"-")</f>
        <v>186</v>
      </c>
      <c r="L1252" s="15" t="str">
        <f>IF('[10]Linked sheet'!K1252="","-",'[10]Linked sheet'!K1252)</f>
        <v>No</v>
      </c>
      <c r="M1252" s="39" t="str">
        <f>IF('[10]Linked sheet'!L1252="","-",'[10]Linked sheet'!L1252)</f>
        <v>-</v>
      </c>
      <c r="N1252" s="35">
        <f>IFERROR(ROUND('[10]Linked sheet'!M1252,'Rounded options'!$B$3),"-")</f>
        <v>0</v>
      </c>
      <c r="O1252" s="7" t="str">
        <f>IFERROR(VLOOKUP($B1252,[11]BPT_System_Structure!$B:$F,2,FALSE),"-")</f>
        <v>HRG</v>
      </c>
      <c r="P1252" s="23" t="str">
        <f>IFERROR(VLOOKUP($B1252,[11]BPT_System_Structure!$B:$F,3,FALSE),"-")</f>
        <v>DayCase</v>
      </c>
      <c r="Q1252" s="8" t="str">
        <f>IFERROR(VLOOKUP($B1252,[11]BPT_System_Structure!$B:$F,5,FALSE),"-")</f>
        <v>DC/EL</v>
      </c>
      <c r="R1252" s="59" t="s">
        <v>11</v>
      </c>
    </row>
    <row r="1253" spans="2:18" x14ac:dyDescent="0.2">
      <c r="B1253" s="21" t="str">
        <f>'[10]Linked sheet'!A1253</f>
        <v>LB14Z</v>
      </c>
      <c r="C1253" s="20" t="str">
        <f>VLOOKUP($B1253,'[10]Linked sheet'!$A$3:$O$1925,2,FALSE)</f>
        <v>Intermediate Endoscopic Bladder Procedures</v>
      </c>
      <c r="D1253" s="68" t="str">
        <f>IF(AND($Q1253=$D$2,$O1253="HRG"),"See 07.BPT",IFERROR(ROUND('[10]Linked sheet'!C1253,'Rounded options'!$B$3),"-"))</f>
        <v>See 07.BPT</v>
      </c>
      <c r="E1253" s="66">
        <f>IF(AND($O1253="HRG",OR($D$2,$Q1253=$E$2)), "See 07.BPTs",IFERROR(ROUND('[10]Linked sheet'!D1253,'Rounded options'!$B$3),"-"))</f>
        <v>799</v>
      </c>
      <c r="F1253" s="15" t="str">
        <f>IFERROR(ROUND(IF('[10]Linked sheet'!E1253="","-",'[10]Linked sheet'!E1253),'Rounded options'!$B$3),"-")</f>
        <v>-</v>
      </c>
      <c r="G1253" s="15" t="str">
        <f>IFERROR(ROUND(IF('[10]Linked sheet'!F1253="","-",'[10]Linked sheet'!F1253),'Rounded options'!$B$3),"-")</f>
        <v>-</v>
      </c>
      <c r="H1253" s="15">
        <f>IFERROR(ROUND(IF('[10]Linked sheet'!G1253="","-",'[10]Linked sheet'!G1253),'Rounded options'!$B$3),"-")</f>
        <v>5</v>
      </c>
      <c r="I1253" s="66">
        <f>IF(AND(Q1253=$I$2,$O1253="HRG"),"See 07.BPTs",IFERROR(ROUND('[10]Linked sheet'!H1253,'Rounded options'!$B$3),"-"))</f>
        <v>1018</v>
      </c>
      <c r="J1253" s="15">
        <f>IFERROR(ROUND(IF('[10]Linked sheet'!I1253="","-",'[10]Linked sheet'!I1253),'Rounded options'!$B$3),"-")</f>
        <v>5</v>
      </c>
      <c r="K1253" s="15">
        <f>IFERROR(ROUND(IF('[10]Linked sheet'!J1253="","-",'[10]Linked sheet'!J1253),'Rounded options'!$B$3),"-")</f>
        <v>186</v>
      </c>
      <c r="L1253" s="15" t="str">
        <f>IF('[10]Linked sheet'!K1253="","-",'[10]Linked sheet'!K1253)</f>
        <v>No</v>
      </c>
      <c r="M1253" s="39" t="str">
        <f>IF('[10]Linked sheet'!L1253="","-",'[10]Linked sheet'!L1253)</f>
        <v>-</v>
      </c>
      <c r="N1253" s="35">
        <f>IFERROR(ROUND('[10]Linked sheet'!M1253,'Rounded options'!$B$3),"-")</f>
        <v>0</v>
      </c>
      <c r="O1253" s="7" t="str">
        <f>IFERROR(VLOOKUP($B1253,[11]BPT_System_Structure!$B:$F,2,FALSE),"-")</f>
        <v>HRG</v>
      </c>
      <c r="P1253" s="23" t="str">
        <f>IFERROR(VLOOKUP($B1253,[11]BPT_System_Structure!$B:$F,3,FALSE),"-")</f>
        <v>Outpatients</v>
      </c>
      <c r="Q1253" s="8" t="str">
        <f>IFERROR(VLOOKUP($B1253,[11]BPT_System_Structure!$B:$F,5,FALSE),"-")</f>
        <v>OP/DC/EL</v>
      </c>
      <c r="R1253" s="59" t="s">
        <v>11</v>
      </c>
    </row>
    <row r="1254" spans="2:18" hidden="1" x14ac:dyDescent="0.2">
      <c r="B1254" s="21" t="str">
        <f>'[10]Linked sheet'!A1254</f>
        <v>LB15D</v>
      </c>
      <c r="C1254" s="20" t="str">
        <f>VLOOKUP($B1254,'[10]Linked sheet'!$A$3:$O$1925,2,FALSE)</f>
        <v>Minor Bladder Procedures, 18 years and under</v>
      </c>
      <c r="D1254" s="68" t="str">
        <f>IF(AND($Q1254=$D$2,$O1254="HRG"),"See 07.BPT",IFERROR(ROUND('[10]Linked sheet'!C1254,'Rounded options'!$B$3),"-"))</f>
        <v>-</v>
      </c>
      <c r="E1254" s="66">
        <f>IF(AND($O1254="HRG",OR($D$2,$Q1254=$E$2)), "See 07.BPTs",IFERROR(ROUND('[10]Linked sheet'!D1254,'Rounded options'!$B$3),"-"))</f>
        <v>588</v>
      </c>
      <c r="F1254" s="15" t="str">
        <f>IFERROR(ROUND(IF('[10]Linked sheet'!E1254="","-",'[10]Linked sheet'!E1254),'Rounded options'!$B$3),"-")</f>
        <v>-</v>
      </c>
      <c r="G1254" s="15" t="str">
        <f>IFERROR(ROUND(IF('[10]Linked sheet'!F1254="","-",'[10]Linked sheet'!F1254),'Rounded options'!$B$3),"-")</f>
        <v>-</v>
      </c>
      <c r="H1254" s="15">
        <f>IFERROR(ROUND(IF('[10]Linked sheet'!G1254="","-",'[10]Linked sheet'!G1254),'Rounded options'!$B$3),"-")</f>
        <v>5</v>
      </c>
      <c r="I1254" s="66">
        <f>IF(AND(Q1254=$I$2,$O1254="HRG"),"See 07.BPTs",IFERROR(ROUND('[10]Linked sheet'!H1254,'Rounded options'!$B$3),"-"))</f>
        <v>623</v>
      </c>
      <c r="J1254" s="15">
        <f>IFERROR(ROUND(IF('[10]Linked sheet'!I1254="","-",'[10]Linked sheet'!I1254),'Rounded options'!$B$3),"-")</f>
        <v>5</v>
      </c>
      <c r="K1254" s="15">
        <f>IFERROR(ROUND(IF('[10]Linked sheet'!J1254="","-",'[10]Linked sheet'!J1254),'Rounded options'!$B$3),"-")</f>
        <v>339</v>
      </c>
      <c r="L1254" s="15" t="str">
        <f>IF('[10]Linked sheet'!K1254="","-",'[10]Linked sheet'!K1254)</f>
        <v>No</v>
      </c>
      <c r="M1254" s="39" t="str">
        <f>IF('[10]Linked sheet'!L1254="","-",'[10]Linked sheet'!L1254)</f>
        <v>-</v>
      </c>
      <c r="N1254" s="35">
        <f>IFERROR(ROUND('[10]Linked sheet'!M1254,'Rounded options'!$B$3),"-")</f>
        <v>0</v>
      </c>
      <c r="O1254" s="7" t="str">
        <f>IFERROR(VLOOKUP($B1254,[11]BPT_System_Structure!$B:$F,2,FALSE),"-")</f>
        <v>-</v>
      </c>
      <c r="P1254" s="23" t="str">
        <f>IFERROR(VLOOKUP($B1254,[11]BPT_System_Structure!$B:$F,3,FALSE),"-")</f>
        <v>-</v>
      </c>
      <c r="Q1254" s="8" t="str">
        <f>IFERROR(VLOOKUP($B1254,[11]BPT_System_Structure!$B:$F,5,FALSE),"-")</f>
        <v>-</v>
      </c>
      <c r="R1254" s="59">
        <v>0</v>
      </c>
    </row>
    <row r="1255" spans="2:18" hidden="1" x14ac:dyDescent="0.2">
      <c r="B1255" s="21" t="str">
        <f>'[10]Linked sheet'!A1255</f>
        <v>LB15E</v>
      </c>
      <c r="C1255" s="20" t="str">
        <f>VLOOKUP($B1255,'[10]Linked sheet'!$A$3:$O$1925,2,FALSE)</f>
        <v>Minor Bladder Procedures, 19 years and over</v>
      </c>
      <c r="D1255" s="68">
        <f>IF(AND($Q1255=$D$2,$O1255="HRG"),"See 07.BPT",IFERROR(ROUND('[10]Linked sheet'!C1255,'Rounded options'!$B$3),"-"))</f>
        <v>143</v>
      </c>
      <c r="E1255" s="66">
        <f>IF(AND($O1255="HRG",OR($D$2,$Q1255=$E$2)), "See 07.BPTs",IFERROR(ROUND('[10]Linked sheet'!D1255,'Rounded options'!$B$3),"-"))</f>
        <v>342</v>
      </c>
      <c r="F1255" s="15" t="str">
        <f>IFERROR(ROUND(IF('[10]Linked sheet'!E1255="","-",'[10]Linked sheet'!E1255),'Rounded options'!$B$3),"-")</f>
        <v>-</v>
      </c>
      <c r="G1255" s="15" t="str">
        <f>IFERROR(ROUND(IF('[10]Linked sheet'!F1255="","-",'[10]Linked sheet'!F1255),'Rounded options'!$B$3),"-")</f>
        <v>-</v>
      </c>
      <c r="H1255" s="15">
        <f>IFERROR(ROUND(IF('[10]Linked sheet'!G1255="","-",'[10]Linked sheet'!G1255),'Rounded options'!$B$3),"-")</f>
        <v>5</v>
      </c>
      <c r="I1255" s="66">
        <f>IF(AND(Q1255=$I$2,$O1255="HRG"),"See 07.BPTs",IFERROR(ROUND('[10]Linked sheet'!H1255,'Rounded options'!$B$3),"-"))</f>
        <v>542</v>
      </c>
      <c r="J1255" s="15">
        <f>IFERROR(ROUND(IF('[10]Linked sheet'!I1255="","-",'[10]Linked sheet'!I1255),'Rounded options'!$B$3),"-")</f>
        <v>5</v>
      </c>
      <c r="K1255" s="15">
        <f>IFERROR(ROUND(IF('[10]Linked sheet'!J1255="","-",'[10]Linked sheet'!J1255),'Rounded options'!$B$3),"-")</f>
        <v>186</v>
      </c>
      <c r="L1255" s="15" t="str">
        <f>IF('[10]Linked sheet'!K1255="","-",'[10]Linked sheet'!K1255)</f>
        <v>No</v>
      </c>
      <c r="M1255" s="39" t="str">
        <f>IF('[10]Linked sheet'!L1255="","-",'[10]Linked sheet'!L1255)</f>
        <v>-</v>
      </c>
      <c r="N1255" s="35">
        <f>IFERROR(ROUND('[10]Linked sheet'!M1255,'Rounded options'!$B$3),"-")</f>
        <v>0</v>
      </c>
      <c r="O1255" s="7" t="str">
        <f>IFERROR(VLOOKUP($B1255,[11]BPT_System_Structure!$B:$F,2,FALSE),"-")</f>
        <v>-</v>
      </c>
      <c r="P1255" s="23" t="str">
        <f>IFERROR(VLOOKUP($B1255,[11]BPT_System_Structure!$B:$F,3,FALSE),"-")</f>
        <v>-</v>
      </c>
      <c r="Q1255" s="8" t="str">
        <f>IFERROR(VLOOKUP($B1255,[11]BPT_System_Structure!$B:$F,5,FALSE),"-")</f>
        <v>-</v>
      </c>
      <c r="R1255" s="59">
        <v>0</v>
      </c>
    </row>
    <row r="1256" spans="2:18" hidden="1" x14ac:dyDescent="0.2">
      <c r="B1256" s="21" t="str">
        <f>'[10]Linked sheet'!A1256</f>
        <v>LB16D</v>
      </c>
      <c r="C1256" s="20" t="str">
        <f>VLOOKUP($B1256,'[10]Linked sheet'!$A$3:$O$1925,2,FALSE)</f>
        <v>Urinary Incontinence or Other Urinary Problems, with Interventions, with CC Score 7+</v>
      </c>
      <c r="D1256" s="68" t="str">
        <f>IF(AND($Q1256=$D$2,$O1256="HRG"),"See 07.BPT",IFERROR(ROUND('[10]Linked sheet'!C1256,'Rounded options'!$B$3),"-"))</f>
        <v>-</v>
      </c>
      <c r="E1256" s="66">
        <f>IF(AND($O1256="HRG",OR($D$2,$Q1256=$E$2)), "See 07.BPTs",IFERROR(ROUND('[10]Linked sheet'!D1256,'Rounded options'!$B$3),"-"))</f>
        <v>3489</v>
      </c>
      <c r="F1256" s="15" t="str">
        <f>IFERROR(ROUND(IF('[10]Linked sheet'!E1256="","-",'[10]Linked sheet'!E1256),'Rounded options'!$B$3),"-")</f>
        <v>-</v>
      </c>
      <c r="G1256" s="15" t="str">
        <f>IFERROR(ROUND(IF('[10]Linked sheet'!F1256="","-",'[10]Linked sheet'!F1256),'Rounded options'!$B$3),"-")</f>
        <v>-</v>
      </c>
      <c r="H1256" s="15">
        <f>IFERROR(ROUND(IF('[10]Linked sheet'!G1256="","-",'[10]Linked sheet'!G1256),'Rounded options'!$B$3),"-")</f>
        <v>27</v>
      </c>
      <c r="I1256" s="66">
        <f>IF(AND(Q1256=$I$2,$O1256="HRG"),"See 07.BPTs",IFERROR(ROUND('[10]Linked sheet'!H1256,'Rounded options'!$B$3),"-"))</f>
        <v>3957</v>
      </c>
      <c r="J1256" s="15">
        <f>IFERROR(ROUND(IF('[10]Linked sheet'!I1256="","-",'[10]Linked sheet'!I1256),'Rounded options'!$B$3),"-")</f>
        <v>43</v>
      </c>
      <c r="K1256" s="15">
        <f>IFERROR(ROUND(IF('[10]Linked sheet'!J1256="","-",'[10]Linked sheet'!J1256),'Rounded options'!$B$3),"-")</f>
        <v>186</v>
      </c>
      <c r="L1256" s="15" t="str">
        <f>IF('[10]Linked sheet'!K1256="","-",'[10]Linked sheet'!K1256)</f>
        <v>Yes</v>
      </c>
      <c r="M1256" s="39">
        <f>IF('[10]Linked sheet'!L1256="","-",'[10]Linked sheet'!L1256)</f>
        <v>0.30000000000000004</v>
      </c>
      <c r="N1256" s="35">
        <f>IFERROR(ROUND('[10]Linked sheet'!M1256,'Rounded options'!$B$3),"-")</f>
        <v>1187</v>
      </c>
      <c r="O1256" s="7" t="str">
        <f>IFERROR(VLOOKUP($B1256,[11]BPT_System_Structure!$B:$F,2,FALSE),"-")</f>
        <v>-</v>
      </c>
      <c r="P1256" s="23" t="str">
        <f>IFERROR(VLOOKUP($B1256,[11]BPT_System_Structure!$B:$F,3,FALSE),"-")</f>
        <v>-</v>
      </c>
      <c r="Q1256" s="8" t="str">
        <f>IFERROR(VLOOKUP($B1256,[11]BPT_System_Structure!$B:$F,5,FALSE),"-")</f>
        <v>-</v>
      </c>
      <c r="R1256" s="59">
        <v>0</v>
      </c>
    </row>
    <row r="1257" spans="2:18" hidden="1" x14ac:dyDescent="0.2">
      <c r="B1257" s="21" t="str">
        <f>'[10]Linked sheet'!A1257</f>
        <v>LB16E</v>
      </c>
      <c r="C1257" s="20" t="str">
        <f>VLOOKUP($B1257,'[10]Linked sheet'!$A$3:$O$1925,2,FALSE)</f>
        <v>Urinary Incontinence or Other Urinary Problems, with Interventions, with CC Score 3-6</v>
      </c>
      <c r="D1257" s="68" t="str">
        <f>IF(AND($Q1257=$D$2,$O1257="HRG"),"See 07.BPT",IFERROR(ROUND('[10]Linked sheet'!C1257,'Rounded options'!$B$3),"-"))</f>
        <v>-</v>
      </c>
      <c r="E1257" s="66">
        <f>IF(AND($O1257="HRG",OR($D$2,$Q1257=$E$2)), "See 07.BPTs",IFERROR(ROUND('[10]Linked sheet'!D1257,'Rounded options'!$B$3),"-"))</f>
        <v>1706</v>
      </c>
      <c r="F1257" s="15" t="str">
        <f>IFERROR(ROUND(IF('[10]Linked sheet'!E1257="","-",'[10]Linked sheet'!E1257),'Rounded options'!$B$3),"-")</f>
        <v>-</v>
      </c>
      <c r="G1257" s="15" t="str">
        <f>IFERROR(ROUND(IF('[10]Linked sheet'!F1257="","-",'[10]Linked sheet'!F1257),'Rounded options'!$B$3),"-")</f>
        <v>-</v>
      </c>
      <c r="H1257" s="15">
        <f>IFERROR(ROUND(IF('[10]Linked sheet'!G1257="","-",'[10]Linked sheet'!G1257),'Rounded options'!$B$3),"-")</f>
        <v>7</v>
      </c>
      <c r="I1257" s="66">
        <f>IF(AND(Q1257=$I$2,$O1257="HRG"),"See 07.BPTs",IFERROR(ROUND('[10]Linked sheet'!H1257,'Rounded options'!$B$3),"-"))</f>
        <v>1764</v>
      </c>
      <c r="J1257" s="15">
        <f>IFERROR(ROUND(IF('[10]Linked sheet'!I1257="","-",'[10]Linked sheet'!I1257),'Rounded options'!$B$3),"-")</f>
        <v>13</v>
      </c>
      <c r="K1257" s="15">
        <f>IFERROR(ROUND(IF('[10]Linked sheet'!J1257="","-",'[10]Linked sheet'!J1257),'Rounded options'!$B$3),"-")</f>
        <v>186</v>
      </c>
      <c r="L1257" s="15" t="str">
        <f>IF('[10]Linked sheet'!K1257="","-",'[10]Linked sheet'!K1257)</f>
        <v>Yes</v>
      </c>
      <c r="M1257" s="39">
        <f>IF('[10]Linked sheet'!L1257="","-",'[10]Linked sheet'!L1257)</f>
        <v>0.30000000000000004</v>
      </c>
      <c r="N1257" s="35">
        <f>IFERROR(ROUND('[10]Linked sheet'!M1257,'Rounded options'!$B$3),"-")</f>
        <v>529</v>
      </c>
      <c r="O1257" s="7" t="str">
        <f>IFERROR(VLOOKUP($B1257,[11]BPT_System_Structure!$B:$F,2,FALSE),"-")</f>
        <v>-</v>
      </c>
      <c r="P1257" s="23" t="str">
        <f>IFERROR(VLOOKUP($B1257,[11]BPT_System_Structure!$B:$F,3,FALSE),"-")</f>
        <v>-</v>
      </c>
      <c r="Q1257" s="8" t="str">
        <f>IFERROR(VLOOKUP($B1257,[11]BPT_System_Structure!$B:$F,5,FALSE),"-")</f>
        <v>-</v>
      </c>
      <c r="R1257" s="59">
        <v>0</v>
      </c>
    </row>
    <row r="1258" spans="2:18" hidden="1" x14ac:dyDescent="0.2">
      <c r="B1258" s="21" t="str">
        <f>'[10]Linked sheet'!A1258</f>
        <v>LB16F</v>
      </c>
      <c r="C1258" s="20" t="str">
        <f>VLOOKUP($B1258,'[10]Linked sheet'!$A$3:$O$1925,2,FALSE)</f>
        <v>Urinary Incontinence or Other Urinary Problems, with Interventions, with CC Score 0-2</v>
      </c>
      <c r="D1258" s="68" t="str">
        <f>IF(AND($Q1258=$D$2,$O1258="HRG"),"See 07.BPT",IFERROR(ROUND('[10]Linked sheet'!C1258,'Rounded options'!$B$3),"-"))</f>
        <v>-</v>
      </c>
      <c r="E1258" s="66">
        <f>IF(AND($O1258="HRG",OR($D$2,$Q1258=$E$2)), "See 07.BPTs",IFERROR(ROUND('[10]Linked sheet'!D1258,'Rounded options'!$B$3),"-"))</f>
        <v>1259</v>
      </c>
      <c r="F1258" s="15" t="str">
        <f>IFERROR(ROUND(IF('[10]Linked sheet'!E1258="","-",'[10]Linked sheet'!E1258),'Rounded options'!$B$3),"-")</f>
        <v>-</v>
      </c>
      <c r="G1258" s="15" t="str">
        <f>IFERROR(ROUND(IF('[10]Linked sheet'!F1258="","-",'[10]Linked sheet'!F1258),'Rounded options'!$B$3),"-")</f>
        <v>-</v>
      </c>
      <c r="H1258" s="15">
        <f>IFERROR(ROUND(IF('[10]Linked sheet'!G1258="","-",'[10]Linked sheet'!G1258),'Rounded options'!$B$3),"-")</f>
        <v>7</v>
      </c>
      <c r="I1258" s="66">
        <f>IF(AND(Q1258=$I$2,$O1258="HRG"),"See 07.BPTs",IFERROR(ROUND('[10]Linked sheet'!H1258,'Rounded options'!$B$3),"-"))</f>
        <v>1259</v>
      </c>
      <c r="J1258" s="15">
        <f>IFERROR(ROUND(IF('[10]Linked sheet'!I1258="","-",'[10]Linked sheet'!I1258),'Rounded options'!$B$3),"-")</f>
        <v>7</v>
      </c>
      <c r="K1258" s="15">
        <f>IFERROR(ROUND(IF('[10]Linked sheet'!J1258="","-",'[10]Linked sheet'!J1258),'Rounded options'!$B$3),"-")</f>
        <v>186</v>
      </c>
      <c r="L1258" s="15" t="str">
        <f>IF('[10]Linked sheet'!K1258="","-",'[10]Linked sheet'!K1258)</f>
        <v>Yes</v>
      </c>
      <c r="M1258" s="39">
        <f>IF('[10]Linked sheet'!L1258="","-",'[10]Linked sheet'!L1258)</f>
        <v>0.4</v>
      </c>
      <c r="N1258" s="35">
        <f>IFERROR(ROUND('[10]Linked sheet'!M1258,'Rounded options'!$B$3),"-")</f>
        <v>504</v>
      </c>
      <c r="O1258" s="7" t="str">
        <f>IFERROR(VLOOKUP($B1258,[11]BPT_System_Structure!$B:$F,2,FALSE),"-")</f>
        <v>-</v>
      </c>
      <c r="P1258" s="23" t="str">
        <f>IFERROR(VLOOKUP($B1258,[11]BPT_System_Structure!$B:$F,3,FALSE),"-")</f>
        <v>-</v>
      </c>
      <c r="Q1258" s="8" t="str">
        <f>IFERROR(VLOOKUP($B1258,[11]BPT_System_Structure!$B:$F,5,FALSE),"-")</f>
        <v>-</v>
      </c>
      <c r="R1258" s="59">
        <v>0</v>
      </c>
    </row>
    <row r="1259" spans="2:18" hidden="1" x14ac:dyDescent="0.2">
      <c r="B1259" s="21" t="str">
        <f>'[10]Linked sheet'!A1259</f>
        <v>LB16G</v>
      </c>
      <c r="C1259" s="20" t="str">
        <f>VLOOKUP($B1259,'[10]Linked sheet'!$A$3:$O$1925,2,FALSE)</f>
        <v>Urinary Incontinence or Other Urinary Problems, without Interventions, with CC Score 8+</v>
      </c>
      <c r="D1259" s="68" t="str">
        <f>IF(AND($Q1259=$D$2,$O1259="HRG"),"See 07.BPT",IFERROR(ROUND('[10]Linked sheet'!C1259,'Rounded options'!$B$3),"-"))</f>
        <v>-</v>
      </c>
      <c r="E1259" s="66">
        <f>IF(AND($O1259="HRG",OR($D$2,$Q1259=$E$2)), "See 07.BPTs",IFERROR(ROUND('[10]Linked sheet'!D1259,'Rounded options'!$B$3),"-"))</f>
        <v>2764</v>
      </c>
      <c r="F1259" s="15" t="str">
        <f>IFERROR(ROUND(IF('[10]Linked sheet'!E1259="","-",'[10]Linked sheet'!E1259),'Rounded options'!$B$3),"-")</f>
        <v>-</v>
      </c>
      <c r="G1259" s="15" t="str">
        <f>IFERROR(ROUND(IF('[10]Linked sheet'!F1259="","-",'[10]Linked sheet'!F1259),'Rounded options'!$B$3),"-")</f>
        <v>-</v>
      </c>
      <c r="H1259" s="15">
        <f>IFERROR(ROUND(IF('[10]Linked sheet'!G1259="","-",'[10]Linked sheet'!G1259),'Rounded options'!$B$3),"-")</f>
        <v>20</v>
      </c>
      <c r="I1259" s="66">
        <f>IF(AND(Q1259=$I$2,$O1259="HRG"),"See 07.BPTs",IFERROR(ROUND('[10]Linked sheet'!H1259,'Rounded options'!$B$3),"-"))</f>
        <v>2910</v>
      </c>
      <c r="J1259" s="15">
        <f>IFERROR(ROUND(IF('[10]Linked sheet'!I1259="","-",'[10]Linked sheet'!I1259),'Rounded options'!$B$3),"-")</f>
        <v>31</v>
      </c>
      <c r="K1259" s="15">
        <f>IFERROR(ROUND(IF('[10]Linked sheet'!J1259="","-",'[10]Linked sheet'!J1259),'Rounded options'!$B$3),"-")</f>
        <v>186</v>
      </c>
      <c r="L1259" s="15" t="str">
        <f>IF('[10]Linked sheet'!K1259="","-",'[10]Linked sheet'!K1259)</f>
        <v>Yes</v>
      </c>
      <c r="M1259" s="39">
        <f>IF('[10]Linked sheet'!L1259="","-",'[10]Linked sheet'!L1259)</f>
        <v>0.30000000000000004</v>
      </c>
      <c r="N1259" s="35">
        <f>IFERROR(ROUND('[10]Linked sheet'!M1259,'Rounded options'!$B$3),"-")</f>
        <v>873</v>
      </c>
      <c r="O1259" s="7" t="str">
        <f>IFERROR(VLOOKUP($B1259,[11]BPT_System_Structure!$B:$F,2,FALSE),"-")</f>
        <v>-</v>
      </c>
      <c r="P1259" s="23" t="str">
        <f>IFERROR(VLOOKUP($B1259,[11]BPT_System_Structure!$B:$F,3,FALSE),"-")</f>
        <v>-</v>
      </c>
      <c r="Q1259" s="8" t="str">
        <f>IFERROR(VLOOKUP($B1259,[11]BPT_System_Structure!$B:$F,5,FALSE),"-")</f>
        <v>-</v>
      </c>
      <c r="R1259" s="59">
        <v>0</v>
      </c>
    </row>
    <row r="1260" spans="2:18" hidden="1" x14ac:dyDescent="0.2">
      <c r="B1260" s="21" t="str">
        <f>'[10]Linked sheet'!A1260</f>
        <v>LB16H</v>
      </c>
      <c r="C1260" s="20" t="str">
        <f>VLOOKUP($B1260,'[10]Linked sheet'!$A$3:$O$1925,2,FALSE)</f>
        <v>Urinary Incontinence or Other Urinary Problems, without Interventions, with CC Score 5-7</v>
      </c>
      <c r="D1260" s="68" t="str">
        <f>IF(AND($Q1260=$D$2,$O1260="HRG"),"See 07.BPT",IFERROR(ROUND('[10]Linked sheet'!C1260,'Rounded options'!$B$3),"-"))</f>
        <v>-</v>
      </c>
      <c r="E1260" s="66">
        <f>IF(AND($O1260="HRG",OR($D$2,$Q1260=$E$2)), "See 07.BPTs",IFERROR(ROUND('[10]Linked sheet'!D1260,'Rounded options'!$B$3),"-"))</f>
        <v>879</v>
      </c>
      <c r="F1260" s="15" t="str">
        <f>IFERROR(ROUND(IF('[10]Linked sheet'!E1260="","-",'[10]Linked sheet'!E1260),'Rounded options'!$B$3),"-")</f>
        <v>-</v>
      </c>
      <c r="G1260" s="15" t="str">
        <f>IFERROR(ROUND(IF('[10]Linked sheet'!F1260="","-",'[10]Linked sheet'!F1260),'Rounded options'!$B$3),"-")</f>
        <v>-</v>
      </c>
      <c r="H1260" s="15">
        <f>IFERROR(ROUND(IF('[10]Linked sheet'!G1260="","-",'[10]Linked sheet'!G1260),'Rounded options'!$B$3),"-")</f>
        <v>8</v>
      </c>
      <c r="I1260" s="66">
        <f>IF(AND(Q1260=$I$2,$O1260="HRG"),"See 07.BPTs",IFERROR(ROUND('[10]Linked sheet'!H1260,'Rounded options'!$B$3),"-"))</f>
        <v>1844</v>
      </c>
      <c r="J1260" s="15">
        <f>IFERROR(ROUND(IF('[10]Linked sheet'!I1260="","-",'[10]Linked sheet'!I1260),'Rounded options'!$B$3),"-")</f>
        <v>14</v>
      </c>
      <c r="K1260" s="15">
        <f>IFERROR(ROUND(IF('[10]Linked sheet'!J1260="","-",'[10]Linked sheet'!J1260),'Rounded options'!$B$3),"-")</f>
        <v>186</v>
      </c>
      <c r="L1260" s="15" t="str">
        <f>IF('[10]Linked sheet'!K1260="","-",'[10]Linked sheet'!K1260)</f>
        <v>Yes</v>
      </c>
      <c r="M1260" s="39">
        <f>IF('[10]Linked sheet'!L1260="","-",'[10]Linked sheet'!L1260)</f>
        <v>0.30000000000000004</v>
      </c>
      <c r="N1260" s="35">
        <f>IFERROR(ROUND('[10]Linked sheet'!M1260,'Rounded options'!$B$3),"-")</f>
        <v>553</v>
      </c>
      <c r="O1260" s="7" t="str">
        <f>IFERROR(VLOOKUP($B1260,[11]BPT_System_Structure!$B:$F,2,FALSE),"-")</f>
        <v>-</v>
      </c>
      <c r="P1260" s="23" t="str">
        <f>IFERROR(VLOOKUP($B1260,[11]BPT_System_Structure!$B:$F,3,FALSE),"-")</f>
        <v>-</v>
      </c>
      <c r="Q1260" s="8" t="str">
        <f>IFERROR(VLOOKUP($B1260,[11]BPT_System_Structure!$B:$F,5,FALSE),"-")</f>
        <v>-</v>
      </c>
      <c r="R1260" s="59">
        <v>0</v>
      </c>
    </row>
    <row r="1261" spans="2:18" x14ac:dyDescent="0.2">
      <c r="B1261" s="21" t="str">
        <f>'[10]Linked sheet'!A1261</f>
        <v>LB16J</v>
      </c>
      <c r="C1261" s="20" t="str">
        <f>VLOOKUP($B1261,'[10]Linked sheet'!$A$3:$O$1925,2,FALSE)</f>
        <v>Urinary Incontinence or Other Urinary Problems, without Interventions, with CC Score 2-4</v>
      </c>
      <c r="D1261" s="68" t="str">
        <f>IF(AND($Q1261=$D$2,$O1261="HRG"),"See 07.BPT",IFERROR(ROUND('[10]Linked sheet'!C1261,'Rounded options'!$B$3),"-"))</f>
        <v>-</v>
      </c>
      <c r="E1261" s="66">
        <f>IF(AND($O1261="HRG",OR($D$2,$Q1261=$E$2)), "See 07.BPTs",IFERROR(ROUND('[10]Linked sheet'!D1261,'Rounded options'!$B$3),"-"))</f>
        <v>414</v>
      </c>
      <c r="F1261" s="15" t="str">
        <f>IFERROR(ROUND(IF('[10]Linked sheet'!E1261="","-",'[10]Linked sheet'!E1261),'Rounded options'!$B$3),"-")</f>
        <v>-</v>
      </c>
      <c r="G1261" s="15" t="str">
        <f>IFERROR(ROUND(IF('[10]Linked sheet'!F1261="","-",'[10]Linked sheet'!F1261),'Rounded options'!$B$3),"-")</f>
        <v>-</v>
      </c>
      <c r="H1261" s="15">
        <f>IFERROR(ROUND(IF('[10]Linked sheet'!G1261="","-",'[10]Linked sheet'!G1261),'Rounded options'!$B$3),"-")</f>
        <v>5</v>
      </c>
      <c r="I1261" s="66">
        <f>IF(AND(Q1261=$I$2,$O1261="HRG"),"See 07.BPTs",IFERROR(ROUND('[10]Linked sheet'!H1261,'Rounded options'!$B$3),"-"))</f>
        <v>1015</v>
      </c>
      <c r="J1261" s="15">
        <f>IFERROR(ROUND(IF('[10]Linked sheet'!I1261="","-",'[10]Linked sheet'!I1261),'Rounded options'!$B$3),"-")</f>
        <v>8</v>
      </c>
      <c r="K1261" s="15">
        <f>IFERROR(ROUND(IF('[10]Linked sheet'!J1261="","-",'[10]Linked sheet'!J1261),'Rounded options'!$B$3),"-")</f>
        <v>186</v>
      </c>
      <c r="L1261" s="15" t="str">
        <f>IF('[10]Linked sheet'!K1261="","-",'[10]Linked sheet'!K1261)</f>
        <v>Yes</v>
      </c>
      <c r="M1261" s="39">
        <f>IF('[10]Linked sheet'!L1261="","-",'[10]Linked sheet'!L1261)</f>
        <v>0.65</v>
      </c>
      <c r="N1261" s="35">
        <f>IFERROR(ROUND('[10]Linked sheet'!M1261,'Rounded options'!$B$3),"-")</f>
        <v>660</v>
      </c>
      <c r="O1261" s="7" t="str">
        <f>IFERROR(VLOOKUP($B1261,[11]BPT_System_Structure!$B:$F,2,FALSE),"-")</f>
        <v xml:space="preserve">HRG </v>
      </c>
      <c r="P1261" s="23" t="str">
        <f>IFERROR(VLOOKUP($B1261,[11]BPT_System_Structure!$B:$F,3,FALSE),"-")</f>
        <v>SDEC</v>
      </c>
      <c r="Q1261" s="8" t="str">
        <f>IFERROR(VLOOKUP($B1261,[11]BPT_System_Structure!$B:$F,5,FALSE),"-")</f>
        <v>NE</v>
      </c>
      <c r="R1261" s="59" t="s">
        <v>11</v>
      </c>
    </row>
    <row r="1262" spans="2:18" x14ac:dyDescent="0.2">
      <c r="B1262" s="21" t="str">
        <f>'[10]Linked sheet'!A1262</f>
        <v>LB16K</v>
      </c>
      <c r="C1262" s="20" t="str">
        <f>VLOOKUP($B1262,'[10]Linked sheet'!$A$3:$O$1925,2,FALSE)</f>
        <v>Urinary Incontinence or Other Urinary Problems, without Interventions, with CC Score 0-1</v>
      </c>
      <c r="D1262" s="68" t="str">
        <f>IF(AND($Q1262=$D$2,$O1262="HRG"),"See 07.BPT",IFERROR(ROUND('[10]Linked sheet'!C1262,'Rounded options'!$B$3),"-"))</f>
        <v>-</v>
      </c>
      <c r="E1262" s="66">
        <f>IF(AND($O1262="HRG",OR($D$2,$Q1262=$E$2)), "See 07.BPTs",IFERROR(ROUND('[10]Linked sheet'!D1262,'Rounded options'!$B$3),"-"))</f>
        <v>294</v>
      </c>
      <c r="F1262" s="15" t="str">
        <f>IFERROR(ROUND(IF('[10]Linked sheet'!E1262="","-",'[10]Linked sheet'!E1262),'Rounded options'!$B$3),"-")</f>
        <v>-</v>
      </c>
      <c r="G1262" s="15" t="str">
        <f>IFERROR(ROUND(IF('[10]Linked sheet'!F1262="","-",'[10]Linked sheet'!F1262),'Rounded options'!$B$3),"-")</f>
        <v>-</v>
      </c>
      <c r="H1262" s="15">
        <f>IFERROR(ROUND(IF('[10]Linked sheet'!G1262="","-",'[10]Linked sheet'!G1262),'Rounded options'!$B$3),"-")</f>
        <v>5</v>
      </c>
      <c r="I1262" s="66">
        <f>IF(AND(Q1262=$I$2,$O1262="HRG"),"See 07.BPTs",IFERROR(ROUND('[10]Linked sheet'!H1262,'Rounded options'!$B$3),"-"))</f>
        <v>498</v>
      </c>
      <c r="J1262" s="15">
        <f>IFERROR(ROUND(IF('[10]Linked sheet'!I1262="","-",'[10]Linked sheet'!I1262),'Rounded options'!$B$3),"-")</f>
        <v>5</v>
      </c>
      <c r="K1262" s="15">
        <f>IFERROR(ROUND(IF('[10]Linked sheet'!J1262="","-",'[10]Linked sheet'!J1262),'Rounded options'!$B$3),"-")</f>
        <v>186</v>
      </c>
      <c r="L1262" s="15" t="str">
        <f>IF('[10]Linked sheet'!K1262="","-",'[10]Linked sheet'!K1262)</f>
        <v>Yes</v>
      </c>
      <c r="M1262" s="39">
        <f>IF('[10]Linked sheet'!L1262="","-",'[10]Linked sheet'!L1262)</f>
        <v>1</v>
      </c>
      <c r="N1262" s="35">
        <f>IFERROR(ROUND('[10]Linked sheet'!M1262,'Rounded options'!$B$3),"-")</f>
        <v>498</v>
      </c>
      <c r="O1262" s="7" t="str">
        <f>IFERROR(VLOOKUP($B1262,[11]BPT_System_Structure!$B:$F,2,FALSE),"-")</f>
        <v xml:space="preserve">HRG </v>
      </c>
      <c r="P1262" s="23" t="str">
        <f>IFERROR(VLOOKUP($B1262,[11]BPT_System_Structure!$B:$F,3,FALSE),"-")</f>
        <v>SDEC</v>
      </c>
      <c r="Q1262" s="8" t="str">
        <f>IFERROR(VLOOKUP($B1262,[11]BPT_System_Structure!$B:$F,5,FALSE),"-")</f>
        <v>NE</v>
      </c>
      <c r="R1262" s="59" t="s">
        <v>11</v>
      </c>
    </row>
    <row r="1263" spans="2:18" hidden="1" x14ac:dyDescent="0.2">
      <c r="B1263" s="21" t="str">
        <f>'[10]Linked sheet'!A1263</f>
        <v>LB17Z</v>
      </c>
      <c r="C1263" s="20" t="str">
        <f>VLOOKUP($B1263,'[10]Linked sheet'!$A$3:$O$1925,2,FALSE)</f>
        <v>Introduction of Therapeutic Substance into Bladder</v>
      </c>
      <c r="D1263" s="68">
        <f>IF(AND($Q1263=$D$2,$O1263="HRG"),"See 07.BPT",IFERROR(ROUND('[10]Linked sheet'!C1263,'Rounded options'!$B$3),"-"))</f>
        <v>122</v>
      </c>
      <c r="E1263" s="66">
        <f>IF(AND($O1263="HRG",OR($D$2,$Q1263=$E$2)), "See 07.BPTs",IFERROR(ROUND('[10]Linked sheet'!D1263,'Rounded options'!$B$3),"-"))</f>
        <v>238</v>
      </c>
      <c r="F1263" s="15" t="str">
        <f>IFERROR(ROUND(IF('[10]Linked sheet'!E1263="","-",'[10]Linked sheet'!E1263),'Rounded options'!$B$3),"-")</f>
        <v>-</v>
      </c>
      <c r="G1263" s="15" t="str">
        <f>IFERROR(ROUND(IF('[10]Linked sheet'!F1263="","-",'[10]Linked sheet'!F1263),'Rounded options'!$B$3),"-")</f>
        <v>-</v>
      </c>
      <c r="H1263" s="15">
        <f>IFERROR(ROUND(IF('[10]Linked sheet'!G1263="","-",'[10]Linked sheet'!G1263),'Rounded options'!$B$3),"-")</f>
        <v>5</v>
      </c>
      <c r="I1263" s="66">
        <f>IF(AND(Q1263=$I$2,$O1263="HRG"),"See 07.BPTs",IFERROR(ROUND('[10]Linked sheet'!H1263,'Rounded options'!$B$3),"-"))</f>
        <v>359</v>
      </c>
      <c r="J1263" s="15">
        <f>IFERROR(ROUND(IF('[10]Linked sheet'!I1263="","-",'[10]Linked sheet'!I1263),'Rounded options'!$B$3),"-")</f>
        <v>5</v>
      </c>
      <c r="K1263" s="15">
        <f>IFERROR(ROUND(IF('[10]Linked sheet'!J1263="","-",'[10]Linked sheet'!J1263),'Rounded options'!$B$3),"-")</f>
        <v>186</v>
      </c>
      <c r="L1263" s="15" t="str">
        <f>IF('[10]Linked sheet'!K1263="","-",'[10]Linked sheet'!K1263)</f>
        <v>No</v>
      </c>
      <c r="M1263" s="39" t="str">
        <f>IF('[10]Linked sheet'!L1263="","-",'[10]Linked sheet'!L1263)</f>
        <v>-</v>
      </c>
      <c r="N1263" s="35">
        <f>IFERROR(ROUND('[10]Linked sheet'!M1263,'Rounded options'!$B$3),"-")</f>
        <v>0</v>
      </c>
      <c r="O1263" s="7" t="str">
        <f>IFERROR(VLOOKUP($B1263,[11]BPT_System_Structure!$B:$F,2,FALSE),"-")</f>
        <v>-</v>
      </c>
      <c r="P1263" s="23" t="str">
        <f>IFERROR(VLOOKUP($B1263,[11]BPT_System_Structure!$B:$F,3,FALSE),"-")</f>
        <v>-</v>
      </c>
      <c r="Q1263" s="8" t="str">
        <f>IFERROR(VLOOKUP($B1263,[11]BPT_System_Structure!$B:$F,5,FALSE),"-")</f>
        <v>-</v>
      </c>
      <c r="R1263" s="59">
        <v>0</v>
      </c>
    </row>
    <row r="1264" spans="2:18" hidden="1" x14ac:dyDescent="0.2">
      <c r="B1264" s="21" t="str">
        <f>'[10]Linked sheet'!A1264</f>
        <v>LB18Z</v>
      </c>
      <c r="C1264" s="20" t="str">
        <f>VLOOKUP($B1264,'[10]Linked sheet'!$A$3:$O$1925,2,FALSE)</f>
        <v>Attention to Suprapubic Bladder Catheter</v>
      </c>
      <c r="D1264" s="68">
        <f>IF(AND($Q1264=$D$2,$O1264="HRG"),"See 07.BPT",IFERROR(ROUND('[10]Linked sheet'!C1264,'Rounded options'!$B$3),"-"))</f>
        <v>161</v>
      </c>
      <c r="E1264" s="66">
        <f>IF(AND($O1264="HRG",OR($D$2,$Q1264=$E$2)), "See 07.BPTs",IFERROR(ROUND('[10]Linked sheet'!D1264,'Rounded options'!$B$3),"-"))</f>
        <v>392</v>
      </c>
      <c r="F1264" s="15" t="str">
        <f>IFERROR(ROUND(IF('[10]Linked sheet'!E1264="","-",'[10]Linked sheet'!E1264),'Rounded options'!$B$3),"-")</f>
        <v>-</v>
      </c>
      <c r="G1264" s="15" t="str">
        <f>IFERROR(ROUND(IF('[10]Linked sheet'!F1264="","-",'[10]Linked sheet'!F1264),'Rounded options'!$B$3),"-")</f>
        <v>-</v>
      </c>
      <c r="H1264" s="15">
        <f>IFERROR(ROUND(IF('[10]Linked sheet'!G1264="","-",'[10]Linked sheet'!G1264),'Rounded options'!$B$3),"-")</f>
        <v>5</v>
      </c>
      <c r="I1264" s="66">
        <f>IF(AND(Q1264=$I$2,$O1264="HRG"),"See 07.BPTs",IFERROR(ROUND('[10]Linked sheet'!H1264,'Rounded options'!$B$3),"-"))</f>
        <v>500</v>
      </c>
      <c r="J1264" s="15">
        <f>IFERROR(ROUND(IF('[10]Linked sheet'!I1264="","-",'[10]Linked sheet'!I1264),'Rounded options'!$B$3),"-")</f>
        <v>5</v>
      </c>
      <c r="K1264" s="15">
        <f>IFERROR(ROUND(IF('[10]Linked sheet'!J1264="","-",'[10]Linked sheet'!J1264),'Rounded options'!$B$3),"-")</f>
        <v>186</v>
      </c>
      <c r="L1264" s="15" t="str">
        <f>IF('[10]Linked sheet'!K1264="","-",'[10]Linked sheet'!K1264)</f>
        <v>No</v>
      </c>
      <c r="M1264" s="39" t="str">
        <f>IF('[10]Linked sheet'!L1264="","-",'[10]Linked sheet'!L1264)</f>
        <v>-</v>
      </c>
      <c r="N1264" s="35">
        <f>IFERROR(ROUND('[10]Linked sheet'!M1264,'Rounded options'!$B$3),"-")</f>
        <v>0</v>
      </c>
      <c r="O1264" s="7" t="str">
        <f>IFERROR(VLOOKUP($B1264,[11]BPT_System_Structure!$B:$F,2,FALSE),"-")</f>
        <v>-</v>
      </c>
      <c r="P1264" s="23" t="str">
        <f>IFERROR(VLOOKUP($B1264,[11]BPT_System_Structure!$B:$F,3,FALSE),"-")</f>
        <v>-</v>
      </c>
      <c r="Q1264" s="8" t="str">
        <f>IFERROR(VLOOKUP($B1264,[11]BPT_System_Structure!$B:$F,5,FALSE),"-")</f>
        <v>-</v>
      </c>
      <c r="R1264" s="59">
        <v>0</v>
      </c>
    </row>
    <row r="1265" spans="2:18" hidden="1" x14ac:dyDescent="0.2">
      <c r="B1265" s="21" t="str">
        <f>'[10]Linked sheet'!A1265</f>
        <v>LB19C</v>
      </c>
      <c r="C1265" s="20" t="str">
        <f>VLOOKUP($B1265,'[10]Linked sheet'!$A$3:$O$1925,2,FALSE)</f>
        <v>Ureteric or Bladder Disorders, with Interventions, with CC Score 4+</v>
      </c>
      <c r="D1265" s="68" t="str">
        <f>IF(AND($Q1265=$D$2,$O1265="HRG"),"See 07.BPT",IFERROR(ROUND('[10]Linked sheet'!C1265,'Rounded options'!$B$3),"-"))</f>
        <v>-</v>
      </c>
      <c r="E1265" s="66">
        <f>IF(AND($O1265="HRG",OR($D$2,$Q1265=$E$2)), "See 07.BPTs",IFERROR(ROUND('[10]Linked sheet'!D1265,'Rounded options'!$B$3),"-"))</f>
        <v>2453</v>
      </c>
      <c r="F1265" s="15" t="str">
        <f>IFERROR(ROUND(IF('[10]Linked sheet'!E1265="","-",'[10]Linked sheet'!E1265),'Rounded options'!$B$3),"-")</f>
        <v>-</v>
      </c>
      <c r="G1265" s="15" t="str">
        <f>IFERROR(ROUND(IF('[10]Linked sheet'!F1265="","-",'[10]Linked sheet'!F1265),'Rounded options'!$B$3),"-")</f>
        <v>-</v>
      </c>
      <c r="H1265" s="15">
        <f>IFERROR(ROUND(IF('[10]Linked sheet'!G1265="","-",'[10]Linked sheet'!G1265),'Rounded options'!$B$3),"-")</f>
        <v>10</v>
      </c>
      <c r="I1265" s="66">
        <f>IF(AND(Q1265=$I$2,$O1265="HRG"),"See 07.BPTs",IFERROR(ROUND('[10]Linked sheet'!H1265,'Rounded options'!$B$3),"-"))</f>
        <v>3966</v>
      </c>
      <c r="J1265" s="15">
        <f>IFERROR(ROUND(IF('[10]Linked sheet'!I1265="","-",'[10]Linked sheet'!I1265),'Rounded options'!$B$3),"-")</f>
        <v>37</v>
      </c>
      <c r="K1265" s="15">
        <f>IFERROR(ROUND(IF('[10]Linked sheet'!J1265="","-",'[10]Linked sheet'!J1265),'Rounded options'!$B$3),"-")</f>
        <v>186</v>
      </c>
      <c r="L1265" s="15" t="str">
        <f>IF('[10]Linked sheet'!K1265="","-",'[10]Linked sheet'!K1265)</f>
        <v>Yes</v>
      </c>
      <c r="M1265" s="39">
        <f>IF('[10]Linked sheet'!L1265="","-",'[10]Linked sheet'!L1265)</f>
        <v>0.30000000000000004</v>
      </c>
      <c r="N1265" s="35">
        <f>IFERROR(ROUND('[10]Linked sheet'!M1265,'Rounded options'!$B$3),"-")</f>
        <v>1190</v>
      </c>
      <c r="O1265" s="7" t="str">
        <f>IFERROR(VLOOKUP($B1265,[11]BPT_System_Structure!$B:$F,2,FALSE),"-")</f>
        <v>-</v>
      </c>
      <c r="P1265" s="23" t="str">
        <f>IFERROR(VLOOKUP($B1265,[11]BPT_System_Structure!$B:$F,3,FALSE),"-")</f>
        <v>-</v>
      </c>
      <c r="Q1265" s="8" t="str">
        <f>IFERROR(VLOOKUP($B1265,[11]BPT_System_Structure!$B:$F,5,FALSE),"-")</f>
        <v>-</v>
      </c>
      <c r="R1265" s="59">
        <v>0</v>
      </c>
    </row>
    <row r="1266" spans="2:18" hidden="1" x14ac:dyDescent="0.2">
      <c r="B1266" s="21" t="str">
        <f>'[10]Linked sheet'!A1266</f>
        <v>LB19D</v>
      </c>
      <c r="C1266" s="20" t="str">
        <f>VLOOKUP($B1266,'[10]Linked sheet'!$A$3:$O$1925,2,FALSE)</f>
        <v>Ureteric or Bladder Disorders, with Interventions, with CC Score 0-3</v>
      </c>
      <c r="D1266" s="68" t="str">
        <f>IF(AND($Q1266=$D$2,$O1266="HRG"),"See 07.BPT",IFERROR(ROUND('[10]Linked sheet'!C1266,'Rounded options'!$B$3),"-"))</f>
        <v>-</v>
      </c>
      <c r="E1266" s="66">
        <f>IF(AND($O1266="HRG",OR($D$2,$Q1266=$E$2)), "See 07.BPTs",IFERROR(ROUND('[10]Linked sheet'!D1266,'Rounded options'!$B$3),"-"))</f>
        <v>1708</v>
      </c>
      <c r="F1266" s="15" t="str">
        <f>IFERROR(ROUND(IF('[10]Linked sheet'!E1266="","-",'[10]Linked sheet'!E1266),'Rounded options'!$B$3),"-")</f>
        <v>-</v>
      </c>
      <c r="G1266" s="15" t="str">
        <f>IFERROR(ROUND(IF('[10]Linked sheet'!F1266="","-",'[10]Linked sheet'!F1266),'Rounded options'!$B$3),"-")</f>
        <v>-</v>
      </c>
      <c r="H1266" s="15">
        <f>IFERROR(ROUND(IF('[10]Linked sheet'!G1266="","-",'[10]Linked sheet'!G1266),'Rounded options'!$B$3),"-")</f>
        <v>5</v>
      </c>
      <c r="I1266" s="66">
        <f>IF(AND(Q1266=$I$2,$O1266="HRG"),"See 07.BPTs",IFERROR(ROUND('[10]Linked sheet'!H1266,'Rounded options'!$B$3),"-"))</f>
        <v>1803</v>
      </c>
      <c r="J1266" s="15">
        <f>IFERROR(ROUND(IF('[10]Linked sheet'!I1266="","-",'[10]Linked sheet'!I1266),'Rounded options'!$B$3),"-")</f>
        <v>12</v>
      </c>
      <c r="K1266" s="15">
        <f>IFERROR(ROUND(IF('[10]Linked sheet'!J1266="","-",'[10]Linked sheet'!J1266),'Rounded options'!$B$3),"-")</f>
        <v>186</v>
      </c>
      <c r="L1266" s="15" t="str">
        <f>IF('[10]Linked sheet'!K1266="","-",'[10]Linked sheet'!K1266)</f>
        <v>Yes</v>
      </c>
      <c r="M1266" s="39">
        <f>IF('[10]Linked sheet'!L1266="","-",'[10]Linked sheet'!L1266)</f>
        <v>0.30000000000000004</v>
      </c>
      <c r="N1266" s="35">
        <f>IFERROR(ROUND('[10]Linked sheet'!M1266,'Rounded options'!$B$3),"-")</f>
        <v>541</v>
      </c>
      <c r="O1266" s="7" t="str">
        <f>IFERROR(VLOOKUP($B1266,[11]BPT_System_Structure!$B:$F,2,FALSE),"-")</f>
        <v>-</v>
      </c>
      <c r="P1266" s="23" t="str">
        <f>IFERROR(VLOOKUP($B1266,[11]BPT_System_Structure!$B:$F,3,FALSE),"-")</f>
        <v>-</v>
      </c>
      <c r="Q1266" s="8" t="str">
        <f>IFERROR(VLOOKUP($B1266,[11]BPT_System_Structure!$B:$F,5,FALSE),"-")</f>
        <v>-</v>
      </c>
      <c r="R1266" s="59">
        <v>0</v>
      </c>
    </row>
    <row r="1267" spans="2:18" hidden="1" x14ac:dyDescent="0.2">
      <c r="B1267" s="21" t="str">
        <f>'[10]Linked sheet'!A1267</f>
        <v>LB19E</v>
      </c>
      <c r="C1267" s="20" t="str">
        <f>VLOOKUP($B1267,'[10]Linked sheet'!$A$3:$O$1925,2,FALSE)</f>
        <v>Ureteric or Bladder Disorders, without Interventions, with CC Score 5+</v>
      </c>
      <c r="D1267" s="68" t="str">
        <f>IF(AND($Q1267=$D$2,$O1267="HRG"),"See 07.BPT",IFERROR(ROUND('[10]Linked sheet'!C1267,'Rounded options'!$B$3),"-"))</f>
        <v>-</v>
      </c>
      <c r="E1267" s="66">
        <f>IF(AND($O1267="HRG",OR($D$2,$Q1267=$E$2)), "See 07.BPTs",IFERROR(ROUND('[10]Linked sheet'!D1267,'Rounded options'!$B$3),"-"))</f>
        <v>1929</v>
      </c>
      <c r="F1267" s="15" t="str">
        <f>IFERROR(ROUND(IF('[10]Linked sheet'!E1267="","-",'[10]Linked sheet'!E1267),'Rounded options'!$B$3),"-")</f>
        <v>-</v>
      </c>
      <c r="G1267" s="15" t="str">
        <f>IFERROR(ROUND(IF('[10]Linked sheet'!F1267="","-",'[10]Linked sheet'!F1267),'Rounded options'!$B$3),"-")</f>
        <v>-</v>
      </c>
      <c r="H1267" s="15">
        <f>IFERROR(ROUND(IF('[10]Linked sheet'!G1267="","-",'[10]Linked sheet'!G1267),'Rounded options'!$B$3),"-")</f>
        <v>9</v>
      </c>
      <c r="I1267" s="66">
        <f>IF(AND(Q1267=$I$2,$O1267="HRG"),"See 07.BPTs",IFERROR(ROUND('[10]Linked sheet'!H1267,'Rounded options'!$B$3),"-"))</f>
        <v>3112</v>
      </c>
      <c r="J1267" s="15">
        <f>IFERROR(ROUND(IF('[10]Linked sheet'!I1267="","-",'[10]Linked sheet'!I1267),'Rounded options'!$B$3),"-")</f>
        <v>23</v>
      </c>
      <c r="K1267" s="15">
        <f>IFERROR(ROUND(IF('[10]Linked sheet'!J1267="","-",'[10]Linked sheet'!J1267),'Rounded options'!$B$3),"-")</f>
        <v>186</v>
      </c>
      <c r="L1267" s="15" t="str">
        <f>IF('[10]Linked sheet'!K1267="","-",'[10]Linked sheet'!K1267)</f>
        <v>Yes</v>
      </c>
      <c r="M1267" s="39">
        <f>IF('[10]Linked sheet'!L1267="","-",'[10]Linked sheet'!L1267)</f>
        <v>0.30000000000000004</v>
      </c>
      <c r="N1267" s="35">
        <f>IFERROR(ROUND('[10]Linked sheet'!M1267,'Rounded options'!$B$3),"-")</f>
        <v>933</v>
      </c>
      <c r="O1267" s="7" t="str">
        <f>IFERROR(VLOOKUP($B1267,[11]BPT_System_Structure!$B:$F,2,FALSE),"-")</f>
        <v>-</v>
      </c>
      <c r="P1267" s="23" t="str">
        <f>IFERROR(VLOOKUP($B1267,[11]BPT_System_Structure!$B:$F,3,FALSE),"-")</f>
        <v>-</v>
      </c>
      <c r="Q1267" s="8" t="str">
        <f>IFERROR(VLOOKUP($B1267,[11]BPT_System_Structure!$B:$F,5,FALSE),"-")</f>
        <v>-</v>
      </c>
      <c r="R1267" s="59">
        <v>0</v>
      </c>
    </row>
    <row r="1268" spans="2:18" hidden="1" x14ac:dyDescent="0.2">
      <c r="B1268" s="21" t="str">
        <f>'[10]Linked sheet'!A1268</f>
        <v>LB19F</v>
      </c>
      <c r="C1268" s="20" t="str">
        <f>VLOOKUP($B1268,'[10]Linked sheet'!$A$3:$O$1925,2,FALSE)</f>
        <v>Ureteric or Bladder Disorders, without Interventions, with CC Score 2-4</v>
      </c>
      <c r="D1268" s="68" t="str">
        <f>IF(AND($Q1268=$D$2,$O1268="HRG"),"See 07.BPT",IFERROR(ROUND('[10]Linked sheet'!C1268,'Rounded options'!$B$3),"-"))</f>
        <v>-</v>
      </c>
      <c r="E1268" s="66">
        <f>IF(AND($O1268="HRG",OR($D$2,$Q1268=$E$2)), "See 07.BPTs",IFERROR(ROUND('[10]Linked sheet'!D1268,'Rounded options'!$B$3),"-"))</f>
        <v>407</v>
      </c>
      <c r="F1268" s="15" t="str">
        <f>IFERROR(ROUND(IF('[10]Linked sheet'!E1268="","-",'[10]Linked sheet'!E1268),'Rounded options'!$B$3),"-")</f>
        <v>-</v>
      </c>
      <c r="G1268" s="15" t="str">
        <f>IFERROR(ROUND(IF('[10]Linked sheet'!F1268="","-",'[10]Linked sheet'!F1268),'Rounded options'!$B$3),"-")</f>
        <v>-</v>
      </c>
      <c r="H1268" s="15">
        <f>IFERROR(ROUND(IF('[10]Linked sheet'!G1268="","-",'[10]Linked sheet'!G1268),'Rounded options'!$B$3),"-")</f>
        <v>5</v>
      </c>
      <c r="I1268" s="66">
        <f>IF(AND(Q1268=$I$2,$O1268="HRG"),"See 07.BPTs",IFERROR(ROUND('[10]Linked sheet'!H1268,'Rounded options'!$B$3),"-"))</f>
        <v>1494</v>
      </c>
      <c r="J1268" s="15">
        <f>IFERROR(ROUND(IF('[10]Linked sheet'!I1268="","-",'[10]Linked sheet'!I1268),'Rounded options'!$B$3),"-")</f>
        <v>10</v>
      </c>
      <c r="K1268" s="15">
        <f>IFERROR(ROUND(IF('[10]Linked sheet'!J1268="","-",'[10]Linked sheet'!J1268),'Rounded options'!$B$3),"-")</f>
        <v>186</v>
      </c>
      <c r="L1268" s="15" t="str">
        <f>IF('[10]Linked sheet'!K1268="","-",'[10]Linked sheet'!K1268)</f>
        <v>Yes</v>
      </c>
      <c r="M1268" s="39">
        <f>IF('[10]Linked sheet'!L1268="","-",'[10]Linked sheet'!L1268)</f>
        <v>0.4</v>
      </c>
      <c r="N1268" s="35">
        <f>IFERROR(ROUND('[10]Linked sheet'!M1268,'Rounded options'!$B$3),"-")</f>
        <v>598</v>
      </c>
      <c r="O1268" s="7" t="str">
        <f>IFERROR(VLOOKUP($B1268,[11]BPT_System_Structure!$B:$F,2,FALSE),"-")</f>
        <v>-</v>
      </c>
      <c r="P1268" s="23" t="str">
        <f>IFERROR(VLOOKUP($B1268,[11]BPT_System_Structure!$B:$F,3,FALSE),"-")</f>
        <v>-</v>
      </c>
      <c r="Q1268" s="8" t="str">
        <f>IFERROR(VLOOKUP($B1268,[11]BPT_System_Structure!$B:$F,5,FALSE),"-")</f>
        <v>-</v>
      </c>
      <c r="R1268" s="59">
        <v>0</v>
      </c>
    </row>
    <row r="1269" spans="2:18" hidden="1" x14ac:dyDescent="0.2">
      <c r="B1269" s="21" t="str">
        <f>'[10]Linked sheet'!A1269</f>
        <v>LB19G</v>
      </c>
      <c r="C1269" s="20" t="str">
        <f>VLOOKUP($B1269,'[10]Linked sheet'!$A$3:$O$1925,2,FALSE)</f>
        <v>Ureteric or Bladder Disorders, without Interventions, with CC Score 0-1</v>
      </c>
      <c r="D1269" s="68" t="str">
        <f>IF(AND($Q1269=$D$2,$O1269="HRG"),"See 07.BPT",IFERROR(ROUND('[10]Linked sheet'!C1269,'Rounded options'!$B$3),"-"))</f>
        <v>-</v>
      </c>
      <c r="E1269" s="66">
        <f>IF(AND($O1269="HRG",OR($D$2,$Q1269=$E$2)), "See 07.BPTs",IFERROR(ROUND('[10]Linked sheet'!D1269,'Rounded options'!$B$3),"-"))</f>
        <v>276</v>
      </c>
      <c r="F1269" s="15" t="str">
        <f>IFERROR(ROUND(IF('[10]Linked sheet'!E1269="","-",'[10]Linked sheet'!E1269),'Rounded options'!$B$3),"-")</f>
        <v>-</v>
      </c>
      <c r="G1269" s="15" t="str">
        <f>IFERROR(ROUND(IF('[10]Linked sheet'!F1269="","-",'[10]Linked sheet'!F1269),'Rounded options'!$B$3),"-")</f>
        <v>-</v>
      </c>
      <c r="H1269" s="15">
        <f>IFERROR(ROUND(IF('[10]Linked sheet'!G1269="","-",'[10]Linked sheet'!G1269),'Rounded options'!$B$3),"-")</f>
        <v>5</v>
      </c>
      <c r="I1269" s="66">
        <f>IF(AND(Q1269=$I$2,$O1269="HRG"),"See 07.BPTs",IFERROR(ROUND('[10]Linked sheet'!H1269,'Rounded options'!$B$3),"-"))</f>
        <v>798</v>
      </c>
      <c r="J1269" s="15">
        <f>IFERROR(ROUND(IF('[10]Linked sheet'!I1269="","-",'[10]Linked sheet'!I1269),'Rounded options'!$B$3),"-")</f>
        <v>5</v>
      </c>
      <c r="K1269" s="15">
        <f>IFERROR(ROUND(IF('[10]Linked sheet'!J1269="","-",'[10]Linked sheet'!J1269),'Rounded options'!$B$3),"-")</f>
        <v>186</v>
      </c>
      <c r="L1269" s="15" t="str">
        <f>IF('[10]Linked sheet'!K1269="","-",'[10]Linked sheet'!K1269)</f>
        <v>Yes</v>
      </c>
      <c r="M1269" s="39">
        <f>IF('[10]Linked sheet'!L1269="","-",'[10]Linked sheet'!L1269)</f>
        <v>0.65</v>
      </c>
      <c r="N1269" s="35">
        <f>IFERROR(ROUND('[10]Linked sheet'!M1269,'Rounded options'!$B$3),"-")</f>
        <v>519</v>
      </c>
      <c r="O1269" s="7" t="str">
        <f>IFERROR(VLOOKUP($B1269,[11]BPT_System_Structure!$B:$F,2,FALSE),"-")</f>
        <v>-</v>
      </c>
      <c r="P1269" s="23" t="str">
        <f>IFERROR(VLOOKUP($B1269,[11]BPT_System_Structure!$B:$F,3,FALSE),"-")</f>
        <v>-</v>
      </c>
      <c r="Q1269" s="8" t="str">
        <f>IFERROR(VLOOKUP($B1269,[11]BPT_System_Structure!$B:$F,5,FALSE),"-")</f>
        <v>-</v>
      </c>
      <c r="R1269" s="59">
        <v>0</v>
      </c>
    </row>
    <row r="1270" spans="2:18" hidden="1" x14ac:dyDescent="0.2">
      <c r="B1270" s="21" t="str">
        <f>'[10]Linked sheet'!A1270</f>
        <v>LB20C</v>
      </c>
      <c r="C1270" s="20" t="str">
        <f>VLOOKUP($B1270,'[10]Linked sheet'!$A$3:$O$1925,2,FALSE)</f>
        <v>Infection or Mechanical Problems Related to Genito-Urinary Prostheses, Implants or Grafts, with Interventions, with CC Score 4+</v>
      </c>
      <c r="D1270" s="68" t="str">
        <f>IF(AND($Q1270=$D$2,$O1270="HRG"),"See 07.BPT",IFERROR(ROUND('[10]Linked sheet'!C1270,'Rounded options'!$B$3),"-"))</f>
        <v>-</v>
      </c>
      <c r="E1270" s="66">
        <f>IF(AND($O1270="HRG",OR($D$2,$Q1270=$E$2)), "See 07.BPTs",IFERROR(ROUND('[10]Linked sheet'!D1270,'Rounded options'!$B$3),"-"))</f>
        <v>2686</v>
      </c>
      <c r="F1270" s="15" t="str">
        <f>IFERROR(ROUND(IF('[10]Linked sheet'!E1270="","-",'[10]Linked sheet'!E1270),'Rounded options'!$B$3),"-")</f>
        <v>-</v>
      </c>
      <c r="G1270" s="15" t="str">
        <f>IFERROR(ROUND(IF('[10]Linked sheet'!F1270="","-",'[10]Linked sheet'!F1270),'Rounded options'!$B$3),"-")</f>
        <v>-</v>
      </c>
      <c r="H1270" s="15">
        <f>IFERROR(ROUND(IF('[10]Linked sheet'!G1270="","-",'[10]Linked sheet'!G1270),'Rounded options'!$B$3),"-")</f>
        <v>23</v>
      </c>
      <c r="I1270" s="66">
        <f>IF(AND(Q1270=$I$2,$O1270="HRG"),"See 07.BPTs",IFERROR(ROUND('[10]Linked sheet'!H1270,'Rounded options'!$B$3),"-"))</f>
        <v>2686</v>
      </c>
      <c r="J1270" s="15">
        <f>IFERROR(ROUND(IF('[10]Linked sheet'!I1270="","-",'[10]Linked sheet'!I1270),'Rounded options'!$B$3),"-")</f>
        <v>23</v>
      </c>
      <c r="K1270" s="15">
        <f>IFERROR(ROUND(IF('[10]Linked sheet'!J1270="","-",'[10]Linked sheet'!J1270),'Rounded options'!$B$3),"-")</f>
        <v>186</v>
      </c>
      <c r="L1270" s="15" t="str">
        <f>IF('[10]Linked sheet'!K1270="","-",'[10]Linked sheet'!K1270)</f>
        <v>Yes</v>
      </c>
      <c r="M1270" s="39">
        <f>IF('[10]Linked sheet'!L1270="","-",'[10]Linked sheet'!L1270)</f>
        <v>0.30000000000000004</v>
      </c>
      <c r="N1270" s="35">
        <f>IFERROR(ROUND('[10]Linked sheet'!M1270,'Rounded options'!$B$3),"-")</f>
        <v>806</v>
      </c>
      <c r="O1270" s="7" t="str">
        <f>IFERROR(VLOOKUP($B1270,[11]BPT_System_Structure!$B:$F,2,FALSE),"-")</f>
        <v>-</v>
      </c>
      <c r="P1270" s="23" t="str">
        <f>IFERROR(VLOOKUP($B1270,[11]BPT_System_Structure!$B:$F,3,FALSE),"-")</f>
        <v>-</v>
      </c>
      <c r="Q1270" s="8" t="str">
        <f>IFERROR(VLOOKUP($B1270,[11]BPT_System_Structure!$B:$F,5,FALSE),"-")</f>
        <v>-</v>
      </c>
      <c r="R1270" s="59">
        <v>0</v>
      </c>
    </row>
    <row r="1271" spans="2:18" hidden="1" x14ac:dyDescent="0.2">
      <c r="B1271" s="21" t="str">
        <f>'[10]Linked sheet'!A1271</f>
        <v>LB20D</v>
      </c>
      <c r="C1271" s="20" t="str">
        <f>VLOOKUP($B1271,'[10]Linked sheet'!$A$3:$O$1925,2,FALSE)</f>
        <v>Infection or Mechanical Problems Related to Genito-Urinary Prostheses, Implants or Grafts, with Interventions, with CC Score 0-3</v>
      </c>
      <c r="D1271" s="68" t="str">
        <f>IF(AND($Q1271=$D$2,$O1271="HRG"),"See 07.BPT",IFERROR(ROUND('[10]Linked sheet'!C1271,'Rounded options'!$B$3),"-"))</f>
        <v>-</v>
      </c>
      <c r="E1271" s="66">
        <f>IF(AND($O1271="HRG",OR($D$2,$Q1271=$E$2)), "See 07.BPTs",IFERROR(ROUND('[10]Linked sheet'!D1271,'Rounded options'!$B$3),"-"))</f>
        <v>1533</v>
      </c>
      <c r="F1271" s="15" t="str">
        <f>IFERROR(ROUND(IF('[10]Linked sheet'!E1271="","-",'[10]Linked sheet'!E1271),'Rounded options'!$B$3),"-")</f>
        <v>-</v>
      </c>
      <c r="G1271" s="15" t="str">
        <f>IFERROR(ROUND(IF('[10]Linked sheet'!F1271="","-",'[10]Linked sheet'!F1271),'Rounded options'!$B$3),"-")</f>
        <v>-</v>
      </c>
      <c r="H1271" s="15">
        <f>IFERROR(ROUND(IF('[10]Linked sheet'!G1271="","-",'[10]Linked sheet'!G1271),'Rounded options'!$B$3),"-")</f>
        <v>10</v>
      </c>
      <c r="I1271" s="66">
        <f>IF(AND(Q1271=$I$2,$O1271="HRG"),"See 07.BPTs",IFERROR(ROUND('[10]Linked sheet'!H1271,'Rounded options'!$B$3),"-"))</f>
        <v>1533</v>
      </c>
      <c r="J1271" s="15">
        <f>IFERROR(ROUND(IF('[10]Linked sheet'!I1271="","-",'[10]Linked sheet'!I1271),'Rounded options'!$B$3),"-")</f>
        <v>10</v>
      </c>
      <c r="K1271" s="15">
        <f>IFERROR(ROUND(IF('[10]Linked sheet'!J1271="","-",'[10]Linked sheet'!J1271),'Rounded options'!$B$3),"-")</f>
        <v>186</v>
      </c>
      <c r="L1271" s="15" t="str">
        <f>IF('[10]Linked sheet'!K1271="","-",'[10]Linked sheet'!K1271)</f>
        <v>Yes</v>
      </c>
      <c r="M1271" s="39">
        <f>IF('[10]Linked sheet'!L1271="","-",'[10]Linked sheet'!L1271)</f>
        <v>0.4</v>
      </c>
      <c r="N1271" s="35">
        <f>IFERROR(ROUND('[10]Linked sheet'!M1271,'Rounded options'!$B$3),"-")</f>
        <v>613</v>
      </c>
      <c r="O1271" s="7" t="str">
        <f>IFERROR(VLOOKUP($B1271,[11]BPT_System_Structure!$B:$F,2,FALSE),"-")</f>
        <v>-</v>
      </c>
      <c r="P1271" s="23" t="str">
        <f>IFERROR(VLOOKUP($B1271,[11]BPT_System_Structure!$B:$F,3,FALSE),"-")</f>
        <v>-</v>
      </c>
      <c r="Q1271" s="8" t="str">
        <f>IFERROR(VLOOKUP($B1271,[11]BPT_System_Structure!$B:$F,5,FALSE),"-")</f>
        <v>-</v>
      </c>
      <c r="R1271" s="59">
        <v>0</v>
      </c>
    </row>
    <row r="1272" spans="2:18" hidden="1" x14ac:dyDescent="0.2">
      <c r="B1272" s="21" t="str">
        <f>'[10]Linked sheet'!A1272</f>
        <v>LB20E</v>
      </c>
      <c r="C1272" s="20" t="str">
        <f>VLOOKUP($B1272,'[10]Linked sheet'!$A$3:$O$1925,2,FALSE)</f>
        <v>Infection or Mechanical Problems Related to Genito-Urinary Prostheses, Implants or Grafts, without Interventions, with CC Score 7+</v>
      </c>
      <c r="D1272" s="68" t="str">
        <f>IF(AND($Q1272=$D$2,$O1272="HRG"),"See 07.BPT",IFERROR(ROUND('[10]Linked sheet'!C1272,'Rounded options'!$B$3),"-"))</f>
        <v>-</v>
      </c>
      <c r="E1272" s="66">
        <f>IF(AND($O1272="HRG",OR($D$2,$Q1272=$E$2)), "See 07.BPTs",IFERROR(ROUND('[10]Linked sheet'!D1272,'Rounded options'!$B$3),"-"))</f>
        <v>2643</v>
      </c>
      <c r="F1272" s="15" t="str">
        <f>IFERROR(ROUND(IF('[10]Linked sheet'!E1272="","-",'[10]Linked sheet'!E1272),'Rounded options'!$B$3),"-")</f>
        <v>-</v>
      </c>
      <c r="G1272" s="15" t="str">
        <f>IFERROR(ROUND(IF('[10]Linked sheet'!F1272="","-",'[10]Linked sheet'!F1272),'Rounded options'!$B$3),"-")</f>
        <v>-</v>
      </c>
      <c r="H1272" s="15">
        <f>IFERROR(ROUND(IF('[10]Linked sheet'!G1272="","-",'[10]Linked sheet'!G1272),'Rounded options'!$B$3),"-")</f>
        <v>24</v>
      </c>
      <c r="I1272" s="66">
        <f>IF(AND(Q1272=$I$2,$O1272="HRG"),"See 07.BPTs",IFERROR(ROUND('[10]Linked sheet'!H1272,'Rounded options'!$B$3),"-"))</f>
        <v>2643</v>
      </c>
      <c r="J1272" s="15">
        <f>IFERROR(ROUND(IF('[10]Linked sheet'!I1272="","-",'[10]Linked sheet'!I1272),'Rounded options'!$B$3),"-")</f>
        <v>24</v>
      </c>
      <c r="K1272" s="15">
        <f>IFERROR(ROUND(IF('[10]Linked sheet'!J1272="","-",'[10]Linked sheet'!J1272),'Rounded options'!$B$3),"-")</f>
        <v>186</v>
      </c>
      <c r="L1272" s="15" t="str">
        <f>IF('[10]Linked sheet'!K1272="","-",'[10]Linked sheet'!K1272)</f>
        <v>Yes</v>
      </c>
      <c r="M1272" s="39">
        <f>IF('[10]Linked sheet'!L1272="","-",'[10]Linked sheet'!L1272)</f>
        <v>0.30000000000000004</v>
      </c>
      <c r="N1272" s="35">
        <f>IFERROR(ROUND('[10]Linked sheet'!M1272,'Rounded options'!$B$3),"-")</f>
        <v>793</v>
      </c>
      <c r="O1272" s="7" t="str">
        <f>IFERROR(VLOOKUP($B1272,[11]BPT_System_Structure!$B:$F,2,FALSE),"-")</f>
        <v>-</v>
      </c>
      <c r="P1272" s="23" t="str">
        <f>IFERROR(VLOOKUP($B1272,[11]BPT_System_Structure!$B:$F,3,FALSE),"-")</f>
        <v>-</v>
      </c>
      <c r="Q1272" s="8" t="str">
        <f>IFERROR(VLOOKUP($B1272,[11]BPT_System_Structure!$B:$F,5,FALSE),"-")</f>
        <v>-</v>
      </c>
      <c r="R1272" s="59">
        <v>0</v>
      </c>
    </row>
    <row r="1273" spans="2:18" hidden="1" x14ac:dyDescent="0.2">
      <c r="B1273" s="21" t="str">
        <f>'[10]Linked sheet'!A1273</f>
        <v>LB20F</v>
      </c>
      <c r="C1273" s="20" t="str">
        <f>VLOOKUP($B1273,'[10]Linked sheet'!$A$3:$O$1925,2,FALSE)</f>
        <v>Infection or Mechanical Problems Related to Genito-Urinary Prostheses, Implants or Grafts, without Interventions, with CC Score 2-6</v>
      </c>
      <c r="D1273" s="68" t="str">
        <f>IF(AND($Q1273=$D$2,$O1273="HRG"),"See 07.BPT",IFERROR(ROUND('[10]Linked sheet'!C1273,'Rounded options'!$B$3),"-"))</f>
        <v>-</v>
      </c>
      <c r="E1273" s="66">
        <f>IF(AND($O1273="HRG",OR($D$2,$Q1273=$E$2)), "See 07.BPTs",IFERROR(ROUND('[10]Linked sheet'!D1273,'Rounded options'!$B$3),"-"))</f>
        <v>910</v>
      </c>
      <c r="F1273" s="15" t="str">
        <f>IFERROR(ROUND(IF('[10]Linked sheet'!E1273="","-",'[10]Linked sheet'!E1273),'Rounded options'!$B$3),"-")</f>
        <v>-</v>
      </c>
      <c r="G1273" s="15" t="str">
        <f>IFERROR(ROUND(IF('[10]Linked sheet'!F1273="","-",'[10]Linked sheet'!F1273),'Rounded options'!$B$3),"-")</f>
        <v>-</v>
      </c>
      <c r="H1273" s="15">
        <f>IFERROR(ROUND(IF('[10]Linked sheet'!G1273="","-",'[10]Linked sheet'!G1273),'Rounded options'!$B$3),"-")</f>
        <v>5</v>
      </c>
      <c r="I1273" s="66">
        <f>IF(AND(Q1273=$I$2,$O1273="HRG"),"See 07.BPTs",IFERROR(ROUND('[10]Linked sheet'!H1273,'Rounded options'!$B$3),"-"))</f>
        <v>910</v>
      </c>
      <c r="J1273" s="15">
        <f>IFERROR(ROUND(IF('[10]Linked sheet'!I1273="","-",'[10]Linked sheet'!I1273),'Rounded options'!$B$3),"-")</f>
        <v>5</v>
      </c>
      <c r="K1273" s="15">
        <f>IFERROR(ROUND(IF('[10]Linked sheet'!J1273="","-",'[10]Linked sheet'!J1273),'Rounded options'!$B$3),"-")</f>
        <v>186</v>
      </c>
      <c r="L1273" s="15" t="str">
        <f>IF('[10]Linked sheet'!K1273="","-",'[10]Linked sheet'!K1273)</f>
        <v>Yes</v>
      </c>
      <c r="M1273" s="39">
        <f>IF('[10]Linked sheet'!L1273="","-",'[10]Linked sheet'!L1273)</f>
        <v>0.65</v>
      </c>
      <c r="N1273" s="35">
        <f>IFERROR(ROUND('[10]Linked sheet'!M1273,'Rounded options'!$B$3),"-")</f>
        <v>591</v>
      </c>
      <c r="O1273" s="7" t="str">
        <f>IFERROR(VLOOKUP($B1273,[11]BPT_System_Structure!$B:$F,2,FALSE),"-")</f>
        <v>-</v>
      </c>
      <c r="P1273" s="23" t="str">
        <f>IFERROR(VLOOKUP($B1273,[11]BPT_System_Structure!$B:$F,3,FALSE),"-")</f>
        <v>-</v>
      </c>
      <c r="Q1273" s="8" t="str">
        <f>IFERROR(VLOOKUP($B1273,[11]BPT_System_Structure!$B:$F,5,FALSE),"-")</f>
        <v>-</v>
      </c>
      <c r="R1273" s="59">
        <v>0</v>
      </c>
    </row>
    <row r="1274" spans="2:18" hidden="1" x14ac:dyDescent="0.2">
      <c r="B1274" s="21" t="str">
        <f>'[10]Linked sheet'!A1274</f>
        <v>LB20G</v>
      </c>
      <c r="C1274" s="20" t="str">
        <f>VLOOKUP($B1274,'[10]Linked sheet'!$A$3:$O$1925,2,FALSE)</f>
        <v>Infection or Mechanical Problems Related to Genito-Urinary Prostheses, Implants or Grafts, without Interventions, with CC Score 0-1</v>
      </c>
      <c r="D1274" s="68" t="str">
        <f>IF(AND($Q1274=$D$2,$O1274="HRG"),"See 07.BPT",IFERROR(ROUND('[10]Linked sheet'!C1274,'Rounded options'!$B$3),"-"))</f>
        <v>-</v>
      </c>
      <c r="E1274" s="66">
        <f>IF(AND($O1274="HRG",OR($D$2,$Q1274=$E$2)), "See 07.BPTs",IFERROR(ROUND('[10]Linked sheet'!D1274,'Rounded options'!$B$3),"-"))</f>
        <v>452</v>
      </c>
      <c r="F1274" s="15" t="str">
        <f>IFERROR(ROUND(IF('[10]Linked sheet'!E1274="","-",'[10]Linked sheet'!E1274),'Rounded options'!$B$3),"-")</f>
        <v>-</v>
      </c>
      <c r="G1274" s="15" t="str">
        <f>IFERROR(ROUND(IF('[10]Linked sheet'!F1274="","-",'[10]Linked sheet'!F1274),'Rounded options'!$B$3),"-")</f>
        <v>-</v>
      </c>
      <c r="H1274" s="15">
        <f>IFERROR(ROUND(IF('[10]Linked sheet'!G1274="","-",'[10]Linked sheet'!G1274),'Rounded options'!$B$3),"-")</f>
        <v>5</v>
      </c>
      <c r="I1274" s="66">
        <f>IF(AND(Q1274=$I$2,$O1274="HRG"),"See 07.BPTs",IFERROR(ROUND('[10]Linked sheet'!H1274,'Rounded options'!$B$3),"-"))</f>
        <v>452</v>
      </c>
      <c r="J1274" s="15">
        <f>IFERROR(ROUND(IF('[10]Linked sheet'!I1274="","-",'[10]Linked sheet'!I1274),'Rounded options'!$B$3),"-")</f>
        <v>5</v>
      </c>
      <c r="K1274" s="15">
        <f>IFERROR(ROUND(IF('[10]Linked sheet'!J1274="","-",'[10]Linked sheet'!J1274),'Rounded options'!$B$3),"-")</f>
        <v>186</v>
      </c>
      <c r="L1274" s="15" t="str">
        <f>IF('[10]Linked sheet'!K1274="","-",'[10]Linked sheet'!K1274)</f>
        <v>Yes</v>
      </c>
      <c r="M1274" s="39">
        <f>IF('[10]Linked sheet'!L1274="","-",'[10]Linked sheet'!L1274)</f>
        <v>1</v>
      </c>
      <c r="N1274" s="35">
        <f>IFERROR(ROUND('[10]Linked sheet'!M1274,'Rounded options'!$B$3),"-")</f>
        <v>452</v>
      </c>
      <c r="O1274" s="7" t="str">
        <f>IFERROR(VLOOKUP($B1274,[11]BPT_System_Structure!$B:$F,2,FALSE),"-")</f>
        <v>-</v>
      </c>
      <c r="P1274" s="23" t="str">
        <f>IFERROR(VLOOKUP($B1274,[11]BPT_System_Structure!$B:$F,3,FALSE),"-")</f>
        <v>-</v>
      </c>
      <c r="Q1274" s="8" t="str">
        <f>IFERROR(VLOOKUP($B1274,[11]BPT_System_Structure!$B:$F,5,FALSE),"-")</f>
        <v>-</v>
      </c>
      <c r="R1274" s="59">
        <v>0</v>
      </c>
    </row>
    <row r="1275" spans="2:18" hidden="1" x14ac:dyDescent="0.2">
      <c r="B1275" s="21" t="str">
        <f>'[10]Linked sheet'!A1275</f>
        <v>LB21A</v>
      </c>
      <c r="C1275" s="20" t="str">
        <f>VLOOKUP($B1275,'[10]Linked sheet'!$A$3:$O$1925,2,FALSE)</f>
        <v>Major Open, Prostate or Bladder Neck Procedures (Male), with CC Score 2+</v>
      </c>
      <c r="D1275" s="68" t="str">
        <f>IF(AND($Q1275=$D$2,$O1275="HRG"),"See 07.BPT",IFERROR(ROUND('[10]Linked sheet'!C1275,'Rounded options'!$B$3),"-"))</f>
        <v>-</v>
      </c>
      <c r="E1275" s="66">
        <f>IF(AND($O1275="HRG",OR($D$2,$Q1275=$E$2)), "See 07.BPTs",IFERROR(ROUND('[10]Linked sheet'!D1275,'Rounded options'!$B$3),"-"))</f>
        <v>4674</v>
      </c>
      <c r="F1275" s="15" t="str">
        <f>IFERROR(ROUND(IF('[10]Linked sheet'!E1275="","-",'[10]Linked sheet'!E1275),'Rounded options'!$B$3),"-")</f>
        <v>-</v>
      </c>
      <c r="G1275" s="15" t="str">
        <f>IFERROR(ROUND(IF('[10]Linked sheet'!F1275="","-",'[10]Linked sheet'!F1275),'Rounded options'!$B$3),"-")</f>
        <v>-</v>
      </c>
      <c r="H1275" s="15">
        <f>IFERROR(ROUND(IF('[10]Linked sheet'!G1275="","-",'[10]Linked sheet'!G1275),'Rounded options'!$B$3),"-")</f>
        <v>15</v>
      </c>
      <c r="I1275" s="66">
        <f>IF(AND(Q1275=$I$2,$O1275="HRG"),"See 07.BPTs",IFERROR(ROUND('[10]Linked sheet'!H1275,'Rounded options'!$B$3),"-"))</f>
        <v>5423</v>
      </c>
      <c r="J1275" s="15">
        <f>IFERROR(ROUND(IF('[10]Linked sheet'!I1275="","-",'[10]Linked sheet'!I1275),'Rounded options'!$B$3),"-")</f>
        <v>29</v>
      </c>
      <c r="K1275" s="15">
        <f>IFERROR(ROUND(IF('[10]Linked sheet'!J1275="","-",'[10]Linked sheet'!J1275),'Rounded options'!$B$3),"-")</f>
        <v>186</v>
      </c>
      <c r="L1275" s="15" t="str">
        <f>IF('[10]Linked sheet'!K1275="","-",'[10]Linked sheet'!K1275)</f>
        <v>No</v>
      </c>
      <c r="M1275" s="39" t="str">
        <f>IF('[10]Linked sheet'!L1275="","-",'[10]Linked sheet'!L1275)</f>
        <v>-</v>
      </c>
      <c r="N1275" s="35">
        <f>IFERROR(ROUND('[10]Linked sheet'!M1275,'Rounded options'!$B$3),"-")</f>
        <v>0</v>
      </c>
      <c r="O1275" s="7" t="str">
        <f>IFERROR(VLOOKUP($B1275,[11]BPT_System_Structure!$B:$F,2,FALSE),"-")</f>
        <v>-</v>
      </c>
      <c r="P1275" s="23" t="str">
        <f>IFERROR(VLOOKUP($B1275,[11]BPT_System_Structure!$B:$F,3,FALSE),"-")</f>
        <v>-</v>
      </c>
      <c r="Q1275" s="8" t="str">
        <f>IFERROR(VLOOKUP($B1275,[11]BPT_System_Structure!$B:$F,5,FALSE),"-")</f>
        <v>-</v>
      </c>
      <c r="R1275" s="59">
        <v>0</v>
      </c>
    </row>
    <row r="1276" spans="2:18" hidden="1" x14ac:dyDescent="0.2">
      <c r="B1276" s="21" t="str">
        <f>'[10]Linked sheet'!A1276</f>
        <v>LB21B</v>
      </c>
      <c r="C1276" s="20" t="str">
        <f>VLOOKUP($B1276,'[10]Linked sheet'!$A$3:$O$1925,2,FALSE)</f>
        <v>Major Open, Prostate or Bladder Neck Procedures (Male), with CC Score 0-1</v>
      </c>
      <c r="D1276" s="68" t="str">
        <f>IF(AND($Q1276=$D$2,$O1276="HRG"),"See 07.BPT",IFERROR(ROUND('[10]Linked sheet'!C1276,'Rounded options'!$B$3),"-"))</f>
        <v>-</v>
      </c>
      <c r="E1276" s="66">
        <f>IF(AND($O1276="HRG",OR($D$2,$Q1276=$E$2)), "See 07.BPTs",IFERROR(ROUND('[10]Linked sheet'!D1276,'Rounded options'!$B$3),"-"))</f>
        <v>3717</v>
      </c>
      <c r="F1276" s="15" t="str">
        <f>IFERROR(ROUND(IF('[10]Linked sheet'!E1276="","-",'[10]Linked sheet'!E1276),'Rounded options'!$B$3),"-")</f>
        <v>-</v>
      </c>
      <c r="G1276" s="15" t="str">
        <f>IFERROR(ROUND(IF('[10]Linked sheet'!F1276="","-",'[10]Linked sheet'!F1276),'Rounded options'!$B$3),"-")</f>
        <v>-</v>
      </c>
      <c r="H1276" s="15">
        <f>IFERROR(ROUND(IF('[10]Linked sheet'!G1276="","-",'[10]Linked sheet'!G1276),'Rounded options'!$B$3),"-")</f>
        <v>7</v>
      </c>
      <c r="I1276" s="66">
        <f>IF(AND(Q1276=$I$2,$O1276="HRG"),"See 07.BPTs",IFERROR(ROUND('[10]Linked sheet'!H1276,'Rounded options'!$B$3),"-"))</f>
        <v>3717</v>
      </c>
      <c r="J1276" s="15">
        <f>IFERROR(ROUND(IF('[10]Linked sheet'!I1276="","-",'[10]Linked sheet'!I1276),'Rounded options'!$B$3),"-")</f>
        <v>7</v>
      </c>
      <c r="K1276" s="15">
        <f>IFERROR(ROUND(IF('[10]Linked sheet'!J1276="","-",'[10]Linked sheet'!J1276),'Rounded options'!$B$3),"-")</f>
        <v>186</v>
      </c>
      <c r="L1276" s="15" t="str">
        <f>IF('[10]Linked sheet'!K1276="","-",'[10]Linked sheet'!K1276)</f>
        <v>No</v>
      </c>
      <c r="M1276" s="39" t="str">
        <f>IF('[10]Linked sheet'!L1276="","-",'[10]Linked sheet'!L1276)</f>
        <v>-</v>
      </c>
      <c r="N1276" s="35">
        <f>IFERROR(ROUND('[10]Linked sheet'!M1276,'Rounded options'!$B$3),"-")</f>
        <v>0</v>
      </c>
      <c r="O1276" s="7" t="str">
        <f>IFERROR(VLOOKUP($B1276,[11]BPT_System_Structure!$B:$F,2,FALSE),"-")</f>
        <v>-</v>
      </c>
      <c r="P1276" s="23" t="str">
        <f>IFERROR(VLOOKUP($B1276,[11]BPT_System_Structure!$B:$F,3,FALSE),"-")</f>
        <v>-</v>
      </c>
      <c r="Q1276" s="8" t="str">
        <f>IFERROR(VLOOKUP($B1276,[11]BPT_System_Structure!$B:$F,5,FALSE),"-")</f>
        <v>-</v>
      </c>
      <c r="R1276" s="59">
        <v>0</v>
      </c>
    </row>
    <row r="1277" spans="2:18" hidden="1" x14ac:dyDescent="0.2">
      <c r="B1277" s="21" t="str">
        <f>'[10]Linked sheet'!A1277</f>
        <v>LB22Z</v>
      </c>
      <c r="C1277" s="20" t="str">
        <f>VLOOKUP($B1277,'[10]Linked sheet'!$A$3:$O$1925,2,FALSE)</f>
        <v>Major Laparoscopic, Prostate or Bladder Neck Procedures (Male)</v>
      </c>
      <c r="D1277" s="68" t="str">
        <f>IF(AND($Q1277=$D$2,$O1277="HRG"),"See 07.BPT",IFERROR(ROUND('[10]Linked sheet'!C1277,'Rounded options'!$B$3),"-"))</f>
        <v>-</v>
      </c>
      <c r="E1277" s="66">
        <f>IF(AND($O1277="HRG",OR($D$2,$Q1277=$E$2)), "See 07.BPTs",IFERROR(ROUND('[10]Linked sheet'!D1277,'Rounded options'!$B$3),"-"))</f>
        <v>4331</v>
      </c>
      <c r="F1277" s="15" t="str">
        <f>IFERROR(ROUND(IF('[10]Linked sheet'!E1277="","-",'[10]Linked sheet'!E1277),'Rounded options'!$B$3),"-")</f>
        <v>-</v>
      </c>
      <c r="G1277" s="15" t="str">
        <f>IFERROR(ROUND(IF('[10]Linked sheet'!F1277="","-",'[10]Linked sheet'!F1277),'Rounded options'!$B$3),"-")</f>
        <v>-</v>
      </c>
      <c r="H1277" s="15">
        <f>IFERROR(ROUND(IF('[10]Linked sheet'!G1277="","-",'[10]Linked sheet'!G1277),'Rounded options'!$B$3),"-")</f>
        <v>6</v>
      </c>
      <c r="I1277" s="66">
        <f>IF(AND(Q1277=$I$2,$O1277="HRG"),"See 07.BPTs",IFERROR(ROUND('[10]Linked sheet'!H1277,'Rounded options'!$B$3),"-"))</f>
        <v>4331</v>
      </c>
      <c r="J1277" s="15">
        <f>IFERROR(ROUND(IF('[10]Linked sheet'!I1277="","-",'[10]Linked sheet'!I1277),'Rounded options'!$B$3),"-")</f>
        <v>6</v>
      </c>
      <c r="K1277" s="15">
        <f>IFERROR(ROUND(IF('[10]Linked sheet'!J1277="","-",'[10]Linked sheet'!J1277),'Rounded options'!$B$3),"-")</f>
        <v>186</v>
      </c>
      <c r="L1277" s="15" t="str">
        <f>IF('[10]Linked sheet'!K1277="","-",'[10]Linked sheet'!K1277)</f>
        <v>No</v>
      </c>
      <c r="M1277" s="39" t="str">
        <f>IF('[10]Linked sheet'!L1277="","-",'[10]Linked sheet'!L1277)</f>
        <v>-</v>
      </c>
      <c r="N1277" s="35">
        <f>IFERROR(ROUND('[10]Linked sheet'!M1277,'Rounded options'!$B$3),"-")</f>
        <v>0</v>
      </c>
      <c r="O1277" s="7" t="str">
        <f>IFERROR(VLOOKUP($B1277,[11]BPT_System_Structure!$B:$F,2,FALSE),"-")</f>
        <v>-</v>
      </c>
      <c r="P1277" s="23" t="str">
        <f>IFERROR(VLOOKUP($B1277,[11]BPT_System_Structure!$B:$F,3,FALSE),"-")</f>
        <v>-</v>
      </c>
      <c r="Q1277" s="8" t="str">
        <f>IFERROR(VLOOKUP($B1277,[11]BPT_System_Structure!$B:$F,5,FALSE),"-")</f>
        <v>-</v>
      </c>
      <c r="R1277" s="59">
        <v>0</v>
      </c>
    </row>
    <row r="1278" spans="2:18" hidden="1" x14ac:dyDescent="0.2">
      <c r="B1278" s="21" t="str">
        <f>'[10]Linked sheet'!A1278</f>
        <v>LB25D</v>
      </c>
      <c r="C1278" s="20" t="str">
        <f>VLOOKUP($B1278,'[10]Linked sheet'!$A$3:$O$1925,2,FALSE)</f>
        <v>Transurethral Prostate Resection Procedures with CC Score 6+</v>
      </c>
      <c r="D1278" s="68" t="str">
        <f>IF(AND($Q1278=$D$2,$O1278="HRG"),"See 07.BPT",IFERROR(ROUND('[10]Linked sheet'!C1278,'Rounded options'!$B$3),"-"))</f>
        <v>-</v>
      </c>
      <c r="E1278" s="66">
        <f>IF(AND($O1278="HRG",OR($D$2,$Q1278=$E$2)), "See 07.BPTs",IFERROR(ROUND('[10]Linked sheet'!D1278,'Rounded options'!$B$3),"-"))</f>
        <v>2913</v>
      </c>
      <c r="F1278" s="15" t="str">
        <f>IFERROR(ROUND(IF('[10]Linked sheet'!E1278="","-",'[10]Linked sheet'!E1278),'Rounded options'!$B$3),"-")</f>
        <v>-</v>
      </c>
      <c r="G1278" s="15" t="str">
        <f>IFERROR(ROUND(IF('[10]Linked sheet'!F1278="","-",'[10]Linked sheet'!F1278),'Rounded options'!$B$3),"-")</f>
        <v>-</v>
      </c>
      <c r="H1278" s="15">
        <f>IFERROR(ROUND(IF('[10]Linked sheet'!G1278="","-",'[10]Linked sheet'!G1278),'Rounded options'!$B$3),"-")</f>
        <v>15</v>
      </c>
      <c r="I1278" s="66">
        <f>IF(AND(Q1278=$I$2,$O1278="HRG"),"See 07.BPTs",IFERROR(ROUND('[10]Linked sheet'!H1278,'Rounded options'!$B$3),"-"))</f>
        <v>6674</v>
      </c>
      <c r="J1278" s="15">
        <f>IFERROR(ROUND(IF('[10]Linked sheet'!I1278="","-",'[10]Linked sheet'!I1278),'Rounded options'!$B$3),"-")</f>
        <v>59</v>
      </c>
      <c r="K1278" s="15">
        <f>IFERROR(ROUND(IF('[10]Linked sheet'!J1278="","-",'[10]Linked sheet'!J1278),'Rounded options'!$B$3),"-")</f>
        <v>186</v>
      </c>
      <c r="L1278" s="15" t="str">
        <f>IF('[10]Linked sheet'!K1278="","-",'[10]Linked sheet'!K1278)</f>
        <v>No</v>
      </c>
      <c r="M1278" s="39" t="str">
        <f>IF('[10]Linked sheet'!L1278="","-",'[10]Linked sheet'!L1278)</f>
        <v>-</v>
      </c>
      <c r="N1278" s="35">
        <f>IFERROR(ROUND('[10]Linked sheet'!M1278,'Rounded options'!$B$3),"-")</f>
        <v>0</v>
      </c>
      <c r="O1278" s="7" t="str">
        <f>IFERROR(VLOOKUP($B1278,[11]BPT_System_Structure!$B:$F,2,FALSE),"-")</f>
        <v>-</v>
      </c>
      <c r="P1278" s="23" t="str">
        <f>IFERROR(VLOOKUP($B1278,[11]BPT_System_Structure!$B:$F,3,FALSE),"-")</f>
        <v>-</v>
      </c>
      <c r="Q1278" s="8" t="str">
        <f>IFERROR(VLOOKUP($B1278,[11]BPT_System_Structure!$B:$F,5,FALSE),"-")</f>
        <v>-</v>
      </c>
      <c r="R1278" s="59">
        <v>0</v>
      </c>
    </row>
    <row r="1279" spans="2:18" x14ac:dyDescent="0.2">
      <c r="B1279" s="21" t="str">
        <f>'[10]Linked sheet'!A1279</f>
        <v>LB25E</v>
      </c>
      <c r="C1279" s="20" t="str">
        <f>VLOOKUP($B1279,'[10]Linked sheet'!$A$3:$O$1925,2,FALSE)</f>
        <v>Transurethral Prostate Resection Procedures with CC Score 3-5</v>
      </c>
      <c r="D1279" s="68" t="str">
        <f>IF(AND($Q1279=$D$2,$O1279="HRG"),"See 07.BPT",IFERROR(ROUND('[10]Linked sheet'!C1279,'Rounded options'!$B$3),"-"))</f>
        <v>-</v>
      </c>
      <c r="E1279" s="66" t="str">
        <f>IF(AND($O1279="HRG",OR($D$2,$Q1279=$E$2)), "See 07.BPTs",IFERROR(ROUND('[10]Linked sheet'!D1279,'Rounded options'!$B$3),"-"))</f>
        <v>See 07.BPTs</v>
      </c>
      <c r="F1279" s="15" t="str">
        <f>IFERROR(ROUND(IF('[10]Linked sheet'!E1279="","-",'[10]Linked sheet'!E1279),'Rounded options'!$B$3),"-")</f>
        <v>-</v>
      </c>
      <c r="G1279" s="15" t="str">
        <f>IFERROR(ROUND(IF('[10]Linked sheet'!F1279="","-",'[10]Linked sheet'!F1279),'Rounded options'!$B$3),"-")</f>
        <v>-</v>
      </c>
      <c r="H1279" s="15">
        <f>IFERROR(ROUND(IF('[10]Linked sheet'!G1279="","-",'[10]Linked sheet'!G1279),'Rounded options'!$B$3),"-")</f>
        <v>7</v>
      </c>
      <c r="I1279" s="66">
        <f>IF(AND(Q1279=$I$2,$O1279="HRG"),"See 07.BPTs",IFERROR(ROUND('[10]Linked sheet'!H1279,'Rounded options'!$B$3),"-"))</f>
        <v>4082</v>
      </c>
      <c r="J1279" s="15">
        <f>IFERROR(ROUND(IF('[10]Linked sheet'!I1279="","-",'[10]Linked sheet'!I1279),'Rounded options'!$B$3),"-")</f>
        <v>28</v>
      </c>
      <c r="K1279" s="15">
        <f>IFERROR(ROUND(IF('[10]Linked sheet'!J1279="","-",'[10]Linked sheet'!J1279),'Rounded options'!$B$3),"-")</f>
        <v>186</v>
      </c>
      <c r="L1279" s="15" t="str">
        <f>IF('[10]Linked sheet'!K1279="","-",'[10]Linked sheet'!K1279)</f>
        <v>No</v>
      </c>
      <c r="M1279" s="39" t="str">
        <f>IF('[10]Linked sheet'!L1279="","-",'[10]Linked sheet'!L1279)</f>
        <v>-</v>
      </c>
      <c r="N1279" s="35">
        <f>IFERROR(ROUND('[10]Linked sheet'!M1279,'Rounded options'!$B$3),"-")</f>
        <v>0</v>
      </c>
      <c r="O1279" s="7" t="str">
        <f>IFERROR(VLOOKUP($B1279,[11]BPT_System_Structure!$B:$F,2,FALSE),"-")</f>
        <v>HRG</v>
      </c>
      <c r="P1279" s="23" t="str">
        <f>IFERROR(VLOOKUP($B1279,[11]BPT_System_Structure!$B:$F,3,FALSE),"-")</f>
        <v>DayCase</v>
      </c>
      <c r="Q1279" s="8" t="str">
        <f>IFERROR(VLOOKUP($B1279,[11]BPT_System_Structure!$B:$F,5,FALSE),"-")</f>
        <v>DC/EL</v>
      </c>
      <c r="R1279" s="59" t="s">
        <v>11</v>
      </c>
    </row>
    <row r="1280" spans="2:18" x14ac:dyDescent="0.2">
      <c r="B1280" s="21" t="str">
        <f>'[10]Linked sheet'!A1280</f>
        <v>LB25F</v>
      </c>
      <c r="C1280" s="20" t="str">
        <f>VLOOKUP($B1280,'[10]Linked sheet'!$A$3:$O$1925,2,FALSE)</f>
        <v>Transurethral Prostate Resection Procedures with CC Score 0-2</v>
      </c>
      <c r="D1280" s="68" t="str">
        <f>IF(AND($Q1280=$D$2,$O1280="HRG"),"See 07.BPT",IFERROR(ROUND('[10]Linked sheet'!C1280,'Rounded options'!$B$3),"-"))</f>
        <v>-</v>
      </c>
      <c r="E1280" s="66" t="str">
        <f>IF(AND($O1280="HRG",OR($D$2,$Q1280=$E$2)), "See 07.BPTs",IFERROR(ROUND('[10]Linked sheet'!D1280,'Rounded options'!$B$3),"-"))</f>
        <v>See 07.BPTs</v>
      </c>
      <c r="F1280" s="15" t="str">
        <f>IFERROR(ROUND(IF('[10]Linked sheet'!E1280="","-",'[10]Linked sheet'!E1280),'Rounded options'!$B$3),"-")</f>
        <v>-</v>
      </c>
      <c r="G1280" s="15" t="str">
        <f>IFERROR(ROUND(IF('[10]Linked sheet'!F1280="","-",'[10]Linked sheet'!F1280),'Rounded options'!$B$3),"-")</f>
        <v>-</v>
      </c>
      <c r="H1280" s="15">
        <f>IFERROR(ROUND(IF('[10]Linked sheet'!G1280="","-",'[10]Linked sheet'!G1280),'Rounded options'!$B$3),"-")</f>
        <v>6</v>
      </c>
      <c r="I1280" s="66">
        <f>IF(AND(Q1280=$I$2,$O1280="HRG"),"See 07.BPTs",IFERROR(ROUND('[10]Linked sheet'!H1280,'Rounded options'!$B$3),"-"))</f>
        <v>3142</v>
      </c>
      <c r="J1280" s="15">
        <f>IFERROR(ROUND(IF('[10]Linked sheet'!I1280="","-",'[10]Linked sheet'!I1280),'Rounded options'!$B$3),"-")</f>
        <v>17</v>
      </c>
      <c r="K1280" s="15">
        <f>IFERROR(ROUND(IF('[10]Linked sheet'!J1280="","-",'[10]Linked sheet'!J1280),'Rounded options'!$B$3),"-")</f>
        <v>186</v>
      </c>
      <c r="L1280" s="15" t="str">
        <f>IF('[10]Linked sheet'!K1280="","-",'[10]Linked sheet'!K1280)</f>
        <v>No</v>
      </c>
      <c r="M1280" s="39" t="str">
        <f>IF('[10]Linked sheet'!L1280="","-",'[10]Linked sheet'!L1280)</f>
        <v>-</v>
      </c>
      <c r="N1280" s="35">
        <f>IFERROR(ROUND('[10]Linked sheet'!M1280,'Rounded options'!$B$3),"-")</f>
        <v>0</v>
      </c>
      <c r="O1280" s="7" t="str">
        <f>IFERROR(VLOOKUP($B1280,[11]BPT_System_Structure!$B:$F,2,FALSE),"-")</f>
        <v>HRG</v>
      </c>
      <c r="P1280" s="23" t="str">
        <f>IFERROR(VLOOKUP($B1280,[11]BPT_System_Structure!$B:$F,3,FALSE),"-")</f>
        <v>DayCase</v>
      </c>
      <c r="Q1280" s="8" t="str">
        <f>IFERROR(VLOOKUP($B1280,[11]BPT_System_Structure!$B:$F,5,FALSE),"-")</f>
        <v>DC/EL</v>
      </c>
      <c r="R1280" s="59" t="s">
        <v>11</v>
      </c>
    </row>
    <row r="1281" spans="2:18" hidden="1" x14ac:dyDescent="0.2">
      <c r="B1281" s="21" t="str">
        <f>'[10]Linked sheet'!A1281</f>
        <v>LB26A</v>
      </c>
      <c r="C1281" s="20" t="str">
        <f>VLOOKUP($B1281,'[10]Linked sheet'!$A$3:$O$1925,2,FALSE)</f>
        <v>Intermediate Endoscopic, Prostate or Bladder Neck Procedures (Male and Female), with CC Score 2+</v>
      </c>
      <c r="D1281" s="68" t="str">
        <f>IF(AND($Q1281=$D$2,$O1281="HRG"),"See 07.BPT",IFERROR(ROUND('[10]Linked sheet'!C1281,'Rounded options'!$B$3),"-"))</f>
        <v>-</v>
      </c>
      <c r="E1281" s="66">
        <f>IF(AND($O1281="HRG",OR($D$2,$Q1281=$E$2)), "See 07.BPTs",IFERROR(ROUND('[10]Linked sheet'!D1281,'Rounded options'!$B$3),"-"))</f>
        <v>1456</v>
      </c>
      <c r="F1281" s="15" t="str">
        <f>IFERROR(ROUND(IF('[10]Linked sheet'!E1281="","-",'[10]Linked sheet'!E1281),'Rounded options'!$B$3),"-")</f>
        <v>-</v>
      </c>
      <c r="G1281" s="15" t="str">
        <f>IFERROR(ROUND(IF('[10]Linked sheet'!F1281="","-",'[10]Linked sheet'!F1281),'Rounded options'!$B$3),"-")</f>
        <v>-</v>
      </c>
      <c r="H1281" s="15">
        <f>IFERROR(ROUND(IF('[10]Linked sheet'!G1281="","-",'[10]Linked sheet'!G1281),'Rounded options'!$B$3),"-")</f>
        <v>5</v>
      </c>
      <c r="I1281" s="66">
        <f>IF(AND(Q1281=$I$2,$O1281="HRG"),"See 07.BPTs",IFERROR(ROUND('[10]Linked sheet'!H1281,'Rounded options'!$B$3),"-"))</f>
        <v>4009</v>
      </c>
      <c r="J1281" s="15">
        <f>IFERROR(ROUND(IF('[10]Linked sheet'!I1281="","-",'[10]Linked sheet'!I1281),'Rounded options'!$B$3),"-")</f>
        <v>29</v>
      </c>
      <c r="K1281" s="15">
        <f>IFERROR(ROUND(IF('[10]Linked sheet'!J1281="","-",'[10]Linked sheet'!J1281),'Rounded options'!$B$3),"-")</f>
        <v>186</v>
      </c>
      <c r="L1281" s="15" t="str">
        <f>IF('[10]Linked sheet'!K1281="","-",'[10]Linked sheet'!K1281)</f>
        <v>No</v>
      </c>
      <c r="M1281" s="39" t="str">
        <f>IF('[10]Linked sheet'!L1281="","-",'[10]Linked sheet'!L1281)</f>
        <v>-</v>
      </c>
      <c r="N1281" s="35">
        <f>IFERROR(ROUND('[10]Linked sheet'!M1281,'Rounded options'!$B$3),"-")</f>
        <v>0</v>
      </c>
      <c r="O1281" s="7" t="str">
        <f>IFERROR(VLOOKUP($B1281,[11]BPT_System_Structure!$B:$F,2,FALSE),"-")</f>
        <v>-</v>
      </c>
      <c r="P1281" s="23" t="str">
        <f>IFERROR(VLOOKUP($B1281,[11]BPT_System_Structure!$B:$F,3,FALSE),"-")</f>
        <v>-</v>
      </c>
      <c r="Q1281" s="8" t="str">
        <f>IFERROR(VLOOKUP($B1281,[11]BPT_System_Structure!$B:$F,5,FALSE),"-")</f>
        <v>-</v>
      </c>
      <c r="R1281" s="59">
        <v>0</v>
      </c>
    </row>
    <row r="1282" spans="2:18" hidden="1" x14ac:dyDescent="0.2">
      <c r="B1282" s="21" t="str">
        <f>'[10]Linked sheet'!A1282</f>
        <v>LB26B</v>
      </c>
      <c r="C1282" s="20" t="str">
        <f>VLOOKUP($B1282,'[10]Linked sheet'!$A$3:$O$1925,2,FALSE)</f>
        <v>Intermediate Endoscopic, Prostate or Bladder Neck Procedures (Male and Female), with CC Score 0-1</v>
      </c>
      <c r="D1282" s="68" t="str">
        <f>IF(AND($Q1282=$D$2,$O1282="HRG"),"See 07.BPT",IFERROR(ROUND('[10]Linked sheet'!C1282,'Rounded options'!$B$3),"-"))</f>
        <v>-</v>
      </c>
      <c r="E1282" s="66">
        <f>IF(AND($O1282="HRG",OR($D$2,$Q1282=$E$2)), "See 07.BPTs",IFERROR(ROUND('[10]Linked sheet'!D1282,'Rounded options'!$B$3),"-"))</f>
        <v>1256</v>
      </c>
      <c r="F1282" s="15" t="str">
        <f>IFERROR(ROUND(IF('[10]Linked sheet'!E1282="","-",'[10]Linked sheet'!E1282),'Rounded options'!$B$3),"-")</f>
        <v>-</v>
      </c>
      <c r="G1282" s="15" t="str">
        <f>IFERROR(ROUND(IF('[10]Linked sheet'!F1282="","-",'[10]Linked sheet'!F1282),'Rounded options'!$B$3),"-")</f>
        <v>-</v>
      </c>
      <c r="H1282" s="15">
        <f>IFERROR(ROUND(IF('[10]Linked sheet'!G1282="","-",'[10]Linked sheet'!G1282),'Rounded options'!$B$3),"-")</f>
        <v>5</v>
      </c>
      <c r="I1282" s="66">
        <f>IF(AND(Q1282=$I$2,$O1282="HRG"),"See 07.BPTs",IFERROR(ROUND('[10]Linked sheet'!H1282,'Rounded options'!$B$3),"-"))</f>
        <v>1530</v>
      </c>
      <c r="J1282" s="15">
        <f>IFERROR(ROUND(IF('[10]Linked sheet'!I1282="","-",'[10]Linked sheet'!I1282),'Rounded options'!$B$3),"-")</f>
        <v>10</v>
      </c>
      <c r="K1282" s="15">
        <f>IFERROR(ROUND(IF('[10]Linked sheet'!J1282="","-",'[10]Linked sheet'!J1282),'Rounded options'!$B$3),"-")</f>
        <v>186</v>
      </c>
      <c r="L1282" s="15" t="str">
        <f>IF('[10]Linked sheet'!K1282="","-",'[10]Linked sheet'!K1282)</f>
        <v>No</v>
      </c>
      <c r="M1282" s="39" t="str">
        <f>IF('[10]Linked sheet'!L1282="","-",'[10]Linked sheet'!L1282)</f>
        <v>-</v>
      </c>
      <c r="N1282" s="35">
        <f>IFERROR(ROUND('[10]Linked sheet'!M1282,'Rounded options'!$B$3),"-")</f>
        <v>0</v>
      </c>
      <c r="O1282" s="7" t="str">
        <f>IFERROR(VLOOKUP($B1282,[11]BPT_System_Structure!$B:$F,2,FALSE),"-")</f>
        <v>-</v>
      </c>
      <c r="P1282" s="23" t="str">
        <f>IFERROR(VLOOKUP($B1282,[11]BPT_System_Structure!$B:$F,3,FALSE),"-")</f>
        <v>-</v>
      </c>
      <c r="Q1282" s="8" t="str">
        <f>IFERROR(VLOOKUP($B1282,[11]BPT_System_Structure!$B:$F,5,FALSE),"-")</f>
        <v>-</v>
      </c>
      <c r="R1282" s="59">
        <v>0</v>
      </c>
    </row>
    <row r="1283" spans="2:18" hidden="1" x14ac:dyDescent="0.2">
      <c r="B1283" s="21" t="str">
        <f>'[10]Linked sheet'!A1283</f>
        <v>LB27Z</v>
      </c>
      <c r="C1283" s="20" t="str">
        <f>VLOOKUP($B1283,'[10]Linked sheet'!$A$3:$O$1925,2,FALSE)</f>
        <v>Minor Endoscopic, Prostate or Bladder Neck Procedures (Male)</v>
      </c>
      <c r="D1283" s="68">
        <f>IF(AND($Q1283=$D$2,$O1283="HRG"),"See 07.BPT",IFERROR(ROUND('[10]Linked sheet'!C1283,'Rounded options'!$B$3),"-"))</f>
        <v>237</v>
      </c>
      <c r="E1283" s="66">
        <f>IF(AND($O1283="HRG",OR($D$2,$Q1283=$E$2)), "See 07.BPTs",IFERROR(ROUND('[10]Linked sheet'!D1283,'Rounded options'!$B$3),"-"))</f>
        <v>595</v>
      </c>
      <c r="F1283" s="15" t="str">
        <f>IFERROR(ROUND(IF('[10]Linked sheet'!E1283="","-",'[10]Linked sheet'!E1283),'Rounded options'!$B$3),"-")</f>
        <v>-</v>
      </c>
      <c r="G1283" s="15" t="str">
        <f>IFERROR(ROUND(IF('[10]Linked sheet'!F1283="","-",'[10]Linked sheet'!F1283),'Rounded options'!$B$3),"-")</f>
        <v>-</v>
      </c>
      <c r="H1283" s="15">
        <f>IFERROR(ROUND(IF('[10]Linked sheet'!G1283="","-",'[10]Linked sheet'!G1283),'Rounded options'!$B$3),"-")</f>
        <v>5</v>
      </c>
      <c r="I1283" s="66">
        <f>IF(AND(Q1283=$I$2,$O1283="HRG"),"See 07.BPTs",IFERROR(ROUND('[10]Linked sheet'!H1283,'Rounded options'!$B$3),"-"))</f>
        <v>585</v>
      </c>
      <c r="J1283" s="15">
        <f>IFERROR(ROUND(IF('[10]Linked sheet'!I1283="","-",'[10]Linked sheet'!I1283),'Rounded options'!$B$3),"-")</f>
        <v>5</v>
      </c>
      <c r="K1283" s="15">
        <f>IFERROR(ROUND(IF('[10]Linked sheet'!J1283="","-",'[10]Linked sheet'!J1283),'Rounded options'!$B$3),"-")</f>
        <v>186</v>
      </c>
      <c r="L1283" s="15" t="str">
        <f>IF('[10]Linked sheet'!K1283="","-",'[10]Linked sheet'!K1283)</f>
        <v>No</v>
      </c>
      <c r="M1283" s="39" t="str">
        <f>IF('[10]Linked sheet'!L1283="","-",'[10]Linked sheet'!L1283)</f>
        <v>-</v>
      </c>
      <c r="N1283" s="35">
        <f>IFERROR(ROUND('[10]Linked sheet'!M1283,'Rounded options'!$B$3),"-")</f>
        <v>0</v>
      </c>
      <c r="O1283" s="7" t="str">
        <f>IFERROR(VLOOKUP($B1283,[11]BPT_System_Structure!$B:$F,2,FALSE),"-")</f>
        <v>-</v>
      </c>
      <c r="P1283" s="23" t="str">
        <f>IFERROR(VLOOKUP($B1283,[11]BPT_System_Structure!$B:$F,3,FALSE),"-")</f>
        <v>-</v>
      </c>
      <c r="Q1283" s="8" t="str">
        <f>IFERROR(VLOOKUP($B1283,[11]BPT_System_Structure!$B:$F,5,FALSE),"-")</f>
        <v>-</v>
      </c>
      <c r="R1283" s="59">
        <v>0</v>
      </c>
    </row>
    <row r="1284" spans="2:18" hidden="1" x14ac:dyDescent="0.2">
      <c r="B1284" s="21" t="str">
        <f>'[10]Linked sheet'!A1284</f>
        <v>LB28C</v>
      </c>
      <c r="C1284" s="20" t="str">
        <f>VLOOKUP($B1284,'[10]Linked sheet'!$A$3:$O$1925,2,FALSE)</f>
        <v>Non-Malignant Prostate Disorders with Interventions, with CC Score 4+</v>
      </c>
      <c r="D1284" s="68" t="str">
        <f>IF(AND($Q1284=$D$2,$O1284="HRG"),"See 07.BPT",IFERROR(ROUND('[10]Linked sheet'!C1284,'Rounded options'!$B$3),"-"))</f>
        <v>-</v>
      </c>
      <c r="E1284" s="66">
        <f>IF(AND($O1284="HRG",OR($D$2,$Q1284=$E$2)), "See 07.BPTs",IFERROR(ROUND('[10]Linked sheet'!D1284,'Rounded options'!$B$3),"-"))</f>
        <v>2296</v>
      </c>
      <c r="F1284" s="15" t="str">
        <f>IFERROR(ROUND(IF('[10]Linked sheet'!E1284="","-",'[10]Linked sheet'!E1284),'Rounded options'!$B$3),"-")</f>
        <v>-</v>
      </c>
      <c r="G1284" s="15" t="str">
        <f>IFERROR(ROUND(IF('[10]Linked sheet'!F1284="","-",'[10]Linked sheet'!F1284),'Rounded options'!$B$3),"-")</f>
        <v>-</v>
      </c>
      <c r="H1284" s="15">
        <f>IFERROR(ROUND(IF('[10]Linked sheet'!G1284="","-",'[10]Linked sheet'!G1284),'Rounded options'!$B$3),"-")</f>
        <v>18</v>
      </c>
      <c r="I1284" s="66">
        <f>IF(AND(Q1284=$I$2,$O1284="HRG"),"See 07.BPTs",IFERROR(ROUND('[10]Linked sheet'!H1284,'Rounded options'!$B$3),"-"))</f>
        <v>2296</v>
      </c>
      <c r="J1284" s="15">
        <f>IFERROR(ROUND(IF('[10]Linked sheet'!I1284="","-",'[10]Linked sheet'!I1284),'Rounded options'!$B$3),"-")</f>
        <v>18</v>
      </c>
      <c r="K1284" s="15">
        <f>IFERROR(ROUND(IF('[10]Linked sheet'!J1284="","-",'[10]Linked sheet'!J1284),'Rounded options'!$B$3),"-")</f>
        <v>186</v>
      </c>
      <c r="L1284" s="15" t="str">
        <f>IF('[10]Linked sheet'!K1284="","-",'[10]Linked sheet'!K1284)</f>
        <v>Yes</v>
      </c>
      <c r="M1284" s="39">
        <f>IF('[10]Linked sheet'!L1284="","-",'[10]Linked sheet'!L1284)</f>
        <v>0.30000000000000004</v>
      </c>
      <c r="N1284" s="35">
        <f>IFERROR(ROUND('[10]Linked sheet'!M1284,'Rounded options'!$B$3),"-")</f>
        <v>689</v>
      </c>
      <c r="O1284" s="7" t="str">
        <f>IFERROR(VLOOKUP($B1284,[11]BPT_System_Structure!$B:$F,2,FALSE),"-")</f>
        <v>-</v>
      </c>
      <c r="P1284" s="23" t="str">
        <f>IFERROR(VLOOKUP($B1284,[11]BPT_System_Structure!$B:$F,3,FALSE),"-")</f>
        <v>-</v>
      </c>
      <c r="Q1284" s="8" t="str">
        <f>IFERROR(VLOOKUP($B1284,[11]BPT_System_Structure!$B:$F,5,FALSE),"-")</f>
        <v>-</v>
      </c>
      <c r="R1284" s="59">
        <v>0</v>
      </c>
    </row>
    <row r="1285" spans="2:18" hidden="1" x14ac:dyDescent="0.2">
      <c r="B1285" s="21" t="str">
        <f>'[10]Linked sheet'!A1285</f>
        <v>LB28D</v>
      </c>
      <c r="C1285" s="20" t="str">
        <f>VLOOKUP($B1285,'[10]Linked sheet'!$A$3:$O$1925,2,FALSE)</f>
        <v>Non-Malignant Prostate Disorders with Interventions, with CC Score 0-3</v>
      </c>
      <c r="D1285" s="68" t="str">
        <f>IF(AND($Q1285=$D$2,$O1285="HRG"),"See 07.BPT",IFERROR(ROUND('[10]Linked sheet'!C1285,'Rounded options'!$B$3),"-"))</f>
        <v>-</v>
      </c>
      <c r="E1285" s="66">
        <f>IF(AND($O1285="HRG",OR($D$2,$Q1285=$E$2)), "See 07.BPTs",IFERROR(ROUND('[10]Linked sheet'!D1285,'Rounded options'!$B$3),"-"))</f>
        <v>1348</v>
      </c>
      <c r="F1285" s="15" t="str">
        <f>IFERROR(ROUND(IF('[10]Linked sheet'!E1285="","-",'[10]Linked sheet'!E1285),'Rounded options'!$B$3),"-")</f>
        <v>-</v>
      </c>
      <c r="G1285" s="15" t="str">
        <f>IFERROR(ROUND(IF('[10]Linked sheet'!F1285="","-",'[10]Linked sheet'!F1285),'Rounded options'!$B$3),"-")</f>
        <v>-</v>
      </c>
      <c r="H1285" s="15">
        <f>IFERROR(ROUND(IF('[10]Linked sheet'!G1285="","-",'[10]Linked sheet'!G1285),'Rounded options'!$B$3),"-")</f>
        <v>7</v>
      </c>
      <c r="I1285" s="66">
        <f>IF(AND(Q1285=$I$2,$O1285="HRG"),"See 07.BPTs",IFERROR(ROUND('[10]Linked sheet'!H1285,'Rounded options'!$B$3),"-"))</f>
        <v>1348</v>
      </c>
      <c r="J1285" s="15">
        <f>IFERROR(ROUND(IF('[10]Linked sheet'!I1285="","-",'[10]Linked sheet'!I1285),'Rounded options'!$B$3),"-")</f>
        <v>7</v>
      </c>
      <c r="K1285" s="15">
        <f>IFERROR(ROUND(IF('[10]Linked sheet'!J1285="","-",'[10]Linked sheet'!J1285),'Rounded options'!$B$3),"-")</f>
        <v>186</v>
      </c>
      <c r="L1285" s="15" t="str">
        <f>IF('[10]Linked sheet'!K1285="","-",'[10]Linked sheet'!K1285)</f>
        <v>Yes</v>
      </c>
      <c r="M1285" s="39">
        <f>IF('[10]Linked sheet'!L1285="","-",'[10]Linked sheet'!L1285)</f>
        <v>0.4</v>
      </c>
      <c r="N1285" s="35">
        <f>IFERROR(ROUND('[10]Linked sheet'!M1285,'Rounded options'!$B$3),"-")</f>
        <v>539</v>
      </c>
      <c r="O1285" s="7" t="str">
        <f>IFERROR(VLOOKUP($B1285,[11]BPT_System_Structure!$B:$F,2,FALSE),"-")</f>
        <v>-</v>
      </c>
      <c r="P1285" s="23" t="str">
        <f>IFERROR(VLOOKUP($B1285,[11]BPT_System_Structure!$B:$F,3,FALSE),"-")</f>
        <v>-</v>
      </c>
      <c r="Q1285" s="8" t="str">
        <f>IFERROR(VLOOKUP($B1285,[11]BPT_System_Structure!$B:$F,5,FALSE),"-")</f>
        <v>-</v>
      </c>
      <c r="R1285" s="59">
        <v>0</v>
      </c>
    </row>
    <row r="1286" spans="2:18" hidden="1" x14ac:dyDescent="0.2">
      <c r="B1286" s="21" t="str">
        <f>'[10]Linked sheet'!A1286</f>
        <v>LB28E</v>
      </c>
      <c r="C1286" s="20" t="str">
        <f>VLOOKUP($B1286,'[10]Linked sheet'!$A$3:$O$1925,2,FALSE)</f>
        <v>Non-Malignant Prostate Disorders without Interventions, with CC Score 6+</v>
      </c>
      <c r="D1286" s="68" t="str">
        <f>IF(AND($Q1286=$D$2,$O1286="HRG"),"See 07.BPT",IFERROR(ROUND('[10]Linked sheet'!C1286,'Rounded options'!$B$3),"-"))</f>
        <v>-</v>
      </c>
      <c r="E1286" s="66">
        <f>IF(AND($O1286="HRG",OR($D$2,$Q1286=$E$2)), "See 07.BPTs",IFERROR(ROUND('[10]Linked sheet'!D1286,'Rounded options'!$B$3),"-"))</f>
        <v>847</v>
      </c>
      <c r="F1286" s="15" t="str">
        <f>IFERROR(ROUND(IF('[10]Linked sheet'!E1286="","-",'[10]Linked sheet'!E1286),'Rounded options'!$B$3),"-")</f>
        <v>-</v>
      </c>
      <c r="G1286" s="15" t="str">
        <f>IFERROR(ROUND(IF('[10]Linked sheet'!F1286="","-",'[10]Linked sheet'!F1286),'Rounded options'!$B$3),"-")</f>
        <v>-</v>
      </c>
      <c r="H1286" s="15">
        <f>IFERROR(ROUND(IF('[10]Linked sheet'!G1286="","-",'[10]Linked sheet'!G1286),'Rounded options'!$B$3),"-")</f>
        <v>6</v>
      </c>
      <c r="I1286" s="66">
        <f>IF(AND(Q1286=$I$2,$O1286="HRG"),"See 07.BPTs",IFERROR(ROUND('[10]Linked sheet'!H1286,'Rounded options'!$B$3),"-"))</f>
        <v>2524</v>
      </c>
      <c r="J1286" s="15">
        <f>IFERROR(ROUND(IF('[10]Linked sheet'!I1286="","-",'[10]Linked sheet'!I1286),'Rounded options'!$B$3),"-")</f>
        <v>25</v>
      </c>
      <c r="K1286" s="15">
        <f>IFERROR(ROUND(IF('[10]Linked sheet'!J1286="","-",'[10]Linked sheet'!J1286),'Rounded options'!$B$3),"-")</f>
        <v>186</v>
      </c>
      <c r="L1286" s="15" t="str">
        <f>IF('[10]Linked sheet'!K1286="","-",'[10]Linked sheet'!K1286)</f>
        <v>Yes</v>
      </c>
      <c r="M1286" s="39">
        <f>IF('[10]Linked sheet'!L1286="","-",'[10]Linked sheet'!L1286)</f>
        <v>0.30000000000000004</v>
      </c>
      <c r="N1286" s="35">
        <f>IFERROR(ROUND('[10]Linked sheet'!M1286,'Rounded options'!$B$3),"-")</f>
        <v>757</v>
      </c>
      <c r="O1286" s="7" t="str">
        <f>IFERROR(VLOOKUP($B1286,[11]BPT_System_Structure!$B:$F,2,FALSE),"-")</f>
        <v>-</v>
      </c>
      <c r="P1286" s="23" t="str">
        <f>IFERROR(VLOOKUP($B1286,[11]BPT_System_Structure!$B:$F,3,FALSE),"-")</f>
        <v>-</v>
      </c>
      <c r="Q1286" s="8" t="str">
        <f>IFERROR(VLOOKUP($B1286,[11]BPT_System_Structure!$B:$F,5,FALSE),"-")</f>
        <v>-</v>
      </c>
      <c r="R1286" s="59">
        <v>0</v>
      </c>
    </row>
    <row r="1287" spans="2:18" hidden="1" x14ac:dyDescent="0.2">
      <c r="B1287" s="21" t="str">
        <f>'[10]Linked sheet'!A1287</f>
        <v>LB28F</v>
      </c>
      <c r="C1287" s="20" t="str">
        <f>VLOOKUP($B1287,'[10]Linked sheet'!$A$3:$O$1925,2,FALSE)</f>
        <v>Non-Malignant Prostate Disorders without Interventions, with CC Score 3-5</v>
      </c>
      <c r="D1287" s="68" t="str">
        <f>IF(AND($Q1287=$D$2,$O1287="HRG"),"See 07.BPT",IFERROR(ROUND('[10]Linked sheet'!C1287,'Rounded options'!$B$3),"-"))</f>
        <v>-</v>
      </c>
      <c r="E1287" s="66">
        <f>IF(AND($O1287="HRG",OR($D$2,$Q1287=$E$2)), "See 07.BPTs",IFERROR(ROUND('[10]Linked sheet'!D1287,'Rounded options'!$B$3),"-"))</f>
        <v>291</v>
      </c>
      <c r="F1287" s="15" t="str">
        <f>IFERROR(ROUND(IF('[10]Linked sheet'!E1287="","-",'[10]Linked sheet'!E1287),'Rounded options'!$B$3),"-")</f>
        <v>-</v>
      </c>
      <c r="G1287" s="15" t="str">
        <f>IFERROR(ROUND(IF('[10]Linked sheet'!F1287="","-",'[10]Linked sheet'!F1287),'Rounded options'!$B$3),"-")</f>
        <v>-</v>
      </c>
      <c r="H1287" s="15">
        <f>IFERROR(ROUND(IF('[10]Linked sheet'!G1287="","-",'[10]Linked sheet'!G1287),'Rounded options'!$B$3),"-")</f>
        <v>5</v>
      </c>
      <c r="I1287" s="66">
        <f>IF(AND(Q1287=$I$2,$O1287="HRG"),"See 07.BPTs",IFERROR(ROUND('[10]Linked sheet'!H1287,'Rounded options'!$B$3),"-"))</f>
        <v>1362</v>
      </c>
      <c r="J1287" s="15">
        <f>IFERROR(ROUND(IF('[10]Linked sheet'!I1287="","-",'[10]Linked sheet'!I1287),'Rounded options'!$B$3),"-")</f>
        <v>9</v>
      </c>
      <c r="K1287" s="15">
        <f>IFERROR(ROUND(IF('[10]Linked sheet'!J1287="","-",'[10]Linked sheet'!J1287),'Rounded options'!$B$3),"-")</f>
        <v>186</v>
      </c>
      <c r="L1287" s="15" t="str">
        <f>IF('[10]Linked sheet'!K1287="","-",'[10]Linked sheet'!K1287)</f>
        <v>Yes</v>
      </c>
      <c r="M1287" s="39">
        <f>IF('[10]Linked sheet'!L1287="","-",'[10]Linked sheet'!L1287)</f>
        <v>0.4</v>
      </c>
      <c r="N1287" s="35">
        <f>IFERROR(ROUND('[10]Linked sheet'!M1287,'Rounded options'!$B$3),"-")</f>
        <v>545</v>
      </c>
      <c r="O1287" s="7" t="str">
        <f>IFERROR(VLOOKUP($B1287,[11]BPT_System_Structure!$B:$F,2,FALSE),"-")</f>
        <v>-</v>
      </c>
      <c r="P1287" s="23" t="str">
        <f>IFERROR(VLOOKUP($B1287,[11]BPT_System_Structure!$B:$F,3,FALSE),"-")</f>
        <v>-</v>
      </c>
      <c r="Q1287" s="8" t="str">
        <f>IFERROR(VLOOKUP($B1287,[11]BPT_System_Structure!$B:$F,5,FALSE),"-")</f>
        <v>-</v>
      </c>
      <c r="R1287" s="59">
        <v>0</v>
      </c>
    </row>
    <row r="1288" spans="2:18" hidden="1" x14ac:dyDescent="0.2">
      <c r="B1288" s="21" t="str">
        <f>'[10]Linked sheet'!A1288</f>
        <v>LB28G</v>
      </c>
      <c r="C1288" s="20" t="str">
        <f>VLOOKUP($B1288,'[10]Linked sheet'!$A$3:$O$1925,2,FALSE)</f>
        <v>Non-Malignant Prostate Disorders without Interventions, with CC Score 0-2</v>
      </c>
      <c r="D1288" s="68" t="str">
        <f>IF(AND($Q1288=$D$2,$O1288="HRG"),"See 07.BPT",IFERROR(ROUND('[10]Linked sheet'!C1288,'Rounded options'!$B$3),"-"))</f>
        <v>-</v>
      </c>
      <c r="E1288" s="66">
        <f>IF(AND($O1288="HRG",OR($D$2,$Q1288=$E$2)), "See 07.BPTs",IFERROR(ROUND('[10]Linked sheet'!D1288,'Rounded options'!$B$3),"-"))</f>
        <v>267</v>
      </c>
      <c r="F1288" s="15" t="str">
        <f>IFERROR(ROUND(IF('[10]Linked sheet'!E1288="","-",'[10]Linked sheet'!E1288),'Rounded options'!$B$3),"-")</f>
        <v>-</v>
      </c>
      <c r="G1288" s="15" t="str">
        <f>IFERROR(ROUND(IF('[10]Linked sheet'!F1288="","-",'[10]Linked sheet'!F1288),'Rounded options'!$B$3),"-")</f>
        <v>-</v>
      </c>
      <c r="H1288" s="15">
        <f>IFERROR(ROUND(IF('[10]Linked sheet'!G1288="","-",'[10]Linked sheet'!G1288),'Rounded options'!$B$3),"-")</f>
        <v>5</v>
      </c>
      <c r="I1288" s="66">
        <f>IF(AND(Q1288=$I$2,$O1288="HRG"),"See 07.BPTs",IFERROR(ROUND('[10]Linked sheet'!H1288,'Rounded options'!$B$3),"-"))</f>
        <v>875</v>
      </c>
      <c r="J1288" s="15">
        <f>IFERROR(ROUND(IF('[10]Linked sheet'!I1288="","-",'[10]Linked sheet'!I1288),'Rounded options'!$B$3),"-")</f>
        <v>8</v>
      </c>
      <c r="K1288" s="15">
        <f>IFERROR(ROUND(IF('[10]Linked sheet'!J1288="","-",'[10]Linked sheet'!J1288),'Rounded options'!$B$3),"-")</f>
        <v>186</v>
      </c>
      <c r="L1288" s="15" t="str">
        <f>IF('[10]Linked sheet'!K1288="","-",'[10]Linked sheet'!K1288)</f>
        <v>Yes</v>
      </c>
      <c r="M1288" s="39">
        <f>IF('[10]Linked sheet'!L1288="","-",'[10]Linked sheet'!L1288)</f>
        <v>0.65</v>
      </c>
      <c r="N1288" s="35">
        <f>IFERROR(ROUND('[10]Linked sheet'!M1288,'Rounded options'!$B$3),"-")</f>
        <v>569</v>
      </c>
      <c r="O1288" s="7" t="str">
        <f>IFERROR(VLOOKUP($B1288,[11]BPT_System_Structure!$B:$F,2,FALSE),"-")</f>
        <v>-</v>
      </c>
      <c r="P1288" s="23" t="str">
        <f>IFERROR(VLOOKUP($B1288,[11]BPT_System_Structure!$B:$F,3,FALSE),"-")</f>
        <v>-</v>
      </c>
      <c r="Q1288" s="8" t="str">
        <f>IFERROR(VLOOKUP($B1288,[11]BPT_System_Structure!$B:$F,5,FALSE),"-")</f>
        <v>-</v>
      </c>
      <c r="R1288" s="59">
        <v>0</v>
      </c>
    </row>
    <row r="1289" spans="2:18" hidden="1" x14ac:dyDescent="0.2">
      <c r="B1289" s="21" t="str">
        <f>'[10]Linked sheet'!A1289</f>
        <v>LB29A</v>
      </c>
      <c r="C1289" s="20" t="str">
        <f>VLOOKUP($B1289,'[10]Linked sheet'!$A$3:$O$1925,2,FALSE)</f>
        <v>Major Open Urethra Procedures, 19 years and over</v>
      </c>
      <c r="D1289" s="68" t="str">
        <f>IF(AND($Q1289=$D$2,$O1289="HRG"),"See 07.BPT",IFERROR(ROUND('[10]Linked sheet'!C1289,'Rounded options'!$B$3),"-"))</f>
        <v>-</v>
      </c>
      <c r="E1289" s="66">
        <f>IF(AND($O1289="HRG",OR($D$2,$Q1289=$E$2)), "See 07.BPTs",IFERROR(ROUND('[10]Linked sheet'!D1289,'Rounded options'!$B$3),"-"))</f>
        <v>2806</v>
      </c>
      <c r="F1289" s="15" t="str">
        <f>IFERROR(ROUND(IF('[10]Linked sheet'!E1289="","-",'[10]Linked sheet'!E1289),'Rounded options'!$B$3),"-")</f>
        <v>-</v>
      </c>
      <c r="G1289" s="15" t="str">
        <f>IFERROR(ROUND(IF('[10]Linked sheet'!F1289="","-",'[10]Linked sheet'!F1289),'Rounded options'!$B$3),"-")</f>
        <v>-</v>
      </c>
      <c r="H1289" s="15">
        <f>IFERROR(ROUND(IF('[10]Linked sheet'!G1289="","-",'[10]Linked sheet'!G1289),'Rounded options'!$B$3),"-")</f>
        <v>5</v>
      </c>
      <c r="I1289" s="66">
        <f>IF(AND(Q1289=$I$2,$O1289="HRG"),"See 07.BPTs",IFERROR(ROUND('[10]Linked sheet'!H1289,'Rounded options'!$B$3),"-"))</f>
        <v>2806</v>
      </c>
      <c r="J1289" s="15">
        <f>IFERROR(ROUND(IF('[10]Linked sheet'!I1289="","-",'[10]Linked sheet'!I1289),'Rounded options'!$B$3),"-")</f>
        <v>5</v>
      </c>
      <c r="K1289" s="15">
        <f>IFERROR(ROUND(IF('[10]Linked sheet'!J1289="","-",'[10]Linked sheet'!J1289),'Rounded options'!$B$3),"-")</f>
        <v>186</v>
      </c>
      <c r="L1289" s="15" t="str">
        <f>IF('[10]Linked sheet'!K1289="","-",'[10]Linked sheet'!K1289)</f>
        <v>No</v>
      </c>
      <c r="M1289" s="39" t="str">
        <f>IF('[10]Linked sheet'!L1289="","-",'[10]Linked sheet'!L1289)</f>
        <v>-</v>
      </c>
      <c r="N1289" s="35">
        <f>IFERROR(ROUND('[10]Linked sheet'!M1289,'Rounded options'!$B$3),"-")</f>
        <v>0</v>
      </c>
      <c r="O1289" s="7" t="str">
        <f>IFERROR(VLOOKUP($B1289,[11]BPT_System_Structure!$B:$F,2,FALSE),"-")</f>
        <v>-</v>
      </c>
      <c r="P1289" s="23" t="str">
        <f>IFERROR(VLOOKUP($B1289,[11]BPT_System_Structure!$B:$F,3,FALSE),"-")</f>
        <v>-</v>
      </c>
      <c r="Q1289" s="8" t="str">
        <f>IFERROR(VLOOKUP($B1289,[11]BPT_System_Structure!$B:$F,5,FALSE),"-")</f>
        <v>-</v>
      </c>
      <c r="R1289" s="59">
        <v>0</v>
      </c>
    </row>
    <row r="1290" spans="2:18" hidden="1" x14ac:dyDescent="0.2">
      <c r="B1290" s="21" t="str">
        <f>'[10]Linked sheet'!A1290</f>
        <v>LB29C</v>
      </c>
      <c r="C1290" s="20" t="str">
        <f>VLOOKUP($B1290,'[10]Linked sheet'!$A$3:$O$1925,2,FALSE)</f>
        <v>Major Open Urethra Procedures, between 2 and 18 years</v>
      </c>
      <c r="D1290" s="68" t="str">
        <f>IF(AND($Q1290=$D$2,$O1290="HRG"),"See 07.BPT",IFERROR(ROUND('[10]Linked sheet'!C1290,'Rounded options'!$B$3),"-"))</f>
        <v>-</v>
      </c>
      <c r="E1290" s="66">
        <f>IF(AND($O1290="HRG",OR($D$2,$Q1290=$E$2)), "See 07.BPTs",IFERROR(ROUND('[10]Linked sheet'!D1290,'Rounded options'!$B$3),"-"))</f>
        <v>2107</v>
      </c>
      <c r="F1290" s="15" t="str">
        <f>IFERROR(ROUND(IF('[10]Linked sheet'!E1290="","-",'[10]Linked sheet'!E1290),'Rounded options'!$B$3),"-")</f>
        <v>-</v>
      </c>
      <c r="G1290" s="15" t="str">
        <f>IFERROR(ROUND(IF('[10]Linked sheet'!F1290="","-",'[10]Linked sheet'!F1290),'Rounded options'!$B$3),"-")</f>
        <v>-</v>
      </c>
      <c r="H1290" s="15">
        <f>IFERROR(ROUND(IF('[10]Linked sheet'!G1290="","-",'[10]Linked sheet'!G1290),'Rounded options'!$B$3),"-")</f>
        <v>5</v>
      </c>
      <c r="I1290" s="66">
        <f>IF(AND(Q1290=$I$2,$O1290="HRG"),"See 07.BPTs",IFERROR(ROUND('[10]Linked sheet'!H1290,'Rounded options'!$B$3),"-"))</f>
        <v>1937</v>
      </c>
      <c r="J1290" s="15">
        <f>IFERROR(ROUND(IF('[10]Linked sheet'!I1290="","-",'[10]Linked sheet'!I1290),'Rounded options'!$B$3),"-")</f>
        <v>12</v>
      </c>
      <c r="K1290" s="15">
        <f>IFERROR(ROUND(IF('[10]Linked sheet'!J1290="","-",'[10]Linked sheet'!J1290),'Rounded options'!$B$3),"-")</f>
        <v>339</v>
      </c>
      <c r="L1290" s="15" t="str">
        <f>IF('[10]Linked sheet'!K1290="","-",'[10]Linked sheet'!K1290)</f>
        <v>No</v>
      </c>
      <c r="M1290" s="39" t="str">
        <f>IF('[10]Linked sheet'!L1290="","-",'[10]Linked sheet'!L1290)</f>
        <v>-</v>
      </c>
      <c r="N1290" s="35">
        <f>IFERROR(ROUND('[10]Linked sheet'!M1290,'Rounded options'!$B$3),"-")</f>
        <v>0</v>
      </c>
      <c r="O1290" s="7" t="str">
        <f>IFERROR(VLOOKUP($B1290,[11]BPT_System_Structure!$B:$F,2,FALSE),"-")</f>
        <v>-</v>
      </c>
      <c r="P1290" s="23" t="str">
        <f>IFERROR(VLOOKUP($B1290,[11]BPT_System_Structure!$B:$F,3,FALSE),"-")</f>
        <v>-</v>
      </c>
      <c r="Q1290" s="8" t="str">
        <f>IFERROR(VLOOKUP($B1290,[11]BPT_System_Structure!$B:$F,5,FALSE),"-")</f>
        <v>-</v>
      </c>
      <c r="R1290" s="59">
        <v>0</v>
      </c>
    </row>
    <row r="1291" spans="2:18" s="11" customFormat="1" hidden="1" x14ac:dyDescent="0.2">
      <c r="B1291" s="21" t="str">
        <f>'[10]Linked sheet'!A1291</f>
        <v>LB29D</v>
      </c>
      <c r="C1291" s="20" t="str">
        <f>VLOOKUP($B1291,'[10]Linked sheet'!$A$3:$O$1925,2,FALSE)</f>
        <v>Major Open Urethra Procedures, 1 year and under</v>
      </c>
      <c r="D1291" s="68" t="str">
        <f>IF(AND($Q1291=$D$2,$O1291="HRG"),"See 07.BPT",IFERROR(ROUND('[10]Linked sheet'!C1291,'Rounded options'!$B$3),"-"))</f>
        <v>-</v>
      </c>
      <c r="E1291" s="66">
        <f>IF(AND($O1291="HRG",OR($D$2,$Q1291=$E$2)), "See 07.BPTs",IFERROR(ROUND('[10]Linked sheet'!D1291,'Rounded options'!$B$3),"-"))</f>
        <v>1930</v>
      </c>
      <c r="F1291" s="15" t="str">
        <f>IFERROR(ROUND(IF('[10]Linked sheet'!E1291="","-",'[10]Linked sheet'!E1291),'Rounded options'!$B$3),"-")</f>
        <v>-</v>
      </c>
      <c r="G1291" s="15" t="str">
        <f>IFERROR(ROUND(IF('[10]Linked sheet'!F1291="","-",'[10]Linked sheet'!F1291),'Rounded options'!$B$3),"-")</f>
        <v>-</v>
      </c>
      <c r="H1291" s="15">
        <f>IFERROR(ROUND(IF('[10]Linked sheet'!G1291="","-",'[10]Linked sheet'!G1291),'Rounded options'!$B$3),"-")</f>
        <v>5</v>
      </c>
      <c r="I1291" s="66">
        <f>IF(AND(Q1291=$I$2,$O1291="HRG"),"See 07.BPTs",IFERROR(ROUND('[10]Linked sheet'!H1291,'Rounded options'!$B$3),"-"))</f>
        <v>1521</v>
      </c>
      <c r="J1291" s="15">
        <f>IFERROR(ROUND(IF('[10]Linked sheet'!I1291="","-",'[10]Linked sheet'!I1291),'Rounded options'!$B$3),"-")</f>
        <v>5</v>
      </c>
      <c r="K1291" s="15">
        <f>IFERROR(ROUND(IF('[10]Linked sheet'!J1291="","-",'[10]Linked sheet'!J1291),'Rounded options'!$B$3),"-")</f>
        <v>339</v>
      </c>
      <c r="L1291" s="15" t="str">
        <f>IF('[10]Linked sheet'!K1291="","-",'[10]Linked sheet'!K1291)</f>
        <v>No</v>
      </c>
      <c r="M1291" s="39" t="str">
        <f>IF('[10]Linked sheet'!L1291="","-",'[10]Linked sheet'!L1291)</f>
        <v>-</v>
      </c>
      <c r="N1291" s="35">
        <f>IFERROR(ROUND('[10]Linked sheet'!M1291,'Rounded options'!$B$3),"-")</f>
        <v>0</v>
      </c>
      <c r="O1291" s="7" t="str">
        <f>IFERROR(VLOOKUP($B1291,[11]BPT_System_Structure!$B:$F,2,FALSE),"-")</f>
        <v>-</v>
      </c>
      <c r="P1291" s="23" t="str">
        <f>IFERROR(VLOOKUP($B1291,[11]BPT_System_Structure!$B:$F,3,FALSE),"-")</f>
        <v>-</v>
      </c>
      <c r="Q1291" s="8" t="str">
        <f>IFERROR(VLOOKUP($B1291,[11]BPT_System_Structure!$B:$F,5,FALSE),"-")</f>
        <v>-</v>
      </c>
      <c r="R1291" s="59">
        <v>0</v>
      </c>
    </row>
    <row r="1292" spans="2:18" hidden="1" x14ac:dyDescent="0.2">
      <c r="B1292" s="21" t="str">
        <f>'[10]Linked sheet'!A1292</f>
        <v>LB33Z</v>
      </c>
      <c r="C1292" s="20" t="str">
        <f>VLOOKUP($B1292,'[10]Linked sheet'!$A$3:$O$1925,2,FALSE)</f>
        <v>Vasectomy Procedures</v>
      </c>
      <c r="D1292" s="68">
        <f>IF(AND($Q1292=$D$2,$O1292="HRG"),"See 07.BPT",IFERROR(ROUND('[10]Linked sheet'!C1292,'Rounded options'!$B$3),"-"))</f>
        <v>129</v>
      </c>
      <c r="E1292" s="66">
        <f>IF(AND($O1292="HRG",OR($D$2,$Q1292=$E$2)), "See 07.BPTs",IFERROR(ROUND('[10]Linked sheet'!D1292,'Rounded options'!$B$3),"-"))</f>
        <v>675</v>
      </c>
      <c r="F1292" s="15" t="str">
        <f>IFERROR(ROUND(IF('[10]Linked sheet'!E1292="","-",'[10]Linked sheet'!E1292),'Rounded options'!$B$3),"-")</f>
        <v>-</v>
      </c>
      <c r="G1292" s="15" t="str">
        <f>IFERROR(ROUND(IF('[10]Linked sheet'!F1292="","-",'[10]Linked sheet'!F1292),'Rounded options'!$B$3),"-")</f>
        <v>-</v>
      </c>
      <c r="H1292" s="15">
        <f>IFERROR(ROUND(IF('[10]Linked sheet'!G1292="","-",'[10]Linked sheet'!G1292),'Rounded options'!$B$3),"-")</f>
        <v>5</v>
      </c>
      <c r="I1292" s="66">
        <f>IF(AND(Q1292=$I$2,$O1292="HRG"),"See 07.BPTs",IFERROR(ROUND('[10]Linked sheet'!H1292,'Rounded options'!$B$3),"-"))</f>
        <v>555</v>
      </c>
      <c r="J1292" s="15">
        <f>IFERROR(ROUND(IF('[10]Linked sheet'!I1292="","-",'[10]Linked sheet'!I1292),'Rounded options'!$B$3),"-")</f>
        <v>5</v>
      </c>
      <c r="K1292" s="15">
        <f>IFERROR(ROUND(IF('[10]Linked sheet'!J1292="","-",'[10]Linked sheet'!J1292),'Rounded options'!$B$3),"-")</f>
        <v>186</v>
      </c>
      <c r="L1292" s="15" t="str">
        <f>IF('[10]Linked sheet'!K1292="","-",'[10]Linked sheet'!K1292)</f>
        <v>No</v>
      </c>
      <c r="M1292" s="39" t="str">
        <f>IF('[10]Linked sheet'!L1292="","-",'[10]Linked sheet'!L1292)</f>
        <v>-</v>
      </c>
      <c r="N1292" s="35">
        <f>IFERROR(ROUND('[10]Linked sheet'!M1292,'Rounded options'!$B$3),"-")</f>
        <v>0</v>
      </c>
      <c r="O1292" s="7" t="str">
        <f>IFERROR(VLOOKUP($B1292,[11]BPT_System_Structure!$B:$F,2,FALSE),"-")</f>
        <v>-</v>
      </c>
      <c r="P1292" s="23" t="str">
        <f>IFERROR(VLOOKUP($B1292,[11]BPT_System_Structure!$B:$F,3,FALSE),"-")</f>
        <v>-</v>
      </c>
      <c r="Q1292" s="8" t="str">
        <f>IFERROR(VLOOKUP($B1292,[11]BPT_System_Structure!$B:$F,5,FALSE),"-")</f>
        <v>-</v>
      </c>
      <c r="R1292" s="59">
        <v>0</v>
      </c>
    </row>
    <row r="1293" spans="2:18" hidden="1" x14ac:dyDescent="0.2">
      <c r="B1293" s="21" t="str">
        <f>'[10]Linked sheet'!A1293</f>
        <v>LB35C</v>
      </c>
      <c r="C1293" s="20" t="str">
        <f>VLOOKUP($B1293,'[10]Linked sheet'!$A$3:$O$1925,2,FALSE)</f>
        <v>Scrotum, Testis or Vas Deferens Disorders, with Interventions, with CC Score 2+</v>
      </c>
      <c r="D1293" s="68" t="str">
        <f>IF(AND($Q1293=$D$2,$O1293="HRG"),"See 07.BPT",IFERROR(ROUND('[10]Linked sheet'!C1293,'Rounded options'!$B$3),"-"))</f>
        <v>-</v>
      </c>
      <c r="E1293" s="66">
        <f>IF(AND($O1293="HRG",OR($D$2,$Q1293=$E$2)), "See 07.BPTs",IFERROR(ROUND('[10]Linked sheet'!D1293,'Rounded options'!$B$3),"-"))</f>
        <v>2466</v>
      </c>
      <c r="F1293" s="15" t="str">
        <f>IFERROR(ROUND(IF('[10]Linked sheet'!E1293="","-",'[10]Linked sheet'!E1293),'Rounded options'!$B$3),"-")</f>
        <v>-</v>
      </c>
      <c r="G1293" s="15" t="str">
        <f>IFERROR(ROUND(IF('[10]Linked sheet'!F1293="","-",'[10]Linked sheet'!F1293),'Rounded options'!$B$3),"-")</f>
        <v>-</v>
      </c>
      <c r="H1293" s="15">
        <f>IFERROR(ROUND(IF('[10]Linked sheet'!G1293="","-",'[10]Linked sheet'!G1293),'Rounded options'!$B$3),"-")</f>
        <v>10</v>
      </c>
      <c r="I1293" s="66">
        <f>IF(AND(Q1293=$I$2,$O1293="HRG"),"See 07.BPTs",IFERROR(ROUND('[10]Linked sheet'!H1293,'Rounded options'!$B$3),"-"))</f>
        <v>3734</v>
      </c>
      <c r="J1293" s="15">
        <f>IFERROR(ROUND(IF('[10]Linked sheet'!I1293="","-",'[10]Linked sheet'!I1293),'Rounded options'!$B$3),"-")</f>
        <v>31</v>
      </c>
      <c r="K1293" s="15">
        <f>IFERROR(ROUND(IF('[10]Linked sheet'!J1293="","-",'[10]Linked sheet'!J1293),'Rounded options'!$B$3),"-")</f>
        <v>186</v>
      </c>
      <c r="L1293" s="15" t="str">
        <f>IF('[10]Linked sheet'!K1293="","-",'[10]Linked sheet'!K1293)</f>
        <v>Yes</v>
      </c>
      <c r="M1293" s="39">
        <f>IF('[10]Linked sheet'!L1293="","-",'[10]Linked sheet'!L1293)</f>
        <v>0.30000000000000004</v>
      </c>
      <c r="N1293" s="35">
        <f>IFERROR(ROUND('[10]Linked sheet'!M1293,'Rounded options'!$B$3),"-")</f>
        <v>1120</v>
      </c>
      <c r="O1293" s="7" t="str">
        <f>IFERROR(VLOOKUP($B1293,[11]BPT_System_Structure!$B:$F,2,FALSE),"-")</f>
        <v>-</v>
      </c>
      <c r="P1293" s="23" t="str">
        <f>IFERROR(VLOOKUP($B1293,[11]BPT_System_Structure!$B:$F,3,FALSE),"-")</f>
        <v>-</v>
      </c>
      <c r="Q1293" s="8" t="str">
        <f>IFERROR(VLOOKUP($B1293,[11]BPT_System_Structure!$B:$F,5,FALSE),"-")</f>
        <v>-</v>
      </c>
      <c r="R1293" s="59">
        <v>0</v>
      </c>
    </row>
    <row r="1294" spans="2:18" hidden="1" x14ac:dyDescent="0.2">
      <c r="B1294" s="21" t="str">
        <f>'[10]Linked sheet'!A1294</f>
        <v>LB35D</v>
      </c>
      <c r="C1294" s="20" t="str">
        <f>VLOOKUP($B1294,'[10]Linked sheet'!$A$3:$O$1925,2,FALSE)</f>
        <v>Scrotum, Testis or Vas Deferens Disorders, with Interventions, with CC Score 0-1</v>
      </c>
      <c r="D1294" s="68" t="str">
        <f>IF(AND($Q1294=$D$2,$O1294="HRG"),"See 07.BPT",IFERROR(ROUND('[10]Linked sheet'!C1294,'Rounded options'!$B$3),"-"))</f>
        <v>-</v>
      </c>
      <c r="E1294" s="66">
        <f>IF(AND($O1294="HRG",OR($D$2,$Q1294=$E$2)), "See 07.BPTs",IFERROR(ROUND('[10]Linked sheet'!D1294,'Rounded options'!$B$3),"-"))</f>
        <v>2269</v>
      </c>
      <c r="F1294" s="15" t="str">
        <f>IFERROR(ROUND(IF('[10]Linked sheet'!E1294="","-",'[10]Linked sheet'!E1294),'Rounded options'!$B$3),"-")</f>
        <v>-</v>
      </c>
      <c r="G1294" s="15" t="str">
        <f>IFERROR(ROUND(IF('[10]Linked sheet'!F1294="","-",'[10]Linked sheet'!F1294),'Rounded options'!$B$3),"-")</f>
        <v>-</v>
      </c>
      <c r="H1294" s="15">
        <f>IFERROR(ROUND(IF('[10]Linked sheet'!G1294="","-",'[10]Linked sheet'!G1294),'Rounded options'!$B$3),"-")</f>
        <v>7</v>
      </c>
      <c r="I1294" s="66">
        <f>IF(AND(Q1294=$I$2,$O1294="HRG"),"See 07.BPTs",IFERROR(ROUND('[10]Linked sheet'!H1294,'Rounded options'!$B$3),"-"))</f>
        <v>1849</v>
      </c>
      <c r="J1294" s="15">
        <f>IFERROR(ROUND(IF('[10]Linked sheet'!I1294="","-",'[10]Linked sheet'!I1294),'Rounded options'!$B$3),"-")</f>
        <v>7</v>
      </c>
      <c r="K1294" s="15">
        <f>IFERROR(ROUND(IF('[10]Linked sheet'!J1294="","-",'[10]Linked sheet'!J1294),'Rounded options'!$B$3),"-")</f>
        <v>186</v>
      </c>
      <c r="L1294" s="15" t="str">
        <f>IF('[10]Linked sheet'!K1294="","-",'[10]Linked sheet'!K1294)</f>
        <v>Yes</v>
      </c>
      <c r="M1294" s="39">
        <f>IF('[10]Linked sheet'!L1294="","-",'[10]Linked sheet'!L1294)</f>
        <v>0.4</v>
      </c>
      <c r="N1294" s="35">
        <f>IFERROR(ROUND('[10]Linked sheet'!M1294,'Rounded options'!$B$3),"-")</f>
        <v>739</v>
      </c>
      <c r="O1294" s="7" t="str">
        <f>IFERROR(VLOOKUP($B1294,[11]BPT_System_Structure!$B:$F,2,FALSE),"-")</f>
        <v>-</v>
      </c>
      <c r="P1294" s="23" t="str">
        <f>IFERROR(VLOOKUP($B1294,[11]BPT_System_Structure!$B:$F,3,FALSE),"-")</f>
        <v>-</v>
      </c>
      <c r="Q1294" s="8" t="str">
        <f>IFERROR(VLOOKUP($B1294,[11]BPT_System_Structure!$B:$F,5,FALSE),"-")</f>
        <v>-</v>
      </c>
      <c r="R1294" s="59">
        <v>0</v>
      </c>
    </row>
    <row r="1295" spans="2:18" hidden="1" x14ac:dyDescent="0.2">
      <c r="B1295" s="21" t="str">
        <f>'[10]Linked sheet'!A1295</f>
        <v>LB35E</v>
      </c>
      <c r="C1295" s="20" t="str">
        <f>VLOOKUP($B1295,'[10]Linked sheet'!$A$3:$O$1925,2,FALSE)</f>
        <v>Scrotum, Testis or Vas Deferens Disorders, without Interventions, with CC Score 6+</v>
      </c>
      <c r="D1295" s="68" t="str">
        <f>IF(AND($Q1295=$D$2,$O1295="HRG"),"See 07.BPT",IFERROR(ROUND('[10]Linked sheet'!C1295,'Rounded options'!$B$3),"-"))</f>
        <v>-</v>
      </c>
      <c r="E1295" s="66">
        <f>IF(AND($O1295="HRG",OR($D$2,$Q1295=$E$2)), "See 07.BPTs",IFERROR(ROUND('[10]Linked sheet'!D1295,'Rounded options'!$B$3),"-"))</f>
        <v>2202</v>
      </c>
      <c r="F1295" s="15" t="str">
        <f>IFERROR(ROUND(IF('[10]Linked sheet'!E1295="","-",'[10]Linked sheet'!E1295),'Rounded options'!$B$3),"-")</f>
        <v>-</v>
      </c>
      <c r="G1295" s="15" t="str">
        <f>IFERROR(ROUND(IF('[10]Linked sheet'!F1295="","-",'[10]Linked sheet'!F1295),'Rounded options'!$B$3),"-")</f>
        <v>-</v>
      </c>
      <c r="H1295" s="15">
        <f>IFERROR(ROUND(IF('[10]Linked sheet'!G1295="","-",'[10]Linked sheet'!G1295),'Rounded options'!$B$3),"-")</f>
        <v>15</v>
      </c>
      <c r="I1295" s="66">
        <f>IF(AND(Q1295=$I$2,$O1295="HRG"),"See 07.BPTs",IFERROR(ROUND('[10]Linked sheet'!H1295,'Rounded options'!$B$3),"-"))</f>
        <v>2586</v>
      </c>
      <c r="J1295" s="15">
        <f>IFERROR(ROUND(IF('[10]Linked sheet'!I1295="","-",'[10]Linked sheet'!I1295),'Rounded options'!$B$3),"-")</f>
        <v>22</v>
      </c>
      <c r="K1295" s="15">
        <f>IFERROR(ROUND(IF('[10]Linked sheet'!J1295="","-",'[10]Linked sheet'!J1295),'Rounded options'!$B$3),"-")</f>
        <v>186</v>
      </c>
      <c r="L1295" s="15" t="str">
        <f>IF('[10]Linked sheet'!K1295="","-",'[10]Linked sheet'!K1295)</f>
        <v>Yes</v>
      </c>
      <c r="M1295" s="39">
        <f>IF('[10]Linked sheet'!L1295="","-",'[10]Linked sheet'!L1295)</f>
        <v>0.30000000000000004</v>
      </c>
      <c r="N1295" s="35">
        <f>IFERROR(ROUND('[10]Linked sheet'!M1295,'Rounded options'!$B$3),"-")</f>
        <v>776</v>
      </c>
      <c r="O1295" s="7" t="str">
        <f>IFERROR(VLOOKUP($B1295,[11]BPT_System_Structure!$B:$F,2,FALSE),"-")</f>
        <v>-</v>
      </c>
      <c r="P1295" s="23" t="str">
        <f>IFERROR(VLOOKUP($B1295,[11]BPT_System_Structure!$B:$F,3,FALSE),"-")</f>
        <v>-</v>
      </c>
      <c r="Q1295" s="8" t="str">
        <f>IFERROR(VLOOKUP($B1295,[11]BPT_System_Structure!$B:$F,5,FALSE),"-")</f>
        <v>-</v>
      </c>
      <c r="R1295" s="59">
        <v>0</v>
      </c>
    </row>
    <row r="1296" spans="2:18" hidden="1" x14ac:dyDescent="0.2">
      <c r="B1296" s="21" t="str">
        <f>'[10]Linked sheet'!A1296</f>
        <v>LB35F</v>
      </c>
      <c r="C1296" s="20" t="str">
        <f>VLOOKUP($B1296,'[10]Linked sheet'!$A$3:$O$1925,2,FALSE)</f>
        <v>Scrotum, Testis or Vas Deferens Disorders, without Interventions, with CC Score 3-5</v>
      </c>
      <c r="D1296" s="68" t="str">
        <f>IF(AND($Q1296=$D$2,$O1296="HRG"),"See 07.BPT",IFERROR(ROUND('[10]Linked sheet'!C1296,'Rounded options'!$B$3),"-"))</f>
        <v>-</v>
      </c>
      <c r="E1296" s="66">
        <f>IF(AND($O1296="HRG",OR($D$2,$Q1296=$E$2)), "See 07.BPTs",IFERROR(ROUND('[10]Linked sheet'!D1296,'Rounded options'!$B$3),"-"))</f>
        <v>1399</v>
      </c>
      <c r="F1296" s="15" t="str">
        <f>IFERROR(ROUND(IF('[10]Linked sheet'!E1296="","-",'[10]Linked sheet'!E1296),'Rounded options'!$B$3),"-")</f>
        <v>-</v>
      </c>
      <c r="G1296" s="15" t="str">
        <f>IFERROR(ROUND(IF('[10]Linked sheet'!F1296="","-",'[10]Linked sheet'!F1296),'Rounded options'!$B$3),"-")</f>
        <v>-</v>
      </c>
      <c r="H1296" s="15">
        <f>IFERROR(ROUND(IF('[10]Linked sheet'!G1296="","-",'[10]Linked sheet'!G1296),'Rounded options'!$B$3),"-")</f>
        <v>11</v>
      </c>
      <c r="I1296" s="66">
        <f>IF(AND(Q1296=$I$2,$O1296="HRG"),"See 07.BPTs",IFERROR(ROUND('[10]Linked sheet'!H1296,'Rounded options'!$B$3),"-"))</f>
        <v>1436</v>
      </c>
      <c r="J1296" s="15">
        <f>IFERROR(ROUND(IF('[10]Linked sheet'!I1296="","-",'[10]Linked sheet'!I1296),'Rounded options'!$B$3),"-")</f>
        <v>9</v>
      </c>
      <c r="K1296" s="15">
        <f>IFERROR(ROUND(IF('[10]Linked sheet'!J1296="","-",'[10]Linked sheet'!J1296),'Rounded options'!$B$3),"-")</f>
        <v>186</v>
      </c>
      <c r="L1296" s="15" t="str">
        <f>IF('[10]Linked sheet'!K1296="","-",'[10]Linked sheet'!K1296)</f>
        <v>Yes</v>
      </c>
      <c r="M1296" s="39">
        <f>IF('[10]Linked sheet'!L1296="","-",'[10]Linked sheet'!L1296)</f>
        <v>0.4</v>
      </c>
      <c r="N1296" s="35">
        <f>IFERROR(ROUND('[10]Linked sheet'!M1296,'Rounded options'!$B$3),"-")</f>
        <v>575</v>
      </c>
      <c r="O1296" s="7" t="str">
        <f>IFERROR(VLOOKUP($B1296,[11]BPT_System_Structure!$B:$F,2,FALSE),"-")</f>
        <v>-</v>
      </c>
      <c r="P1296" s="23" t="str">
        <f>IFERROR(VLOOKUP($B1296,[11]BPT_System_Structure!$B:$F,3,FALSE),"-")</f>
        <v>-</v>
      </c>
      <c r="Q1296" s="8" t="str">
        <f>IFERROR(VLOOKUP($B1296,[11]BPT_System_Structure!$B:$F,5,FALSE),"-")</f>
        <v>-</v>
      </c>
      <c r="R1296" s="59">
        <v>0</v>
      </c>
    </row>
    <row r="1297" spans="2:18" hidden="1" x14ac:dyDescent="0.2">
      <c r="B1297" s="21" t="str">
        <f>'[10]Linked sheet'!A1297</f>
        <v>LB35G</v>
      </c>
      <c r="C1297" s="20" t="str">
        <f>VLOOKUP($B1297,'[10]Linked sheet'!$A$3:$O$1925,2,FALSE)</f>
        <v>Scrotum, Testis or Vas Deferens Disorders, without Interventions, with CC Score 1-2</v>
      </c>
      <c r="D1297" s="68" t="str">
        <f>IF(AND($Q1297=$D$2,$O1297="HRG"),"See 07.BPT",IFERROR(ROUND('[10]Linked sheet'!C1297,'Rounded options'!$B$3),"-"))</f>
        <v>-</v>
      </c>
      <c r="E1297" s="66">
        <f>IF(AND($O1297="HRG",OR($D$2,$Q1297=$E$2)), "See 07.BPTs",IFERROR(ROUND('[10]Linked sheet'!D1297,'Rounded options'!$B$3),"-"))</f>
        <v>1113</v>
      </c>
      <c r="F1297" s="15" t="str">
        <f>IFERROR(ROUND(IF('[10]Linked sheet'!E1297="","-",'[10]Linked sheet'!E1297),'Rounded options'!$B$3),"-")</f>
        <v>-</v>
      </c>
      <c r="G1297" s="15" t="str">
        <f>IFERROR(ROUND(IF('[10]Linked sheet'!F1297="","-",'[10]Linked sheet'!F1297),'Rounded options'!$B$3),"-")</f>
        <v>-</v>
      </c>
      <c r="H1297" s="15">
        <f>IFERROR(ROUND(IF('[10]Linked sheet'!G1297="","-",'[10]Linked sheet'!G1297),'Rounded options'!$B$3),"-")</f>
        <v>10</v>
      </c>
      <c r="I1297" s="66">
        <f>IF(AND(Q1297=$I$2,$O1297="HRG"),"See 07.BPTs",IFERROR(ROUND('[10]Linked sheet'!H1297,'Rounded options'!$B$3),"-"))</f>
        <v>881</v>
      </c>
      <c r="J1297" s="15">
        <f>IFERROR(ROUND(IF('[10]Linked sheet'!I1297="","-",'[10]Linked sheet'!I1297),'Rounded options'!$B$3),"-")</f>
        <v>8</v>
      </c>
      <c r="K1297" s="15">
        <f>IFERROR(ROUND(IF('[10]Linked sheet'!J1297="","-",'[10]Linked sheet'!J1297),'Rounded options'!$B$3),"-")</f>
        <v>186</v>
      </c>
      <c r="L1297" s="15" t="str">
        <f>IF('[10]Linked sheet'!K1297="","-",'[10]Linked sheet'!K1297)</f>
        <v>Yes</v>
      </c>
      <c r="M1297" s="39">
        <f>IF('[10]Linked sheet'!L1297="","-",'[10]Linked sheet'!L1297)</f>
        <v>0.65</v>
      </c>
      <c r="N1297" s="35">
        <f>IFERROR(ROUND('[10]Linked sheet'!M1297,'Rounded options'!$B$3),"-")</f>
        <v>573</v>
      </c>
      <c r="O1297" s="7" t="str">
        <f>IFERROR(VLOOKUP($B1297,[11]BPT_System_Structure!$B:$F,2,FALSE),"-")</f>
        <v>-</v>
      </c>
      <c r="P1297" s="23" t="str">
        <f>IFERROR(VLOOKUP($B1297,[11]BPT_System_Structure!$B:$F,3,FALSE),"-")</f>
        <v>-</v>
      </c>
      <c r="Q1297" s="8" t="str">
        <f>IFERROR(VLOOKUP($B1297,[11]BPT_System_Structure!$B:$F,5,FALSE),"-")</f>
        <v>-</v>
      </c>
      <c r="R1297" s="59">
        <v>0</v>
      </c>
    </row>
    <row r="1298" spans="2:18" hidden="1" x14ac:dyDescent="0.2">
      <c r="B1298" s="21" t="str">
        <f>'[10]Linked sheet'!A1298</f>
        <v>LB35H</v>
      </c>
      <c r="C1298" s="20" t="str">
        <f>VLOOKUP($B1298,'[10]Linked sheet'!$A$3:$O$1925,2,FALSE)</f>
        <v>Scrotum, Testis or Vas Deferens Disorders, without Interventions, with CC Score 0</v>
      </c>
      <c r="D1298" s="68" t="str">
        <f>IF(AND($Q1298=$D$2,$O1298="HRG"),"See 07.BPT",IFERROR(ROUND('[10]Linked sheet'!C1298,'Rounded options'!$B$3),"-"))</f>
        <v>-</v>
      </c>
      <c r="E1298" s="66">
        <f>IF(AND($O1298="HRG",OR($D$2,$Q1298=$E$2)), "See 07.BPTs",IFERROR(ROUND('[10]Linked sheet'!D1298,'Rounded options'!$B$3),"-"))</f>
        <v>657</v>
      </c>
      <c r="F1298" s="15" t="str">
        <f>IFERROR(ROUND(IF('[10]Linked sheet'!E1298="","-",'[10]Linked sheet'!E1298),'Rounded options'!$B$3),"-")</f>
        <v>-</v>
      </c>
      <c r="G1298" s="15" t="str">
        <f>IFERROR(ROUND(IF('[10]Linked sheet'!F1298="","-",'[10]Linked sheet'!F1298),'Rounded options'!$B$3),"-")</f>
        <v>-</v>
      </c>
      <c r="H1298" s="15">
        <f>IFERROR(ROUND(IF('[10]Linked sheet'!G1298="","-",'[10]Linked sheet'!G1298),'Rounded options'!$B$3),"-")</f>
        <v>5</v>
      </c>
      <c r="I1298" s="66">
        <f>IF(AND(Q1298=$I$2,$O1298="HRG"),"See 07.BPTs",IFERROR(ROUND('[10]Linked sheet'!H1298,'Rounded options'!$B$3),"-"))</f>
        <v>449</v>
      </c>
      <c r="J1298" s="15">
        <f>IFERROR(ROUND(IF('[10]Linked sheet'!I1298="","-",'[10]Linked sheet'!I1298),'Rounded options'!$B$3),"-")</f>
        <v>5</v>
      </c>
      <c r="K1298" s="15">
        <f>IFERROR(ROUND(IF('[10]Linked sheet'!J1298="","-",'[10]Linked sheet'!J1298),'Rounded options'!$B$3),"-")</f>
        <v>186</v>
      </c>
      <c r="L1298" s="15" t="str">
        <f>IF('[10]Linked sheet'!K1298="","-",'[10]Linked sheet'!K1298)</f>
        <v>Yes</v>
      </c>
      <c r="M1298" s="39">
        <f>IF('[10]Linked sheet'!L1298="","-",'[10]Linked sheet'!L1298)</f>
        <v>1</v>
      </c>
      <c r="N1298" s="35">
        <f>IFERROR(ROUND('[10]Linked sheet'!M1298,'Rounded options'!$B$3),"-")</f>
        <v>449</v>
      </c>
      <c r="O1298" s="7" t="str">
        <f>IFERROR(VLOOKUP($B1298,[11]BPT_System_Structure!$B:$F,2,FALSE),"-")</f>
        <v>-</v>
      </c>
      <c r="P1298" s="23" t="str">
        <f>IFERROR(VLOOKUP($B1298,[11]BPT_System_Structure!$B:$F,3,FALSE),"-")</f>
        <v>-</v>
      </c>
      <c r="Q1298" s="8" t="str">
        <f>IFERROR(VLOOKUP($B1298,[11]BPT_System_Structure!$B:$F,5,FALSE),"-")</f>
        <v>-</v>
      </c>
      <c r="R1298" s="59">
        <v>0</v>
      </c>
    </row>
    <row r="1299" spans="2:18" hidden="1" x14ac:dyDescent="0.2">
      <c r="B1299" s="21" t="str">
        <f>'[10]Linked sheet'!A1299</f>
        <v>LB36Z</v>
      </c>
      <c r="C1299" s="20" t="str">
        <f>VLOOKUP($B1299,'[10]Linked sheet'!$A$3:$O$1925,2,FALSE)</f>
        <v>Extracorporeal Lithotripsy</v>
      </c>
      <c r="D1299" s="68" t="str">
        <f>IF(AND($Q1299=$D$2,$O1299="HRG"),"See 07.BPT",IFERROR(ROUND('[10]Linked sheet'!C1299,'Rounded options'!$B$3),"-"))</f>
        <v>-</v>
      </c>
      <c r="E1299" s="66">
        <f>IF(AND($O1299="HRG",OR($D$2,$Q1299=$E$2)), "See 07.BPTs",IFERROR(ROUND('[10]Linked sheet'!D1299,'Rounded options'!$B$3),"-"))</f>
        <v>407</v>
      </c>
      <c r="F1299" s="15" t="str">
        <f>IFERROR(ROUND(IF('[10]Linked sheet'!E1299="","-",'[10]Linked sheet'!E1299),'Rounded options'!$B$3),"-")</f>
        <v>-</v>
      </c>
      <c r="G1299" s="15" t="str">
        <f>IFERROR(ROUND(IF('[10]Linked sheet'!F1299="","-",'[10]Linked sheet'!F1299),'Rounded options'!$B$3),"-")</f>
        <v>-</v>
      </c>
      <c r="H1299" s="15">
        <f>IFERROR(ROUND(IF('[10]Linked sheet'!G1299="","-",'[10]Linked sheet'!G1299),'Rounded options'!$B$3),"-")</f>
        <v>5</v>
      </c>
      <c r="I1299" s="66">
        <f>IF(AND(Q1299=$I$2,$O1299="HRG"),"See 07.BPTs",IFERROR(ROUND('[10]Linked sheet'!H1299,'Rounded options'!$B$3),"-"))</f>
        <v>550</v>
      </c>
      <c r="J1299" s="15">
        <f>IFERROR(ROUND(IF('[10]Linked sheet'!I1299="","-",'[10]Linked sheet'!I1299),'Rounded options'!$B$3),"-")</f>
        <v>5</v>
      </c>
      <c r="K1299" s="15">
        <f>IFERROR(ROUND(IF('[10]Linked sheet'!J1299="","-",'[10]Linked sheet'!J1299),'Rounded options'!$B$3),"-")</f>
        <v>186</v>
      </c>
      <c r="L1299" s="15" t="str">
        <f>IF('[10]Linked sheet'!K1299="","-",'[10]Linked sheet'!K1299)</f>
        <v>No</v>
      </c>
      <c r="M1299" s="39" t="str">
        <f>IF('[10]Linked sheet'!L1299="","-",'[10]Linked sheet'!L1299)</f>
        <v>-</v>
      </c>
      <c r="N1299" s="35">
        <f>IFERROR(ROUND('[10]Linked sheet'!M1299,'Rounded options'!$B$3),"-")</f>
        <v>0</v>
      </c>
      <c r="O1299" s="7" t="str">
        <f>IFERROR(VLOOKUP($B1299,[11]BPT_System_Structure!$B:$F,2,FALSE),"-")</f>
        <v>-</v>
      </c>
      <c r="P1299" s="23" t="str">
        <f>IFERROR(VLOOKUP($B1299,[11]BPT_System_Structure!$B:$F,3,FALSE),"-")</f>
        <v>-</v>
      </c>
      <c r="Q1299" s="8" t="str">
        <f>IFERROR(VLOOKUP($B1299,[11]BPT_System_Structure!$B:$F,5,FALSE),"-")</f>
        <v>-</v>
      </c>
      <c r="R1299" s="59">
        <v>0</v>
      </c>
    </row>
    <row r="1300" spans="2:18" hidden="1" x14ac:dyDescent="0.2">
      <c r="B1300" s="21" t="str">
        <f>'[10]Linked sheet'!A1300</f>
        <v>LB37C</v>
      </c>
      <c r="C1300" s="20" t="str">
        <f>VLOOKUP($B1300,'[10]Linked sheet'!$A$3:$O$1925,2,FALSE)</f>
        <v>Miscellaneous Urinary Tract Findings with CC Score 5+</v>
      </c>
      <c r="D1300" s="68" t="str">
        <f>IF(AND($Q1300=$D$2,$O1300="HRG"),"See 07.BPT",IFERROR(ROUND('[10]Linked sheet'!C1300,'Rounded options'!$B$3),"-"))</f>
        <v>-</v>
      </c>
      <c r="E1300" s="66">
        <f>IF(AND($O1300="HRG",OR($D$2,$Q1300=$E$2)), "See 07.BPTs",IFERROR(ROUND('[10]Linked sheet'!D1300,'Rounded options'!$B$3),"-"))</f>
        <v>1446</v>
      </c>
      <c r="F1300" s="15" t="str">
        <f>IFERROR(ROUND(IF('[10]Linked sheet'!E1300="","-",'[10]Linked sheet'!E1300),'Rounded options'!$B$3),"-")</f>
        <v>-</v>
      </c>
      <c r="G1300" s="15" t="str">
        <f>IFERROR(ROUND(IF('[10]Linked sheet'!F1300="","-",'[10]Linked sheet'!F1300),'Rounded options'!$B$3),"-")</f>
        <v>-</v>
      </c>
      <c r="H1300" s="15">
        <f>IFERROR(ROUND(IF('[10]Linked sheet'!G1300="","-",'[10]Linked sheet'!G1300),'Rounded options'!$B$3),"-")</f>
        <v>10</v>
      </c>
      <c r="I1300" s="66">
        <f>IF(AND(Q1300=$I$2,$O1300="HRG"),"See 07.BPTs",IFERROR(ROUND('[10]Linked sheet'!H1300,'Rounded options'!$B$3),"-"))</f>
        <v>2116</v>
      </c>
      <c r="J1300" s="15">
        <f>IFERROR(ROUND(IF('[10]Linked sheet'!I1300="","-",'[10]Linked sheet'!I1300),'Rounded options'!$B$3),"-")</f>
        <v>16</v>
      </c>
      <c r="K1300" s="15">
        <f>IFERROR(ROUND(IF('[10]Linked sheet'!J1300="","-",'[10]Linked sheet'!J1300),'Rounded options'!$B$3),"-")</f>
        <v>186</v>
      </c>
      <c r="L1300" s="15" t="str">
        <f>IF('[10]Linked sheet'!K1300="","-",'[10]Linked sheet'!K1300)</f>
        <v>Yes</v>
      </c>
      <c r="M1300" s="39">
        <f>IF('[10]Linked sheet'!L1300="","-",'[10]Linked sheet'!L1300)</f>
        <v>0.30000000000000004</v>
      </c>
      <c r="N1300" s="35">
        <f>IFERROR(ROUND('[10]Linked sheet'!M1300,'Rounded options'!$B$3),"-")</f>
        <v>635</v>
      </c>
      <c r="O1300" s="7" t="str">
        <f>IFERROR(VLOOKUP($B1300,[11]BPT_System_Structure!$B:$F,2,FALSE),"-")</f>
        <v>-</v>
      </c>
      <c r="P1300" s="23" t="str">
        <f>IFERROR(VLOOKUP($B1300,[11]BPT_System_Structure!$B:$F,3,FALSE),"-")</f>
        <v>-</v>
      </c>
      <c r="Q1300" s="8" t="str">
        <f>IFERROR(VLOOKUP($B1300,[11]BPT_System_Structure!$B:$F,5,FALSE),"-")</f>
        <v>-</v>
      </c>
      <c r="R1300" s="59">
        <v>0</v>
      </c>
    </row>
    <row r="1301" spans="2:18" hidden="1" x14ac:dyDescent="0.2">
      <c r="B1301" s="21" t="str">
        <f>'[10]Linked sheet'!A1301</f>
        <v>LB37D</v>
      </c>
      <c r="C1301" s="20" t="str">
        <f>VLOOKUP($B1301,'[10]Linked sheet'!$A$3:$O$1925,2,FALSE)</f>
        <v>Miscellaneous Urinary Tract Findings with CC Score 2-4</v>
      </c>
      <c r="D1301" s="68" t="str">
        <f>IF(AND($Q1301=$D$2,$O1301="HRG"),"See 07.BPT",IFERROR(ROUND('[10]Linked sheet'!C1301,'Rounded options'!$B$3),"-"))</f>
        <v>-</v>
      </c>
      <c r="E1301" s="66">
        <f>IF(AND($O1301="HRG",OR($D$2,$Q1301=$E$2)), "See 07.BPTs",IFERROR(ROUND('[10]Linked sheet'!D1301,'Rounded options'!$B$3),"-"))</f>
        <v>640</v>
      </c>
      <c r="F1301" s="15" t="str">
        <f>IFERROR(ROUND(IF('[10]Linked sheet'!E1301="","-",'[10]Linked sheet'!E1301),'Rounded options'!$B$3),"-")</f>
        <v>-</v>
      </c>
      <c r="G1301" s="15" t="str">
        <f>IFERROR(ROUND(IF('[10]Linked sheet'!F1301="","-",'[10]Linked sheet'!F1301),'Rounded options'!$B$3),"-")</f>
        <v>-</v>
      </c>
      <c r="H1301" s="15">
        <f>IFERROR(ROUND(IF('[10]Linked sheet'!G1301="","-",'[10]Linked sheet'!G1301),'Rounded options'!$B$3),"-")</f>
        <v>5</v>
      </c>
      <c r="I1301" s="66">
        <f>IF(AND(Q1301=$I$2,$O1301="HRG"),"See 07.BPTs",IFERROR(ROUND('[10]Linked sheet'!H1301,'Rounded options'!$B$3),"-"))</f>
        <v>886</v>
      </c>
      <c r="J1301" s="15">
        <f>IFERROR(ROUND(IF('[10]Linked sheet'!I1301="","-",'[10]Linked sheet'!I1301),'Rounded options'!$B$3),"-")</f>
        <v>5</v>
      </c>
      <c r="K1301" s="15">
        <f>IFERROR(ROUND(IF('[10]Linked sheet'!J1301="","-",'[10]Linked sheet'!J1301),'Rounded options'!$B$3),"-")</f>
        <v>186</v>
      </c>
      <c r="L1301" s="15" t="str">
        <f>IF('[10]Linked sheet'!K1301="","-",'[10]Linked sheet'!K1301)</f>
        <v>Yes</v>
      </c>
      <c r="M1301" s="39">
        <f>IF('[10]Linked sheet'!L1301="","-",'[10]Linked sheet'!L1301)</f>
        <v>0.65</v>
      </c>
      <c r="N1301" s="35">
        <f>IFERROR(ROUND('[10]Linked sheet'!M1301,'Rounded options'!$B$3),"-")</f>
        <v>576</v>
      </c>
      <c r="O1301" s="7" t="str">
        <f>IFERROR(VLOOKUP($B1301,[11]BPT_System_Structure!$B:$F,2,FALSE),"-")</f>
        <v>-</v>
      </c>
      <c r="P1301" s="23" t="str">
        <f>IFERROR(VLOOKUP($B1301,[11]BPT_System_Structure!$B:$F,3,FALSE),"-")</f>
        <v>-</v>
      </c>
      <c r="Q1301" s="8" t="str">
        <f>IFERROR(VLOOKUP($B1301,[11]BPT_System_Structure!$B:$F,5,FALSE),"-")</f>
        <v>-</v>
      </c>
      <c r="R1301" s="59">
        <v>0</v>
      </c>
    </row>
    <row r="1302" spans="2:18" hidden="1" x14ac:dyDescent="0.2">
      <c r="B1302" s="21" t="str">
        <f>'[10]Linked sheet'!A1302</f>
        <v>LB37E</v>
      </c>
      <c r="C1302" s="20" t="str">
        <f>VLOOKUP($B1302,'[10]Linked sheet'!$A$3:$O$1925,2,FALSE)</f>
        <v>Miscellaneous Urinary Tract Findings with CC Score 0-1</v>
      </c>
      <c r="D1302" s="68" t="str">
        <f>IF(AND($Q1302=$D$2,$O1302="HRG"),"See 07.BPT",IFERROR(ROUND('[10]Linked sheet'!C1302,'Rounded options'!$B$3),"-"))</f>
        <v>-</v>
      </c>
      <c r="E1302" s="66">
        <f>IF(AND($O1302="HRG",OR($D$2,$Q1302=$E$2)), "See 07.BPTs",IFERROR(ROUND('[10]Linked sheet'!D1302,'Rounded options'!$B$3),"-"))</f>
        <v>365</v>
      </c>
      <c r="F1302" s="15" t="str">
        <f>IFERROR(ROUND(IF('[10]Linked sheet'!E1302="","-",'[10]Linked sheet'!E1302),'Rounded options'!$B$3),"-")</f>
        <v>-</v>
      </c>
      <c r="G1302" s="15" t="str">
        <f>IFERROR(ROUND(IF('[10]Linked sheet'!F1302="","-",'[10]Linked sheet'!F1302),'Rounded options'!$B$3),"-")</f>
        <v>-</v>
      </c>
      <c r="H1302" s="15">
        <f>IFERROR(ROUND(IF('[10]Linked sheet'!G1302="","-",'[10]Linked sheet'!G1302),'Rounded options'!$B$3),"-")</f>
        <v>5</v>
      </c>
      <c r="I1302" s="66">
        <f>IF(AND(Q1302=$I$2,$O1302="HRG"),"See 07.BPTs",IFERROR(ROUND('[10]Linked sheet'!H1302,'Rounded options'!$B$3),"-"))</f>
        <v>462</v>
      </c>
      <c r="J1302" s="15">
        <f>IFERROR(ROUND(IF('[10]Linked sheet'!I1302="","-",'[10]Linked sheet'!I1302),'Rounded options'!$B$3),"-")</f>
        <v>5</v>
      </c>
      <c r="K1302" s="15">
        <f>IFERROR(ROUND(IF('[10]Linked sheet'!J1302="","-",'[10]Linked sheet'!J1302),'Rounded options'!$B$3),"-")</f>
        <v>186</v>
      </c>
      <c r="L1302" s="15" t="str">
        <f>IF('[10]Linked sheet'!K1302="","-",'[10]Linked sheet'!K1302)</f>
        <v>Yes</v>
      </c>
      <c r="M1302" s="39">
        <f>IF('[10]Linked sheet'!L1302="","-",'[10]Linked sheet'!L1302)</f>
        <v>1</v>
      </c>
      <c r="N1302" s="35">
        <f>IFERROR(ROUND('[10]Linked sheet'!M1302,'Rounded options'!$B$3),"-")</f>
        <v>462</v>
      </c>
      <c r="O1302" s="7" t="str">
        <f>IFERROR(VLOOKUP($B1302,[11]BPT_System_Structure!$B:$F,2,FALSE),"-")</f>
        <v>-</v>
      </c>
      <c r="P1302" s="23" t="str">
        <f>IFERROR(VLOOKUP($B1302,[11]BPT_System_Structure!$B:$F,3,FALSE),"-")</f>
        <v>-</v>
      </c>
      <c r="Q1302" s="8" t="str">
        <f>IFERROR(VLOOKUP($B1302,[11]BPT_System_Structure!$B:$F,5,FALSE),"-")</f>
        <v>-</v>
      </c>
      <c r="R1302" s="59">
        <v>0</v>
      </c>
    </row>
    <row r="1303" spans="2:18" hidden="1" x14ac:dyDescent="0.2">
      <c r="B1303" s="21" t="str">
        <f>'[10]Linked sheet'!A1303</f>
        <v>LB38C</v>
      </c>
      <c r="C1303" s="20" t="str">
        <f>VLOOKUP($B1303,'[10]Linked sheet'!$A$3:$O$1925,2,FALSE)</f>
        <v>Unspecified Haematuria with Interventions, with CC Score 7+</v>
      </c>
      <c r="D1303" s="68" t="str">
        <f>IF(AND($Q1303=$D$2,$O1303="HRG"),"See 07.BPT",IFERROR(ROUND('[10]Linked sheet'!C1303,'Rounded options'!$B$3),"-"))</f>
        <v>-</v>
      </c>
      <c r="E1303" s="66">
        <f>IF(AND($O1303="HRG",OR($D$2,$Q1303=$E$2)), "See 07.BPTs",IFERROR(ROUND('[10]Linked sheet'!D1303,'Rounded options'!$B$3),"-"))</f>
        <v>3999</v>
      </c>
      <c r="F1303" s="15" t="str">
        <f>IFERROR(ROUND(IF('[10]Linked sheet'!E1303="","-",'[10]Linked sheet'!E1303),'Rounded options'!$B$3),"-")</f>
        <v>-</v>
      </c>
      <c r="G1303" s="15" t="str">
        <f>IFERROR(ROUND(IF('[10]Linked sheet'!F1303="","-",'[10]Linked sheet'!F1303),'Rounded options'!$B$3),"-")</f>
        <v>-</v>
      </c>
      <c r="H1303" s="15">
        <f>IFERROR(ROUND(IF('[10]Linked sheet'!G1303="","-",'[10]Linked sheet'!G1303),'Rounded options'!$B$3),"-")</f>
        <v>38</v>
      </c>
      <c r="I1303" s="66">
        <f>IF(AND(Q1303=$I$2,$O1303="HRG"),"See 07.BPTs",IFERROR(ROUND('[10]Linked sheet'!H1303,'Rounded options'!$B$3),"-"))</f>
        <v>3999</v>
      </c>
      <c r="J1303" s="15">
        <f>IFERROR(ROUND(IF('[10]Linked sheet'!I1303="","-",'[10]Linked sheet'!I1303),'Rounded options'!$B$3),"-")</f>
        <v>38</v>
      </c>
      <c r="K1303" s="15">
        <f>IFERROR(ROUND(IF('[10]Linked sheet'!J1303="","-",'[10]Linked sheet'!J1303),'Rounded options'!$B$3),"-")</f>
        <v>186</v>
      </c>
      <c r="L1303" s="15" t="str">
        <f>IF('[10]Linked sheet'!K1303="","-",'[10]Linked sheet'!K1303)</f>
        <v>Yes</v>
      </c>
      <c r="M1303" s="39">
        <f>IF('[10]Linked sheet'!L1303="","-",'[10]Linked sheet'!L1303)</f>
        <v>0.30000000000000004</v>
      </c>
      <c r="N1303" s="35">
        <f>IFERROR(ROUND('[10]Linked sheet'!M1303,'Rounded options'!$B$3),"-")</f>
        <v>1200</v>
      </c>
      <c r="O1303" s="7" t="str">
        <f>IFERROR(VLOOKUP($B1303,[11]BPT_System_Structure!$B:$F,2,FALSE),"-")</f>
        <v>-</v>
      </c>
      <c r="P1303" s="23" t="str">
        <f>IFERROR(VLOOKUP($B1303,[11]BPT_System_Structure!$B:$F,3,FALSE),"-")</f>
        <v>-</v>
      </c>
      <c r="Q1303" s="8" t="str">
        <f>IFERROR(VLOOKUP($B1303,[11]BPT_System_Structure!$B:$F,5,FALSE),"-")</f>
        <v>-</v>
      </c>
      <c r="R1303" s="59">
        <v>0</v>
      </c>
    </row>
    <row r="1304" spans="2:18" hidden="1" x14ac:dyDescent="0.2">
      <c r="B1304" s="21" t="str">
        <f>'[10]Linked sheet'!A1304</f>
        <v>LB38D</v>
      </c>
      <c r="C1304" s="20" t="str">
        <f>VLOOKUP($B1304,'[10]Linked sheet'!$A$3:$O$1925,2,FALSE)</f>
        <v>Unspecified Haematuria with Interventions, with CC Score 3-6</v>
      </c>
      <c r="D1304" s="68" t="str">
        <f>IF(AND($Q1304=$D$2,$O1304="HRG"),"See 07.BPT",IFERROR(ROUND('[10]Linked sheet'!C1304,'Rounded options'!$B$3),"-"))</f>
        <v>-</v>
      </c>
      <c r="E1304" s="66">
        <f>IF(AND($O1304="HRG",OR($D$2,$Q1304=$E$2)), "See 07.BPTs",IFERROR(ROUND('[10]Linked sheet'!D1304,'Rounded options'!$B$3),"-"))</f>
        <v>1842</v>
      </c>
      <c r="F1304" s="15" t="str">
        <f>IFERROR(ROUND(IF('[10]Linked sheet'!E1304="","-",'[10]Linked sheet'!E1304),'Rounded options'!$B$3),"-")</f>
        <v>-</v>
      </c>
      <c r="G1304" s="15" t="str">
        <f>IFERROR(ROUND(IF('[10]Linked sheet'!F1304="","-",'[10]Linked sheet'!F1304),'Rounded options'!$B$3),"-")</f>
        <v>-</v>
      </c>
      <c r="H1304" s="15">
        <f>IFERROR(ROUND(IF('[10]Linked sheet'!G1304="","-",'[10]Linked sheet'!G1304),'Rounded options'!$B$3),"-")</f>
        <v>7</v>
      </c>
      <c r="I1304" s="66">
        <f>IF(AND(Q1304=$I$2,$O1304="HRG"),"See 07.BPTs",IFERROR(ROUND('[10]Linked sheet'!H1304,'Rounded options'!$B$3),"-"))</f>
        <v>1953</v>
      </c>
      <c r="J1304" s="15">
        <f>IFERROR(ROUND(IF('[10]Linked sheet'!I1304="","-",'[10]Linked sheet'!I1304),'Rounded options'!$B$3),"-")</f>
        <v>13</v>
      </c>
      <c r="K1304" s="15">
        <f>IFERROR(ROUND(IF('[10]Linked sheet'!J1304="","-",'[10]Linked sheet'!J1304),'Rounded options'!$B$3),"-")</f>
        <v>186</v>
      </c>
      <c r="L1304" s="15" t="str">
        <f>IF('[10]Linked sheet'!K1304="","-",'[10]Linked sheet'!K1304)</f>
        <v>Yes</v>
      </c>
      <c r="M1304" s="39">
        <f>IF('[10]Linked sheet'!L1304="","-",'[10]Linked sheet'!L1304)</f>
        <v>0.30000000000000004</v>
      </c>
      <c r="N1304" s="35">
        <f>IFERROR(ROUND('[10]Linked sheet'!M1304,'Rounded options'!$B$3),"-")</f>
        <v>586</v>
      </c>
      <c r="O1304" s="7" t="str">
        <f>IFERROR(VLOOKUP($B1304,[11]BPT_System_Structure!$B:$F,2,FALSE),"-")</f>
        <v>-</v>
      </c>
      <c r="P1304" s="23" t="str">
        <f>IFERROR(VLOOKUP($B1304,[11]BPT_System_Structure!$B:$F,3,FALSE),"-")</f>
        <v>-</v>
      </c>
      <c r="Q1304" s="8" t="str">
        <f>IFERROR(VLOOKUP($B1304,[11]BPT_System_Structure!$B:$F,5,FALSE),"-")</f>
        <v>-</v>
      </c>
      <c r="R1304" s="59">
        <v>0</v>
      </c>
    </row>
    <row r="1305" spans="2:18" hidden="1" x14ac:dyDescent="0.2">
      <c r="B1305" s="21" t="str">
        <f>'[10]Linked sheet'!A1305</f>
        <v>LB38E</v>
      </c>
      <c r="C1305" s="20" t="str">
        <f>VLOOKUP($B1305,'[10]Linked sheet'!$A$3:$O$1925,2,FALSE)</f>
        <v>Unspecified Haematuria with Interventions, with CC Score 0-2</v>
      </c>
      <c r="D1305" s="68" t="str">
        <f>IF(AND($Q1305=$D$2,$O1305="HRG"),"See 07.BPT",IFERROR(ROUND('[10]Linked sheet'!C1305,'Rounded options'!$B$3),"-"))</f>
        <v>-</v>
      </c>
      <c r="E1305" s="66">
        <f>IF(AND($O1305="HRG",OR($D$2,$Q1305=$E$2)), "See 07.BPTs",IFERROR(ROUND('[10]Linked sheet'!D1305,'Rounded options'!$B$3),"-"))</f>
        <v>1473</v>
      </c>
      <c r="F1305" s="15" t="str">
        <f>IFERROR(ROUND(IF('[10]Linked sheet'!E1305="","-",'[10]Linked sheet'!E1305),'Rounded options'!$B$3),"-")</f>
        <v>-</v>
      </c>
      <c r="G1305" s="15" t="str">
        <f>IFERROR(ROUND(IF('[10]Linked sheet'!F1305="","-",'[10]Linked sheet'!F1305),'Rounded options'!$B$3),"-")</f>
        <v>-</v>
      </c>
      <c r="H1305" s="15">
        <f>IFERROR(ROUND(IF('[10]Linked sheet'!G1305="","-",'[10]Linked sheet'!G1305),'Rounded options'!$B$3),"-")</f>
        <v>10</v>
      </c>
      <c r="I1305" s="66">
        <f>IF(AND(Q1305=$I$2,$O1305="HRG"),"See 07.BPTs",IFERROR(ROUND('[10]Linked sheet'!H1305,'Rounded options'!$B$3),"-"))</f>
        <v>1473</v>
      </c>
      <c r="J1305" s="15">
        <f>IFERROR(ROUND(IF('[10]Linked sheet'!I1305="","-",'[10]Linked sheet'!I1305),'Rounded options'!$B$3),"-")</f>
        <v>10</v>
      </c>
      <c r="K1305" s="15">
        <f>IFERROR(ROUND(IF('[10]Linked sheet'!J1305="","-",'[10]Linked sheet'!J1305),'Rounded options'!$B$3),"-")</f>
        <v>186</v>
      </c>
      <c r="L1305" s="15" t="str">
        <f>IF('[10]Linked sheet'!K1305="","-",'[10]Linked sheet'!K1305)</f>
        <v>Yes</v>
      </c>
      <c r="M1305" s="39">
        <f>IF('[10]Linked sheet'!L1305="","-",'[10]Linked sheet'!L1305)</f>
        <v>0.4</v>
      </c>
      <c r="N1305" s="35">
        <f>IFERROR(ROUND('[10]Linked sheet'!M1305,'Rounded options'!$B$3),"-")</f>
        <v>589</v>
      </c>
      <c r="O1305" s="7" t="str">
        <f>IFERROR(VLOOKUP($B1305,[11]BPT_System_Structure!$B:$F,2,FALSE),"-")</f>
        <v>-</v>
      </c>
      <c r="P1305" s="23" t="str">
        <f>IFERROR(VLOOKUP($B1305,[11]BPT_System_Structure!$B:$F,3,FALSE),"-")</f>
        <v>-</v>
      </c>
      <c r="Q1305" s="8" t="str">
        <f>IFERROR(VLOOKUP($B1305,[11]BPT_System_Structure!$B:$F,5,FALSE),"-")</f>
        <v>-</v>
      </c>
      <c r="R1305" s="59">
        <v>0</v>
      </c>
    </row>
    <row r="1306" spans="2:18" hidden="1" x14ac:dyDescent="0.2">
      <c r="B1306" s="21" t="str">
        <f>'[10]Linked sheet'!A1306</f>
        <v>LB38F</v>
      </c>
      <c r="C1306" s="20" t="str">
        <f>VLOOKUP($B1306,'[10]Linked sheet'!$A$3:$O$1925,2,FALSE)</f>
        <v>Unspecified Haematuria without Interventions, with CC Score 8+</v>
      </c>
      <c r="D1306" s="68" t="str">
        <f>IF(AND($Q1306=$D$2,$O1306="HRG"),"See 07.BPT",IFERROR(ROUND('[10]Linked sheet'!C1306,'Rounded options'!$B$3),"-"))</f>
        <v>-</v>
      </c>
      <c r="E1306" s="66">
        <f>IF(AND($O1306="HRG",OR($D$2,$Q1306=$E$2)), "See 07.BPTs",IFERROR(ROUND('[10]Linked sheet'!D1306,'Rounded options'!$B$3),"-"))</f>
        <v>1357</v>
      </c>
      <c r="F1306" s="15" t="str">
        <f>IFERROR(ROUND(IF('[10]Linked sheet'!E1306="","-",'[10]Linked sheet'!E1306),'Rounded options'!$B$3),"-")</f>
        <v>-</v>
      </c>
      <c r="G1306" s="15" t="str">
        <f>IFERROR(ROUND(IF('[10]Linked sheet'!F1306="","-",'[10]Linked sheet'!F1306),'Rounded options'!$B$3),"-")</f>
        <v>-</v>
      </c>
      <c r="H1306" s="15">
        <f>IFERROR(ROUND(IF('[10]Linked sheet'!G1306="","-",'[10]Linked sheet'!G1306),'Rounded options'!$B$3),"-")</f>
        <v>32</v>
      </c>
      <c r="I1306" s="66">
        <f>IF(AND(Q1306=$I$2,$O1306="HRG"),"See 07.BPTs",IFERROR(ROUND('[10]Linked sheet'!H1306,'Rounded options'!$B$3),"-"))</f>
        <v>2566</v>
      </c>
      <c r="J1306" s="15">
        <f>IFERROR(ROUND(IF('[10]Linked sheet'!I1306="","-",'[10]Linked sheet'!I1306),'Rounded options'!$B$3),"-")</f>
        <v>25</v>
      </c>
      <c r="K1306" s="15">
        <f>IFERROR(ROUND(IF('[10]Linked sheet'!J1306="","-",'[10]Linked sheet'!J1306),'Rounded options'!$B$3),"-")</f>
        <v>186</v>
      </c>
      <c r="L1306" s="15" t="str">
        <f>IF('[10]Linked sheet'!K1306="","-",'[10]Linked sheet'!K1306)</f>
        <v>Yes</v>
      </c>
      <c r="M1306" s="39">
        <f>IF('[10]Linked sheet'!L1306="","-",'[10]Linked sheet'!L1306)</f>
        <v>0.30000000000000004</v>
      </c>
      <c r="N1306" s="35">
        <f>IFERROR(ROUND('[10]Linked sheet'!M1306,'Rounded options'!$B$3),"-")</f>
        <v>770</v>
      </c>
      <c r="O1306" s="7" t="str">
        <f>IFERROR(VLOOKUP($B1306,[11]BPT_System_Structure!$B:$F,2,FALSE),"-")</f>
        <v>-</v>
      </c>
      <c r="P1306" s="23" t="str">
        <f>IFERROR(VLOOKUP($B1306,[11]BPT_System_Structure!$B:$F,3,FALSE),"-")</f>
        <v>-</v>
      </c>
      <c r="Q1306" s="8" t="str">
        <f>IFERROR(VLOOKUP($B1306,[11]BPT_System_Structure!$B:$F,5,FALSE),"-")</f>
        <v>-</v>
      </c>
      <c r="R1306" s="59">
        <v>0</v>
      </c>
    </row>
    <row r="1307" spans="2:18" hidden="1" x14ac:dyDescent="0.2">
      <c r="B1307" s="21" t="str">
        <f>'[10]Linked sheet'!A1307</f>
        <v>LB38G</v>
      </c>
      <c r="C1307" s="20" t="str">
        <f>VLOOKUP($B1307,'[10]Linked sheet'!$A$3:$O$1925,2,FALSE)</f>
        <v>Unspecified Haematuria without Interventions, with CC Score 4-7</v>
      </c>
      <c r="D1307" s="68" t="str">
        <f>IF(AND($Q1307=$D$2,$O1307="HRG"),"See 07.BPT",IFERROR(ROUND('[10]Linked sheet'!C1307,'Rounded options'!$B$3),"-"))</f>
        <v>-</v>
      </c>
      <c r="E1307" s="66">
        <f>IF(AND($O1307="HRG",OR($D$2,$Q1307=$E$2)), "See 07.BPTs",IFERROR(ROUND('[10]Linked sheet'!D1307,'Rounded options'!$B$3),"-"))</f>
        <v>503</v>
      </c>
      <c r="F1307" s="15" t="str">
        <f>IFERROR(ROUND(IF('[10]Linked sheet'!E1307="","-",'[10]Linked sheet'!E1307),'Rounded options'!$B$3),"-")</f>
        <v>-</v>
      </c>
      <c r="G1307" s="15" t="str">
        <f>IFERROR(ROUND(IF('[10]Linked sheet'!F1307="","-",'[10]Linked sheet'!F1307),'Rounded options'!$B$3),"-")</f>
        <v>-</v>
      </c>
      <c r="H1307" s="15">
        <f>IFERROR(ROUND(IF('[10]Linked sheet'!G1307="","-",'[10]Linked sheet'!G1307),'Rounded options'!$B$3),"-")</f>
        <v>5</v>
      </c>
      <c r="I1307" s="66">
        <f>IF(AND(Q1307=$I$2,$O1307="HRG"),"See 07.BPTs",IFERROR(ROUND('[10]Linked sheet'!H1307,'Rounded options'!$B$3),"-"))</f>
        <v>1372</v>
      </c>
      <c r="J1307" s="15">
        <f>IFERROR(ROUND(IF('[10]Linked sheet'!I1307="","-",'[10]Linked sheet'!I1307),'Rounded options'!$B$3),"-")</f>
        <v>9</v>
      </c>
      <c r="K1307" s="15">
        <f>IFERROR(ROUND(IF('[10]Linked sheet'!J1307="","-",'[10]Linked sheet'!J1307),'Rounded options'!$B$3),"-")</f>
        <v>186</v>
      </c>
      <c r="L1307" s="15" t="str">
        <f>IF('[10]Linked sheet'!K1307="","-",'[10]Linked sheet'!K1307)</f>
        <v>Yes</v>
      </c>
      <c r="M1307" s="39">
        <f>IF('[10]Linked sheet'!L1307="","-",'[10]Linked sheet'!L1307)</f>
        <v>0.4</v>
      </c>
      <c r="N1307" s="35">
        <f>IFERROR(ROUND('[10]Linked sheet'!M1307,'Rounded options'!$B$3),"-")</f>
        <v>549</v>
      </c>
      <c r="O1307" s="7" t="str">
        <f>IFERROR(VLOOKUP($B1307,[11]BPT_System_Structure!$B:$F,2,FALSE),"-")</f>
        <v>-</v>
      </c>
      <c r="P1307" s="23" t="str">
        <f>IFERROR(VLOOKUP($B1307,[11]BPT_System_Structure!$B:$F,3,FALSE),"-")</f>
        <v>-</v>
      </c>
      <c r="Q1307" s="8" t="str">
        <f>IFERROR(VLOOKUP($B1307,[11]BPT_System_Structure!$B:$F,5,FALSE),"-")</f>
        <v>-</v>
      </c>
      <c r="R1307" s="59">
        <v>0</v>
      </c>
    </row>
    <row r="1308" spans="2:18" hidden="1" x14ac:dyDescent="0.2">
      <c r="B1308" s="21" t="str">
        <f>'[10]Linked sheet'!A1308</f>
        <v>LB38H</v>
      </c>
      <c r="C1308" s="20" t="str">
        <f>VLOOKUP($B1308,'[10]Linked sheet'!$A$3:$O$1925,2,FALSE)</f>
        <v>Unspecified Haematuria without Interventions, with CC Score 0-3</v>
      </c>
      <c r="D1308" s="68" t="str">
        <f>IF(AND($Q1308=$D$2,$O1308="HRG"),"See 07.BPT",IFERROR(ROUND('[10]Linked sheet'!C1308,'Rounded options'!$B$3),"-"))</f>
        <v>-</v>
      </c>
      <c r="E1308" s="66">
        <f>IF(AND($O1308="HRG",OR($D$2,$Q1308=$E$2)), "See 07.BPTs",IFERROR(ROUND('[10]Linked sheet'!D1308,'Rounded options'!$B$3),"-"))</f>
        <v>360</v>
      </c>
      <c r="F1308" s="15" t="str">
        <f>IFERROR(ROUND(IF('[10]Linked sheet'!E1308="","-",'[10]Linked sheet'!E1308),'Rounded options'!$B$3),"-")</f>
        <v>-</v>
      </c>
      <c r="G1308" s="15" t="str">
        <f>IFERROR(ROUND(IF('[10]Linked sheet'!F1308="","-",'[10]Linked sheet'!F1308),'Rounded options'!$B$3),"-")</f>
        <v>-</v>
      </c>
      <c r="H1308" s="15">
        <f>IFERROR(ROUND(IF('[10]Linked sheet'!G1308="","-",'[10]Linked sheet'!G1308),'Rounded options'!$B$3),"-")</f>
        <v>5</v>
      </c>
      <c r="I1308" s="66">
        <f>IF(AND(Q1308=$I$2,$O1308="HRG"),"See 07.BPTs",IFERROR(ROUND('[10]Linked sheet'!H1308,'Rounded options'!$B$3),"-"))</f>
        <v>782</v>
      </c>
      <c r="J1308" s="15">
        <f>IFERROR(ROUND(IF('[10]Linked sheet'!I1308="","-",'[10]Linked sheet'!I1308),'Rounded options'!$B$3),"-")</f>
        <v>5</v>
      </c>
      <c r="K1308" s="15">
        <f>IFERROR(ROUND(IF('[10]Linked sheet'!J1308="","-",'[10]Linked sheet'!J1308),'Rounded options'!$B$3),"-")</f>
        <v>186</v>
      </c>
      <c r="L1308" s="15" t="str">
        <f>IF('[10]Linked sheet'!K1308="","-",'[10]Linked sheet'!K1308)</f>
        <v>Yes</v>
      </c>
      <c r="M1308" s="39">
        <f>IF('[10]Linked sheet'!L1308="","-",'[10]Linked sheet'!L1308)</f>
        <v>0.65</v>
      </c>
      <c r="N1308" s="35">
        <f>IFERROR(ROUND('[10]Linked sheet'!M1308,'Rounded options'!$B$3),"-")</f>
        <v>508</v>
      </c>
      <c r="O1308" s="7" t="str">
        <f>IFERROR(VLOOKUP($B1308,[11]BPT_System_Structure!$B:$F,2,FALSE),"-")</f>
        <v>-</v>
      </c>
      <c r="P1308" s="23" t="str">
        <f>IFERROR(VLOOKUP($B1308,[11]BPT_System_Structure!$B:$F,3,FALSE),"-")</f>
        <v>-</v>
      </c>
      <c r="Q1308" s="8" t="str">
        <f>IFERROR(VLOOKUP($B1308,[11]BPT_System_Structure!$B:$F,5,FALSE),"-")</f>
        <v>-</v>
      </c>
      <c r="R1308" s="59">
        <v>0</v>
      </c>
    </row>
    <row r="1309" spans="2:18" hidden="1" x14ac:dyDescent="0.2">
      <c r="B1309" s="21" t="str">
        <f>'[10]Linked sheet'!A1309</f>
        <v>LB39C</v>
      </c>
      <c r="C1309" s="20" t="str">
        <f>VLOOKUP($B1309,'[10]Linked sheet'!$A$3:$O$1925,2,FALSE)</f>
        <v>Cystectomy with Urinary Diversion and Reconstruction, with CC Score 3+</v>
      </c>
      <c r="D1309" s="68" t="str">
        <f>IF(AND($Q1309=$D$2,$O1309="HRG"),"See 07.BPT",IFERROR(ROUND('[10]Linked sheet'!C1309,'Rounded options'!$B$3),"-"))</f>
        <v>-</v>
      </c>
      <c r="E1309" s="66">
        <f>IF(AND($O1309="HRG",OR($D$2,$Q1309=$E$2)), "See 07.BPTs",IFERROR(ROUND('[10]Linked sheet'!D1309,'Rounded options'!$B$3),"-"))</f>
        <v>10465</v>
      </c>
      <c r="F1309" s="15" t="str">
        <f>IFERROR(ROUND(IF('[10]Linked sheet'!E1309="","-",'[10]Linked sheet'!E1309),'Rounded options'!$B$3),"-")</f>
        <v>-</v>
      </c>
      <c r="G1309" s="15" t="str">
        <f>IFERROR(ROUND(IF('[10]Linked sheet'!F1309="","-",'[10]Linked sheet'!F1309),'Rounded options'!$B$3),"-")</f>
        <v>-</v>
      </c>
      <c r="H1309" s="15">
        <f>IFERROR(ROUND(IF('[10]Linked sheet'!G1309="","-",'[10]Linked sheet'!G1309),'Rounded options'!$B$3),"-")</f>
        <v>38</v>
      </c>
      <c r="I1309" s="66">
        <f>IF(AND(Q1309=$I$2,$O1309="HRG"),"See 07.BPTs",IFERROR(ROUND('[10]Linked sheet'!H1309,'Rounded options'!$B$3),"-"))</f>
        <v>11069</v>
      </c>
      <c r="J1309" s="15">
        <f>IFERROR(ROUND(IF('[10]Linked sheet'!I1309="","-",'[10]Linked sheet'!I1309),'Rounded options'!$B$3),"-")</f>
        <v>49</v>
      </c>
      <c r="K1309" s="15">
        <f>IFERROR(ROUND(IF('[10]Linked sheet'!J1309="","-",'[10]Linked sheet'!J1309),'Rounded options'!$B$3),"-")</f>
        <v>186</v>
      </c>
      <c r="L1309" s="15" t="str">
        <f>IF('[10]Linked sheet'!K1309="","-",'[10]Linked sheet'!K1309)</f>
        <v>No</v>
      </c>
      <c r="M1309" s="39" t="str">
        <f>IF('[10]Linked sheet'!L1309="","-",'[10]Linked sheet'!L1309)</f>
        <v>-</v>
      </c>
      <c r="N1309" s="35">
        <f>IFERROR(ROUND('[10]Linked sheet'!M1309,'Rounded options'!$B$3),"-")</f>
        <v>0</v>
      </c>
      <c r="O1309" s="7" t="str">
        <f>IFERROR(VLOOKUP($B1309,[11]BPT_System_Structure!$B:$F,2,FALSE),"-")</f>
        <v>-</v>
      </c>
      <c r="P1309" s="23" t="str">
        <f>IFERROR(VLOOKUP($B1309,[11]BPT_System_Structure!$B:$F,3,FALSE),"-")</f>
        <v>-</v>
      </c>
      <c r="Q1309" s="8" t="str">
        <f>IFERROR(VLOOKUP($B1309,[11]BPT_System_Structure!$B:$F,5,FALSE),"-")</f>
        <v>-</v>
      </c>
      <c r="R1309" s="59">
        <v>0</v>
      </c>
    </row>
    <row r="1310" spans="2:18" hidden="1" x14ac:dyDescent="0.2">
      <c r="B1310" s="21" t="str">
        <f>'[10]Linked sheet'!A1310</f>
        <v>LB39D</v>
      </c>
      <c r="C1310" s="20" t="str">
        <f>VLOOKUP($B1310,'[10]Linked sheet'!$A$3:$O$1925,2,FALSE)</f>
        <v>Cystectomy with Urinary Diversion and Reconstruction, with CC Score 0-2</v>
      </c>
      <c r="D1310" s="68" t="str">
        <f>IF(AND($Q1310=$D$2,$O1310="HRG"),"See 07.BPT",IFERROR(ROUND('[10]Linked sheet'!C1310,'Rounded options'!$B$3),"-"))</f>
        <v>-</v>
      </c>
      <c r="E1310" s="66">
        <f>IF(AND($O1310="HRG",OR($D$2,$Q1310=$E$2)), "See 07.BPTs",IFERROR(ROUND('[10]Linked sheet'!D1310,'Rounded options'!$B$3),"-"))</f>
        <v>7417</v>
      </c>
      <c r="F1310" s="15" t="str">
        <f>IFERROR(ROUND(IF('[10]Linked sheet'!E1310="","-",'[10]Linked sheet'!E1310),'Rounded options'!$B$3),"-")</f>
        <v>-</v>
      </c>
      <c r="G1310" s="15" t="str">
        <f>IFERROR(ROUND(IF('[10]Linked sheet'!F1310="","-",'[10]Linked sheet'!F1310),'Rounded options'!$B$3),"-")</f>
        <v>-</v>
      </c>
      <c r="H1310" s="15">
        <f>IFERROR(ROUND(IF('[10]Linked sheet'!G1310="","-",'[10]Linked sheet'!G1310),'Rounded options'!$B$3),"-")</f>
        <v>22</v>
      </c>
      <c r="I1310" s="66">
        <f>IF(AND(Q1310=$I$2,$O1310="HRG"),"See 07.BPTs",IFERROR(ROUND('[10]Linked sheet'!H1310,'Rounded options'!$B$3),"-"))</f>
        <v>8458</v>
      </c>
      <c r="J1310" s="15">
        <f>IFERROR(ROUND(IF('[10]Linked sheet'!I1310="","-",'[10]Linked sheet'!I1310),'Rounded options'!$B$3),"-")</f>
        <v>33</v>
      </c>
      <c r="K1310" s="15">
        <f>IFERROR(ROUND(IF('[10]Linked sheet'!J1310="","-",'[10]Linked sheet'!J1310),'Rounded options'!$B$3),"-")</f>
        <v>186</v>
      </c>
      <c r="L1310" s="15" t="str">
        <f>IF('[10]Linked sheet'!K1310="","-",'[10]Linked sheet'!K1310)</f>
        <v>No</v>
      </c>
      <c r="M1310" s="39" t="str">
        <f>IF('[10]Linked sheet'!L1310="","-",'[10]Linked sheet'!L1310)</f>
        <v>-</v>
      </c>
      <c r="N1310" s="35">
        <f>IFERROR(ROUND('[10]Linked sheet'!M1310,'Rounded options'!$B$3),"-")</f>
        <v>0</v>
      </c>
      <c r="O1310" s="7" t="str">
        <f>IFERROR(VLOOKUP($B1310,[11]BPT_System_Structure!$B:$F,2,FALSE),"-")</f>
        <v>-</v>
      </c>
      <c r="P1310" s="23" t="str">
        <f>IFERROR(VLOOKUP($B1310,[11]BPT_System_Structure!$B:$F,3,FALSE),"-")</f>
        <v>-</v>
      </c>
      <c r="Q1310" s="8" t="str">
        <f>IFERROR(VLOOKUP($B1310,[11]BPT_System_Structure!$B:$F,5,FALSE),"-")</f>
        <v>-</v>
      </c>
      <c r="R1310" s="59">
        <v>0</v>
      </c>
    </row>
    <row r="1311" spans="2:18" hidden="1" x14ac:dyDescent="0.2">
      <c r="B1311" s="21" t="str">
        <f>'[10]Linked sheet'!A1311</f>
        <v>LB40C</v>
      </c>
      <c r="C1311" s="20" t="str">
        <f>VLOOKUP($B1311,'[10]Linked sheet'!$A$3:$O$1925,2,FALSE)</f>
        <v>Urinary Tract Stone Disease with Interventions, with CC Score 3+</v>
      </c>
      <c r="D1311" s="68" t="str">
        <f>IF(AND($Q1311=$D$2,$O1311="HRG"),"See 07.BPT",IFERROR(ROUND('[10]Linked sheet'!C1311,'Rounded options'!$B$3),"-"))</f>
        <v>-</v>
      </c>
      <c r="E1311" s="66">
        <f>IF(AND($O1311="HRG",OR($D$2,$Q1311=$E$2)), "See 07.BPTs",IFERROR(ROUND('[10]Linked sheet'!D1311,'Rounded options'!$B$3),"-"))</f>
        <v>2627</v>
      </c>
      <c r="F1311" s="15" t="str">
        <f>IFERROR(ROUND(IF('[10]Linked sheet'!E1311="","-",'[10]Linked sheet'!E1311),'Rounded options'!$B$3),"-")</f>
        <v>-</v>
      </c>
      <c r="G1311" s="15" t="str">
        <f>IFERROR(ROUND(IF('[10]Linked sheet'!F1311="","-",'[10]Linked sheet'!F1311),'Rounded options'!$B$3),"-")</f>
        <v>-</v>
      </c>
      <c r="H1311" s="15">
        <f>IFERROR(ROUND(IF('[10]Linked sheet'!G1311="","-",'[10]Linked sheet'!G1311),'Rounded options'!$B$3),"-")</f>
        <v>10</v>
      </c>
      <c r="I1311" s="66">
        <f>IF(AND(Q1311=$I$2,$O1311="HRG"),"See 07.BPTs",IFERROR(ROUND('[10]Linked sheet'!H1311,'Rounded options'!$B$3),"-"))</f>
        <v>3027</v>
      </c>
      <c r="J1311" s="15">
        <f>IFERROR(ROUND(IF('[10]Linked sheet'!I1311="","-",'[10]Linked sheet'!I1311),'Rounded options'!$B$3),"-")</f>
        <v>20</v>
      </c>
      <c r="K1311" s="15">
        <f>IFERROR(ROUND(IF('[10]Linked sheet'!J1311="","-",'[10]Linked sheet'!J1311),'Rounded options'!$B$3),"-")</f>
        <v>186</v>
      </c>
      <c r="L1311" s="15" t="str">
        <f>IF('[10]Linked sheet'!K1311="","-",'[10]Linked sheet'!K1311)</f>
        <v>No</v>
      </c>
      <c r="M1311" s="39" t="str">
        <f>IF('[10]Linked sheet'!L1311="","-",'[10]Linked sheet'!L1311)</f>
        <v>-</v>
      </c>
      <c r="N1311" s="35">
        <f>IFERROR(ROUND('[10]Linked sheet'!M1311,'Rounded options'!$B$3),"-")</f>
        <v>0</v>
      </c>
      <c r="O1311" s="7" t="str">
        <f>IFERROR(VLOOKUP($B1311,[11]BPT_System_Structure!$B:$F,2,FALSE),"-")</f>
        <v>-</v>
      </c>
      <c r="P1311" s="23" t="str">
        <f>IFERROR(VLOOKUP($B1311,[11]BPT_System_Structure!$B:$F,3,FALSE),"-")</f>
        <v>-</v>
      </c>
      <c r="Q1311" s="8" t="str">
        <f>IFERROR(VLOOKUP($B1311,[11]BPT_System_Structure!$B:$F,5,FALSE),"-")</f>
        <v>-</v>
      </c>
      <c r="R1311" s="59">
        <v>0</v>
      </c>
    </row>
    <row r="1312" spans="2:18" hidden="1" x14ac:dyDescent="0.2">
      <c r="B1312" s="21" t="str">
        <f>'[10]Linked sheet'!A1312</f>
        <v>LB40D</v>
      </c>
      <c r="C1312" s="20" t="str">
        <f>VLOOKUP($B1312,'[10]Linked sheet'!$A$3:$O$1925,2,FALSE)</f>
        <v>Urinary Tract Stone Disease with Interventions, with CC Score 0-2</v>
      </c>
      <c r="D1312" s="68" t="str">
        <f>IF(AND($Q1312=$D$2,$O1312="HRG"),"See 07.BPT",IFERROR(ROUND('[10]Linked sheet'!C1312,'Rounded options'!$B$3),"-"))</f>
        <v>-</v>
      </c>
      <c r="E1312" s="66">
        <f>IF(AND($O1312="HRG",OR($D$2,$Q1312=$E$2)), "See 07.BPTs",IFERROR(ROUND('[10]Linked sheet'!D1312,'Rounded options'!$B$3),"-"))</f>
        <v>1898</v>
      </c>
      <c r="F1312" s="15" t="str">
        <f>IFERROR(ROUND(IF('[10]Linked sheet'!E1312="","-",'[10]Linked sheet'!E1312),'Rounded options'!$B$3),"-")</f>
        <v>-</v>
      </c>
      <c r="G1312" s="15" t="str">
        <f>IFERROR(ROUND(IF('[10]Linked sheet'!F1312="","-",'[10]Linked sheet'!F1312),'Rounded options'!$B$3),"-")</f>
        <v>-</v>
      </c>
      <c r="H1312" s="15">
        <f>IFERROR(ROUND(IF('[10]Linked sheet'!G1312="","-",'[10]Linked sheet'!G1312),'Rounded options'!$B$3),"-")</f>
        <v>7</v>
      </c>
      <c r="I1312" s="66">
        <f>IF(AND(Q1312=$I$2,$O1312="HRG"),"See 07.BPTs",IFERROR(ROUND('[10]Linked sheet'!H1312,'Rounded options'!$B$3),"-"))</f>
        <v>1898</v>
      </c>
      <c r="J1312" s="15">
        <f>IFERROR(ROUND(IF('[10]Linked sheet'!I1312="","-",'[10]Linked sheet'!I1312),'Rounded options'!$B$3),"-")</f>
        <v>7</v>
      </c>
      <c r="K1312" s="15">
        <f>IFERROR(ROUND(IF('[10]Linked sheet'!J1312="","-",'[10]Linked sheet'!J1312),'Rounded options'!$B$3),"-")</f>
        <v>186</v>
      </c>
      <c r="L1312" s="15" t="str">
        <f>IF('[10]Linked sheet'!K1312="","-",'[10]Linked sheet'!K1312)</f>
        <v>No</v>
      </c>
      <c r="M1312" s="39" t="str">
        <f>IF('[10]Linked sheet'!L1312="","-",'[10]Linked sheet'!L1312)</f>
        <v>-</v>
      </c>
      <c r="N1312" s="35">
        <f>IFERROR(ROUND('[10]Linked sheet'!M1312,'Rounded options'!$B$3),"-")</f>
        <v>0</v>
      </c>
      <c r="O1312" s="7" t="str">
        <f>IFERROR(VLOOKUP($B1312,[11]BPT_System_Structure!$B:$F,2,FALSE),"-")</f>
        <v>-</v>
      </c>
      <c r="P1312" s="23" t="str">
        <f>IFERROR(VLOOKUP($B1312,[11]BPT_System_Structure!$B:$F,3,FALSE),"-")</f>
        <v>-</v>
      </c>
      <c r="Q1312" s="8" t="str">
        <f>IFERROR(VLOOKUP($B1312,[11]BPT_System_Structure!$B:$F,5,FALSE),"-")</f>
        <v>-</v>
      </c>
      <c r="R1312" s="59">
        <v>0</v>
      </c>
    </row>
    <row r="1313" spans="2:18" hidden="1" x14ac:dyDescent="0.2">
      <c r="B1313" s="21" t="str">
        <f>'[10]Linked sheet'!A1313</f>
        <v>LB40E</v>
      </c>
      <c r="C1313" s="20" t="str">
        <f>VLOOKUP($B1313,'[10]Linked sheet'!$A$3:$O$1925,2,FALSE)</f>
        <v>Urinary Tract Stone Disease without Interventions, with CC Score 6+</v>
      </c>
      <c r="D1313" s="68" t="str">
        <f>IF(AND($Q1313=$D$2,$O1313="HRG"),"See 07.BPT",IFERROR(ROUND('[10]Linked sheet'!C1313,'Rounded options'!$B$3),"-"))</f>
        <v>-</v>
      </c>
      <c r="E1313" s="66">
        <f>IF(AND($O1313="HRG",OR($D$2,$Q1313=$E$2)), "See 07.BPTs",IFERROR(ROUND('[10]Linked sheet'!D1313,'Rounded options'!$B$3),"-"))</f>
        <v>1498</v>
      </c>
      <c r="F1313" s="15" t="str">
        <f>IFERROR(ROUND(IF('[10]Linked sheet'!E1313="","-",'[10]Linked sheet'!E1313),'Rounded options'!$B$3),"-")</f>
        <v>-</v>
      </c>
      <c r="G1313" s="15" t="str">
        <f>IFERROR(ROUND(IF('[10]Linked sheet'!F1313="","-",'[10]Linked sheet'!F1313),'Rounded options'!$B$3),"-")</f>
        <v>-</v>
      </c>
      <c r="H1313" s="15">
        <f>IFERROR(ROUND(IF('[10]Linked sheet'!G1313="","-",'[10]Linked sheet'!G1313),'Rounded options'!$B$3),"-")</f>
        <v>23</v>
      </c>
      <c r="I1313" s="66">
        <f>IF(AND(Q1313=$I$2,$O1313="HRG"),"See 07.BPTs",IFERROR(ROUND('[10]Linked sheet'!H1313,'Rounded options'!$B$3),"-"))</f>
        <v>1898</v>
      </c>
      <c r="J1313" s="15">
        <f>IFERROR(ROUND(IF('[10]Linked sheet'!I1313="","-",'[10]Linked sheet'!I1313),'Rounded options'!$B$3),"-")</f>
        <v>15</v>
      </c>
      <c r="K1313" s="15">
        <f>IFERROR(ROUND(IF('[10]Linked sheet'!J1313="","-",'[10]Linked sheet'!J1313),'Rounded options'!$B$3),"-")</f>
        <v>186</v>
      </c>
      <c r="L1313" s="15" t="str">
        <f>IF('[10]Linked sheet'!K1313="","-",'[10]Linked sheet'!K1313)</f>
        <v>No</v>
      </c>
      <c r="M1313" s="39" t="str">
        <f>IF('[10]Linked sheet'!L1313="","-",'[10]Linked sheet'!L1313)</f>
        <v>-</v>
      </c>
      <c r="N1313" s="35">
        <f>IFERROR(ROUND('[10]Linked sheet'!M1313,'Rounded options'!$B$3),"-")</f>
        <v>0</v>
      </c>
      <c r="O1313" s="7" t="str">
        <f>IFERROR(VLOOKUP($B1313,[11]BPT_System_Structure!$B:$F,2,FALSE),"-")</f>
        <v>-</v>
      </c>
      <c r="P1313" s="23" t="str">
        <f>IFERROR(VLOOKUP($B1313,[11]BPT_System_Structure!$B:$F,3,FALSE),"-")</f>
        <v>-</v>
      </c>
      <c r="Q1313" s="8" t="str">
        <f>IFERROR(VLOOKUP($B1313,[11]BPT_System_Structure!$B:$F,5,FALSE),"-")</f>
        <v>-</v>
      </c>
      <c r="R1313" s="59">
        <v>0</v>
      </c>
    </row>
    <row r="1314" spans="2:18" x14ac:dyDescent="0.2">
      <c r="B1314" s="21" t="str">
        <f>'[10]Linked sheet'!A1314</f>
        <v>LB40F</v>
      </c>
      <c r="C1314" s="20" t="str">
        <f>VLOOKUP($B1314,'[10]Linked sheet'!$A$3:$O$1925,2,FALSE)</f>
        <v>Urinary Tract Stone Disease without Interventions, with CC Score 3-5</v>
      </c>
      <c r="D1314" s="68" t="str">
        <f>IF(AND($Q1314=$D$2,$O1314="HRG"),"See 07.BPT",IFERROR(ROUND('[10]Linked sheet'!C1314,'Rounded options'!$B$3),"-"))</f>
        <v>-</v>
      </c>
      <c r="E1314" s="66">
        <f>IF(AND($O1314="HRG",OR($D$2,$Q1314=$E$2)), "See 07.BPTs",IFERROR(ROUND('[10]Linked sheet'!D1314,'Rounded options'!$B$3),"-"))</f>
        <v>650</v>
      </c>
      <c r="F1314" s="15" t="str">
        <f>IFERROR(ROUND(IF('[10]Linked sheet'!E1314="","-",'[10]Linked sheet'!E1314),'Rounded options'!$B$3),"-")</f>
        <v>-</v>
      </c>
      <c r="G1314" s="15" t="str">
        <f>IFERROR(ROUND(IF('[10]Linked sheet'!F1314="","-",'[10]Linked sheet'!F1314),'Rounded options'!$B$3),"-")</f>
        <v>-</v>
      </c>
      <c r="H1314" s="15">
        <f>IFERROR(ROUND(IF('[10]Linked sheet'!G1314="","-",'[10]Linked sheet'!G1314),'Rounded options'!$B$3),"-")</f>
        <v>5</v>
      </c>
      <c r="I1314" s="66">
        <f>IF(AND(Q1314=$I$2,$O1314="HRG"),"See 07.BPTs",IFERROR(ROUND('[10]Linked sheet'!H1314,'Rounded options'!$B$3),"-"))</f>
        <v>952</v>
      </c>
      <c r="J1314" s="15">
        <f>IFERROR(ROUND(IF('[10]Linked sheet'!I1314="","-",'[10]Linked sheet'!I1314),'Rounded options'!$B$3),"-")</f>
        <v>6</v>
      </c>
      <c r="K1314" s="15">
        <f>IFERROR(ROUND(IF('[10]Linked sheet'!J1314="","-",'[10]Linked sheet'!J1314),'Rounded options'!$B$3),"-")</f>
        <v>186</v>
      </c>
      <c r="L1314" s="15" t="str">
        <f>IF('[10]Linked sheet'!K1314="","-",'[10]Linked sheet'!K1314)</f>
        <v>No</v>
      </c>
      <c r="M1314" s="39" t="str">
        <f>IF('[10]Linked sheet'!L1314="","-",'[10]Linked sheet'!L1314)</f>
        <v>-</v>
      </c>
      <c r="N1314" s="35">
        <f>IFERROR(ROUND('[10]Linked sheet'!M1314,'Rounded options'!$B$3),"-")</f>
        <v>0</v>
      </c>
      <c r="O1314" s="7" t="str">
        <f>IFERROR(VLOOKUP($B1314,[11]BPT_System_Structure!$B:$F,2,FALSE),"-")</f>
        <v xml:space="preserve">HRG </v>
      </c>
      <c r="P1314" s="23" t="str">
        <f>IFERROR(VLOOKUP($B1314,[11]BPT_System_Structure!$B:$F,3,FALSE),"-")</f>
        <v>SDEC</v>
      </c>
      <c r="Q1314" s="8" t="str">
        <f>IFERROR(VLOOKUP($B1314,[11]BPT_System_Structure!$B:$F,5,FALSE),"-")</f>
        <v>NE</v>
      </c>
      <c r="R1314" s="59" t="s">
        <v>11</v>
      </c>
    </row>
    <row r="1315" spans="2:18" x14ac:dyDescent="0.2">
      <c r="B1315" s="21" t="str">
        <f>'[10]Linked sheet'!A1315</f>
        <v>LB40G</v>
      </c>
      <c r="C1315" s="20" t="str">
        <f>VLOOKUP($B1315,'[10]Linked sheet'!$A$3:$O$1925,2,FALSE)</f>
        <v>Urinary Tract Stone Disease without Interventions, with CC Score 0-2</v>
      </c>
      <c r="D1315" s="68" t="str">
        <f>IF(AND($Q1315=$D$2,$O1315="HRG"),"See 07.BPT",IFERROR(ROUND('[10]Linked sheet'!C1315,'Rounded options'!$B$3),"-"))</f>
        <v>-</v>
      </c>
      <c r="E1315" s="66">
        <f>IF(AND($O1315="HRG",OR($D$2,$Q1315=$E$2)), "See 07.BPTs",IFERROR(ROUND('[10]Linked sheet'!D1315,'Rounded options'!$B$3),"-"))</f>
        <v>355</v>
      </c>
      <c r="F1315" s="15" t="str">
        <f>IFERROR(ROUND(IF('[10]Linked sheet'!E1315="","-",'[10]Linked sheet'!E1315),'Rounded options'!$B$3),"-")</f>
        <v>-</v>
      </c>
      <c r="G1315" s="15" t="str">
        <f>IFERROR(ROUND(IF('[10]Linked sheet'!F1315="","-",'[10]Linked sheet'!F1315),'Rounded options'!$B$3),"-")</f>
        <v>-</v>
      </c>
      <c r="H1315" s="15">
        <f>IFERROR(ROUND(IF('[10]Linked sheet'!G1315="","-",'[10]Linked sheet'!G1315),'Rounded options'!$B$3),"-")</f>
        <v>5</v>
      </c>
      <c r="I1315" s="66">
        <f>IF(AND(Q1315=$I$2,$O1315="HRG"),"See 07.BPTs",IFERROR(ROUND('[10]Linked sheet'!H1315,'Rounded options'!$B$3),"-"))</f>
        <v>554</v>
      </c>
      <c r="J1315" s="15">
        <f>IFERROR(ROUND(IF('[10]Linked sheet'!I1315="","-",'[10]Linked sheet'!I1315),'Rounded options'!$B$3),"-")</f>
        <v>5</v>
      </c>
      <c r="K1315" s="15">
        <f>IFERROR(ROUND(IF('[10]Linked sheet'!J1315="","-",'[10]Linked sheet'!J1315),'Rounded options'!$B$3),"-")</f>
        <v>186</v>
      </c>
      <c r="L1315" s="15" t="str">
        <f>IF('[10]Linked sheet'!K1315="","-",'[10]Linked sheet'!K1315)</f>
        <v>No</v>
      </c>
      <c r="M1315" s="39" t="str">
        <f>IF('[10]Linked sheet'!L1315="","-",'[10]Linked sheet'!L1315)</f>
        <v>-</v>
      </c>
      <c r="N1315" s="35">
        <f>IFERROR(ROUND('[10]Linked sheet'!M1315,'Rounded options'!$B$3),"-")</f>
        <v>0</v>
      </c>
      <c r="O1315" s="7" t="str">
        <f>IFERROR(VLOOKUP($B1315,[11]BPT_System_Structure!$B:$F,2,FALSE),"-")</f>
        <v xml:space="preserve">HRG </v>
      </c>
      <c r="P1315" s="23" t="str">
        <f>IFERROR(VLOOKUP($B1315,[11]BPT_System_Structure!$B:$F,3,FALSE),"-")</f>
        <v>SDEC</v>
      </c>
      <c r="Q1315" s="8" t="str">
        <f>IFERROR(VLOOKUP($B1315,[11]BPT_System_Structure!$B:$F,5,FALSE),"-")</f>
        <v>NE</v>
      </c>
      <c r="R1315" s="59" t="s">
        <v>11</v>
      </c>
    </row>
    <row r="1316" spans="2:18" hidden="1" x14ac:dyDescent="0.2">
      <c r="B1316" s="21" t="str">
        <f>'[10]Linked sheet'!A1316</f>
        <v>LB42A</v>
      </c>
      <c r="C1316" s="20" t="str">
        <f>VLOOKUP($B1316,'[10]Linked sheet'!$A$3:$O$1925,2,FALSE)</f>
        <v>Dynamic Studies of Urinary Tract, 19 years and over</v>
      </c>
      <c r="D1316" s="68">
        <f>IF(AND($Q1316=$D$2,$O1316="HRG"),"See 07.BPT",IFERROR(ROUND('[10]Linked sheet'!C1316,'Rounded options'!$B$3),"-"))</f>
        <v>173</v>
      </c>
      <c r="E1316" s="66">
        <f>IF(AND($O1316="HRG",OR($D$2,$Q1316=$E$2)), "See 07.BPTs",IFERROR(ROUND('[10]Linked sheet'!D1316,'Rounded options'!$B$3),"-"))</f>
        <v>230</v>
      </c>
      <c r="F1316" s="15" t="str">
        <f>IFERROR(ROUND(IF('[10]Linked sheet'!E1316="","-",'[10]Linked sheet'!E1316),'Rounded options'!$B$3),"-")</f>
        <v>-</v>
      </c>
      <c r="G1316" s="15" t="str">
        <f>IFERROR(ROUND(IF('[10]Linked sheet'!F1316="","-",'[10]Linked sheet'!F1316),'Rounded options'!$B$3),"-")</f>
        <v>-</v>
      </c>
      <c r="H1316" s="15">
        <f>IFERROR(ROUND(IF('[10]Linked sheet'!G1316="","-",'[10]Linked sheet'!G1316),'Rounded options'!$B$3),"-")</f>
        <v>5</v>
      </c>
      <c r="I1316" s="66">
        <f>IF(AND(Q1316=$I$2,$O1316="HRG"),"See 07.BPTs",IFERROR(ROUND('[10]Linked sheet'!H1316,'Rounded options'!$B$3),"-"))</f>
        <v>449</v>
      </c>
      <c r="J1316" s="15">
        <f>IFERROR(ROUND(IF('[10]Linked sheet'!I1316="","-",'[10]Linked sheet'!I1316),'Rounded options'!$B$3),"-")</f>
        <v>5</v>
      </c>
      <c r="K1316" s="15">
        <f>IFERROR(ROUND(IF('[10]Linked sheet'!J1316="","-",'[10]Linked sheet'!J1316),'Rounded options'!$B$3),"-")</f>
        <v>186</v>
      </c>
      <c r="L1316" s="15" t="str">
        <f>IF('[10]Linked sheet'!K1316="","-",'[10]Linked sheet'!K1316)</f>
        <v>No</v>
      </c>
      <c r="M1316" s="39" t="str">
        <f>IF('[10]Linked sheet'!L1316="","-",'[10]Linked sheet'!L1316)</f>
        <v>-</v>
      </c>
      <c r="N1316" s="35">
        <f>IFERROR(ROUND('[10]Linked sheet'!M1316,'Rounded options'!$B$3),"-")</f>
        <v>0</v>
      </c>
      <c r="O1316" s="7" t="str">
        <f>IFERROR(VLOOKUP($B1316,[11]BPT_System_Structure!$B:$F,2,FALSE),"-")</f>
        <v>-</v>
      </c>
      <c r="P1316" s="23" t="str">
        <f>IFERROR(VLOOKUP($B1316,[11]BPT_System_Structure!$B:$F,3,FALSE),"-")</f>
        <v>-</v>
      </c>
      <c r="Q1316" s="8" t="str">
        <f>IFERROR(VLOOKUP($B1316,[11]BPT_System_Structure!$B:$F,5,FALSE),"-")</f>
        <v>-</v>
      </c>
      <c r="R1316" s="59">
        <v>0</v>
      </c>
    </row>
    <row r="1317" spans="2:18" hidden="1" x14ac:dyDescent="0.2">
      <c r="B1317" s="21" t="str">
        <f>'[10]Linked sheet'!A1317</f>
        <v>LB42B</v>
      </c>
      <c r="C1317" s="20" t="str">
        <f>VLOOKUP($B1317,'[10]Linked sheet'!$A$3:$O$1925,2,FALSE)</f>
        <v>Dynamic Studies of Urinary Tract, between 2 and 18 years</v>
      </c>
      <c r="D1317" s="68">
        <f>IF(AND($Q1317=$D$2,$O1317="HRG"),"See 07.BPT",IFERROR(ROUND('[10]Linked sheet'!C1317,'Rounded options'!$B$3),"-"))</f>
        <v>242</v>
      </c>
      <c r="E1317" s="66">
        <f>IF(AND($O1317="HRG",OR($D$2,$Q1317=$E$2)), "See 07.BPTs",IFERROR(ROUND('[10]Linked sheet'!D1317,'Rounded options'!$B$3),"-"))</f>
        <v>365</v>
      </c>
      <c r="F1317" s="15" t="str">
        <f>IFERROR(ROUND(IF('[10]Linked sheet'!E1317="","-",'[10]Linked sheet'!E1317),'Rounded options'!$B$3),"-")</f>
        <v>-</v>
      </c>
      <c r="G1317" s="15" t="str">
        <f>IFERROR(ROUND(IF('[10]Linked sheet'!F1317="","-",'[10]Linked sheet'!F1317),'Rounded options'!$B$3),"-")</f>
        <v>-</v>
      </c>
      <c r="H1317" s="15">
        <f>IFERROR(ROUND(IF('[10]Linked sheet'!G1317="","-",'[10]Linked sheet'!G1317),'Rounded options'!$B$3),"-")</f>
        <v>5</v>
      </c>
      <c r="I1317" s="66">
        <f>IF(AND(Q1317=$I$2,$O1317="HRG"),"See 07.BPTs",IFERROR(ROUND('[10]Linked sheet'!H1317,'Rounded options'!$B$3),"-"))</f>
        <v>266</v>
      </c>
      <c r="J1317" s="15">
        <f>IFERROR(ROUND(IF('[10]Linked sheet'!I1317="","-",'[10]Linked sheet'!I1317),'Rounded options'!$B$3),"-")</f>
        <v>5</v>
      </c>
      <c r="K1317" s="15">
        <f>IFERROR(ROUND(IF('[10]Linked sheet'!J1317="","-",'[10]Linked sheet'!J1317),'Rounded options'!$B$3),"-")</f>
        <v>339</v>
      </c>
      <c r="L1317" s="15" t="str">
        <f>IF('[10]Linked sheet'!K1317="","-",'[10]Linked sheet'!K1317)</f>
        <v>No</v>
      </c>
      <c r="M1317" s="39" t="str">
        <f>IF('[10]Linked sheet'!L1317="","-",'[10]Linked sheet'!L1317)</f>
        <v>-</v>
      </c>
      <c r="N1317" s="35">
        <f>IFERROR(ROUND('[10]Linked sheet'!M1317,'Rounded options'!$B$3),"-")</f>
        <v>0</v>
      </c>
      <c r="O1317" s="7" t="str">
        <f>IFERROR(VLOOKUP($B1317,[11]BPT_System_Structure!$B:$F,2,FALSE),"-")</f>
        <v>-</v>
      </c>
      <c r="P1317" s="23" t="str">
        <f>IFERROR(VLOOKUP($B1317,[11]BPT_System_Structure!$B:$F,3,FALSE),"-")</f>
        <v>-</v>
      </c>
      <c r="Q1317" s="8" t="str">
        <f>IFERROR(VLOOKUP($B1317,[11]BPT_System_Structure!$B:$F,5,FALSE),"-")</f>
        <v>-</v>
      </c>
      <c r="R1317" s="59">
        <v>0</v>
      </c>
    </row>
    <row r="1318" spans="2:18" hidden="1" x14ac:dyDescent="0.2">
      <c r="B1318" s="21" t="str">
        <f>'[10]Linked sheet'!A1318</f>
        <v>LB42C</v>
      </c>
      <c r="C1318" s="20" t="str">
        <f>VLOOKUP($B1318,'[10]Linked sheet'!$A$3:$O$1925,2,FALSE)</f>
        <v>Dynamic Studies of Urinary Tract, 1 year and under</v>
      </c>
      <c r="D1318" s="68" t="str">
        <f>IF(AND($Q1318=$D$2,$O1318="HRG"),"See 07.BPT",IFERROR(ROUND('[10]Linked sheet'!C1318,'Rounded options'!$B$3),"-"))</f>
        <v>-</v>
      </c>
      <c r="E1318" s="66">
        <f>IF(AND($O1318="HRG",OR($D$2,$Q1318=$E$2)), "See 07.BPTs",IFERROR(ROUND('[10]Linked sheet'!D1318,'Rounded options'!$B$3),"-"))</f>
        <v>440</v>
      </c>
      <c r="F1318" s="15" t="str">
        <f>IFERROR(ROUND(IF('[10]Linked sheet'!E1318="","-",'[10]Linked sheet'!E1318),'Rounded options'!$B$3),"-")</f>
        <v>-</v>
      </c>
      <c r="G1318" s="15" t="str">
        <f>IFERROR(ROUND(IF('[10]Linked sheet'!F1318="","-",'[10]Linked sheet'!F1318),'Rounded options'!$B$3),"-")</f>
        <v>-</v>
      </c>
      <c r="H1318" s="15">
        <f>IFERROR(ROUND(IF('[10]Linked sheet'!G1318="","-",'[10]Linked sheet'!G1318),'Rounded options'!$B$3),"-")</f>
        <v>5</v>
      </c>
      <c r="I1318" s="66">
        <f>IF(AND(Q1318=$I$2,$O1318="HRG"),"See 07.BPTs",IFERROR(ROUND('[10]Linked sheet'!H1318,'Rounded options'!$B$3),"-"))</f>
        <v>822</v>
      </c>
      <c r="J1318" s="15">
        <f>IFERROR(ROUND(IF('[10]Linked sheet'!I1318="","-",'[10]Linked sheet'!I1318),'Rounded options'!$B$3),"-")</f>
        <v>5</v>
      </c>
      <c r="K1318" s="15">
        <f>IFERROR(ROUND(IF('[10]Linked sheet'!J1318="","-",'[10]Linked sheet'!J1318),'Rounded options'!$B$3),"-")</f>
        <v>339</v>
      </c>
      <c r="L1318" s="15" t="str">
        <f>IF('[10]Linked sheet'!K1318="","-",'[10]Linked sheet'!K1318)</f>
        <v>No</v>
      </c>
      <c r="M1318" s="39" t="str">
        <f>IF('[10]Linked sheet'!L1318="","-",'[10]Linked sheet'!L1318)</f>
        <v>-</v>
      </c>
      <c r="N1318" s="35">
        <f>IFERROR(ROUND('[10]Linked sheet'!M1318,'Rounded options'!$B$3),"-")</f>
        <v>0</v>
      </c>
      <c r="O1318" s="7" t="str">
        <f>IFERROR(VLOOKUP($B1318,[11]BPT_System_Structure!$B:$F,2,FALSE),"-")</f>
        <v>-</v>
      </c>
      <c r="P1318" s="23" t="str">
        <f>IFERROR(VLOOKUP($B1318,[11]BPT_System_Structure!$B:$F,3,FALSE),"-")</f>
        <v>-</v>
      </c>
      <c r="Q1318" s="8" t="str">
        <f>IFERROR(VLOOKUP($B1318,[11]BPT_System_Structure!$B:$F,5,FALSE),"-")</f>
        <v>-</v>
      </c>
      <c r="R1318" s="59">
        <v>0</v>
      </c>
    </row>
    <row r="1319" spans="2:18" hidden="1" x14ac:dyDescent="0.2">
      <c r="B1319" s="21" t="str">
        <f>'[10]Linked sheet'!A1319</f>
        <v>LB43Z</v>
      </c>
      <c r="C1319" s="20" t="str">
        <f>VLOOKUP($B1319,'[10]Linked sheet'!$A$3:$O$1925,2,FALSE)</f>
        <v>Treatment of Erectile Dysfunction</v>
      </c>
      <c r="D1319" s="68">
        <f>IF(AND($Q1319=$D$2,$O1319="HRG"),"See 07.BPT",IFERROR(ROUND('[10]Linked sheet'!C1319,'Rounded options'!$B$3),"-"))</f>
        <v>149</v>
      </c>
      <c r="E1319" s="66">
        <f>IF(AND($O1319="HRG",OR($D$2,$Q1319=$E$2)), "See 07.BPTs",IFERROR(ROUND('[10]Linked sheet'!D1319,'Rounded options'!$B$3),"-"))</f>
        <v>343</v>
      </c>
      <c r="F1319" s="15" t="str">
        <f>IFERROR(ROUND(IF('[10]Linked sheet'!E1319="","-",'[10]Linked sheet'!E1319),'Rounded options'!$B$3),"-")</f>
        <v>-</v>
      </c>
      <c r="G1319" s="15" t="str">
        <f>IFERROR(ROUND(IF('[10]Linked sheet'!F1319="","-",'[10]Linked sheet'!F1319),'Rounded options'!$B$3),"-")</f>
        <v>-</v>
      </c>
      <c r="H1319" s="15">
        <f>IFERROR(ROUND(IF('[10]Linked sheet'!G1319="","-",'[10]Linked sheet'!G1319),'Rounded options'!$B$3),"-")</f>
        <v>5</v>
      </c>
      <c r="I1319" s="66">
        <f>IF(AND(Q1319=$I$2,$O1319="HRG"),"See 07.BPTs",IFERROR(ROUND('[10]Linked sheet'!H1319,'Rounded options'!$B$3),"-"))</f>
        <v>364</v>
      </c>
      <c r="J1319" s="15">
        <f>IFERROR(ROUND(IF('[10]Linked sheet'!I1319="","-",'[10]Linked sheet'!I1319),'Rounded options'!$B$3),"-")</f>
        <v>5</v>
      </c>
      <c r="K1319" s="15">
        <f>IFERROR(ROUND(IF('[10]Linked sheet'!J1319="","-",'[10]Linked sheet'!J1319),'Rounded options'!$B$3),"-")</f>
        <v>186</v>
      </c>
      <c r="L1319" s="15" t="str">
        <f>IF('[10]Linked sheet'!K1319="","-",'[10]Linked sheet'!K1319)</f>
        <v>No</v>
      </c>
      <c r="M1319" s="39" t="str">
        <f>IF('[10]Linked sheet'!L1319="","-",'[10]Linked sheet'!L1319)</f>
        <v>-</v>
      </c>
      <c r="N1319" s="35">
        <f>IFERROR(ROUND('[10]Linked sheet'!M1319,'Rounded options'!$B$3),"-")</f>
        <v>0</v>
      </c>
      <c r="O1319" s="7" t="str">
        <f>IFERROR(VLOOKUP($B1319,[11]BPT_System_Structure!$B:$F,2,FALSE),"-")</f>
        <v>-</v>
      </c>
      <c r="P1319" s="23" t="str">
        <f>IFERROR(VLOOKUP($B1319,[11]BPT_System_Structure!$B:$F,3,FALSE),"-")</f>
        <v>-</v>
      </c>
      <c r="Q1319" s="8" t="str">
        <f>IFERROR(VLOOKUP($B1319,[11]BPT_System_Structure!$B:$F,5,FALSE),"-")</f>
        <v>-</v>
      </c>
      <c r="R1319" s="59">
        <v>0</v>
      </c>
    </row>
    <row r="1320" spans="2:18" hidden="1" x14ac:dyDescent="0.2">
      <c r="B1320" s="21" t="str">
        <f>'[10]Linked sheet'!A1320</f>
        <v>LB47Z</v>
      </c>
      <c r="C1320" s="20" t="str">
        <f>VLOOKUP($B1320,'[10]Linked sheet'!$A$3:$O$1925,2,FALSE)</f>
        <v>Major Open Penis Procedures</v>
      </c>
      <c r="D1320" s="68" t="str">
        <f>IF(AND($Q1320=$D$2,$O1320="HRG"),"See 07.BPT",IFERROR(ROUND('[10]Linked sheet'!C1320,'Rounded options'!$B$3),"-"))</f>
        <v>-</v>
      </c>
      <c r="E1320" s="66">
        <f>IF(AND($O1320="HRG",OR($D$2,$Q1320=$E$2)), "See 07.BPTs",IFERROR(ROUND('[10]Linked sheet'!D1320,'Rounded options'!$B$3),"-"))</f>
        <v>3258</v>
      </c>
      <c r="F1320" s="15" t="str">
        <f>IFERROR(ROUND(IF('[10]Linked sheet'!E1320="","-",'[10]Linked sheet'!E1320),'Rounded options'!$B$3),"-")</f>
        <v>-</v>
      </c>
      <c r="G1320" s="15" t="str">
        <f>IFERROR(ROUND(IF('[10]Linked sheet'!F1320="","-",'[10]Linked sheet'!F1320),'Rounded options'!$B$3),"-")</f>
        <v>-</v>
      </c>
      <c r="H1320" s="15">
        <f>IFERROR(ROUND(IF('[10]Linked sheet'!G1320="","-",'[10]Linked sheet'!G1320),'Rounded options'!$B$3),"-")</f>
        <v>11</v>
      </c>
      <c r="I1320" s="66">
        <f>IF(AND(Q1320=$I$2,$O1320="HRG"),"See 07.BPTs",IFERROR(ROUND('[10]Linked sheet'!H1320,'Rounded options'!$B$3),"-"))</f>
        <v>3258</v>
      </c>
      <c r="J1320" s="15">
        <f>IFERROR(ROUND(IF('[10]Linked sheet'!I1320="","-",'[10]Linked sheet'!I1320),'Rounded options'!$B$3),"-")</f>
        <v>11</v>
      </c>
      <c r="K1320" s="15">
        <f>IFERROR(ROUND(IF('[10]Linked sheet'!J1320="","-",'[10]Linked sheet'!J1320),'Rounded options'!$B$3),"-")</f>
        <v>186</v>
      </c>
      <c r="L1320" s="15" t="str">
        <f>IF('[10]Linked sheet'!K1320="","-",'[10]Linked sheet'!K1320)</f>
        <v>No</v>
      </c>
      <c r="M1320" s="39" t="str">
        <f>IF('[10]Linked sheet'!L1320="","-",'[10]Linked sheet'!L1320)</f>
        <v>-</v>
      </c>
      <c r="N1320" s="35">
        <f>IFERROR(ROUND('[10]Linked sheet'!M1320,'Rounded options'!$B$3),"-")</f>
        <v>0</v>
      </c>
      <c r="O1320" s="7" t="str">
        <f>IFERROR(VLOOKUP($B1320,[11]BPT_System_Structure!$B:$F,2,FALSE),"-")</f>
        <v>-</v>
      </c>
      <c r="P1320" s="23" t="str">
        <f>IFERROR(VLOOKUP($B1320,[11]BPT_System_Structure!$B:$F,3,FALSE),"-")</f>
        <v>-</v>
      </c>
      <c r="Q1320" s="8" t="str">
        <f>IFERROR(VLOOKUP($B1320,[11]BPT_System_Structure!$B:$F,5,FALSE),"-")</f>
        <v>-</v>
      </c>
      <c r="R1320" s="59">
        <v>0</v>
      </c>
    </row>
    <row r="1321" spans="2:18" hidden="1" x14ac:dyDescent="0.2">
      <c r="B1321" s="21" t="str">
        <f>'[10]Linked sheet'!A1321</f>
        <v>LB48Z</v>
      </c>
      <c r="C1321" s="20" t="str">
        <f>VLOOKUP($B1321,'[10]Linked sheet'!$A$3:$O$1925,2,FALSE)</f>
        <v>Intermediate Open Penis Procedures</v>
      </c>
      <c r="D1321" s="68" t="str">
        <f>IF(AND($Q1321=$D$2,$O1321="HRG"),"See 07.BPT",IFERROR(ROUND('[10]Linked sheet'!C1321,'Rounded options'!$B$3),"-"))</f>
        <v>-</v>
      </c>
      <c r="E1321" s="66">
        <f>IF(AND($O1321="HRG",OR($D$2,$Q1321=$E$2)), "See 07.BPTs",IFERROR(ROUND('[10]Linked sheet'!D1321,'Rounded options'!$B$3),"-"))</f>
        <v>1758</v>
      </c>
      <c r="F1321" s="15" t="str">
        <f>IFERROR(ROUND(IF('[10]Linked sheet'!E1321="","-",'[10]Linked sheet'!E1321),'Rounded options'!$B$3),"-")</f>
        <v>-</v>
      </c>
      <c r="G1321" s="15" t="str">
        <f>IFERROR(ROUND(IF('[10]Linked sheet'!F1321="","-",'[10]Linked sheet'!F1321),'Rounded options'!$B$3),"-")</f>
        <v>-</v>
      </c>
      <c r="H1321" s="15">
        <f>IFERROR(ROUND(IF('[10]Linked sheet'!G1321="","-",'[10]Linked sheet'!G1321),'Rounded options'!$B$3),"-")</f>
        <v>5</v>
      </c>
      <c r="I1321" s="66">
        <f>IF(AND(Q1321=$I$2,$O1321="HRG"),"See 07.BPTs",IFERROR(ROUND('[10]Linked sheet'!H1321,'Rounded options'!$B$3),"-"))</f>
        <v>2183</v>
      </c>
      <c r="J1321" s="15">
        <f>IFERROR(ROUND(IF('[10]Linked sheet'!I1321="","-",'[10]Linked sheet'!I1321),'Rounded options'!$B$3),"-")</f>
        <v>15</v>
      </c>
      <c r="K1321" s="15">
        <f>IFERROR(ROUND(IF('[10]Linked sheet'!J1321="","-",'[10]Linked sheet'!J1321),'Rounded options'!$B$3),"-")</f>
        <v>186</v>
      </c>
      <c r="L1321" s="15" t="str">
        <f>IF('[10]Linked sheet'!K1321="","-",'[10]Linked sheet'!K1321)</f>
        <v>No</v>
      </c>
      <c r="M1321" s="39" t="str">
        <f>IF('[10]Linked sheet'!L1321="","-",'[10]Linked sheet'!L1321)</f>
        <v>-</v>
      </c>
      <c r="N1321" s="35">
        <f>IFERROR(ROUND('[10]Linked sheet'!M1321,'Rounded options'!$B$3),"-")</f>
        <v>0</v>
      </c>
      <c r="O1321" s="7" t="str">
        <f>IFERROR(VLOOKUP($B1321,[11]BPT_System_Structure!$B:$F,2,FALSE),"-")</f>
        <v>-</v>
      </c>
      <c r="P1321" s="23" t="str">
        <f>IFERROR(VLOOKUP($B1321,[11]BPT_System_Structure!$B:$F,3,FALSE),"-")</f>
        <v>-</v>
      </c>
      <c r="Q1321" s="8" t="str">
        <f>IFERROR(VLOOKUP($B1321,[11]BPT_System_Structure!$B:$F,5,FALSE),"-")</f>
        <v>-</v>
      </c>
      <c r="R1321" s="59">
        <v>0</v>
      </c>
    </row>
    <row r="1322" spans="2:18" hidden="1" x14ac:dyDescent="0.2">
      <c r="B1322" s="21" t="str">
        <f>'[10]Linked sheet'!A1322</f>
        <v>LB49Z</v>
      </c>
      <c r="C1322" s="20" t="str">
        <f>VLOOKUP($B1322,'[10]Linked sheet'!$A$3:$O$1925,2,FALSE)</f>
        <v>High Intensity Focused Ultrasound (Male and Female)</v>
      </c>
      <c r="D1322" s="68">
        <f>IF(AND($Q1322=$D$2,$O1322="HRG"),"See 07.BPT",IFERROR(ROUND('[10]Linked sheet'!C1322,'Rounded options'!$B$3),"-"))</f>
        <v>224</v>
      </c>
      <c r="E1322" s="66">
        <f>IF(AND($O1322="HRG",OR($D$2,$Q1322=$E$2)), "See 07.BPTs",IFERROR(ROUND('[10]Linked sheet'!D1322,'Rounded options'!$B$3),"-"))</f>
        <v>2027</v>
      </c>
      <c r="F1322" s="15" t="str">
        <f>IFERROR(ROUND(IF('[10]Linked sheet'!E1322="","-",'[10]Linked sheet'!E1322),'Rounded options'!$B$3),"-")</f>
        <v>-</v>
      </c>
      <c r="G1322" s="15" t="str">
        <f>IFERROR(ROUND(IF('[10]Linked sheet'!F1322="","-",'[10]Linked sheet'!F1322),'Rounded options'!$B$3),"-")</f>
        <v>-</v>
      </c>
      <c r="H1322" s="15">
        <f>IFERROR(ROUND(IF('[10]Linked sheet'!G1322="","-",'[10]Linked sheet'!G1322),'Rounded options'!$B$3),"-")</f>
        <v>5</v>
      </c>
      <c r="I1322" s="66">
        <f>IF(AND(Q1322=$I$2,$O1322="HRG"),"See 07.BPTs",IFERROR(ROUND('[10]Linked sheet'!H1322,'Rounded options'!$B$3),"-"))</f>
        <v>1411</v>
      </c>
      <c r="J1322" s="15">
        <f>IFERROR(ROUND(IF('[10]Linked sheet'!I1322="","-",'[10]Linked sheet'!I1322),'Rounded options'!$B$3),"-")</f>
        <v>48</v>
      </c>
      <c r="K1322" s="15">
        <f>IFERROR(ROUND(IF('[10]Linked sheet'!J1322="","-",'[10]Linked sheet'!J1322),'Rounded options'!$B$3),"-")</f>
        <v>186</v>
      </c>
      <c r="L1322" s="15" t="str">
        <f>IF('[10]Linked sheet'!K1322="","-",'[10]Linked sheet'!K1322)</f>
        <v>No</v>
      </c>
      <c r="M1322" s="39" t="str">
        <f>IF('[10]Linked sheet'!L1322="","-",'[10]Linked sheet'!L1322)</f>
        <v>-</v>
      </c>
      <c r="N1322" s="35">
        <f>IFERROR(ROUND('[10]Linked sheet'!M1322,'Rounded options'!$B$3),"-")</f>
        <v>0</v>
      </c>
      <c r="O1322" s="7" t="str">
        <f>IFERROR(VLOOKUP($B1322,[11]BPT_System_Structure!$B:$F,2,FALSE),"-")</f>
        <v>-</v>
      </c>
      <c r="P1322" s="23" t="str">
        <f>IFERROR(VLOOKUP($B1322,[11]BPT_System_Structure!$B:$F,3,FALSE),"-")</f>
        <v>-</v>
      </c>
      <c r="Q1322" s="8" t="str">
        <f>IFERROR(VLOOKUP($B1322,[11]BPT_System_Structure!$B:$F,5,FALSE),"-")</f>
        <v>-</v>
      </c>
      <c r="R1322" s="59">
        <v>0</v>
      </c>
    </row>
    <row r="1323" spans="2:18" hidden="1" x14ac:dyDescent="0.2">
      <c r="B1323" s="21" t="str">
        <f>'[10]Linked sheet'!A1323</f>
        <v>LB50Z</v>
      </c>
      <c r="C1323" s="20" t="str">
        <f>VLOOKUP($B1323,'[10]Linked sheet'!$A$3:$O$1925,2,FALSE)</f>
        <v>Implantation of Artificial Urinary Sphincter (Male and Female)</v>
      </c>
      <c r="D1323" s="68" t="str">
        <f>IF(AND($Q1323=$D$2,$O1323="HRG"),"See 07.BPT",IFERROR(ROUND('[10]Linked sheet'!C1323,'Rounded options'!$B$3),"-"))</f>
        <v>-</v>
      </c>
      <c r="E1323" s="66">
        <f>IF(AND($O1323="HRG",OR($D$2,$Q1323=$E$2)), "See 07.BPTs",IFERROR(ROUND('[10]Linked sheet'!D1323,'Rounded options'!$B$3),"-"))</f>
        <v>4810</v>
      </c>
      <c r="F1323" s="15" t="str">
        <f>IFERROR(ROUND(IF('[10]Linked sheet'!E1323="","-",'[10]Linked sheet'!E1323),'Rounded options'!$B$3),"-")</f>
        <v>-</v>
      </c>
      <c r="G1323" s="15" t="str">
        <f>IFERROR(ROUND(IF('[10]Linked sheet'!F1323="","-",'[10]Linked sheet'!F1323),'Rounded options'!$B$3),"-")</f>
        <v>-</v>
      </c>
      <c r="H1323" s="15">
        <f>IFERROR(ROUND(IF('[10]Linked sheet'!G1323="","-",'[10]Linked sheet'!G1323),'Rounded options'!$B$3),"-")</f>
        <v>5</v>
      </c>
      <c r="I1323" s="66">
        <f>IF(AND(Q1323=$I$2,$O1323="HRG"),"See 07.BPTs",IFERROR(ROUND('[10]Linked sheet'!H1323,'Rounded options'!$B$3),"-"))</f>
        <v>4786</v>
      </c>
      <c r="J1323" s="15">
        <f>IFERROR(ROUND(IF('[10]Linked sheet'!I1323="","-",'[10]Linked sheet'!I1323),'Rounded options'!$B$3),"-")</f>
        <v>5</v>
      </c>
      <c r="K1323" s="15">
        <f>IFERROR(ROUND(IF('[10]Linked sheet'!J1323="","-",'[10]Linked sheet'!J1323),'Rounded options'!$B$3),"-")</f>
        <v>186</v>
      </c>
      <c r="L1323" s="15" t="str">
        <f>IF('[10]Linked sheet'!K1323="","-",'[10]Linked sheet'!K1323)</f>
        <v>No</v>
      </c>
      <c r="M1323" s="39" t="str">
        <f>IF('[10]Linked sheet'!L1323="","-",'[10]Linked sheet'!L1323)</f>
        <v>-</v>
      </c>
      <c r="N1323" s="35">
        <f>IFERROR(ROUND('[10]Linked sheet'!M1323,'Rounded options'!$B$3),"-")</f>
        <v>0</v>
      </c>
      <c r="O1323" s="7" t="str">
        <f>IFERROR(VLOOKUP($B1323,[11]BPT_System_Structure!$B:$F,2,FALSE),"-")</f>
        <v>-</v>
      </c>
      <c r="P1323" s="23" t="str">
        <f>IFERROR(VLOOKUP($B1323,[11]BPT_System_Structure!$B:$F,3,FALSE),"-")</f>
        <v>-</v>
      </c>
      <c r="Q1323" s="8" t="str">
        <f>IFERROR(VLOOKUP($B1323,[11]BPT_System_Structure!$B:$F,5,FALSE),"-")</f>
        <v>-</v>
      </c>
      <c r="R1323" s="59">
        <v>0</v>
      </c>
    </row>
    <row r="1324" spans="2:18" x14ac:dyDescent="0.2">
      <c r="B1324" s="21" t="str">
        <f>'[10]Linked sheet'!A1324</f>
        <v>LB51A</v>
      </c>
      <c r="C1324" s="20" t="str">
        <f>VLOOKUP($B1324,'[10]Linked sheet'!$A$3:$O$1925,2,FALSE)</f>
        <v>Vaginal Tape Operations for Urinary Incontinence, with CC Score 2+</v>
      </c>
      <c r="D1324" s="68" t="str">
        <f>IF(AND($Q1324=$D$2,$O1324="HRG"),"See 07.BPT",IFERROR(ROUND('[10]Linked sheet'!C1324,'Rounded options'!$B$3),"-"))</f>
        <v>-</v>
      </c>
      <c r="E1324" s="66" t="str">
        <f>IF(AND($O1324="HRG",OR($D$2,$Q1324=$E$2)), "See 07.BPTs",IFERROR(ROUND('[10]Linked sheet'!D1324,'Rounded options'!$B$3),"-"))</f>
        <v>See 07.BPTs</v>
      </c>
      <c r="F1324" s="15" t="str">
        <f>IFERROR(ROUND(IF('[10]Linked sheet'!E1324="","-",'[10]Linked sheet'!E1324),'Rounded options'!$B$3),"-")</f>
        <v>-</v>
      </c>
      <c r="G1324" s="15" t="str">
        <f>IFERROR(ROUND(IF('[10]Linked sheet'!F1324="","-",'[10]Linked sheet'!F1324),'Rounded options'!$B$3),"-")</f>
        <v>-</v>
      </c>
      <c r="H1324" s="15">
        <f>IFERROR(ROUND(IF('[10]Linked sheet'!G1324="","-",'[10]Linked sheet'!G1324),'Rounded options'!$B$3),"-")</f>
        <v>5</v>
      </c>
      <c r="I1324" s="66">
        <f>IF(AND(Q1324=$I$2,$O1324="HRG"),"See 07.BPTs",IFERROR(ROUND('[10]Linked sheet'!H1324,'Rounded options'!$B$3),"-"))</f>
        <v>1351</v>
      </c>
      <c r="J1324" s="15">
        <f>IFERROR(ROUND(IF('[10]Linked sheet'!I1324="","-",'[10]Linked sheet'!I1324),'Rounded options'!$B$3),"-")</f>
        <v>5</v>
      </c>
      <c r="K1324" s="15">
        <f>IFERROR(ROUND(IF('[10]Linked sheet'!J1324="","-",'[10]Linked sheet'!J1324),'Rounded options'!$B$3),"-")</f>
        <v>186</v>
      </c>
      <c r="L1324" s="15" t="str">
        <f>IF('[10]Linked sheet'!K1324="","-",'[10]Linked sheet'!K1324)</f>
        <v>No</v>
      </c>
      <c r="M1324" s="39" t="str">
        <f>IF('[10]Linked sheet'!L1324="","-",'[10]Linked sheet'!L1324)</f>
        <v>-</v>
      </c>
      <c r="N1324" s="35">
        <f>IFERROR(ROUND('[10]Linked sheet'!M1324,'Rounded options'!$B$3),"-")</f>
        <v>0</v>
      </c>
      <c r="O1324" s="7" t="str">
        <f>IFERROR(VLOOKUP($B1324,[11]BPT_System_Structure!$B:$F,2,FALSE),"-")</f>
        <v>HRG</v>
      </c>
      <c r="P1324" s="23" t="str">
        <f>IFERROR(VLOOKUP($B1324,[11]BPT_System_Structure!$B:$F,3,FALSE),"-")</f>
        <v>DayCase</v>
      </c>
      <c r="Q1324" s="8" t="str">
        <f>IFERROR(VLOOKUP($B1324,[11]BPT_System_Structure!$B:$F,5,FALSE),"-")</f>
        <v>DC/EL</v>
      </c>
      <c r="R1324" s="59" t="s">
        <v>11</v>
      </c>
    </row>
    <row r="1325" spans="2:18" x14ac:dyDescent="0.2">
      <c r="B1325" s="21" t="str">
        <f>'[10]Linked sheet'!A1325</f>
        <v>LB51B</v>
      </c>
      <c r="C1325" s="20" t="str">
        <f>VLOOKUP($B1325,'[10]Linked sheet'!$A$3:$O$1925,2,FALSE)</f>
        <v>Vaginal Tape Operations for Urinary Incontinence, with CC Score 0-1</v>
      </c>
      <c r="D1325" s="68" t="str">
        <f>IF(AND($Q1325=$D$2,$O1325="HRG"),"See 07.BPT",IFERROR(ROUND('[10]Linked sheet'!C1325,'Rounded options'!$B$3),"-"))</f>
        <v>-</v>
      </c>
      <c r="E1325" s="66" t="str">
        <f>IF(AND($O1325="HRG",OR($D$2,$Q1325=$E$2)), "See 07.BPTs",IFERROR(ROUND('[10]Linked sheet'!D1325,'Rounded options'!$B$3),"-"))</f>
        <v>See 07.BPTs</v>
      </c>
      <c r="F1325" s="15" t="str">
        <f>IFERROR(ROUND(IF('[10]Linked sheet'!E1325="","-",'[10]Linked sheet'!E1325),'Rounded options'!$B$3),"-")</f>
        <v>-</v>
      </c>
      <c r="G1325" s="15" t="str">
        <f>IFERROR(ROUND(IF('[10]Linked sheet'!F1325="","-",'[10]Linked sheet'!F1325),'Rounded options'!$B$3),"-")</f>
        <v>-</v>
      </c>
      <c r="H1325" s="15">
        <f>IFERROR(ROUND(IF('[10]Linked sheet'!G1325="","-",'[10]Linked sheet'!G1325),'Rounded options'!$B$3),"-")</f>
        <v>5</v>
      </c>
      <c r="I1325" s="66">
        <f>IF(AND(Q1325=$I$2,$O1325="HRG"),"See 07.BPTs",IFERROR(ROUND('[10]Linked sheet'!H1325,'Rounded options'!$B$3),"-"))</f>
        <v>1157</v>
      </c>
      <c r="J1325" s="15">
        <f>IFERROR(ROUND(IF('[10]Linked sheet'!I1325="","-",'[10]Linked sheet'!I1325),'Rounded options'!$B$3),"-")</f>
        <v>5</v>
      </c>
      <c r="K1325" s="15">
        <f>IFERROR(ROUND(IF('[10]Linked sheet'!J1325="","-",'[10]Linked sheet'!J1325),'Rounded options'!$B$3),"-")</f>
        <v>186</v>
      </c>
      <c r="L1325" s="15" t="str">
        <f>IF('[10]Linked sheet'!K1325="","-",'[10]Linked sheet'!K1325)</f>
        <v>No</v>
      </c>
      <c r="M1325" s="39" t="str">
        <f>IF('[10]Linked sheet'!L1325="","-",'[10]Linked sheet'!L1325)</f>
        <v>-</v>
      </c>
      <c r="N1325" s="35">
        <f>IFERROR(ROUND('[10]Linked sheet'!M1325,'Rounded options'!$B$3),"-")</f>
        <v>0</v>
      </c>
      <c r="O1325" s="7" t="str">
        <f>IFERROR(VLOOKUP($B1325,[11]BPT_System_Structure!$B:$F,2,FALSE),"-")</f>
        <v>HRG</v>
      </c>
      <c r="P1325" s="23" t="str">
        <f>IFERROR(VLOOKUP($B1325,[11]BPT_System_Structure!$B:$F,3,FALSE),"-")</f>
        <v>DayCase</v>
      </c>
      <c r="Q1325" s="8" t="str">
        <f>IFERROR(VLOOKUP($B1325,[11]BPT_System_Structure!$B:$F,5,FALSE),"-")</f>
        <v>DC/EL</v>
      </c>
      <c r="R1325" s="59" t="s">
        <v>11</v>
      </c>
    </row>
    <row r="1326" spans="2:18" hidden="1" x14ac:dyDescent="0.2">
      <c r="B1326" s="21" t="str">
        <f>'[10]Linked sheet'!A1326</f>
        <v>LB52A</v>
      </c>
      <c r="C1326" s="20" t="str">
        <f>VLOOKUP($B1326,'[10]Linked sheet'!$A$3:$O$1925,2,FALSE)</f>
        <v>Major Open, Scrotum, Testis or Vas Deferens Procedures, with CC Score 2+</v>
      </c>
      <c r="D1326" s="68" t="str">
        <f>IF(AND($Q1326=$D$2,$O1326="HRG"),"See 07.BPT",IFERROR(ROUND('[10]Linked sheet'!C1326,'Rounded options'!$B$3),"-"))</f>
        <v>-</v>
      </c>
      <c r="E1326" s="66">
        <f>IF(AND($O1326="HRG",OR($D$2,$Q1326=$E$2)), "See 07.BPTs",IFERROR(ROUND('[10]Linked sheet'!D1326,'Rounded options'!$B$3),"-"))</f>
        <v>2654</v>
      </c>
      <c r="F1326" s="15" t="str">
        <f>IFERROR(ROUND(IF('[10]Linked sheet'!E1326="","-",'[10]Linked sheet'!E1326),'Rounded options'!$B$3),"-")</f>
        <v>-</v>
      </c>
      <c r="G1326" s="15" t="str">
        <f>IFERROR(ROUND(IF('[10]Linked sheet'!F1326="","-",'[10]Linked sheet'!F1326),'Rounded options'!$B$3),"-")</f>
        <v>-</v>
      </c>
      <c r="H1326" s="15">
        <f>IFERROR(ROUND(IF('[10]Linked sheet'!G1326="","-",'[10]Linked sheet'!G1326),'Rounded options'!$B$3),"-")</f>
        <v>8</v>
      </c>
      <c r="I1326" s="66">
        <f>IF(AND(Q1326=$I$2,$O1326="HRG"),"See 07.BPTs",IFERROR(ROUND('[10]Linked sheet'!H1326,'Rounded options'!$B$3),"-"))</f>
        <v>5893</v>
      </c>
      <c r="J1326" s="15">
        <f>IFERROR(ROUND(IF('[10]Linked sheet'!I1326="","-",'[10]Linked sheet'!I1326),'Rounded options'!$B$3),"-")</f>
        <v>51</v>
      </c>
      <c r="K1326" s="15">
        <f>IFERROR(ROUND(IF('[10]Linked sheet'!J1326="","-",'[10]Linked sheet'!J1326),'Rounded options'!$B$3),"-")</f>
        <v>186</v>
      </c>
      <c r="L1326" s="15" t="str">
        <f>IF('[10]Linked sheet'!K1326="","-",'[10]Linked sheet'!K1326)</f>
        <v>No</v>
      </c>
      <c r="M1326" s="39" t="str">
        <f>IF('[10]Linked sheet'!L1326="","-",'[10]Linked sheet'!L1326)</f>
        <v>-</v>
      </c>
      <c r="N1326" s="35">
        <f>IFERROR(ROUND('[10]Linked sheet'!M1326,'Rounded options'!$B$3),"-")</f>
        <v>0</v>
      </c>
      <c r="O1326" s="7" t="str">
        <f>IFERROR(VLOOKUP($B1326,[11]BPT_System_Structure!$B:$F,2,FALSE),"-")</f>
        <v>-</v>
      </c>
      <c r="P1326" s="23" t="str">
        <f>IFERROR(VLOOKUP($B1326,[11]BPT_System_Structure!$B:$F,3,FALSE),"-")</f>
        <v>-</v>
      </c>
      <c r="Q1326" s="8" t="str">
        <f>IFERROR(VLOOKUP($B1326,[11]BPT_System_Structure!$B:$F,5,FALSE),"-")</f>
        <v>-</v>
      </c>
      <c r="R1326" s="59">
        <v>0</v>
      </c>
    </row>
    <row r="1327" spans="2:18" hidden="1" x14ac:dyDescent="0.2">
      <c r="B1327" s="21" t="str">
        <f>'[10]Linked sheet'!A1327</f>
        <v>LB52B</v>
      </c>
      <c r="C1327" s="20" t="str">
        <f>VLOOKUP($B1327,'[10]Linked sheet'!$A$3:$O$1925,2,FALSE)</f>
        <v>Major Open, Scrotum, Testis or Vas Deferens Procedures, with CC Score 0-1</v>
      </c>
      <c r="D1327" s="68" t="str">
        <f>IF(AND($Q1327=$D$2,$O1327="HRG"),"See 07.BPT",IFERROR(ROUND('[10]Linked sheet'!C1327,'Rounded options'!$B$3),"-"))</f>
        <v>-</v>
      </c>
      <c r="E1327" s="66">
        <f>IF(AND($O1327="HRG",OR($D$2,$Q1327=$E$2)), "See 07.BPTs",IFERROR(ROUND('[10]Linked sheet'!D1327,'Rounded options'!$B$3),"-"))</f>
        <v>1402</v>
      </c>
      <c r="F1327" s="15" t="str">
        <f>IFERROR(ROUND(IF('[10]Linked sheet'!E1327="","-",'[10]Linked sheet'!E1327),'Rounded options'!$B$3),"-")</f>
        <v>-</v>
      </c>
      <c r="G1327" s="15" t="str">
        <f>IFERROR(ROUND(IF('[10]Linked sheet'!F1327="","-",'[10]Linked sheet'!F1327),'Rounded options'!$B$3),"-")</f>
        <v>-</v>
      </c>
      <c r="H1327" s="15">
        <f>IFERROR(ROUND(IF('[10]Linked sheet'!G1327="","-",'[10]Linked sheet'!G1327),'Rounded options'!$B$3),"-")</f>
        <v>5</v>
      </c>
      <c r="I1327" s="66">
        <f>IF(AND(Q1327=$I$2,$O1327="HRG"),"See 07.BPTs",IFERROR(ROUND('[10]Linked sheet'!H1327,'Rounded options'!$B$3),"-"))</f>
        <v>1734</v>
      </c>
      <c r="J1327" s="15">
        <f>IFERROR(ROUND(IF('[10]Linked sheet'!I1327="","-",'[10]Linked sheet'!I1327),'Rounded options'!$B$3),"-")</f>
        <v>6</v>
      </c>
      <c r="K1327" s="15">
        <f>IFERROR(ROUND(IF('[10]Linked sheet'!J1327="","-",'[10]Linked sheet'!J1327),'Rounded options'!$B$3),"-")</f>
        <v>186</v>
      </c>
      <c r="L1327" s="15" t="str">
        <f>IF('[10]Linked sheet'!K1327="","-",'[10]Linked sheet'!K1327)</f>
        <v>No</v>
      </c>
      <c r="M1327" s="39" t="str">
        <f>IF('[10]Linked sheet'!L1327="","-",'[10]Linked sheet'!L1327)</f>
        <v>-</v>
      </c>
      <c r="N1327" s="35">
        <f>IFERROR(ROUND('[10]Linked sheet'!M1327,'Rounded options'!$B$3),"-")</f>
        <v>0</v>
      </c>
      <c r="O1327" s="7" t="str">
        <f>IFERROR(VLOOKUP($B1327,[11]BPT_System_Structure!$B:$F,2,FALSE),"-")</f>
        <v>-</v>
      </c>
      <c r="P1327" s="23" t="str">
        <f>IFERROR(VLOOKUP($B1327,[11]BPT_System_Structure!$B:$F,3,FALSE),"-")</f>
        <v>-</v>
      </c>
      <c r="Q1327" s="8" t="str">
        <f>IFERROR(VLOOKUP($B1327,[11]BPT_System_Structure!$B:$F,5,FALSE),"-")</f>
        <v>-</v>
      </c>
      <c r="R1327" s="59">
        <v>0</v>
      </c>
    </row>
    <row r="1328" spans="2:18" hidden="1" x14ac:dyDescent="0.2">
      <c r="B1328" s="21" t="str">
        <f>'[10]Linked sheet'!A1328</f>
        <v>LB53B</v>
      </c>
      <c r="C1328" s="20" t="str">
        <f>VLOOKUP($B1328,'[10]Linked sheet'!$A$3:$O$1925,2,FALSE)</f>
        <v>Intermediate Open, Scrotum, Testis or Vas Deferens Procedures, 18 years and under</v>
      </c>
      <c r="D1328" s="68" t="str">
        <f>IF(AND($Q1328=$D$2,$O1328="HRG"),"See 07.BPT",IFERROR(ROUND('[10]Linked sheet'!C1328,'Rounded options'!$B$3),"-"))</f>
        <v>-</v>
      </c>
      <c r="E1328" s="66">
        <f>IF(AND($O1328="HRG",OR($D$2,$Q1328=$E$2)), "See 07.BPTs",IFERROR(ROUND('[10]Linked sheet'!D1328,'Rounded options'!$B$3),"-"))</f>
        <v>1331</v>
      </c>
      <c r="F1328" s="15" t="str">
        <f>IFERROR(ROUND(IF('[10]Linked sheet'!E1328="","-",'[10]Linked sheet'!E1328),'Rounded options'!$B$3),"-")</f>
        <v>-</v>
      </c>
      <c r="G1328" s="15" t="str">
        <f>IFERROR(ROUND(IF('[10]Linked sheet'!F1328="","-",'[10]Linked sheet'!F1328),'Rounded options'!$B$3),"-")</f>
        <v>-</v>
      </c>
      <c r="H1328" s="15">
        <f>IFERROR(ROUND(IF('[10]Linked sheet'!G1328="","-",'[10]Linked sheet'!G1328),'Rounded options'!$B$3),"-")</f>
        <v>5</v>
      </c>
      <c r="I1328" s="66">
        <f>IF(AND(Q1328=$I$2,$O1328="HRG"),"See 07.BPTs",IFERROR(ROUND('[10]Linked sheet'!H1328,'Rounded options'!$B$3),"-"))</f>
        <v>1474</v>
      </c>
      <c r="J1328" s="15">
        <f>IFERROR(ROUND(IF('[10]Linked sheet'!I1328="","-",'[10]Linked sheet'!I1328),'Rounded options'!$B$3),"-")</f>
        <v>5</v>
      </c>
      <c r="K1328" s="15">
        <f>IFERROR(ROUND(IF('[10]Linked sheet'!J1328="","-",'[10]Linked sheet'!J1328),'Rounded options'!$B$3),"-")</f>
        <v>339</v>
      </c>
      <c r="L1328" s="15" t="str">
        <f>IF('[10]Linked sheet'!K1328="","-",'[10]Linked sheet'!K1328)</f>
        <v>No</v>
      </c>
      <c r="M1328" s="39" t="str">
        <f>IF('[10]Linked sheet'!L1328="","-",'[10]Linked sheet'!L1328)</f>
        <v>-</v>
      </c>
      <c r="N1328" s="35">
        <f>IFERROR(ROUND('[10]Linked sheet'!M1328,'Rounded options'!$B$3),"-")</f>
        <v>0</v>
      </c>
      <c r="O1328" s="7" t="str">
        <f>IFERROR(VLOOKUP($B1328,[11]BPT_System_Structure!$B:$F,2,FALSE),"-")</f>
        <v>-</v>
      </c>
      <c r="P1328" s="23" t="str">
        <f>IFERROR(VLOOKUP($B1328,[11]BPT_System_Structure!$B:$F,3,FALSE),"-")</f>
        <v>-</v>
      </c>
      <c r="Q1328" s="8" t="str">
        <f>IFERROR(VLOOKUP($B1328,[11]BPT_System_Structure!$B:$F,5,FALSE),"-")</f>
        <v>-</v>
      </c>
      <c r="R1328" s="59">
        <v>0</v>
      </c>
    </row>
    <row r="1329" spans="2:18" hidden="1" x14ac:dyDescent="0.2">
      <c r="B1329" s="21" t="str">
        <f>'[10]Linked sheet'!A1329</f>
        <v>LB53C</v>
      </c>
      <c r="C1329" s="20" t="str">
        <f>VLOOKUP($B1329,'[10]Linked sheet'!$A$3:$O$1925,2,FALSE)</f>
        <v>Intermediate Open, Scrotum, Testis or Vas Deferens Procedures, 19 years and over, with CC Score 1+</v>
      </c>
      <c r="D1329" s="68" t="str">
        <f>IF(AND($Q1329=$D$2,$O1329="HRG"),"See 07.BPT",IFERROR(ROUND('[10]Linked sheet'!C1329,'Rounded options'!$B$3),"-"))</f>
        <v>-</v>
      </c>
      <c r="E1329" s="66">
        <f>IF(AND($O1329="HRG",OR($D$2,$Q1329=$E$2)), "See 07.BPTs",IFERROR(ROUND('[10]Linked sheet'!D1329,'Rounded options'!$B$3),"-"))</f>
        <v>1747</v>
      </c>
      <c r="F1329" s="15" t="str">
        <f>IFERROR(ROUND(IF('[10]Linked sheet'!E1329="","-",'[10]Linked sheet'!E1329),'Rounded options'!$B$3),"-")</f>
        <v>-</v>
      </c>
      <c r="G1329" s="15" t="str">
        <f>IFERROR(ROUND(IF('[10]Linked sheet'!F1329="","-",'[10]Linked sheet'!F1329),'Rounded options'!$B$3),"-")</f>
        <v>-</v>
      </c>
      <c r="H1329" s="15">
        <f>IFERROR(ROUND(IF('[10]Linked sheet'!G1329="","-",'[10]Linked sheet'!G1329),'Rounded options'!$B$3),"-")</f>
        <v>5</v>
      </c>
      <c r="I1329" s="66">
        <f>IF(AND(Q1329=$I$2,$O1329="HRG"),"See 07.BPTs",IFERROR(ROUND('[10]Linked sheet'!H1329,'Rounded options'!$B$3),"-"))</f>
        <v>3026</v>
      </c>
      <c r="J1329" s="15">
        <f>IFERROR(ROUND(IF('[10]Linked sheet'!I1329="","-",'[10]Linked sheet'!I1329),'Rounded options'!$B$3),"-")</f>
        <v>17</v>
      </c>
      <c r="K1329" s="15">
        <f>IFERROR(ROUND(IF('[10]Linked sheet'!J1329="","-",'[10]Linked sheet'!J1329),'Rounded options'!$B$3),"-")</f>
        <v>186</v>
      </c>
      <c r="L1329" s="15" t="str">
        <f>IF('[10]Linked sheet'!K1329="","-",'[10]Linked sheet'!K1329)</f>
        <v>No</v>
      </c>
      <c r="M1329" s="39" t="str">
        <f>IF('[10]Linked sheet'!L1329="","-",'[10]Linked sheet'!L1329)</f>
        <v>-</v>
      </c>
      <c r="N1329" s="35">
        <f>IFERROR(ROUND('[10]Linked sheet'!M1329,'Rounded options'!$B$3),"-")</f>
        <v>0</v>
      </c>
      <c r="O1329" s="7" t="str">
        <f>IFERROR(VLOOKUP($B1329,[11]BPT_System_Structure!$B:$F,2,FALSE),"-")</f>
        <v>-</v>
      </c>
      <c r="P1329" s="23" t="str">
        <f>IFERROR(VLOOKUP($B1329,[11]BPT_System_Structure!$B:$F,3,FALSE),"-")</f>
        <v>-</v>
      </c>
      <c r="Q1329" s="8" t="str">
        <f>IFERROR(VLOOKUP($B1329,[11]BPT_System_Structure!$B:$F,5,FALSE),"-")</f>
        <v>-</v>
      </c>
      <c r="R1329" s="59">
        <v>0</v>
      </c>
    </row>
    <row r="1330" spans="2:18" hidden="1" x14ac:dyDescent="0.2">
      <c r="B1330" s="21" t="str">
        <f>'[10]Linked sheet'!A1330</f>
        <v>LB53D</v>
      </c>
      <c r="C1330" s="20" t="str">
        <f>VLOOKUP($B1330,'[10]Linked sheet'!$A$3:$O$1925,2,FALSE)</f>
        <v>Intermediate Open, Scrotum, Testis or Vas Deferens Procedures, 19 years and over, with CC Score 0</v>
      </c>
      <c r="D1330" s="68" t="str">
        <f>IF(AND($Q1330=$D$2,$O1330="HRG"),"See 07.BPT",IFERROR(ROUND('[10]Linked sheet'!C1330,'Rounded options'!$B$3),"-"))</f>
        <v>-</v>
      </c>
      <c r="E1330" s="66">
        <f>IF(AND($O1330="HRG",OR($D$2,$Q1330=$E$2)), "See 07.BPTs",IFERROR(ROUND('[10]Linked sheet'!D1330,'Rounded options'!$B$3),"-"))</f>
        <v>1300</v>
      </c>
      <c r="F1330" s="15" t="str">
        <f>IFERROR(ROUND(IF('[10]Linked sheet'!E1330="","-",'[10]Linked sheet'!E1330),'Rounded options'!$B$3),"-")</f>
        <v>-</v>
      </c>
      <c r="G1330" s="15" t="str">
        <f>IFERROR(ROUND(IF('[10]Linked sheet'!F1330="","-",'[10]Linked sheet'!F1330),'Rounded options'!$B$3),"-")</f>
        <v>-</v>
      </c>
      <c r="H1330" s="15">
        <f>IFERROR(ROUND(IF('[10]Linked sheet'!G1330="","-",'[10]Linked sheet'!G1330),'Rounded options'!$B$3),"-")</f>
        <v>5</v>
      </c>
      <c r="I1330" s="66">
        <f>IF(AND(Q1330=$I$2,$O1330="HRG"),"See 07.BPTs",IFERROR(ROUND('[10]Linked sheet'!H1330,'Rounded options'!$B$3),"-"))</f>
        <v>1732</v>
      </c>
      <c r="J1330" s="15">
        <f>IFERROR(ROUND(IF('[10]Linked sheet'!I1330="","-",'[10]Linked sheet'!I1330),'Rounded options'!$B$3),"-")</f>
        <v>5</v>
      </c>
      <c r="K1330" s="15">
        <f>IFERROR(ROUND(IF('[10]Linked sheet'!J1330="","-",'[10]Linked sheet'!J1330),'Rounded options'!$B$3),"-")</f>
        <v>186</v>
      </c>
      <c r="L1330" s="15" t="str">
        <f>IF('[10]Linked sheet'!K1330="","-",'[10]Linked sheet'!K1330)</f>
        <v>No</v>
      </c>
      <c r="M1330" s="39" t="str">
        <f>IF('[10]Linked sheet'!L1330="","-",'[10]Linked sheet'!L1330)</f>
        <v>-</v>
      </c>
      <c r="N1330" s="35">
        <f>IFERROR(ROUND('[10]Linked sheet'!M1330,'Rounded options'!$B$3),"-")</f>
        <v>0</v>
      </c>
      <c r="O1330" s="7" t="str">
        <f>IFERROR(VLOOKUP($B1330,[11]BPT_System_Structure!$B:$F,2,FALSE),"-")</f>
        <v>-</v>
      </c>
      <c r="P1330" s="23" t="str">
        <f>IFERROR(VLOOKUP($B1330,[11]BPT_System_Structure!$B:$F,3,FALSE),"-")</f>
        <v>-</v>
      </c>
      <c r="Q1330" s="8" t="str">
        <f>IFERROR(VLOOKUP($B1330,[11]BPT_System_Structure!$B:$F,5,FALSE),"-")</f>
        <v>-</v>
      </c>
      <c r="R1330" s="59">
        <v>0</v>
      </c>
    </row>
    <row r="1331" spans="2:18" hidden="1" x14ac:dyDescent="0.2">
      <c r="B1331" s="21" t="str">
        <f>'[10]Linked sheet'!A1331</f>
        <v>LB54A</v>
      </c>
      <c r="C1331" s="20" t="str">
        <f>VLOOKUP($B1331,'[10]Linked sheet'!$A$3:$O$1925,2,FALSE)</f>
        <v>Minor, Scrotum, Testis or Vas Deferens Procedures, 19 years and over</v>
      </c>
      <c r="D1331" s="68">
        <f>IF(AND($Q1331=$D$2,$O1331="HRG"),"See 07.BPT",IFERROR(ROUND('[10]Linked sheet'!C1331,'Rounded options'!$B$3),"-"))</f>
        <v>186</v>
      </c>
      <c r="E1331" s="66">
        <f>IF(AND($O1331="HRG",OR($D$2,$Q1331=$E$2)), "See 07.BPTs",IFERROR(ROUND('[10]Linked sheet'!D1331,'Rounded options'!$B$3),"-"))</f>
        <v>1015</v>
      </c>
      <c r="F1331" s="15" t="str">
        <f>IFERROR(ROUND(IF('[10]Linked sheet'!E1331="","-",'[10]Linked sheet'!E1331),'Rounded options'!$B$3),"-")</f>
        <v>-</v>
      </c>
      <c r="G1331" s="15" t="str">
        <f>IFERROR(ROUND(IF('[10]Linked sheet'!F1331="","-",'[10]Linked sheet'!F1331),'Rounded options'!$B$3),"-")</f>
        <v>-</v>
      </c>
      <c r="H1331" s="15">
        <f>IFERROR(ROUND(IF('[10]Linked sheet'!G1331="","-",'[10]Linked sheet'!G1331),'Rounded options'!$B$3),"-")</f>
        <v>5</v>
      </c>
      <c r="I1331" s="66">
        <f>IF(AND(Q1331=$I$2,$O1331="HRG"),"See 07.BPTs",IFERROR(ROUND('[10]Linked sheet'!H1331,'Rounded options'!$B$3),"-"))</f>
        <v>1111</v>
      </c>
      <c r="J1331" s="15">
        <f>IFERROR(ROUND(IF('[10]Linked sheet'!I1331="","-",'[10]Linked sheet'!I1331),'Rounded options'!$B$3),"-")</f>
        <v>5</v>
      </c>
      <c r="K1331" s="15">
        <f>IFERROR(ROUND(IF('[10]Linked sheet'!J1331="","-",'[10]Linked sheet'!J1331),'Rounded options'!$B$3),"-")</f>
        <v>186</v>
      </c>
      <c r="L1331" s="15" t="str">
        <f>IF('[10]Linked sheet'!K1331="","-",'[10]Linked sheet'!K1331)</f>
        <v>No</v>
      </c>
      <c r="M1331" s="39" t="str">
        <f>IF('[10]Linked sheet'!L1331="","-",'[10]Linked sheet'!L1331)</f>
        <v>-</v>
      </c>
      <c r="N1331" s="35">
        <f>IFERROR(ROUND('[10]Linked sheet'!M1331,'Rounded options'!$B$3),"-")</f>
        <v>0</v>
      </c>
      <c r="O1331" s="7" t="str">
        <f>IFERROR(VLOOKUP($B1331,[11]BPT_System_Structure!$B:$F,2,FALSE),"-")</f>
        <v>-</v>
      </c>
      <c r="P1331" s="23" t="str">
        <f>IFERROR(VLOOKUP($B1331,[11]BPT_System_Structure!$B:$F,3,FALSE),"-")</f>
        <v>-</v>
      </c>
      <c r="Q1331" s="8" t="str">
        <f>IFERROR(VLOOKUP($B1331,[11]BPT_System_Structure!$B:$F,5,FALSE),"-")</f>
        <v>-</v>
      </c>
      <c r="R1331" s="59">
        <v>0</v>
      </c>
    </row>
    <row r="1332" spans="2:18" hidden="1" x14ac:dyDescent="0.2">
      <c r="B1332" s="21" t="str">
        <f>'[10]Linked sheet'!A1332</f>
        <v>LB54C</v>
      </c>
      <c r="C1332" s="20" t="str">
        <f>VLOOKUP($B1332,'[10]Linked sheet'!$A$3:$O$1925,2,FALSE)</f>
        <v>Minor, Scrotum, Testis or Vas Deferens Procedures, between 2 and 18 years</v>
      </c>
      <c r="D1332" s="68" t="str">
        <f>IF(AND($Q1332=$D$2,$O1332="HRG"),"See 07.BPT",IFERROR(ROUND('[10]Linked sheet'!C1332,'Rounded options'!$B$3),"-"))</f>
        <v>-</v>
      </c>
      <c r="E1332" s="66">
        <f>IF(AND($O1332="HRG",OR($D$2,$Q1332=$E$2)), "See 07.BPTs",IFERROR(ROUND('[10]Linked sheet'!D1332,'Rounded options'!$B$3),"-"))</f>
        <v>1263</v>
      </c>
      <c r="F1332" s="15" t="str">
        <f>IFERROR(ROUND(IF('[10]Linked sheet'!E1332="","-",'[10]Linked sheet'!E1332),'Rounded options'!$B$3),"-")</f>
        <v>-</v>
      </c>
      <c r="G1332" s="15" t="str">
        <f>IFERROR(ROUND(IF('[10]Linked sheet'!F1332="","-",'[10]Linked sheet'!F1332),'Rounded options'!$B$3),"-")</f>
        <v>-</v>
      </c>
      <c r="H1332" s="15">
        <f>IFERROR(ROUND(IF('[10]Linked sheet'!G1332="","-",'[10]Linked sheet'!G1332),'Rounded options'!$B$3),"-")</f>
        <v>5</v>
      </c>
      <c r="I1332" s="66">
        <f>IF(AND(Q1332=$I$2,$O1332="HRG"),"See 07.BPTs",IFERROR(ROUND('[10]Linked sheet'!H1332,'Rounded options'!$B$3),"-"))</f>
        <v>1188</v>
      </c>
      <c r="J1332" s="15">
        <f>IFERROR(ROUND(IF('[10]Linked sheet'!I1332="","-",'[10]Linked sheet'!I1332),'Rounded options'!$B$3),"-")</f>
        <v>5</v>
      </c>
      <c r="K1332" s="15">
        <f>IFERROR(ROUND(IF('[10]Linked sheet'!J1332="","-",'[10]Linked sheet'!J1332),'Rounded options'!$B$3),"-")</f>
        <v>339</v>
      </c>
      <c r="L1332" s="15" t="str">
        <f>IF('[10]Linked sheet'!K1332="","-",'[10]Linked sheet'!K1332)</f>
        <v>No</v>
      </c>
      <c r="M1332" s="39" t="str">
        <f>IF('[10]Linked sheet'!L1332="","-",'[10]Linked sheet'!L1332)</f>
        <v>-</v>
      </c>
      <c r="N1332" s="35">
        <f>IFERROR(ROUND('[10]Linked sheet'!M1332,'Rounded options'!$B$3),"-")</f>
        <v>0</v>
      </c>
      <c r="O1332" s="7" t="str">
        <f>IFERROR(VLOOKUP($B1332,[11]BPT_System_Structure!$B:$F,2,FALSE),"-")</f>
        <v>-</v>
      </c>
      <c r="P1332" s="23" t="str">
        <f>IFERROR(VLOOKUP($B1332,[11]BPT_System_Structure!$B:$F,3,FALSE),"-")</f>
        <v>-</v>
      </c>
      <c r="Q1332" s="8" t="str">
        <f>IFERROR(VLOOKUP($B1332,[11]BPT_System_Structure!$B:$F,5,FALSE),"-")</f>
        <v>-</v>
      </c>
      <c r="R1332" s="59">
        <v>0</v>
      </c>
    </row>
    <row r="1333" spans="2:18" hidden="1" x14ac:dyDescent="0.2">
      <c r="B1333" s="21" t="str">
        <f>'[10]Linked sheet'!A1333</f>
        <v>LB54D</v>
      </c>
      <c r="C1333" s="20" t="str">
        <f>VLOOKUP($B1333,'[10]Linked sheet'!$A$3:$O$1925,2,FALSE)</f>
        <v>Minor, Scrotum, Testis or Vas Deferens Procedures, 1 year and under</v>
      </c>
      <c r="D1333" s="68" t="str">
        <f>IF(AND($Q1333=$D$2,$O1333="HRG"),"See 07.BPT",IFERROR(ROUND('[10]Linked sheet'!C1333,'Rounded options'!$B$3),"-"))</f>
        <v>-</v>
      </c>
      <c r="E1333" s="66">
        <f>IF(AND($O1333="HRG",OR($D$2,$Q1333=$E$2)), "See 07.BPTs",IFERROR(ROUND('[10]Linked sheet'!D1333,'Rounded options'!$B$3),"-"))</f>
        <v>1336</v>
      </c>
      <c r="F1333" s="15" t="str">
        <f>IFERROR(ROUND(IF('[10]Linked sheet'!E1333="","-",'[10]Linked sheet'!E1333),'Rounded options'!$B$3),"-")</f>
        <v>-</v>
      </c>
      <c r="G1333" s="15" t="str">
        <f>IFERROR(ROUND(IF('[10]Linked sheet'!F1333="","-",'[10]Linked sheet'!F1333),'Rounded options'!$B$3),"-")</f>
        <v>-</v>
      </c>
      <c r="H1333" s="15">
        <f>IFERROR(ROUND(IF('[10]Linked sheet'!G1333="","-",'[10]Linked sheet'!G1333),'Rounded options'!$B$3),"-")</f>
        <v>5</v>
      </c>
      <c r="I1333" s="66">
        <f>IF(AND(Q1333=$I$2,$O1333="HRG"),"See 07.BPTs",IFERROR(ROUND('[10]Linked sheet'!H1333,'Rounded options'!$B$3),"-"))</f>
        <v>1243</v>
      </c>
      <c r="J1333" s="15">
        <f>IFERROR(ROUND(IF('[10]Linked sheet'!I1333="","-",'[10]Linked sheet'!I1333),'Rounded options'!$B$3),"-")</f>
        <v>5</v>
      </c>
      <c r="K1333" s="15">
        <f>IFERROR(ROUND(IF('[10]Linked sheet'!J1333="","-",'[10]Linked sheet'!J1333),'Rounded options'!$B$3),"-")</f>
        <v>339</v>
      </c>
      <c r="L1333" s="15" t="str">
        <f>IF('[10]Linked sheet'!K1333="","-",'[10]Linked sheet'!K1333)</f>
        <v>No</v>
      </c>
      <c r="M1333" s="39" t="str">
        <f>IF('[10]Linked sheet'!L1333="","-",'[10]Linked sheet'!L1333)</f>
        <v>-</v>
      </c>
      <c r="N1333" s="35">
        <f>IFERROR(ROUND('[10]Linked sheet'!M1333,'Rounded options'!$B$3),"-")</f>
        <v>0</v>
      </c>
      <c r="O1333" s="7" t="str">
        <f>IFERROR(VLOOKUP($B1333,[11]BPT_System_Structure!$B:$F,2,FALSE),"-")</f>
        <v>-</v>
      </c>
      <c r="P1333" s="23" t="str">
        <f>IFERROR(VLOOKUP($B1333,[11]BPT_System_Structure!$B:$F,3,FALSE),"-")</f>
        <v>-</v>
      </c>
      <c r="Q1333" s="8" t="str">
        <f>IFERROR(VLOOKUP($B1333,[11]BPT_System_Structure!$B:$F,5,FALSE),"-")</f>
        <v>-</v>
      </c>
      <c r="R1333" s="59">
        <v>0</v>
      </c>
    </row>
    <row r="1334" spans="2:18" x14ac:dyDescent="0.2">
      <c r="B1334" s="21" t="str">
        <f>'[10]Linked sheet'!A1334</f>
        <v>LB55A</v>
      </c>
      <c r="C1334" s="20" t="str">
        <f>VLOOKUP($B1334,'[10]Linked sheet'!$A$3:$O$1925,2,FALSE)</f>
        <v>Minor or Intermediate, Urethra Procedures, 19 years and over</v>
      </c>
      <c r="D1334" s="68">
        <f>IF(AND($Q1334=$D$2,$O1334="HRG"),"See 07.BPT",IFERROR(ROUND('[10]Linked sheet'!C1334,'Rounded options'!$B$3),"-"))</f>
        <v>114</v>
      </c>
      <c r="E1334" s="66">
        <f>IF(AND($O1334="HRG",OR($D$2,$Q1334=$E$2)), "See 07.BPTs",IFERROR(ROUND('[10]Linked sheet'!D1334,'Rounded options'!$B$3),"-"))</f>
        <v>727</v>
      </c>
      <c r="F1334" s="15" t="str">
        <f>IFERROR(ROUND(IF('[10]Linked sheet'!E1334="","-",'[10]Linked sheet'!E1334),'Rounded options'!$B$3),"-")</f>
        <v>-</v>
      </c>
      <c r="G1334" s="15" t="str">
        <f>IFERROR(ROUND(IF('[10]Linked sheet'!F1334="","-",'[10]Linked sheet'!F1334),'Rounded options'!$B$3),"-")</f>
        <v>-</v>
      </c>
      <c r="H1334" s="15">
        <f>IFERROR(ROUND(IF('[10]Linked sheet'!G1334="","-",'[10]Linked sheet'!G1334),'Rounded options'!$B$3),"-")</f>
        <v>5</v>
      </c>
      <c r="I1334" s="66">
        <f>IF(AND(Q1334=$I$2,$O1334="HRG"),"See 07.BPTs",IFERROR(ROUND('[10]Linked sheet'!H1334,'Rounded options'!$B$3),"-"))</f>
        <v>738</v>
      </c>
      <c r="J1334" s="15">
        <f>IFERROR(ROUND(IF('[10]Linked sheet'!I1334="","-",'[10]Linked sheet'!I1334),'Rounded options'!$B$3),"-")</f>
        <v>5</v>
      </c>
      <c r="K1334" s="15">
        <f>IFERROR(ROUND(IF('[10]Linked sheet'!J1334="","-",'[10]Linked sheet'!J1334),'Rounded options'!$B$3),"-")</f>
        <v>186</v>
      </c>
      <c r="L1334" s="15" t="str">
        <f>IF('[10]Linked sheet'!K1334="","-",'[10]Linked sheet'!K1334)</f>
        <v>No</v>
      </c>
      <c r="M1334" s="39" t="str">
        <f>IF('[10]Linked sheet'!L1334="","-",'[10]Linked sheet'!L1334)</f>
        <v>-</v>
      </c>
      <c r="N1334" s="35">
        <f>IFERROR(ROUND('[10]Linked sheet'!M1334,'Rounded options'!$B$3),"-")</f>
        <v>0</v>
      </c>
      <c r="O1334" s="7" t="str">
        <f>IFERROR(VLOOKUP($B1334,[11]BPT_System_Structure!$B:$F,2,FALSE),"-")</f>
        <v>sub-HRG</v>
      </c>
      <c r="P1334" s="23" t="str">
        <f>IFERROR(VLOOKUP($B1334,[11]BPT_System_Structure!$B:$F,3,FALSE),"-")</f>
        <v>DayCase</v>
      </c>
      <c r="Q1334" s="8" t="str">
        <f>IFERROR(VLOOKUP($B1334,[11]BPT_System_Structure!$B:$F,5,FALSE),"-")</f>
        <v>DC/EL</v>
      </c>
      <c r="R1334" s="59" t="s">
        <v>11</v>
      </c>
    </row>
    <row r="1335" spans="2:18" hidden="1" x14ac:dyDescent="0.2">
      <c r="B1335" s="21" t="str">
        <f>'[10]Linked sheet'!A1335</f>
        <v>LB55B</v>
      </c>
      <c r="C1335" s="20" t="str">
        <f>VLOOKUP($B1335,'[10]Linked sheet'!$A$3:$O$1925,2,FALSE)</f>
        <v>Minor or Intermediate, Urethra Procedures, 18 years and under</v>
      </c>
      <c r="D1335" s="68" t="str">
        <f>IF(AND($Q1335=$D$2,$O1335="HRG"),"See 07.BPT",IFERROR(ROUND('[10]Linked sheet'!C1335,'Rounded options'!$B$3),"-"))</f>
        <v>-</v>
      </c>
      <c r="E1335" s="66">
        <f>IF(AND($O1335="HRG",OR($D$2,$Q1335=$E$2)), "See 07.BPTs",IFERROR(ROUND('[10]Linked sheet'!D1335,'Rounded options'!$B$3),"-"))</f>
        <v>846</v>
      </c>
      <c r="F1335" s="15" t="str">
        <f>IFERROR(ROUND(IF('[10]Linked sheet'!E1335="","-",'[10]Linked sheet'!E1335),'Rounded options'!$B$3),"-")</f>
        <v>-</v>
      </c>
      <c r="G1335" s="15" t="str">
        <f>IFERROR(ROUND(IF('[10]Linked sheet'!F1335="","-",'[10]Linked sheet'!F1335),'Rounded options'!$B$3),"-")</f>
        <v>-</v>
      </c>
      <c r="H1335" s="15">
        <f>IFERROR(ROUND(IF('[10]Linked sheet'!G1335="","-",'[10]Linked sheet'!G1335),'Rounded options'!$B$3),"-")</f>
        <v>5</v>
      </c>
      <c r="I1335" s="66">
        <f>IF(AND(Q1335=$I$2,$O1335="HRG"),"See 07.BPTs",IFERROR(ROUND('[10]Linked sheet'!H1335,'Rounded options'!$B$3),"-"))</f>
        <v>1178</v>
      </c>
      <c r="J1335" s="15">
        <f>IFERROR(ROUND(IF('[10]Linked sheet'!I1335="","-",'[10]Linked sheet'!I1335),'Rounded options'!$B$3),"-")</f>
        <v>5</v>
      </c>
      <c r="K1335" s="15">
        <f>IFERROR(ROUND(IF('[10]Linked sheet'!J1335="","-",'[10]Linked sheet'!J1335),'Rounded options'!$B$3),"-")</f>
        <v>339</v>
      </c>
      <c r="L1335" s="15" t="str">
        <f>IF('[10]Linked sheet'!K1335="","-",'[10]Linked sheet'!K1335)</f>
        <v>No</v>
      </c>
      <c r="M1335" s="39" t="str">
        <f>IF('[10]Linked sheet'!L1335="","-",'[10]Linked sheet'!L1335)</f>
        <v>-</v>
      </c>
      <c r="N1335" s="35">
        <f>IFERROR(ROUND('[10]Linked sheet'!M1335,'Rounded options'!$B$3),"-")</f>
        <v>0</v>
      </c>
      <c r="O1335" s="7" t="str">
        <f>IFERROR(VLOOKUP($B1335,[11]BPT_System_Structure!$B:$F,2,FALSE),"-")</f>
        <v>-</v>
      </c>
      <c r="P1335" s="23" t="str">
        <f>IFERROR(VLOOKUP($B1335,[11]BPT_System_Structure!$B:$F,3,FALSE),"-")</f>
        <v>-</v>
      </c>
      <c r="Q1335" s="8" t="str">
        <f>IFERROR(VLOOKUP($B1335,[11]BPT_System_Structure!$B:$F,5,FALSE),"-")</f>
        <v>-</v>
      </c>
      <c r="R1335" s="59">
        <v>0</v>
      </c>
    </row>
    <row r="1336" spans="2:18" hidden="1" x14ac:dyDescent="0.2">
      <c r="B1336" s="21" t="str">
        <f>'[10]Linked sheet'!A1336</f>
        <v>LB56A</v>
      </c>
      <c r="C1336" s="20" t="str">
        <f>VLOOKUP($B1336,'[10]Linked sheet'!$A$3:$O$1925,2,FALSE)</f>
        <v>Minor Penis Procedures, 19 years and over</v>
      </c>
      <c r="D1336" s="68">
        <f>IF(AND($Q1336=$D$2,$O1336="HRG"),"See 07.BPT",IFERROR(ROUND('[10]Linked sheet'!C1336,'Rounded options'!$B$3),"-"))</f>
        <v>230</v>
      </c>
      <c r="E1336" s="66">
        <f>IF(AND($O1336="HRG",OR($D$2,$Q1336=$E$2)), "See 07.BPTs",IFERROR(ROUND('[10]Linked sheet'!D1336,'Rounded options'!$B$3),"-"))</f>
        <v>882</v>
      </c>
      <c r="F1336" s="15" t="str">
        <f>IFERROR(ROUND(IF('[10]Linked sheet'!E1336="","-",'[10]Linked sheet'!E1336),'Rounded options'!$B$3),"-")</f>
        <v>-</v>
      </c>
      <c r="G1336" s="15" t="str">
        <f>IFERROR(ROUND(IF('[10]Linked sheet'!F1336="","-",'[10]Linked sheet'!F1336),'Rounded options'!$B$3),"-")</f>
        <v>-</v>
      </c>
      <c r="H1336" s="15">
        <f>IFERROR(ROUND(IF('[10]Linked sheet'!G1336="","-",'[10]Linked sheet'!G1336),'Rounded options'!$B$3),"-")</f>
        <v>5</v>
      </c>
      <c r="I1336" s="66">
        <f>IF(AND(Q1336=$I$2,$O1336="HRG"),"See 07.BPTs",IFERROR(ROUND('[10]Linked sheet'!H1336,'Rounded options'!$B$3),"-"))</f>
        <v>882</v>
      </c>
      <c r="J1336" s="15">
        <f>IFERROR(ROUND(IF('[10]Linked sheet'!I1336="","-",'[10]Linked sheet'!I1336),'Rounded options'!$B$3),"-")</f>
        <v>5</v>
      </c>
      <c r="K1336" s="15">
        <f>IFERROR(ROUND(IF('[10]Linked sheet'!J1336="","-",'[10]Linked sheet'!J1336),'Rounded options'!$B$3),"-")</f>
        <v>186</v>
      </c>
      <c r="L1336" s="15" t="str">
        <f>IF('[10]Linked sheet'!K1336="","-",'[10]Linked sheet'!K1336)</f>
        <v>No</v>
      </c>
      <c r="M1336" s="39" t="str">
        <f>IF('[10]Linked sheet'!L1336="","-",'[10]Linked sheet'!L1336)</f>
        <v>-</v>
      </c>
      <c r="N1336" s="35">
        <f>IFERROR(ROUND('[10]Linked sheet'!M1336,'Rounded options'!$B$3),"-")</f>
        <v>0</v>
      </c>
      <c r="O1336" s="7" t="str">
        <f>IFERROR(VLOOKUP($B1336,[11]BPT_System_Structure!$B:$F,2,FALSE),"-")</f>
        <v>-</v>
      </c>
      <c r="P1336" s="23" t="str">
        <f>IFERROR(VLOOKUP($B1336,[11]BPT_System_Structure!$B:$F,3,FALSE),"-")</f>
        <v>-</v>
      </c>
      <c r="Q1336" s="8" t="str">
        <f>IFERROR(VLOOKUP($B1336,[11]BPT_System_Structure!$B:$F,5,FALSE),"-")</f>
        <v>-</v>
      </c>
      <c r="R1336" s="59">
        <v>0</v>
      </c>
    </row>
    <row r="1337" spans="2:18" hidden="1" x14ac:dyDescent="0.2">
      <c r="B1337" s="21" t="str">
        <f>'[10]Linked sheet'!A1337</f>
        <v>LB56C</v>
      </c>
      <c r="C1337" s="20" t="str">
        <f>VLOOKUP($B1337,'[10]Linked sheet'!$A$3:$O$1925,2,FALSE)</f>
        <v>Minor Penis Procedures, between 2 and 18 years</v>
      </c>
      <c r="D1337" s="68" t="str">
        <f>IF(AND($Q1337=$D$2,$O1337="HRG"),"See 07.BPT",IFERROR(ROUND('[10]Linked sheet'!C1337,'Rounded options'!$B$3),"-"))</f>
        <v>-</v>
      </c>
      <c r="E1337" s="66">
        <f>IF(AND($O1337="HRG",OR($D$2,$Q1337=$E$2)), "See 07.BPTs",IFERROR(ROUND('[10]Linked sheet'!D1337,'Rounded options'!$B$3),"-"))</f>
        <v>906</v>
      </c>
      <c r="F1337" s="15" t="str">
        <f>IFERROR(ROUND(IF('[10]Linked sheet'!E1337="","-",'[10]Linked sheet'!E1337),'Rounded options'!$B$3),"-")</f>
        <v>-</v>
      </c>
      <c r="G1337" s="15" t="str">
        <f>IFERROR(ROUND(IF('[10]Linked sheet'!F1337="","-",'[10]Linked sheet'!F1337),'Rounded options'!$B$3),"-")</f>
        <v>-</v>
      </c>
      <c r="H1337" s="15">
        <f>IFERROR(ROUND(IF('[10]Linked sheet'!G1337="","-",'[10]Linked sheet'!G1337),'Rounded options'!$B$3),"-")</f>
        <v>5</v>
      </c>
      <c r="I1337" s="66">
        <f>IF(AND(Q1337=$I$2,$O1337="HRG"),"See 07.BPTs",IFERROR(ROUND('[10]Linked sheet'!H1337,'Rounded options'!$B$3),"-"))</f>
        <v>906</v>
      </c>
      <c r="J1337" s="15">
        <f>IFERROR(ROUND(IF('[10]Linked sheet'!I1337="","-",'[10]Linked sheet'!I1337),'Rounded options'!$B$3),"-")</f>
        <v>5</v>
      </c>
      <c r="K1337" s="15">
        <f>IFERROR(ROUND(IF('[10]Linked sheet'!J1337="","-",'[10]Linked sheet'!J1337),'Rounded options'!$B$3),"-")</f>
        <v>339</v>
      </c>
      <c r="L1337" s="15" t="str">
        <f>IF('[10]Linked sheet'!K1337="","-",'[10]Linked sheet'!K1337)</f>
        <v>No</v>
      </c>
      <c r="M1337" s="39" t="str">
        <f>IF('[10]Linked sheet'!L1337="","-",'[10]Linked sheet'!L1337)</f>
        <v>-</v>
      </c>
      <c r="N1337" s="35">
        <f>IFERROR(ROUND('[10]Linked sheet'!M1337,'Rounded options'!$B$3),"-")</f>
        <v>0</v>
      </c>
      <c r="O1337" s="7" t="str">
        <f>IFERROR(VLOOKUP($B1337,[11]BPT_System_Structure!$B:$F,2,FALSE),"-")</f>
        <v>-</v>
      </c>
      <c r="P1337" s="23" t="str">
        <f>IFERROR(VLOOKUP($B1337,[11]BPT_System_Structure!$B:$F,3,FALSE),"-")</f>
        <v>-</v>
      </c>
      <c r="Q1337" s="8" t="str">
        <f>IFERROR(VLOOKUP($B1337,[11]BPT_System_Structure!$B:$F,5,FALSE),"-")</f>
        <v>-</v>
      </c>
      <c r="R1337" s="59">
        <v>0</v>
      </c>
    </row>
    <row r="1338" spans="2:18" hidden="1" x14ac:dyDescent="0.2">
      <c r="B1338" s="21" t="str">
        <f>'[10]Linked sheet'!A1338</f>
        <v>LB56D</v>
      </c>
      <c r="C1338" s="20" t="str">
        <f>VLOOKUP($B1338,'[10]Linked sheet'!$A$3:$O$1925,2,FALSE)</f>
        <v>Minor Penis Procedures, 1 year and under</v>
      </c>
      <c r="D1338" s="68" t="str">
        <f>IF(AND($Q1338=$D$2,$O1338="HRG"),"See 07.BPT",IFERROR(ROUND('[10]Linked sheet'!C1338,'Rounded options'!$B$3),"-"))</f>
        <v>-</v>
      </c>
      <c r="E1338" s="66">
        <f>IF(AND($O1338="HRG",OR($D$2,$Q1338=$E$2)), "See 07.BPTs",IFERROR(ROUND('[10]Linked sheet'!D1338,'Rounded options'!$B$3),"-"))</f>
        <v>701</v>
      </c>
      <c r="F1338" s="15" t="str">
        <f>IFERROR(ROUND(IF('[10]Linked sheet'!E1338="","-",'[10]Linked sheet'!E1338),'Rounded options'!$B$3),"-")</f>
        <v>-</v>
      </c>
      <c r="G1338" s="15" t="str">
        <f>IFERROR(ROUND(IF('[10]Linked sheet'!F1338="","-",'[10]Linked sheet'!F1338),'Rounded options'!$B$3),"-")</f>
        <v>-</v>
      </c>
      <c r="H1338" s="15">
        <f>IFERROR(ROUND(IF('[10]Linked sheet'!G1338="","-",'[10]Linked sheet'!G1338),'Rounded options'!$B$3),"-")</f>
        <v>5</v>
      </c>
      <c r="I1338" s="66">
        <f>IF(AND(Q1338=$I$2,$O1338="HRG"),"See 07.BPTs",IFERROR(ROUND('[10]Linked sheet'!H1338,'Rounded options'!$B$3),"-"))</f>
        <v>1036</v>
      </c>
      <c r="J1338" s="15">
        <f>IFERROR(ROUND(IF('[10]Linked sheet'!I1338="","-",'[10]Linked sheet'!I1338),'Rounded options'!$B$3),"-")</f>
        <v>5</v>
      </c>
      <c r="K1338" s="15">
        <f>IFERROR(ROUND(IF('[10]Linked sheet'!J1338="","-",'[10]Linked sheet'!J1338),'Rounded options'!$B$3),"-")</f>
        <v>339</v>
      </c>
      <c r="L1338" s="15" t="str">
        <f>IF('[10]Linked sheet'!K1338="","-",'[10]Linked sheet'!K1338)</f>
        <v>No</v>
      </c>
      <c r="M1338" s="39" t="str">
        <f>IF('[10]Linked sheet'!L1338="","-",'[10]Linked sheet'!L1338)</f>
        <v>-</v>
      </c>
      <c r="N1338" s="35">
        <f>IFERROR(ROUND('[10]Linked sheet'!M1338,'Rounded options'!$B$3),"-")</f>
        <v>0</v>
      </c>
      <c r="O1338" s="7" t="str">
        <f>IFERROR(VLOOKUP($B1338,[11]BPT_System_Structure!$B:$F,2,FALSE),"-")</f>
        <v>-</v>
      </c>
      <c r="P1338" s="23" t="str">
        <f>IFERROR(VLOOKUP($B1338,[11]BPT_System_Structure!$B:$F,3,FALSE),"-")</f>
        <v>-</v>
      </c>
      <c r="Q1338" s="8" t="str">
        <f>IFERROR(VLOOKUP($B1338,[11]BPT_System_Structure!$B:$F,5,FALSE),"-")</f>
        <v>-</v>
      </c>
      <c r="R1338" s="59">
        <v>0</v>
      </c>
    </row>
    <row r="1339" spans="2:18" hidden="1" x14ac:dyDescent="0.2">
      <c r="B1339" s="21" t="str">
        <f>'[10]Linked sheet'!A1339</f>
        <v>LB57C</v>
      </c>
      <c r="C1339" s="20" t="str">
        <f>VLOOKUP($B1339,'[10]Linked sheet'!$A$3:$O$1925,2,FALSE)</f>
        <v>Urethral Disorders with Interventions</v>
      </c>
      <c r="D1339" s="68" t="str">
        <f>IF(AND($Q1339=$D$2,$O1339="HRG"),"See 07.BPT",IFERROR(ROUND('[10]Linked sheet'!C1339,'Rounded options'!$B$3),"-"))</f>
        <v>-</v>
      </c>
      <c r="E1339" s="66">
        <f>IF(AND($O1339="HRG",OR($D$2,$Q1339=$E$2)), "See 07.BPTs",IFERROR(ROUND('[10]Linked sheet'!D1339,'Rounded options'!$B$3),"-"))</f>
        <v>1741</v>
      </c>
      <c r="F1339" s="15" t="str">
        <f>IFERROR(ROUND(IF('[10]Linked sheet'!E1339="","-",'[10]Linked sheet'!E1339),'Rounded options'!$B$3),"-")</f>
        <v>-</v>
      </c>
      <c r="G1339" s="15" t="str">
        <f>IFERROR(ROUND(IF('[10]Linked sheet'!F1339="","-",'[10]Linked sheet'!F1339),'Rounded options'!$B$3),"-")</f>
        <v>-</v>
      </c>
      <c r="H1339" s="15">
        <f>IFERROR(ROUND(IF('[10]Linked sheet'!G1339="","-",'[10]Linked sheet'!G1339),'Rounded options'!$B$3),"-")</f>
        <v>5</v>
      </c>
      <c r="I1339" s="66">
        <f>IF(AND(Q1339=$I$2,$O1339="HRG"),"See 07.BPTs",IFERROR(ROUND('[10]Linked sheet'!H1339,'Rounded options'!$B$3),"-"))</f>
        <v>2351</v>
      </c>
      <c r="J1339" s="15">
        <f>IFERROR(ROUND(IF('[10]Linked sheet'!I1339="","-",'[10]Linked sheet'!I1339),'Rounded options'!$B$3),"-")</f>
        <v>16</v>
      </c>
      <c r="K1339" s="15">
        <f>IFERROR(ROUND(IF('[10]Linked sheet'!J1339="","-",'[10]Linked sheet'!J1339),'Rounded options'!$B$3),"-")</f>
        <v>186</v>
      </c>
      <c r="L1339" s="15" t="str">
        <f>IF('[10]Linked sheet'!K1339="","-",'[10]Linked sheet'!K1339)</f>
        <v>Yes</v>
      </c>
      <c r="M1339" s="39">
        <f>IF('[10]Linked sheet'!L1339="","-",'[10]Linked sheet'!L1339)</f>
        <v>0.30000000000000004</v>
      </c>
      <c r="N1339" s="35">
        <f>IFERROR(ROUND('[10]Linked sheet'!M1339,'Rounded options'!$B$3),"-")</f>
        <v>705</v>
      </c>
      <c r="O1339" s="7" t="str">
        <f>IFERROR(VLOOKUP($B1339,[11]BPT_System_Structure!$B:$F,2,FALSE),"-")</f>
        <v>-</v>
      </c>
      <c r="P1339" s="23" t="str">
        <f>IFERROR(VLOOKUP($B1339,[11]BPT_System_Structure!$B:$F,3,FALSE),"-")</f>
        <v>-</v>
      </c>
      <c r="Q1339" s="8" t="str">
        <f>IFERROR(VLOOKUP($B1339,[11]BPT_System_Structure!$B:$F,5,FALSE),"-")</f>
        <v>-</v>
      </c>
      <c r="R1339" s="59">
        <v>0</v>
      </c>
    </row>
    <row r="1340" spans="2:18" hidden="1" x14ac:dyDescent="0.2">
      <c r="B1340" s="21" t="str">
        <f>'[10]Linked sheet'!A1340</f>
        <v>LB57D</v>
      </c>
      <c r="C1340" s="20" t="str">
        <f>VLOOKUP($B1340,'[10]Linked sheet'!$A$3:$O$1925,2,FALSE)</f>
        <v>Urethral Disorders without Interventions</v>
      </c>
      <c r="D1340" s="68" t="str">
        <f>IF(AND($Q1340=$D$2,$O1340="HRG"),"See 07.BPT",IFERROR(ROUND('[10]Linked sheet'!C1340,'Rounded options'!$B$3),"-"))</f>
        <v>-</v>
      </c>
      <c r="E1340" s="66">
        <f>IF(AND($O1340="HRG",OR($D$2,$Q1340=$E$2)), "See 07.BPTs",IFERROR(ROUND('[10]Linked sheet'!D1340,'Rounded options'!$B$3),"-"))</f>
        <v>298</v>
      </c>
      <c r="F1340" s="15" t="str">
        <f>IFERROR(ROUND(IF('[10]Linked sheet'!E1340="","-",'[10]Linked sheet'!E1340),'Rounded options'!$B$3),"-")</f>
        <v>-</v>
      </c>
      <c r="G1340" s="15" t="str">
        <f>IFERROR(ROUND(IF('[10]Linked sheet'!F1340="","-",'[10]Linked sheet'!F1340),'Rounded options'!$B$3),"-")</f>
        <v>-</v>
      </c>
      <c r="H1340" s="15">
        <f>IFERROR(ROUND(IF('[10]Linked sheet'!G1340="","-",'[10]Linked sheet'!G1340),'Rounded options'!$B$3),"-")</f>
        <v>5</v>
      </c>
      <c r="I1340" s="66">
        <f>IF(AND(Q1340=$I$2,$O1340="HRG"),"See 07.BPTs",IFERROR(ROUND('[10]Linked sheet'!H1340,'Rounded options'!$B$3),"-"))</f>
        <v>875</v>
      </c>
      <c r="J1340" s="15">
        <f>IFERROR(ROUND(IF('[10]Linked sheet'!I1340="","-",'[10]Linked sheet'!I1340),'Rounded options'!$B$3),"-")</f>
        <v>5</v>
      </c>
      <c r="K1340" s="15">
        <f>IFERROR(ROUND(IF('[10]Linked sheet'!J1340="","-",'[10]Linked sheet'!J1340),'Rounded options'!$B$3),"-")</f>
        <v>186</v>
      </c>
      <c r="L1340" s="15" t="str">
        <f>IF('[10]Linked sheet'!K1340="","-",'[10]Linked sheet'!K1340)</f>
        <v>Yes</v>
      </c>
      <c r="M1340" s="39">
        <f>IF('[10]Linked sheet'!L1340="","-",'[10]Linked sheet'!L1340)</f>
        <v>0.65</v>
      </c>
      <c r="N1340" s="35">
        <f>IFERROR(ROUND('[10]Linked sheet'!M1340,'Rounded options'!$B$3),"-")</f>
        <v>569</v>
      </c>
      <c r="O1340" s="7" t="str">
        <f>IFERROR(VLOOKUP($B1340,[11]BPT_System_Structure!$B:$F,2,FALSE),"-")</f>
        <v>-</v>
      </c>
      <c r="P1340" s="23" t="str">
        <f>IFERROR(VLOOKUP($B1340,[11]BPT_System_Structure!$B:$F,3,FALSE),"-")</f>
        <v>-</v>
      </c>
      <c r="Q1340" s="8" t="str">
        <f>IFERROR(VLOOKUP($B1340,[11]BPT_System_Structure!$B:$F,5,FALSE),"-")</f>
        <v>-</v>
      </c>
      <c r="R1340" s="59">
        <v>0</v>
      </c>
    </row>
    <row r="1341" spans="2:18" hidden="1" x14ac:dyDescent="0.2">
      <c r="B1341" s="21" t="str">
        <f>'[10]Linked sheet'!A1341</f>
        <v>LB58C</v>
      </c>
      <c r="C1341" s="20" t="str">
        <f>VLOOKUP($B1341,'[10]Linked sheet'!$A$3:$O$1925,2,FALSE)</f>
        <v>Penile Disorders with Interventions</v>
      </c>
      <c r="D1341" s="68" t="str">
        <f>IF(AND($Q1341=$D$2,$O1341="HRG"),"See 07.BPT",IFERROR(ROUND('[10]Linked sheet'!C1341,'Rounded options'!$B$3),"-"))</f>
        <v>-</v>
      </c>
      <c r="E1341" s="66">
        <f>IF(AND($O1341="HRG",OR($D$2,$Q1341=$E$2)), "See 07.BPTs",IFERROR(ROUND('[10]Linked sheet'!D1341,'Rounded options'!$B$3),"-"))</f>
        <v>1947</v>
      </c>
      <c r="F1341" s="15" t="str">
        <f>IFERROR(ROUND(IF('[10]Linked sheet'!E1341="","-",'[10]Linked sheet'!E1341),'Rounded options'!$B$3),"-")</f>
        <v>-</v>
      </c>
      <c r="G1341" s="15" t="str">
        <f>IFERROR(ROUND(IF('[10]Linked sheet'!F1341="","-",'[10]Linked sheet'!F1341),'Rounded options'!$B$3),"-")</f>
        <v>-</v>
      </c>
      <c r="H1341" s="15">
        <f>IFERROR(ROUND(IF('[10]Linked sheet'!G1341="","-",'[10]Linked sheet'!G1341),'Rounded options'!$B$3),"-")</f>
        <v>5</v>
      </c>
      <c r="I1341" s="66">
        <f>IF(AND(Q1341=$I$2,$O1341="HRG"),"See 07.BPTs",IFERROR(ROUND('[10]Linked sheet'!H1341,'Rounded options'!$B$3),"-"))</f>
        <v>2642</v>
      </c>
      <c r="J1341" s="15">
        <f>IFERROR(ROUND(IF('[10]Linked sheet'!I1341="","-",'[10]Linked sheet'!I1341),'Rounded options'!$B$3),"-")</f>
        <v>17</v>
      </c>
      <c r="K1341" s="15">
        <f>IFERROR(ROUND(IF('[10]Linked sheet'!J1341="","-",'[10]Linked sheet'!J1341),'Rounded options'!$B$3),"-")</f>
        <v>186</v>
      </c>
      <c r="L1341" s="15" t="str">
        <f>IF('[10]Linked sheet'!K1341="","-",'[10]Linked sheet'!K1341)</f>
        <v>Yes</v>
      </c>
      <c r="M1341" s="39">
        <f>IF('[10]Linked sheet'!L1341="","-",'[10]Linked sheet'!L1341)</f>
        <v>0.30000000000000004</v>
      </c>
      <c r="N1341" s="35">
        <f>IFERROR(ROUND('[10]Linked sheet'!M1341,'Rounded options'!$B$3),"-")</f>
        <v>793</v>
      </c>
      <c r="O1341" s="7" t="str">
        <f>IFERROR(VLOOKUP($B1341,[11]BPT_System_Structure!$B:$F,2,FALSE),"-")</f>
        <v>-</v>
      </c>
      <c r="P1341" s="23" t="str">
        <f>IFERROR(VLOOKUP($B1341,[11]BPT_System_Structure!$B:$F,3,FALSE),"-")</f>
        <v>-</v>
      </c>
      <c r="Q1341" s="8" t="str">
        <f>IFERROR(VLOOKUP($B1341,[11]BPT_System_Structure!$B:$F,5,FALSE),"-")</f>
        <v>-</v>
      </c>
      <c r="R1341" s="59">
        <v>0</v>
      </c>
    </row>
    <row r="1342" spans="2:18" hidden="1" x14ac:dyDescent="0.2">
      <c r="B1342" s="21" t="str">
        <f>'[10]Linked sheet'!A1342</f>
        <v>LB58D</v>
      </c>
      <c r="C1342" s="20" t="str">
        <f>VLOOKUP($B1342,'[10]Linked sheet'!$A$3:$O$1925,2,FALSE)</f>
        <v>Penile Disorders without Interventions</v>
      </c>
      <c r="D1342" s="68" t="str">
        <f>IF(AND($Q1342=$D$2,$O1342="HRG"),"See 07.BPT",IFERROR(ROUND('[10]Linked sheet'!C1342,'Rounded options'!$B$3),"-"))</f>
        <v>-</v>
      </c>
      <c r="E1342" s="66">
        <f>IF(AND($O1342="HRG",OR($D$2,$Q1342=$E$2)), "See 07.BPTs",IFERROR(ROUND('[10]Linked sheet'!D1342,'Rounded options'!$B$3),"-"))</f>
        <v>448</v>
      </c>
      <c r="F1342" s="15" t="str">
        <f>IFERROR(ROUND(IF('[10]Linked sheet'!E1342="","-",'[10]Linked sheet'!E1342),'Rounded options'!$B$3),"-")</f>
        <v>-</v>
      </c>
      <c r="G1342" s="15" t="str">
        <f>IFERROR(ROUND(IF('[10]Linked sheet'!F1342="","-",'[10]Linked sheet'!F1342),'Rounded options'!$B$3),"-")</f>
        <v>-</v>
      </c>
      <c r="H1342" s="15">
        <f>IFERROR(ROUND(IF('[10]Linked sheet'!G1342="","-",'[10]Linked sheet'!G1342),'Rounded options'!$B$3),"-")</f>
        <v>5</v>
      </c>
      <c r="I1342" s="66">
        <f>IF(AND(Q1342=$I$2,$O1342="HRG"),"See 07.BPTs",IFERROR(ROUND('[10]Linked sheet'!H1342,'Rounded options'!$B$3),"-"))</f>
        <v>685</v>
      </c>
      <c r="J1342" s="15">
        <f>IFERROR(ROUND(IF('[10]Linked sheet'!I1342="","-",'[10]Linked sheet'!I1342),'Rounded options'!$B$3),"-")</f>
        <v>5</v>
      </c>
      <c r="K1342" s="15">
        <f>IFERROR(ROUND(IF('[10]Linked sheet'!J1342="","-",'[10]Linked sheet'!J1342),'Rounded options'!$B$3),"-")</f>
        <v>186</v>
      </c>
      <c r="L1342" s="15" t="str">
        <f>IF('[10]Linked sheet'!K1342="","-",'[10]Linked sheet'!K1342)</f>
        <v>Yes</v>
      </c>
      <c r="M1342" s="39">
        <f>IF('[10]Linked sheet'!L1342="","-",'[10]Linked sheet'!L1342)</f>
        <v>0.65</v>
      </c>
      <c r="N1342" s="35">
        <f>IFERROR(ROUND('[10]Linked sheet'!M1342,'Rounded options'!$B$3),"-")</f>
        <v>445</v>
      </c>
      <c r="O1342" s="7" t="str">
        <f>IFERROR(VLOOKUP($B1342,[11]BPT_System_Structure!$B:$F,2,FALSE),"-")</f>
        <v>-</v>
      </c>
      <c r="P1342" s="23" t="str">
        <f>IFERROR(VLOOKUP($B1342,[11]BPT_System_Structure!$B:$F,3,FALSE),"-")</f>
        <v>-</v>
      </c>
      <c r="Q1342" s="8" t="str">
        <f>IFERROR(VLOOKUP($B1342,[11]BPT_System_Structure!$B:$F,5,FALSE),"-")</f>
        <v>-</v>
      </c>
      <c r="R1342" s="59">
        <v>0</v>
      </c>
    </row>
    <row r="1343" spans="2:18" hidden="1" x14ac:dyDescent="0.2">
      <c r="B1343" s="21" t="str">
        <f>'[10]Linked sheet'!A1343</f>
        <v>LB59Z</v>
      </c>
      <c r="C1343" s="20" t="str">
        <f>VLOOKUP($B1343,'[10]Linked sheet'!$A$3:$O$1925,2,FALSE)</f>
        <v>Major, Open or Laparoscopic, Bladder Neck Procedures (Female)</v>
      </c>
      <c r="D1343" s="68" t="str">
        <f>IF(AND($Q1343=$D$2,$O1343="HRG"),"See 07.BPT",IFERROR(ROUND('[10]Linked sheet'!C1343,'Rounded options'!$B$3),"-"))</f>
        <v>-</v>
      </c>
      <c r="E1343" s="66">
        <f>IF(AND($O1343="HRG",OR($D$2,$Q1343=$E$2)), "See 07.BPTs",IFERROR(ROUND('[10]Linked sheet'!D1343,'Rounded options'!$B$3),"-"))</f>
        <v>2633</v>
      </c>
      <c r="F1343" s="15" t="str">
        <f>IFERROR(ROUND(IF('[10]Linked sheet'!E1343="","-",'[10]Linked sheet'!E1343),'Rounded options'!$B$3),"-")</f>
        <v>-</v>
      </c>
      <c r="G1343" s="15" t="str">
        <f>IFERROR(ROUND(IF('[10]Linked sheet'!F1343="","-",'[10]Linked sheet'!F1343),'Rounded options'!$B$3),"-")</f>
        <v>-</v>
      </c>
      <c r="H1343" s="15">
        <f>IFERROR(ROUND(IF('[10]Linked sheet'!G1343="","-",'[10]Linked sheet'!G1343),'Rounded options'!$B$3),"-")</f>
        <v>9</v>
      </c>
      <c r="I1343" s="66">
        <f>IF(AND(Q1343=$I$2,$O1343="HRG"),"See 07.BPTs",IFERROR(ROUND('[10]Linked sheet'!H1343,'Rounded options'!$B$3),"-"))</f>
        <v>3707</v>
      </c>
      <c r="J1343" s="15">
        <f>IFERROR(ROUND(IF('[10]Linked sheet'!I1343="","-",'[10]Linked sheet'!I1343),'Rounded options'!$B$3),"-")</f>
        <v>42</v>
      </c>
      <c r="K1343" s="15">
        <f>IFERROR(ROUND(IF('[10]Linked sheet'!J1343="","-",'[10]Linked sheet'!J1343),'Rounded options'!$B$3),"-")</f>
        <v>186</v>
      </c>
      <c r="L1343" s="15" t="str">
        <f>IF('[10]Linked sheet'!K1343="","-",'[10]Linked sheet'!K1343)</f>
        <v>No</v>
      </c>
      <c r="M1343" s="39" t="str">
        <f>IF('[10]Linked sheet'!L1343="","-",'[10]Linked sheet'!L1343)</f>
        <v>-</v>
      </c>
      <c r="N1343" s="35">
        <f>IFERROR(ROUND('[10]Linked sheet'!M1343,'Rounded options'!$B$3),"-")</f>
        <v>0</v>
      </c>
      <c r="O1343" s="7" t="str">
        <f>IFERROR(VLOOKUP($B1343,[11]BPT_System_Structure!$B:$F,2,FALSE),"-")</f>
        <v>-</v>
      </c>
      <c r="P1343" s="23" t="str">
        <f>IFERROR(VLOOKUP($B1343,[11]BPT_System_Structure!$B:$F,3,FALSE),"-")</f>
        <v>-</v>
      </c>
      <c r="Q1343" s="8" t="str">
        <f>IFERROR(VLOOKUP($B1343,[11]BPT_System_Structure!$B:$F,5,FALSE),"-")</f>
        <v>-</v>
      </c>
      <c r="R1343" s="59">
        <v>0</v>
      </c>
    </row>
    <row r="1344" spans="2:18" hidden="1" x14ac:dyDescent="0.2">
      <c r="B1344" s="21" t="str">
        <f>'[10]Linked sheet'!A1344</f>
        <v>LB60C</v>
      </c>
      <c r="C1344" s="20" t="str">
        <f>VLOOKUP($B1344,'[10]Linked sheet'!$A$3:$O$1925,2,FALSE)</f>
        <v>Complex, Open or Laparoscopic, Kidney or Ureter Procedures, with CC Score 7+</v>
      </c>
      <c r="D1344" s="68" t="str">
        <f>IF(AND($Q1344=$D$2,$O1344="HRG"),"See 07.BPT",IFERROR(ROUND('[10]Linked sheet'!C1344,'Rounded options'!$B$3),"-"))</f>
        <v>-</v>
      </c>
      <c r="E1344" s="66">
        <f>IF(AND($O1344="HRG",OR($D$2,$Q1344=$E$2)), "See 07.BPTs",IFERROR(ROUND('[10]Linked sheet'!D1344,'Rounded options'!$B$3),"-"))</f>
        <v>10615</v>
      </c>
      <c r="F1344" s="15" t="str">
        <f>IFERROR(ROUND(IF('[10]Linked sheet'!E1344="","-",'[10]Linked sheet'!E1344),'Rounded options'!$B$3),"-")</f>
        <v>-</v>
      </c>
      <c r="G1344" s="15" t="str">
        <f>IFERROR(ROUND(IF('[10]Linked sheet'!F1344="","-",'[10]Linked sheet'!F1344),'Rounded options'!$B$3),"-")</f>
        <v>-</v>
      </c>
      <c r="H1344" s="15">
        <f>IFERROR(ROUND(IF('[10]Linked sheet'!G1344="","-",'[10]Linked sheet'!G1344),'Rounded options'!$B$3),"-")</f>
        <v>52</v>
      </c>
      <c r="I1344" s="66">
        <f>IF(AND(Q1344=$I$2,$O1344="HRG"),"See 07.BPTs",IFERROR(ROUND('[10]Linked sheet'!H1344,'Rounded options'!$B$3),"-"))</f>
        <v>10769</v>
      </c>
      <c r="J1344" s="15">
        <f>IFERROR(ROUND(IF('[10]Linked sheet'!I1344="","-",'[10]Linked sheet'!I1344),'Rounded options'!$B$3),"-")</f>
        <v>75</v>
      </c>
      <c r="K1344" s="15">
        <f>IFERROR(ROUND(IF('[10]Linked sheet'!J1344="","-",'[10]Linked sheet'!J1344),'Rounded options'!$B$3),"-")</f>
        <v>186</v>
      </c>
      <c r="L1344" s="15" t="str">
        <f>IF('[10]Linked sheet'!K1344="","-",'[10]Linked sheet'!K1344)</f>
        <v>No</v>
      </c>
      <c r="M1344" s="39" t="str">
        <f>IF('[10]Linked sheet'!L1344="","-",'[10]Linked sheet'!L1344)</f>
        <v>-</v>
      </c>
      <c r="N1344" s="35">
        <f>IFERROR(ROUND('[10]Linked sheet'!M1344,'Rounded options'!$B$3),"-")</f>
        <v>0</v>
      </c>
      <c r="O1344" s="7" t="str">
        <f>IFERROR(VLOOKUP($B1344,[11]BPT_System_Structure!$B:$F,2,FALSE),"-")</f>
        <v>-</v>
      </c>
      <c r="P1344" s="23" t="str">
        <f>IFERROR(VLOOKUP($B1344,[11]BPT_System_Structure!$B:$F,3,FALSE),"-")</f>
        <v>-</v>
      </c>
      <c r="Q1344" s="8" t="str">
        <f>IFERROR(VLOOKUP($B1344,[11]BPT_System_Structure!$B:$F,5,FALSE),"-")</f>
        <v>-</v>
      </c>
      <c r="R1344" s="59">
        <v>0</v>
      </c>
    </row>
    <row r="1345" spans="2:18" hidden="1" x14ac:dyDescent="0.2">
      <c r="B1345" s="21" t="str">
        <f>'[10]Linked sheet'!A1345</f>
        <v>LB60D</v>
      </c>
      <c r="C1345" s="20" t="str">
        <f>VLOOKUP($B1345,'[10]Linked sheet'!$A$3:$O$1925,2,FALSE)</f>
        <v>Complex, Open or Laparoscopic, Kidney or Ureter Procedures, with CC Score 4-6</v>
      </c>
      <c r="D1345" s="68" t="str">
        <f>IF(AND($Q1345=$D$2,$O1345="HRG"),"See 07.BPT",IFERROR(ROUND('[10]Linked sheet'!C1345,'Rounded options'!$B$3),"-"))</f>
        <v>-</v>
      </c>
      <c r="E1345" s="66">
        <f>IF(AND($O1345="HRG",OR($D$2,$Q1345=$E$2)), "See 07.BPTs",IFERROR(ROUND('[10]Linked sheet'!D1345,'Rounded options'!$B$3),"-"))</f>
        <v>6370</v>
      </c>
      <c r="F1345" s="15" t="str">
        <f>IFERROR(ROUND(IF('[10]Linked sheet'!E1345="","-",'[10]Linked sheet'!E1345),'Rounded options'!$B$3),"-")</f>
        <v>-</v>
      </c>
      <c r="G1345" s="15" t="str">
        <f>IFERROR(ROUND(IF('[10]Linked sheet'!F1345="","-",'[10]Linked sheet'!F1345),'Rounded options'!$B$3),"-")</f>
        <v>-</v>
      </c>
      <c r="H1345" s="15">
        <f>IFERROR(ROUND(IF('[10]Linked sheet'!G1345="","-",'[10]Linked sheet'!G1345),'Rounded options'!$B$3),"-")</f>
        <v>25</v>
      </c>
      <c r="I1345" s="66">
        <f>IF(AND(Q1345=$I$2,$O1345="HRG"),"See 07.BPTs",IFERROR(ROUND('[10]Linked sheet'!H1345,'Rounded options'!$B$3),"-"))</f>
        <v>6534</v>
      </c>
      <c r="J1345" s="15">
        <f>IFERROR(ROUND(IF('[10]Linked sheet'!I1345="","-",'[10]Linked sheet'!I1345),'Rounded options'!$B$3),"-")</f>
        <v>39</v>
      </c>
      <c r="K1345" s="15">
        <f>IFERROR(ROUND(IF('[10]Linked sheet'!J1345="","-",'[10]Linked sheet'!J1345),'Rounded options'!$B$3),"-")</f>
        <v>186</v>
      </c>
      <c r="L1345" s="15" t="str">
        <f>IF('[10]Linked sheet'!K1345="","-",'[10]Linked sheet'!K1345)</f>
        <v>No</v>
      </c>
      <c r="M1345" s="39" t="str">
        <f>IF('[10]Linked sheet'!L1345="","-",'[10]Linked sheet'!L1345)</f>
        <v>-</v>
      </c>
      <c r="N1345" s="35">
        <f>IFERROR(ROUND('[10]Linked sheet'!M1345,'Rounded options'!$B$3),"-")</f>
        <v>0</v>
      </c>
      <c r="O1345" s="7" t="str">
        <f>IFERROR(VLOOKUP($B1345,[11]BPT_System_Structure!$B:$F,2,FALSE),"-")</f>
        <v>-</v>
      </c>
      <c r="P1345" s="23" t="str">
        <f>IFERROR(VLOOKUP($B1345,[11]BPT_System_Structure!$B:$F,3,FALSE),"-")</f>
        <v>-</v>
      </c>
      <c r="Q1345" s="8" t="str">
        <f>IFERROR(VLOOKUP($B1345,[11]BPT_System_Structure!$B:$F,5,FALSE),"-")</f>
        <v>-</v>
      </c>
      <c r="R1345" s="59">
        <v>0</v>
      </c>
    </row>
    <row r="1346" spans="2:18" hidden="1" x14ac:dyDescent="0.2">
      <c r="B1346" s="21" t="str">
        <f>'[10]Linked sheet'!A1346</f>
        <v>LB60E</v>
      </c>
      <c r="C1346" s="20" t="str">
        <f>VLOOKUP($B1346,'[10]Linked sheet'!$A$3:$O$1925,2,FALSE)</f>
        <v>Complex, Open or Laparoscopic, Kidney or Ureter Procedures, with CC Score 2-3</v>
      </c>
      <c r="D1346" s="68" t="str">
        <f>IF(AND($Q1346=$D$2,$O1346="HRG"),"See 07.BPT",IFERROR(ROUND('[10]Linked sheet'!C1346,'Rounded options'!$B$3),"-"))</f>
        <v>-</v>
      </c>
      <c r="E1346" s="66">
        <f>IF(AND($O1346="HRG",OR($D$2,$Q1346=$E$2)), "See 07.BPTs",IFERROR(ROUND('[10]Linked sheet'!D1346,'Rounded options'!$B$3),"-"))</f>
        <v>5165</v>
      </c>
      <c r="F1346" s="15" t="str">
        <f>IFERROR(ROUND(IF('[10]Linked sheet'!E1346="","-",'[10]Linked sheet'!E1346),'Rounded options'!$B$3),"-")</f>
        <v>-</v>
      </c>
      <c r="G1346" s="15" t="str">
        <f>IFERROR(ROUND(IF('[10]Linked sheet'!F1346="","-",'[10]Linked sheet'!F1346),'Rounded options'!$B$3),"-")</f>
        <v>-</v>
      </c>
      <c r="H1346" s="15">
        <f>IFERROR(ROUND(IF('[10]Linked sheet'!G1346="","-",'[10]Linked sheet'!G1346),'Rounded options'!$B$3),"-")</f>
        <v>18</v>
      </c>
      <c r="I1346" s="66">
        <f>IF(AND(Q1346=$I$2,$O1346="HRG"),"See 07.BPTs",IFERROR(ROUND('[10]Linked sheet'!H1346,'Rounded options'!$B$3),"-"))</f>
        <v>5388</v>
      </c>
      <c r="J1346" s="15">
        <f>IFERROR(ROUND(IF('[10]Linked sheet'!I1346="","-",'[10]Linked sheet'!I1346),'Rounded options'!$B$3),"-")</f>
        <v>32</v>
      </c>
      <c r="K1346" s="15">
        <f>IFERROR(ROUND(IF('[10]Linked sheet'!J1346="","-",'[10]Linked sheet'!J1346),'Rounded options'!$B$3),"-")</f>
        <v>186</v>
      </c>
      <c r="L1346" s="15" t="str">
        <f>IF('[10]Linked sheet'!K1346="","-",'[10]Linked sheet'!K1346)</f>
        <v>No</v>
      </c>
      <c r="M1346" s="39" t="str">
        <f>IF('[10]Linked sheet'!L1346="","-",'[10]Linked sheet'!L1346)</f>
        <v>-</v>
      </c>
      <c r="N1346" s="35">
        <f>IFERROR(ROUND('[10]Linked sheet'!M1346,'Rounded options'!$B$3),"-")</f>
        <v>0</v>
      </c>
      <c r="O1346" s="7" t="str">
        <f>IFERROR(VLOOKUP($B1346,[11]BPT_System_Structure!$B:$F,2,FALSE),"-")</f>
        <v>-</v>
      </c>
      <c r="P1346" s="23" t="str">
        <f>IFERROR(VLOOKUP($B1346,[11]BPT_System_Structure!$B:$F,3,FALSE),"-")</f>
        <v>-</v>
      </c>
      <c r="Q1346" s="8" t="str">
        <f>IFERROR(VLOOKUP($B1346,[11]BPT_System_Structure!$B:$F,5,FALSE),"-")</f>
        <v>-</v>
      </c>
      <c r="R1346" s="59">
        <v>0</v>
      </c>
    </row>
    <row r="1347" spans="2:18" hidden="1" x14ac:dyDescent="0.2">
      <c r="B1347" s="21" t="str">
        <f>'[10]Linked sheet'!A1347</f>
        <v>LB60F</v>
      </c>
      <c r="C1347" s="20" t="str">
        <f>VLOOKUP($B1347,'[10]Linked sheet'!$A$3:$O$1925,2,FALSE)</f>
        <v>Complex, Open or Laparoscopic, Kidney or Ureter Procedures, with CC Score 0-1</v>
      </c>
      <c r="D1347" s="68" t="str">
        <f>IF(AND($Q1347=$D$2,$O1347="HRG"),"See 07.BPT",IFERROR(ROUND('[10]Linked sheet'!C1347,'Rounded options'!$B$3),"-"))</f>
        <v>-</v>
      </c>
      <c r="E1347" s="66">
        <f>IF(AND($O1347="HRG",OR($D$2,$Q1347=$E$2)), "See 07.BPTs",IFERROR(ROUND('[10]Linked sheet'!D1347,'Rounded options'!$B$3),"-"))</f>
        <v>4211</v>
      </c>
      <c r="F1347" s="15" t="str">
        <f>IFERROR(ROUND(IF('[10]Linked sheet'!E1347="","-",'[10]Linked sheet'!E1347),'Rounded options'!$B$3),"-")</f>
        <v>-</v>
      </c>
      <c r="G1347" s="15" t="str">
        <f>IFERROR(ROUND(IF('[10]Linked sheet'!F1347="","-",'[10]Linked sheet'!F1347),'Rounded options'!$B$3),"-")</f>
        <v>-</v>
      </c>
      <c r="H1347" s="15">
        <f>IFERROR(ROUND(IF('[10]Linked sheet'!G1347="","-",'[10]Linked sheet'!G1347),'Rounded options'!$B$3),"-")</f>
        <v>12</v>
      </c>
      <c r="I1347" s="66">
        <f>IF(AND(Q1347=$I$2,$O1347="HRG"),"See 07.BPTs",IFERROR(ROUND('[10]Linked sheet'!H1347,'Rounded options'!$B$3),"-"))</f>
        <v>4502</v>
      </c>
      <c r="J1347" s="15">
        <f>IFERROR(ROUND(IF('[10]Linked sheet'!I1347="","-",'[10]Linked sheet'!I1347),'Rounded options'!$B$3),"-")</f>
        <v>23</v>
      </c>
      <c r="K1347" s="15">
        <f>IFERROR(ROUND(IF('[10]Linked sheet'!J1347="","-",'[10]Linked sheet'!J1347),'Rounded options'!$B$3),"-")</f>
        <v>186</v>
      </c>
      <c r="L1347" s="15" t="str">
        <f>IF('[10]Linked sheet'!K1347="","-",'[10]Linked sheet'!K1347)</f>
        <v>No</v>
      </c>
      <c r="M1347" s="39" t="str">
        <f>IF('[10]Linked sheet'!L1347="","-",'[10]Linked sheet'!L1347)</f>
        <v>-</v>
      </c>
      <c r="N1347" s="35">
        <f>IFERROR(ROUND('[10]Linked sheet'!M1347,'Rounded options'!$B$3),"-")</f>
        <v>0</v>
      </c>
      <c r="O1347" s="7" t="str">
        <f>IFERROR(VLOOKUP($B1347,[11]BPT_System_Structure!$B:$F,2,FALSE),"-")</f>
        <v>-</v>
      </c>
      <c r="P1347" s="23" t="str">
        <f>IFERROR(VLOOKUP($B1347,[11]BPT_System_Structure!$B:$F,3,FALSE),"-")</f>
        <v>-</v>
      </c>
      <c r="Q1347" s="8" t="str">
        <f>IFERROR(VLOOKUP($B1347,[11]BPT_System_Structure!$B:$F,5,FALSE),"-")</f>
        <v>-</v>
      </c>
      <c r="R1347" s="59">
        <v>0</v>
      </c>
    </row>
    <row r="1348" spans="2:18" hidden="1" x14ac:dyDescent="0.2">
      <c r="B1348" s="21" t="str">
        <f>'[10]Linked sheet'!A1348</f>
        <v>LB61C</v>
      </c>
      <c r="C1348" s="20" t="str">
        <f>VLOOKUP($B1348,'[10]Linked sheet'!$A$3:$O$1925,2,FALSE)</f>
        <v>Major, Open or Percutaneous, Kidney or Ureter Procedures, 19 years and over, with CC Score 10+</v>
      </c>
      <c r="D1348" s="68" t="str">
        <f>IF(AND($Q1348=$D$2,$O1348="HRG"),"See 07.BPT",IFERROR(ROUND('[10]Linked sheet'!C1348,'Rounded options'!$B$3),"-"))</f>
        <v>-</v>
      </c>
      <c r="E1348" s="66">
        <f>IF(AND($O1348="HRG",OR($D$2,$Q1348=$E$2)), "See 07.BPTs",IFERROR(ROUND('[10]Linked sheet'!D1348,'Rounded options'!$B$3),"-"))</f>
        <v>9018</v>
      </c>
      <c r="F1348" s="15" t="str">
        <f>IFERROR(ROUND(IF('[10]Linked sheet'!E1348="","-",'[10]Linked sheet'!E1348),'Rounded options'!$B$3),"-")</f>
        <v>-</v>
      </c>
      <c r="G1348" s="15" t="str">
        <f>IFERROR(ROUND(IF('[10]Linked sheet'!F1348="","-",'[10]Linked sheet'!F1348),'Rounded options'!$B$3),"-")</f>
        <v>-</v>
      </c>
      <c r="H1348" s="15">
        <f>IFERROR(ROUND(IF('[10]Linked sheet'!G1348="","-",'[10]Linked sheet'!G1348),'Rounded options'!$B$3),"-")</f>
        <v>65</v>
      </c>
      <c r="I1348" s="66">
        <f>IF(AND(Q1348=$I$2,$O1348="HRG"),"See 07.BPTs",IFERROR(ROUND('[10]Linked sheet'!H1348,'Rounded options'!$B$3),"-"))</f>
        <v>9018</v>
      </c>
      <c r="J1348" s="15">
        <f>IFERROR(ROUND(IF('[10]Linked sheet'!I1348="","-",'[10]Linked sheet'!I1348),'Rounded options'!$B$3),"-")</f>
        <v>65</v>
      </c>
      <c r="K1348" s="15">
        <f>IFERROR(ROUND(IF('[10]Linked sheet'!J1348="","-",'[10]Linked sheet'!J1348),'Rounded options'!$B$3),"-")</f>
        <v>186</v>
      </c>
      <c r="L1348" s="15" t="str">
        <f>IF('[10]Linked sheet'!K1348="","-",'[10]Linked sheet'!K1348)</f>
        <v>No</v>
      </c>
      <c r="M1348" s="39" t="str">
        <f>IF('[10]Linked sheet'!L1348="","-",'[10]Linked sheet'!L1348)</f>
        <v>-</v>
      </c>
      <c r="N1348" s="35">
        <f>IFERROR(ROUND('[10]Linked sheet'!M1348,'Rounded options'!$B$3),"-")</f>
        <v>0</v>
      </c>
      <c r="O1348" s="7" t="str">
        <f>IFERROR(VLOOKUP($B1348,[11]BPT_System_Structure!$B:$F,2,FALSE),"-")</f>
        <v>-</v>
      </c>
      <c r="P1348" s="23" t="str">
        <f>IFERROR(VLOOKUP($B1348,[11]BPT_System_Structure!$B:$F,3,FALSE),"-")</f>
        <v>-</v>
      </c>
      <c r="Q1348" s="8" t="str">
        <f>IFERROR(VLOOKUP($B1348,[11]BPT_System_Structure!$B:$F,5,FALSE),"-")</f>
        <v>-</v>
      </c>
      <c r="R1348" s="59">
        <v>0</v>
      </c>
    </row>
    <row r="1349" spans="2:18" hidden="1" x14ac:dyDescent="0.2">
      <c r="B1349" s="21" t="str">
        <f>'[10]Linked sheet'!A1349</f>
        <v>LB61D</v>
      </c>
      <c r="C1349" s="20" t="str">
        <f>VLOOKUP($B1349,'[10]Linked sheet'!$A$3:$O$1925,2,FALSE)</f>
        <v>Major, Open or Percutaneous, Kidney or Ureter Procedures, 19 years and over, with CC Score 7-9</v>
      </c>
      <c r="D1349" s="68" t="str">
        <f>IF(AND($Q1349=$D$2,$O1349="HRG"),"See 07.BPT",IFERROR(ROUND('[10]Linked sheet'!C1349,'Rounded options'!$B$3),"-"))</f>
        <v>-</v>
      </c>
      <c r="E1349" s="66">
        <f>IF(AND($O1349="HRG",OR($D$2,$Q1349=$E$2)), "See 07.BPTs",IFERROR(ROUND('[10]Linked sheet'!D1349,'Rounded options'!$B$3),"-"))</f>
        <v>5833</v>
      </c>
      <c r="F1349" s="15" t="str">
        <f>IFERROR(ROUND(IF('[10]Linked sheet'!E1349="","-",'[10]Linked sheet'!E1349),'Rounded options'!$B$3),"-")</f>
        <v>-</v>
      </c>
      <c r="G1349" s="15" t="str">
        <f>IFERROR(ROUND(IF('[10]Linked sheet'!F1349="","-",'[10]Linked sheet'!F1349),'Rounded options'!$B$3),"-")</f>
        <v>-</v>
      </c>
      <c r="H1349" s="15">
        <f>IFERROR(ROUND(IF('[10]Linked sheet'!G1349="","-",'[10]Linked sheet'!G1349),'Rounded options'!$B$3),"-")</f>
        <v>38</v>
      </c>
      <c r="I1349" s="66">
        <f>IF(AND(Q1349=$I$2,$O1349="HRG"),"See 07.BPTs",IFERROR(ROUND('[10]Linked sheet'!H1349,'Rounded options'!$B$3),"-"))</f>
        <v>5833</v>
      </c>
      <c r="J1349" s="15">
        <f>IFERROR(ROUND(IF('[10]Linked sheet'!I1349="","-",'[10]Linked sheet'!I1349),'Rounded options'!$B$3),"-")</f>
        <v>38</v>
      </c>
      <c r="K1349" s="15">
        <f>IFERROR(ROUND(IF('[10]Linked sheet'!J1349="","-",'[10]Linked sheet'!J1349),'Rounded options'!$B$3),"-")</f>
        <v>186</v>
      </c>
      <c r="L1349" s="15" t="str">
        <f>IF('[10]Linked sheet'!K1349="","-",'[10]Linked sheet'!K1349)</f>
        <v>No</v>
      </c>
      <c r="M1349" s="39" t="str">
        <f>IF('[10]Linked sheet'!L1349="","-",'[10]Linked sheet'!L1349)</f>
        <v>-</v>
      </c>
      <c r="N1349" s="35">
        <f>IFERROR(ROUND('[10]Linked sheet'!M1349,'Rounded options'!$B$3),"-")</f>
        <v>0</v>
      </c>
      <c r="O1349" s="7" t="str">
        <f>IFERROR(VLOOKUP($B1349,[11]BPT_System_Structure!$B:$F,2,FALSE),"-")</f>
        <v>-</v>
      </c>
      <c r="P1349" s="23" t="str">
        <f>IFERROR(VLOOKUP($B1349,[11]BPT_System_Structure!$B:$F,3,FALSE),"-")</f>
        <v>-</v>
      </c>
      <c r="Q1349" s="8" t="str">
        <f>IFERROR(VLOOKUP($B1349,[11]BPT_System_Structure!$B:$F,5,FALSE),"-")</f>
        <v>-</v>
      </c>
      <c r="R1349" s="59">
        <v>0</v>
      </c>
    </row>
    <row r="1350" spans="2:18" hidden="1" x14ac:dyDescent="0.2">
      <c r="B1350" s="21" t="str">
        <f>'[10]Linked sheet'!A1350</f>
        <v>LB61E</v>
      </c>
      <c r="C1350" s="20" t="str">
        <f>VLOOKUP($B1350,'[10]Linked sheet'!$A$3:$O$1925,2,FALSE)</f>
        <v>Major, Open or Percutaneous, Kidney or Ureter Procedures, 19 years and over, with CC Score 4-6</v>
      </c>
      <c r="D1350" s="68" t="str">
        <f>IF(AND($Q1350=$D$2,$O1350="HRG"),"See 07.BPT",IFERROR(ROUND('[10]Linked sheet'!C1350,'Rounded options'!$B$3),"-"))</f>
        <v>-</v>
      </c>
      <c r="E1350" s="66">
        <f>IF(AND($O1350="HRG",OR($D$2,$Q1350=$E$2)), "See 07.BPTs",IFERROR(ROUND('[10]Linked sheet'!D1350,'Rounded options'!$B$3),"-"))</f>
        <v>4566</v>
      </c>
      <c r="F1350" s="15" t="str">
        <f>IFERROR(ROUND(IF('[10]Linked sheet'!E1350="","-",'[10]Linked sheet'!E1350),'Rounded options'!$B$3),"-")</f>
        <v>-</v>
      </c>
      <c r="G1350" s="15" t="str">
        <f>IFERROR(ROUND(IF('[10]Linked sheet'!F1350="","-",'[10]Linked sheet'!F1350),'Rounded options'!$B$3),"-")</f>
        <v>-</v>
      </c>
      <c r="H1350" s="15">
        <f>IFERROR(ROUND(IF('[10]Linked sheet'!G1350="","-",'[10]Linked sheet'!G1350),'Rounded options'!$B$3),"-")</f>
        <v>24</v>
      </c>
      <c r="I1350" s="66">
        <f>IF(AND(Q1350=$I$2,$O1350="HRG"),"See 07.BPTs",IFERROR(ROUND('[10]Linked sheet'!H1350,'Rounded options'!$B$3),"-"))</f>
        <v>4566</v>
      </c>
      <c r="J1350" s="15">
        <f>IFERROR(ROUND(IF('[10]Linked sheet'!I1350="","-",'[10]Linked sheet'!I1350),'Rounded options'!$B$3),"-")</f>
        <v>24</v>
      </c>
      <c r="K1350" s="15">
        <f>IFERROR(ROUND(IF('[10]Linked sheet'!J1350="","-",'[10]Linked sheet'!J1350),'Rounded options'!$B$3),"-")</f>
        <v>186</v>
      </c>
      <c r="L1350" s="15" t="str">
        <f>IF('[10]Linked sheet'!K1350="","-",'[10]Linked sheet'!K1350)</f>
        <v>No</v>
      </c>
      <c r="M1350" s="39" t="str">
        <f>IF('[10]Linked sheet'!L1350="","-",'[10]Linked sheet'!L1350)</f>
        <v>-</v>
      </c>
      <c r="N1350" s="35">
        <f>IFERROR(ROUND('[10]Linked sheet'!M1350,'Rounded options'!$B$3),"-")</f>
        <v>0</v>
      </c>
      <c r="O1350" s="7" t="str">
        <f>IFERROR(VLOOKUP($B1350,[11]BPT_System_Structure!$B:$F,2,FALSE),"-")</f>
        <v>-</v>
      </c>
      <c r="P1350" s="23" t="str">
        <f>IFERROR(VLOOKUP($B1350,[11]BPT_System_Structure!$B:$F,3,FALSE),"-")</f>
        <v>-</v>
      </c>
      <c r="Q1350" s="8" t="str">
        <f>IFERROR(VLOOKUP($B1350,[11]BPT_System_Structure!$B:$F,5,FALSE),"-")</f>
        <v>-</v>
      </c>
      <c r="R1350" s="59">
        <v>0</v>
      </c>
    </row>
    <row r="1351" spans="2:18" hidden="1" x14ac:dyDescent="0.2">
      <c r="B1351" s="21" t="str">
        <f>'[10]Linked sheet'!A1351</f>
        <v>LB61F</v>
      </c>
      <c r="C1351" s="20" t="str">
        <f>VLOOKUP($B1351,'[10]Linked sheet'!$A$3:$O$1925,2,FALSE)</f>
        <v>Major, Open or Percutaneous, Kidney or Ureter Procedures, 19 years and over, with CC Score 2-3</v>
      </c>
      <c r="D1351" s="68" t="str">
        <f>IF(AND($Q1351=$D$2,$O1351="HRG"),"See 07.BPT",IFERROR(ROUND('[10]Linked sheet'!C1351,'Rounded options'!$B$3),"-"))</f>
        <v>-</v>
      </c>
      <c r="E1351" s="66">
        <f>IF(AND($O1351="HRG",OR($D$2,$Q1351=$E$2)), "See 07.BPTs",IFERROR(ROUND('[10]Linked sheet'!D1351,'Rounded options'!$B$3),"-"))</f>
        <v>3646</v>
      </c>
      <c r="F1351" s="15" t="str">
        <f>IFERROR(ROUND(IF('[10]Linked sheet'!E1351="","-",'[10]Linked sheet'!E1351),'Rounded options'!$B$3),"-")</f>
        <v>-</v>
      </c>
      <c r="G1351" s="15" t="str">
        <f>IFERROR(ROUND(IF('[10]Linked sheet'!F1351="","-",'[10]Linked sheet'!F1351),'Rounded options'!$B$3),"-")</f>
        <v>-</v>
      </c>
      <c r="H1351" s="15">
        <f>IFERROR(ROUND(IF('[10]Linked sheet'!G1351="","-",'[10]Linked sheet'!G1351),'Rounded options'!$B$3),"-")</f>
        <v>15</v>
      </c>
      <c r="I1351" s="66">
        <f>IF(AND(Q1351=$I$2,$O1351="HRG"),"See 07.BPTs",IFERROR(ROUND('[10]Linked sheet'!H1351,'Rounded options'!$B$3),"-"))</f>
        <v>3646</v>
      </c>
      <c r="J1351" s="15">
        <f>IFERROR(ROUND(IF('[10]Linked sheet'!I1351="","-",'[10]Linked sheet'!I1351),'Rounded options'!$B$3),"-")</f>
        <v>15</v>
      </c>
      <c r="K1351" s="15">
        <f>IFERROR(ROUND(IF('[10]Linked sheet'!J1351="","-",'[10]Linked sheet'!J1351),'Rounded options'!$B$3),"-")</f>
        <v>186</v>
      </c>
      <c r="L1351" s="15" t="str">
        <f>IF('[10]Linked sheet'!K1351="","-",'[10]Linked sheet'!K1351)</f>
        <v>No</v>
      </c>
      <c r="M1351" s="39" t="str">
        <f>IF('[10]Linked sheet'!L1351="","-",'[10]Linked sheet'!L1351)</f>
        <v>-</v>
      </c>
      <c r="N1351" s="35">
        <f>IFERROR(ROUND('[10]Linked sheet'!M1351,'Rounded options'!$B$3),"-")</f>
        <v>0</v>
      </c>
      <c r="O1351" s="7" t="str">
        <f>IFERROR(VLOOKUP($B1351,[11]BPT_System_Structure!$B:$F,2,FALSE),"-")</f>
        <v>-</v>
      </c>
      <c r="P1351" s="23" t="str">
        <f>IFERROR(VLOOKUP($B1351,[11]BPT_System_Structure!$B:$F,3,FALSE),"-")</f>
        <v>-</v>
      </c>
      <c r="Q1351" s="8" t="str">
        <f>IFERROR(VLOOKUP($B1351,[11]BPT_System_Structure!$B:$F,5,FALSE),"-")</f>
        <v>-</v>
      </c>
      <c r="R1351" s="59">
        <v>0</v>
      </c>
    </row>
    <row r="1352" spans="2:18" hidden="1" x14ac:dyDescent="0.2">
      <c r="B1352" s="21" t="str">
        <f>'[10]Linked sheet'!A1352</f>
        <v>LB61G</v>
      </c>
      <c r="C1352" s="20" t="str">
        <f>VLOOKUP($B1352,'[10]Linked sheet'!$A$3:$O$1925,2,FALSE)</f>
        <v>Major, Open or Percutaneous, Kidney or Ureter Procedures, 19 years and over, with CC Score 0-1</v>
      </c>
      <c r="D1352" s="68" t="str">
        <f>IF(AND($Q1352=$D$2,$O1352="HRG"),"See 07.BPT",IFERROR(ROUND('[10]Linked sheet'!C1352,'Rounded options'!$B$3),"-"))</f>
        <v>-</v>
      </c>
      <c r="E1352" s="66">
        <f>IF(AND($O1352="HRG",OR($D$2,$Q1352=$E$2)), "See 07.BPTs",IFERROR(ROUND('[10]Linked sheet'!D1352,'Rounded options'!$B$3),"-"))</f>
        <v>3568</v>
      </c>
      <c r="F1352" s="15" t="str">
        <f>IFERROR(ROUND(IF('[10]Linked sheet'!E1352="","-",'[10]Linked sheet'!E1352),'Rounded options'!$B$3),"-")</f>
        <v>-</v>
      </c>
      <c r="G1352" s="15" t="str">
        <f>IFERROR(ROUND(IF('[10]Linked sheet'!F1352="","-",'[10]Linked sheet'!F1352),'Rounded options'!$B$3),"-")</f>
        <v>-</v>
      </c>
      <c r="H1352" s="15">
        <f>IFERROR(ROUND(IF('[10]Linked sheet'!G1352="","-",'[10]Linked sheet'!G1352),'Rounded options'!$B$3),"-")</f>
        <v>14</v>
      </c>
      <c r="I1352" s="66">
        <f>IF(AND(Q1352=$I$2,$O1352="HRG"),"See 07.BPTs",IFERROR(ROUND('[10]Linked sheet'!H1352,'Rounded options'!$B$3),"-"))</f>
        <v>2609</v>
      </c>
      <c r="J1352" s="15">
        <f>IFERROR(ROUND(IF('[10]Linked sheet'!I1352="","-",'[10]Linked sheet'!I1352),'Rounded options'!$B$3),"-")</f>
        <v>15</v>
      </c>
      <c r="K1352" s="15">
        <f>IFERROR(ROUND(IF('[10]Linked sheet'!J1352="","-",'[10]Linked sheet'!J1352),'Rounded options'!$B$3),"-")</f>
        <v>186</v>
      </c>
      <c r="L1352" s="15" t="str">
        <f>IF('[10]Linked sheet'!K1352="","-",'[10]Linked sheet'!K1352)</f>
        <v>No</v>
      </c>
      <c r="M1352" s="39" t="str">
        <f>IF('[10]Linked sheet'!L1352="","-",'[10]Linked sheet'!L1352)</f>
        <v>-</v>
      </c>
      <c r="N1352" s="35">
        <f>IFERROR(ROUND('[10]Linked sheet'!M1352,'Rounded options'!$B$3),"-")</f>
        <v>0</v>
      </c>
      <c r="O1352" s="7" t="str">
        <f>IFERROR(VLOOKUP($B1352,[11]BPT_System_Structure!$B:$F,2,FALSE),"-")</f>
        <v>-</v>
      </c>
      <c r="P1352" s="23" t="str">
        <f>IFERROR(VLOOKUP($B1352,[11]BPT_System_Structure!$B:$F,3,FALSE),"-")</f>
        <v>-</v>
      </c>
      <c r="Q1352" s="8" t="str">
        <f>IFERROR(VLOOKUP($B1352,[11]BPT_System_Structure!$B:$F,5,FALSE),"-")</f>
        <v>-</v>
      </c>
      <c r="R1352" s="59">
        <v>0</v>
      </c>
    </row>
    <row r="1353" spans="2:18" hidden="1" x14ac:dyDescent="0.2">
      <c r="B1353" s="21" t="str">
        <f>'[10]Linked sheet'!A1353</f>
        <v>LB62C</v>
      </c>
      <c r="C1353" s="20" t="str">
        <f>VLOOKUP($B1353,'[10]Linked sheet'!$A$3:$O$1925,2,FALSE)</f>
        <v>Major Laparoscopic, Kidney or Ureter Procedures, 19 years and over, with CC Score 3+</v>
      </c>
      <c r="D1353" s="68" t="str">
        <f>IF(AND($Q1353=$D$2,$O1353="HRG"),"See 07.BPT",IFERROR(ROUND('[10]Linked sheet'!C1353,'Rounded options'!$B$3),"-"))</f>
        <v>-</v>
      </c>
      <c r="E1353" s="66">
        <f>IF(AND($O1353="HRG",OR($D$2,$Q1353=$E$2)), "See 07.BPTs",IFERROR(ROUND('[10]Linked sheet'!D1353,'Rounded options'!$B$3),"-"))</f>
        <v>5468</v>
      </c>
      <c r="F1353" s="15" t="str">
        <f>IFERROR(ROUND(IF('[10]Linked sheet'!E1353="","-",'[10]Linked sheet'!E1353),'Rounded options'!$B$3),"-")</f>
        <v>-</v>
      </c>
      <c r="G1353" s="15" t="str">
        <f>IFERROR(ROUND(IF('[10]Linked sheet'!F1353="","-",'[10]Linked sheet'!F1353),'Rounded options'!$B$3),"-")</f>
        <v>-</v>
      </c>
      <c r="H1353" s="15">
        <f>IFERROR(ROUND(IF('[10]Linked sheet'!G1353="","-",'[10]Linked sheet'!G1353),'Rounded options'!$B$3),"-")</f>
        <v>14</v>
      </c>
      <c r="I1353" s="66">
        <f>IF(AND(Q1353=$I$2,$O1353="HRG"),"See 07.BPTs",IFERROR(ROUND('[10]Linked sheet'!H1353,'Rounded options'!$B$3),"-"))</f>
        <v>7156</v>
      </c>
      <c r="J1353" s="15">
        <f>IFERROR(ROUND(IF('[10]Linked sheet'!I1353="","-",'[10]Linked sheet'!I1353),'Rounded options'!$B$3),"-")</f>
        <v>46</v>
      </c>
      <c r="K1353" s="15">
        <f>IFERROR(ROUND(IF('[10]Linked sheet'!J1353="","-",'[10]Linked sheet'!J1353),'Rounded options'!$B$3),"-")</f>
        <v>186</v>
      </c>
      <c r="L1353" s="15" t="str">
        <f>IF('[10]Linked sheet'!K1353="","-",'[10]Linked sheet'!K1353)</f>
        <v>No</v>
      </c>
      <c r="M1353" s="39" t="str">
        <f>IF('[10]Linked sheet'!L1353="","-",'[10]Linked sheet'!L1353)</f>
        <v>-</v>
      </c>
      <c r="N1353" s="35">
        <f>IFERROR(ROUND('[10]Linked sheet'!M1353,'Rounded options'!$B$3),"-")</f>
        <v>0</v>
      </c>
      <c r="O1353" s="7" t="str">
        <f>IFERROR(VLOOKUP($B1353,[11]BPT_System_Structure!$B:$F,2,FALSE),"-")</f>
        <v>-</v>
      </c>
      <c r="P1353" s="23" t="str">
        <f>IFERROR(VLOOKUP($B1353,[11]BPT_System_Structure!$B:$F,3,FALSE),"-")</f>
        <v>-</v>
      </c>
      <c r="Q1353" s="8" t="str">
        <f>IFERROR(VLOOKUP($B1353,[11]BPT_System_Structure!$B:$F,5,FALSE),"-")</f>
        <v>-</v>
      </c>
      <c r="R1353" s="59">
        <v>0</v>
      </c>
    </row>
    <row r="1354" spans="2:18" hidden="1" x14ac:dyDescent="0.2">
      <c r="B1354" s="21" t="str">
        <f>'[10]Linked sheet'!A1354</f>
        <v>LB62D</v>
      </c>
      <c r="C1354" s="20" t="str">
        <f>VLOOKUP($B1354,'[10]Linked sheet'!$A$3:$O$1925,2,FALSE)</f>
        <v>Major Laparoscopic, Kidney or Ureter Procedures, 19 years and over, with CC Score 0-2</v>
      </c>
      <c r="D1354" s="68" t="str">
        <f>IF(AND($Q1354=$D$2,$O1354="HRG"),"See 07.BPT",IFERROR(ROUND('[10]Linked sheet'!C1354,'Rounded options'!$B$3),"-"))</f>
        <v>-</v>
      </c>
      <c r="E1354" s="66">
        <f>IF(AND($O1354="HRG",OR($D$2,$Q1354=$E$2)), "See 07.BPTs",IFERROR(ROUND('[10]Linked sheet'!D1354,'Rounded options'!$B$3),"-"))</f>
        <v>4344</v>
      </c>
      <c r="F1354" s="15" t="str">
        <f>IFERROR(ROUND(IF('[10]Linked sheet'!E1354="","-",'[10]Linked sheet'!E1354),'Rounded options'!$B$3),"-")</f>
        <v>-</v>
      </c>
      <c r="G1354" s="15" t="str">
        <f>IFERROR(ROUND(IF('[10]Linked sheet'!F1354="","-",'[10]Linked sheet'!F1354),'Rounded options'!$B$3),"-")</f>
        <v>-</v>
      </c>
      <c r="H1354" s="15">
        <f>IFERROR(ROUND(IF('[10]Linked sheet'!G1354="","-",'[10]Linked sheet'!G1354),'Rounded options'!$B$3),"-")</f>
        <v>7</v>
      </c>
      <c r="I1354" s="66">
        <f>IF(AND(Q1354=$I$2,$O1354="HRG"),"See 07.BPTs",IFERROR(ROUND('[10]Linked sheet'!H1354,'Rounded options'!$B$3),"-"))</f>
        <v>4861</v>
      </c>
      <c r="J1354" s="15">
        <f>IFERROR(ROUND(IF('[10]Linked sheet'!I1354="","-",'[10]Linked sheet'!I1354),'Rounded options'!$B$3),"-")</f>
        <v>17</v>
      </c>
      <c r="K1354" s="15">
        <f>IFERROR(ROUND(IF('[10]Linked sheet'!J1354="","-",'[10]Linked sheet'!J1354),'Rounded options'!$B$3),"-")</f>
        <v>186</v>
      </c>
      <c r="L1354" s="15" t="str">
        <f>IF('[10]Linked sheet'!K1354="","-",'[10]Linked sheet'!K1354)</f>
        <v>No</v>
      </c>
      <c r="M1354" s="39" t="str">
        <f>IF('[10]Linked sheet'!L1354="","-",'[10]Linked sheet'!L1354)</f>
        <v>-</v>
      </c>
      <c r="N1354" s="35">
        <f>IFERROR(ROUND('[10]Linked sheet'!M1354,'Rounded options'!$B$3),"-")</f>
        <v>0</v>
      </c>
      <c r="O1354" s="7" t="str">
        <f>IFERROR(VLOOKUP($B1354,[11]BPT_System_Structure!$B:$F,2,FALSE),"-")</f>
        <v>-</v>
      </c>
      <c r="P1354" s="23" t="str">
        <f>IFERROR(VLOOKUP($B1354,[11]BPT_System_Structure!$B:$F,3,FALSE),"-")</f>
        <v>-</v>
      </c>
      <c r="Q1354" s="8" t="str">
        <f>IFERROR(VLOOKUP($B1354,[11]BPT_System_Structure!$B:$F,5,FALSE),"-")</f>
        <v>-</v>
      </c>
      <c r="R1354" s="59">
        <v>0</v>
      </c>
    </row>
    <row r="1355" spans="2:18" hidden="1" x14ac:dyDescent="0.2">
      <c r="B1355" s="21" t="str">
        <f>'[10]Linked sheet'!A1355</f>
        <v>LB63C</v>
      </c>
      <c r="C1355" s="20" t="str">
        <f>VLOOKUP($B1355,'[10]Linked sheet'!$A$3:$O$1925,2,FALSE)</f>
        <v>Major, Open or Laparoscopic, Kidney or Ureter Procedures, 18 years and under, with CC Score 2+</v>
      </c>
      <c r="D1355" s="68" t="str">
        <f>IF(AND($Q1355=$D$2,$O1355="HRG"),"See 07.BPT",IFERROR(ROUND('[10]Linked sheet'!C1355,'Rounded options'!$B$3),"-"))</f>
        <v>-</v>
      </c>
      <c r="E1355" s="66">
        <f>IF(AND($O1355="HRG",OR($D$2,$Q1355=$E$2)), "See 07.BPTs",IFERROR(ROUND('[10]Linked sheet'!D1355,'Rounded options'!$B$3),"-"))</f>
        <v>4794</v>
      </c>
      <c r="F1355" s="15" t="str">
        <f>IFERROR(ROUND(IF('[10]Linked sheet'!E1355="","-",'[10]Linked sheet'!E1355),'Rounded options'!$B$3),"-")</f>
        <v>-</v>
      </c>
      <c r="G1355" s="15" t="str">
        <f>IFERROR(ROUND(IF('[10]Linked sheet'!F1355="","-",'[10]Linked sheet'!F1355),'Rounded options'!$B$3),"-")</f>
        <v>-</v>
      </c>
      <c r="H1355" s="15">
        <f>IFERROR(ROUND(IF('[10]Linked sheet'!G1355="","-",'[10]Linked sheet'!G1355),'Rounded options'!$B$3),"-")</f>
        <v>10</v>
      </c>
      <c r="I1355" s="66">
        <f>IF(AND(Q1355=$I$2,$O1355="HRG"),"See 07.BPTs",IFERROR(ROUND('[10]Linked sheet'!H1355,'Rounded options'!$B$3),"-"))</f>
        <v>7916</v>
      </c>
      <c r="J1355" s="15">
        <f>IFERROR(ROUND(IF('[10]Linked sheet'!I1355="","-",'[10]Linked sheet'!I1355),'Rounded options'!$B$3),"-")</f>
        <v>43</v>
      </c>
      <c r="K1355" s="15">
        <f>IFERROR(ROUND(IF('[10]Linked sheet'!J1355="","-",'[10]Linked sheet'!J1355),'Rounded options'!$B$3),"-")</f>
        <v>339</v>
      </c>
      <c r="L1355" s="15" t="str">
        <f>IF('[10]Linked sheet'!K1355="","-",'[10]Linked sheet'!K1355)</f>
        <v>No</v>
      </c>
      <c r="M1355" s="39" t="str">
        <f>IF('[10]Linked sheet'!L1355="","-",'[10]Linked sheet'!L1355)</f>
        <v>-</v>
      </c>
      <c r="N1355" s="35">
        <f>IFERROR(ROUND('[10]Linked sheet'!M1355,'Rounded options'!$B$3),"-")</f>
        <v>0</v>
      </c>
      <c r="O1355" s="7" t="str">
        <f>IFERROR(VLOOKUP($B1355,[11]BPT_System_Structure!$B:$F,2,FALSE),"-")</f>
        <v>-</v>
      </c>
      <c r="P1355" s="23" t="str">
        <f>IFERROR(VLOOKUP($B1355,[11]BPT_System_Structure!$B:$F,3,FALSE),"-")</f>
        <v>-</v>
      </c>
      <c r="Q1355" s="8" t="str">
        <f>IFERROR(VLOOKUP($B1355,[11]BPT_System_Structure!$B:$F,5,FALSE),"-")</f>
        <v>-</v>
      </c>
      <c r="R1355" s="59">
        <v>0</v>
      </c>
    </row>
    <row r="1356" spans="2:18" hidden="1" x14ac:dyDescent="0.2">
      <c r="B1356" s="21" t="str">
        <f>'[10]Linked sheet'!A1356</f>
        <v>LB63D</v>
      </c>
      <c r="C1356" s="20" t="str">
        <f>VLOOKUP($B1356,'[10]Linked sheet'!$A$3:$O$1925,2,FALSE)</f>
        <v>Major, Open or Laparoscopic, Kidney or Ureter Procedures, 18 years and under, with CC Score 0-1</v>
      </c>
      <c r="D1356" s="68" t="str">
        <f>IF(AND($Q1356=$D$2,$O1356="HRG"),"See 07.BPT",IFERROR(ROUND('[10]Linked sheet'!C1356,'Rounded options'!$B$3),"-"))</f>
        <v>-</v>
      </c>
      <c r="E1356" s="66">
        <f>IF(AND($O1356="HRG",OR($D$2,$Q1356=$E$2)), "See 07.BPTs",IFERROR(ROUND('[10]Linked sheet'!D1356,'Rounded options'!$B$3),"-"))</f>
        <v>3717</v>
      </c>
      <c r="F1356" s="15" t="str">
        <f>IFERROR(ROUND(IF('[10]Linked sheet'!E1356="","-",'[10]Linked sheet'!E1356),'Rounded options'!$B$3),"-")</f>
        <v>-</v>
      </c>
      <c r="G1356" s="15" t="str">
        <f>IFERROR(ROUND(IF('[10]Linked sheet'!F1356="","-",'[10]Linked sheet'!F1356),'Rounded options'!$B$3),"-")</f>
        <v>-</v>
      </c>
      <c r="H1356" s="15">
        <f>IFERROR(ROUND(IF('[10]Linked sheet'!G1356="","-",'[10]Linked sheet'!G1356),'Rounded options'!$B$3),"-")</f>
        <v>6</v>
      </c>
      <c r="I1356" s="66">
        <f>IF(AND(Q1356=$I$2,$O1356="HRG"),"See 07.BPTs",IFERROR(ROUND('[10]Linked sheet'!H1356,'Rounded options'!$B$3),"-"))</f>
        <v>4196</v>
      </c>
      <c r="J1356" s="15">
        <f>IFERROR(ROUND(IF('[10]Linked sheet'!I1356="","-",'[10]Linked sheet'!I1356),'Rounded options'!$B$3),"-")</f>
        <v>12</v>
      </c>
      <c r="K1356" s="15">
        <f>IFERROR(ROUND(IF('[10]Linked sheet'!J1356="","-",'[10]Linked sheet'!J1356),'Rounded options'!$B$3),"-")</f>
        <v>339</v>
      </c>
      <c r="L1356" s="15" t="str">
        <f>IF('[10]Linked sheet'!K1356="","-",'[10]Linked sheet'!K1356)</f>
        <v>No</v>
      </c>
      <c r="M1356" s="39" t="str">
        <f>IF('[10]Linked sheet'!L1356="","-",'[10]Linked sheet'!L1356)</f>
        <v>-</v>
      </c>
      <c r="N1356" s="35">
        <f>IFERROR(ROUND('[10]Linked sheet'!M1356,'Rounded options'!$B$3),"-")</f>
        <v>0</v>
      </c>
      <c r="O1356" s="7" t="str">
        <f>IFERROR(VLOOKUP($B1356,[11]BPT_System_Structure!$B:$F,2,FALSE),"-")</f>
        <v>-</v>
      </c>
      <c r="P1356" s="23" t="str">
        <f>IFERROR(VLOOKUP($B1356,[11]BPT_System_Structure!$B:$F,3,FALSE),"-")</f>
        <v>-</v>
      </c>
      <c r="Q1356" s="8" t="str">
        <f>IFERROR(VLOOKUP($B1356,[11]BPT_System_Structure!$B:$F,5,FALSE),"-")</f>
        <v>-</v>
      </c>
      <c r="R1356" s="59">
        <v>0</v>
      </c>
    </row>
    <row r="1357" spans="2:18" hidden="1" x14ac:dyDescent="0.2">
      <c r="B1357" s="21" t="str">
        <f>'[10]Linked sheet'!A1357</f>
        <v>LB64C</v>
      </c>
      <c r="C1357" s="20" t="str">
        <f>VLOOKUP($B1357,'[10]Linked sheet'!$A$3:$O$1925,2,FALSE)</f>
        <v>Complex Endoscopic, Kidney or Ureter Procedures, 19 years and over, with CC Score 5+</v>
      </c>
      <c r="D1357" s="68" t="str">
        <f>IF(AND($Q1357=$D$2,$O1357="HRG"),"See 07.BPT",IFERROR(ROUND('[10]Linked sheet'!C1357,'Rounded options'!$B$3),"-"))</f>
        <v>-</v>
      </c>
      <c r="E1357" s="66">
        <f>IF(AND($O1357="HRG",OR($D$2,$Q1357=$E$2)), "See 07.BPTs",IFERROR(ROUND('[10]Linked sheet'!D1357,'Rounded options'!$B$3),"-"))</f>
        <v>3485</v>
      </c>
      <c r="F1357" s="15" t="str">
        <f>IFERROR(ROUND(IF('[10]Linked sheet'!E1357="","-",'[10]Linked sheet'!E1357),'Rounded options'!$B$3),"-")</f>
        <v>-</v>
      </c>
      <c r="G1357" s="15" t="str">
        <f>IFERROR(ROUND(IF('[10]Linked sheet'!F1357="","-",'[10]Linked sheet'!F1357),'Rounded options'!$B$3),"-")</f>
        <v>-</v>
      </c>
      <c r="H1357" s="15">
        <f>IFERROR(ROUND(IF('[10]Linked sheet'!G1357="","-",'[10]Linked sheet'!G1357),'Rounded options'!$B$3),"-")</f>
        <v>17</v>
      </c>
      <c r="I1357" s="66">
        <f>IF(AND(Q1357=$I$2,$O1357="HRG"),"See 07.BPTs",IFERROR(ROUND('[10]Linked sheet'!H1357,'Rounded options'!$B$3),"-"))</f>
        <v>7165</v>
      </c>
      <c r="J1357" s="15">
        <f>IFERROR(ROUND(IF('[10]Linked sheet'!I1357="","-",'[10]Linked sheet'!I1357),'Rounded options'!$B$3),"-")</f>
        <v>51</v>
      </c>
      <c r="K1357" s="15">
        <f>IFERROR(ROUND(IF('[10]Linked sheet'!J1357="","-",'[10]Linked sheet'!J1357),'Rounded options'!$B$3),"-")</f>
        <v>186</v>
      </c>
      <c r="L1357" s="15" t="str">
        <f>IF('[10]Linked sheet'!K1357="","-",'[10]Linked sheet'!K1357)</f>
        <v>No</v>
      </c>
      <c r="M1357" s="39" t="str">
        <f>IF('[10]Linked sheet'!L1357="","-",'[10]Linked sheet'!L1357)</f>
        <v>-</v>
      </c>
      <c r="N1357" s="35">
        <f>IFERROR(ROUND('[10]Linked sheet'!M1357,'Rounded options'!$B$3),"-")</f>
        <v>0</v>
      </c>
      <c r="O1357" s="7" t="str">
        <f>IFERROR(VLOOKUP($B1357,[11]BPT_System_Structure!$B:$F,2,FALSE),"-")</f>
        <v>-</v>
      </c>
      <c r="P1357" s="23" t="str">
        <f>IFERROR(VLOOKUP($B1357,[11]BPT_System_Structure!$B:$F,3,FALSE),"-")</f>
        <v>-</v>
      </c>
      <c r="Q1357" s="8" t="str">
        <f>IFERROR(VLOOKUP($B1357,[11]BPT_System_Structure!$B:$F,5,FALSE),"-")</f>
        <v>-</v>
      </c>
      <c r="R1357" s="59">
        <v>0</v>
      </c>
    </row>
    <row r="1358" spans="2:18" hidden="1" x14ac:dyDescent="0.2">
      <c r="B1358" s="21" t="str">
        <f>'[10]Linked sheet'!A1358</f>
        <v>LB64D</v>
      </c>
      <c r="C1358" s="20" t="str">
        <f>VLOOKUP($B1358,'[10]Linked sheet'!$A$3:$O$1925,2,FALSE)</f>
        <v>Complex Endoscopic, Kidney or Ureter Procedures, 19 years and over, with CC Score 2-4</v>
      </c>
      <c r="D1358" s="68" t="str">
        <f>IF(AND($Q1358=$D$2,$O1358="HRG"),"See 07.BPT",IFERROR(ROUND('[10]Linked sheet'!C1358,'Rounded options'!$B$3),"-"))</f>
        <v>-</v>
      </c>
      <c r="E1358" s="66">
        <f>IF(AND($O1358="HRG",OR($D$2,$Q1358=$E$2)), "See 07.BPTs",IFERROR(ROUND('[10]Linked sheet'!D1358,'Rounded options'!$B$3),"-"))</f>
        <v>2216</v>
      </c>
      <c r="F1358" s="15" t="str">
        <f>IFERROR(ROUND(IF('[10]Linked sheet'!E1358="","-",'[10]Linked sheet'!E1358),'Rounded options'!$B$3),"-")</f>
        <v>-</v>
      </c>
      <c r="G1358" s="15" t="str">
        <f>IFERROR(ROUND(IF('[10]Linked sheet'!F1358="","-",'[10]Linked sheet'!F1358),'Rounded options'!$B$3),"-")</f>
        <v>-</v>
      </c>
      <c r="H1358" s="15">
        <f>IFERROR(ROUND(IF('[10]Linked sheet'!G1358="","-",'[10]Linked sheet'!G1358),'Rounded options'!$B$3),"-")</f>
        <v>5</v>
      </c>
      <c r="I1358" s="66">
        <f>IF(AND(Q1358=$I$2,$O1358="HRG"),"See 07.BPTs",IFERROR(ROUND('[10]Linked sheet'!H1358,'Rounded options'!$B$3),"-"))</f>
        <v>3436</v>
      </c>
      <c r="J1358" s="15">
        <f>IFERROR(ROUND(IF('[10]Linked sheet'!I1358="","-",'[10]Linked sheet'!I1358),'Rounded options'!$B$3),"-")</f>
        <v>16</v>
      </c>
      <c r="K1358" s="15">
        <f>IFERROR(ROUND(IF('[10]Linked sheet'!J1358="","-",'[10]Linked sheet'!J1358),'Rounded options'!$B$3),"-")</f>
        <v>186</v>
      </c>
      <c r="L1358" s="15" t="str">
        <f>IF('[10]Linked sheet'!K1358="","-",'[10]Linked sheet'!K1358)</f>
        <v>No</v>
      </c>
      <c r="M1358" s="39" t="str">
        <f>IF('[10]Linked sheet'!L1358="","-",'[10]Linked sheet'!L1358)</f>
        <v>-</v>
      </c>
      <c r="N1358" s="35">
        <f>IFERROR(ROUND('[10]Linked sheet'!M1358,'Rounded options'!$B$3),"-")</f>
        <v>0</v>
      </c>
      <c r="O1358" s="7" t="str">
        <f>IFERROR(VLOOKUP($B1358,[11]BPT_System_Structure!$B:$F,2,FALSE),"-")</f>
        <v>-</v>
      </c>
      <c r="P1358" s="23" t="str">
        <f>IFERROR(VLOOKUP($B1358,[11]BPT_System_Structure!$B:$F,3,FALSE),"-")</f>
        <v>-</v>
      </c>
      <c r="Q1358" s="8" t="str">
        <f>IFERROR(VLOOKUP($B1358,[11]BPT_System_Structure!$B:$F,5,FALSE),"-")</f>
        <v>-</v>
      </c>
      <c r="R1358" s="59">
        <v>0</v>
      </c>
    </row>
    <row r="1359" spans="2:18" hidden="1" x14ac:dyDescent="0.2">
      <c r="B1359" s="21" t="str">
        <f>'[10]Linked sheet'!A1359</f>
        <v>LB64E</v>
      </c>
      <c r="C1359" s="20" t="str">
        <f>VLOOKUP($B1359,'[10]Linked sheet'!$A$3:$O$1925,2,FALSE)</f>
        <v>Complex Endoscopic, Kidney or Ureter Procedures, 19 years and over, with CC Score 0-1</v>
      </c>
      <c r="D1359" s="68" t="str">
        <f>IF(AND($Q1359=$D$2,$O1359="HRG"),"See 07.BPT",IFERROR(ROUND('[10]Linked sheet'!C1359,'Rounded options'!$B$3),"-"))</f>
        <v>-</v>
      </c>
      <c r="E1359" s="66">
        <f>IF(AND($O1359="HRG",OR($D$2,$Q1359=$E$2)), "See 07.BPTs",IFERROR(ROUND('[10]Linked sheet'!D1359,'Rounded options'!$B$3),"-"))</f>
        <v>1882</v>
      </c>
      <c r="F1359" s="15" t="str">
        <f>IFERROR(ROUND(IF('[10]Linked sheet'!E1359="","-",'[10]Linked sheet'!E1359),'Rounded options'!$B$3),"-")</f>
        <v>-</v>
      </c>
      <c r="G1359" s="15" t="str">
        <f>IFERROR(ROUND(IF('[10]Linked sheet'!F1359="","-",'[10]Linked sheet'!F1359),'Rounded options'!$B$3),"-")</f>
        <v>-</v>
      </c>
      <c r="H1359" s="15">
        <f>IFERROR(ROUND(IF('[10]Linked sheet'!G1359="","-",'[10]Linked sheet'!G1359),'Rounded options'!$B$3),"-")</f>
        <v>5</v>
      </c>
      <c r="I1359" s="66">
        <f>IF(AND(Q1359=$I$2,$O1359="HRG"),"See 07.BPTs",IFERROR(ROUND('[10]Linked sheet'!H1359,'Rounded options'!$B$3),"-"))</f>
        <v>2312</v>
      </c>
      <c r="J1359" s="15">
        <f>IFERROR(ROUND(IF('[10]Linked sheet'!I1359="","-",'[10]Linked sheet'!I1359),'Rounded options'!$B$3),"-")</f>
        <v>7</v>
      </c>
      <c r="K1359" s="15">
        <f>IFERROR(ROUND(IF('[10]Linked sheet'!J1359="","-",'[10]Linked sheet'!J1359),'Rounded options'!$B$3),"-")</f>
        <v>186</v>
      </c>
      <c r="L1359" s="15" t="str">
        <f>IF('[10]Linked sheet'!K1359="","-",'[10]Linked sheet'!K1359)</f>
        <v>No</v>
      </c>
      <c r="M1359" s="39" t="str">
        <f>IF('[10]Linked sheet'!L1359="","-",'[10]Linked sheet'!L1359)</f>
        <v>-</v>
      </c>
      <c r="N1359" s="35">
        <f>IFERROR(ROUND('[10]Linked sheet'!M1359,'Rounded options'!$B$3),"-")</f>
        <v>0</v>
      </c>
      <c r="O1359" s="7" t="str">
        <f>IFERROR(VLOOKUP($B1359,[11]BPT_System_Structure!$B:$F,2,FALSE),"-")</f>
        <v>-</v>
      </c>
      <c r="P1359" s="23" t="str">
        <f>IFERROR(VLOOKUP($B1359,[11]BPT_System_Structure!$B:$F,3,FALSE),"-")</f>
        <v>-</v>
      </c>
      <c r="Q1359" s="8" t="str">
        <f>IFERROR(VLOOKUP($B1359,[11]BPT_System_Structure!$B:$F,5,FALSE),"-")</f>
        <v>-</v>
      </c>
      <c r="R1359" s="59">
        <v>0</v>
      </c>
    </row>
    <row r="1360" spans="2:18" hidden="1" x14ac:dyDescent="0.2">
      <c r="B1360" s="21" t="str">
        <f>'[10]Linked sheet'!A1360</f>
        <v>LB65C</v>
      </c>
      <c r="C1360" s="20" t="str">
        <f>VLOOKUP($B1360,'[10]Linked sheet'!$A$3:$O$1925,2,FALSE)</f>
        <v>Major Endoscopic, Kidney or Ureter Procedures, 19 years and over, with CC Score 5+</v>
      </c>
      <c r="D1360" s="68" t="str">
        <f>IF(AND($Q1360=$D$2,$O1360="HRG"),"See 07.BPT",IFERROR(ROUND('[10]Linked sheet'!C1360,'Rounded options'!$B$3),"-"))</f>
        <v>-</v>
      </c>
      <c r="E1360" s="66">
        <f>IF(AND($O1360="HRG",OR($D$2,$Q1360=$E$2)), "See 07.BPTs",IFERROR(ROUND('[10]Linked sheet'!D1360,'Rounded options'!$B$3),"-"))</f>
        <v>2425</v>
      </c>
      <c r="F1360" s="15" t="str">
        <f>IFERROR(ROUND(IF('[10]Linked sheet'!E1360="","-",'[10]Linked sheet'!E1360),'Rounded options'!$B$3),"-")</f>
        <v>-</v>
      </c>
      <c r="G1360" s="15" t="str">
        <f>IFERROR(ROUND(IF('[10]Linked sheet'!F1360="","-",'[10]Linked sheet'!F1360),'Rounded options'!$B$3),"-")</f>
        <v>-</v>
      </c>
      <c r="H1360" s="15">
        <f>IFERROR(ROUND(IF('[10]Linked sheet'!G1360="","-",'[10]Linked sheet'!G1360),'Rounded options'!$B$3),"-")</f>
        <v>11</v>
      </c>
      <c r="I1360" s="66">
        <f>IF(AND(Q1360=$I$2,$O1360="HRG"),"See 07.BPTs",IFERROR(ROUND('[10]Linked sheet'!H1360,'Rounded options'!$B$3),"-"))</f>
        <v>5620</v>
      </c>
      <c r="J1360" s="15">
        <f>IFERROR(ROUND(IF('[10]Linked sheet'!I1360="","-",'[10]Linked sheet'!I1360),'Rounded options'!$B$3),"-")</f>
        <v>46</v>
      </c>
      <c r="K1360" s="15">
        <f>IFERROR(ROUND(IF('[10]Linked sheet'!J1360="","-",'[10]Linked sheet'!J1360),'Rounded options'!$B$3),"-")</f>
        <v>186</v>
      </c>
      <c r="L1360" s="15" t="str">
        <f>IF('[10]Linked sheet'!K1360="","-",'[10]Linked sheet'!K1360)</f>
        <v>No</v>
      </c>
      <c r="M1360" s="39" t="str">
        <f>IF('[10]Linked sheet'!L1360="","-",'[10]Linked sheet'!L1360)</f>
        <v>-</v>
      </c>
      <c r="N1360" s="35">
        <f>IFERROR(ROUND('[10]Linked sheet'!M1360,'Rounded options'!$B$3),"-")</f>
        <v>0</v>
      </c>
      <c r="O1360" s="7" t="str">
        <f>IFERROR(VLOOKUP($B1360,[11]BPT_System_Structure!$B:$F,2,FALSE),"-")</f>
        <v>-</v>
      </c>
      <c r="P1360" s="23" t="str">
        <f>IFERROR(VLOOKUP($B1360,[11]BPT_System_Structure!$B:$F,3,FALSE),"-")</f>
        <v>-</v>
      </c>
      <c r="Q1360" s="8" t="str">
        <f>IFERROR(VLOOKUP($B1360,[11]BPT_System_Structure!$B:$F,5,FALSE),"-")</f>
        <v>-</v>
      </c>
      <c r="R1360" s="59">
        <v>0</v>
      </c>
    </row>
    <row r="1361" spans="2:18" hidden="1" x14ac:dyDescent="0.2">
      <c r="B1361" s="21" t="str">
        <f>'[10]Linked sheet'!A1361</f>
        <v>LB65D</v>
      </c>
      <c r="C1361" s="20" t="str">
        <f>VLOOKUP($B1361,'[10]Linked sheet'!$A$3:$O$1925,2,FALSE)</f>
        <v>Major Endoscopic, Kidney or Ureter Procedures, 19 years and over, with CC Score 3-4</v>
      </c>
      <c r="D1361" s="68" t="str">
        <f>IF(AND($Q1361=$D$2,$O1361="HRG"),"See 07.BPT",IFERROR(ROUND('[10]Linked sheet'!C1361,'Rounded options'!$B$3),"-"))</f>
        <v>-</v>
      </c>
      <c r="E1361" s="66">
        <f>IF(AND($O1361="HRG",OR($D$2,$Q1361=$E$2)), "See 07.BPTs",IFERROR(ROUND('[10]Linked sheet'!D1361,'Rounded options'!$B$3),"-"))</f>
        <v>1907</v>
      </c>
      <c r="F1361" s="15" t="str">
        <f>IFERROR(ROUND(IF('[10]Linked sheet'!E1361="","-",'[10]Linked sheet'!E1361),'Rounded options'!$B$3),"-")</f>
        <v>-</v>
      </c>
      <c r="G1361" s="15" t="str">
        <f>IFERROR(ROUND(IF('[10]Linked sheet'!F1361="","-",'[10]Linked sheet'!F1361),'Rounded options'!$B$3),"-")</f>
        <v>-</v>
      </c>
      <c r="H1361" s="15">
        <f>IFERROR(ROUND(IF('[10]Linked sheet'!G1361="","-",'[10]Linked sheet'!G1361),'Rounded options'!$B$3),"-")</f>
        <v>5</v>
      </c>
      <c r="I1361" s="66">
        <f>IF(AND(Q1361=$I$2,$O1361="HRG"),"See 07.BPTs",IFERROR(ROUND('[10]Linked sheet'!H1361,'Rounded options'!$B$3),"-"))</f>
        <v>2684</v>
      </c>
      <c r="J1361" s="15">
        <f>IFERROR(ROUND(IF('[10]Linked sheet'!I1361="","-",'[10]Linked sheet'!I1361),'Rounded options'!$B$3),"-")</f>
        <v>13</v>
      </c>
      <c r="K1361" s="15">
        <f>IFERROR(ROUND(IF('[10]Linked sheet'!J1361="","-",'[10]Linked sheet'!J1361),'Rounded options'!$B$3),"-")</f>
        <v>186</v>
      </c>
      <c r="L1361" s="15" t="str">
        <f>IF('[10]Linked sheet'!K1361="","-",'[10]Linked sheet'!K1361)</f>
        <v>No</v>
      </c>
      <c r="M1361" s="39" t="str">
        <f>IF('[10]Linked sheet'!L1361="","-",'[10]Linked sheet'!L1361)</f>
        <v>-</v>
      </c>
      <c r="N1361" s="35">
        <f>IFERROR(ROUND('[10]Linked sheet'!M1361,'Rounded options'!$B$3),"-")</f>
        <v>0</v>
      </c>
      <c r="O1361" s="7" t="str">
        <f>IFERROR(VLOOKUP($B1361,[11]BPT_System_Structure!$B:$F,2,FALSE),"-")</f>
        <v>-</v>
      </c>
      <c r="P1361" s="23" t="str">
        <f>IFERROR(VLOOKUP($B1361,[11]BPT_System_Structure!$B:$F,3,FALSE),"-")</f>
        <v>-</v>
      </c>
      <c r="Q1361" s="8" t="str">
        <f>IFERROR(VLOOKUP($B1361,[11]BPT_System_Structure!$B:$F,5,FALSE),"-")</f>
        <v>-</v>
      </c>
      <c r="R1361" s="59">
        <v>0</v>
      </c>
    </row>
    <row r="1362" spans="2:18" x14ac:dyDescent="0.2">
      <c r="B1362" s="21" t="str">
        <f>'[10]Linked sheet'!A1362</f>
        <v>LB65E</v>
      </c>
      <c r="C1362" s="20" t="str">
        <f>VLOOKUP($B1362,'[10]Linked sheet'!$A$3:$O$1925,2,FALSE)</f>
        <v>Major Endoscopic, Kidney or Ureter Procedures, 19 years and over, with CC Score 0-2</v>
      </c>
      <c r="D1362" s="68" t="str">
        <f>IF(AND($Q1362=$D$2,$O1362="HRG"),"See 07.BPT",IFERROR(ROUND('[10]Linked sheet'!C1362,'Rounded options'!$B$3),"-"))</f>
        <v>-</v>
      </c>
      <c r="E1362" s="66">
        <f>IF(AND($O1362="HRG",OR($D$2,$Q1362=$E$2)), "See 07.BPTs",IFERROR(ROUND('[10]Linked sheet'!D1362,'Rounded options'!$B$3),"-"))</f>
        <v>1602</v>
      </c>
      <c r="F1362" s="15" t="str">
        <f>IFERROR(ROUND(IF('[10]Linked sheet'!E1362="","-",'[10]Linked sheet'!E1362),'Rounded options'!$B$3),"-")</f>
        <v>-</v>
      </c>
      <c r="G1362" s="15" t="str">
        <f>IFERROR(ROUND(IF('[10]Linked sheet'!F1362="","-",'[10]Linked sheet'!F1362),'Rounded options'!$B$3),"-")</f>
        <v>-</v>
      </c>
      <c r="H1362" s="15">
        <f>IFERROR(ROUND(IF('[10]Linked sheet'!G1362="","-",'[10]Linked sheet'!G1362),'Rounded options'!$B$3),"-")</f>
        <v>5</v>
      </c>
      <c r="I1362" s="66">
        <f>IF(AND(Q1362=$I$2,$O1362="HRG"),"See 07.BPTs",IFERROR(ROUND('[10]Linked sheet'!H1362,'Rounded options'!$B$3),"-"))</f>
        <v>1997</v>
      </c>
      <c r="J1362" s="15">
        <f>IFERROR(ROUND(IF('[10]Linked sheet'!I1362="","-",'[10]Linked sheet'!I1362),'Rounded options'!$B$3),"-")</f>
        <v>7</v>
      </c>
      <c r="K1362" s="15">
        <f>IFERROR(ROUND(IF('[10]Linked sheet'!J1362="","-",'[10]Linked sheet'!J1362),'Rounded options'!$B$3),"-")</f>
        <v>186</v>
      </c>
      <c r="L1362" s="15" t="str">
        <f>IF('[10]Linked sheet'!K1362="","-",'[10]Linked sheet'!K1362)</f>
        <v>No</v>
      </c>
      <c r="M1362" s="39" t="str">
        <f>IF('[10]Linked sheet'!L1362="","-",'[10]Linked sheet'!L1362)</f>
        <v>-</v>
      </c>
      <c r="N1362" s="35">
        <f>IFERROR(ROUND('[10]Linked sheet'!M1362,'Rounded options'!$B$3),"-")</f>
        <v>0</v>
      </c>
      <c r="O1362" s="7" t="str">
        <f>IFERROR(VLOOKUP($B1362,[11]BPT_System_Structure!$B:$F,2,FALSE),"-")</f>
        <v>sub-HRG</v>
      </c>
      <c r="P1362" s="23" t="str">
        <f>IFERROR(VLOOKUP($B1362,[11]BPT_System_Structure!$B:$F,3,FALSE),"-")</f>
        <v>DayCase</v>
      </c>
      <c r="Q1362" s="8" t="str">
        <f>IFERROR(VLOOKUP($B1362,[11]BPT_System_Structure!$B:$F,5,FALSE),"-")</f>
        <v>DC/EL</v>
      </c>
      <c r="R1362" s="59" t="s">
        <v>11</v>
      </c>
    </row>
    <row r="1363" spans="2:18" hidden="1" x14ac:dyDescent="0.2">
      <c r="B1363" s="21" t="str">
        <f>'[10]Linked sheet'!A1363</f>
        <v>LB66Z</v>
      </c>
      <c r="C1363" s="20" t="str">
        <f>VLOOKUP($B1363,'[10]Linked sheet'!$A$3:$O$1925,2,FALSE)</f>
        <v>Complex or Major, Endoscopic, Kidney or Ureter Procedures, 18 years and under</v>
      </c>
      <c r="D1363" s="68" t="str">
        <f>IF(AND($Q1363=$D$2,$O1363="HRG"),"See 07.BPT",IFERROR(ROUND('[10]Linked sheet'!C1363,'Rounded options'!$B$3),"-"))</f>
        <v>-</v>
      </c>
      <c r="E1363" s="66">
        <f>IF(AND($O1363="HRG",OR($D$2,$Q1363=$E$2)), "See 07.BPTs",IFERROR(ROUND('[10]Linked sheet'!D1363,'Rounded options'!$B$3),"-"))</f>
        <v>2772</v>
      </c>
      <c r="F1363" s="15" t="str">
        <f>IFERROR(ROUND(IF('[10]Linked sheet'!E1363="","-",'[10]Linked sheet'!E1363),'Rounded options'!$B$3),"-")</f>
        <v>-</v>
      </c>
      <c r="G1363" s="15" t="str">
        <f>IFERROR(ROUND(IF('[10]Linked sheet'!F1363="","-",'[10]Linked sheet'!F1363),'Rounded options'!$B$3),"-")</f>
        <v>-</v>
      </c>
      <c r="H1363" s="15">
        <f>IFERROR(ROUND(IF('[10]Linked sheet'!G1363="","-",'[10]Linked sheet'!G1363),'Rounded options'!$B$3),"-")</f>
        <v>5</v>
      </c>
      <c r="I1363" s="66">
        <f>IF(AND(Q1363=$I$2,$O1363="HRG"),"See 07.BPTs",IFERROR(ROUND('[10]Linked sheet'!H1363,'Rounded options'!$B$3),"-"))</f>
        <v>2946</v>
      </c>
      <c r="J1363" s="15">
        <f>IFERROR(ROUND(IF('[10]Linked sheet'!I1363="","-",'[10]Linked sheet'!I1363),'Rounded options'!$B$3),"-")</f>
        <v>15</v>
      </c>
      <c r="K1363" s="15">
        <f>IFERROR(ROUND(IF('[10]Linked sheet'!J1363="","-",'[10]Linked sheet'!J1363),'Rounded options'!$B$3),"-")</f>
        <v>339</v>
      </c>
      <c r="L1363" s="15" t="str">
        <f>IF('[10]Linked sheet'!K1363="","-",'[10]Linked sheet'!K1363)</f>
        <v>No</v>
      </c>
      <c r="M1363" s="39" t="str">
        <f>IF('[10]Linked sheet'!L1363="","-",'[10]Linked sheet'!L1363)</f>
        <v>-</v>
      </c>
      <c r="N1363" s="35">
        <f>IFERROR(ROUND('[10]Linked sheet'!M1363,'Rounded options'!$B$3),"-")</f>
        <v>0</v>
      </c>
      <c r="O1363" s="7" t="str">
        <f>IFERROR(VLOOKUP($B1363,[11]BPT_System_Structure!$B:$F,2,FALSE),"-")</f>
        <v>-</v>
      </c>
      <c r="P1363" s="23" t="str">
        <f>IFERROR(VLOOKUP($B1363,[11]BPT_System_Structure!$B:$F,3,FALSE),"-")</f>
        <v>-</v>
      </c>
      <c r="Q1363" s="8" t="str">
        <f>IFERROR(VLOOKUP($B1363,[11]BPT_System_Structure!$B:$F,5,FALSE),"-")</f>
        <v>-</v>
      </c>
      <c r="R1363" s="59">
        <v>0</v>
      </c>
    </row>
    <row r="1364" spans="2:18" hidden="1" x14ac:dyDescent="0.2">
      <c r="B1364" s="21" t="str">
        <f>'[10]Linked sheet'!A1364</f>
        <v>LB67C</v>
      </c>
      <c r="C1364" s="20" t="str">
        <f>VLOOKUP($B1364,'[10]Linked sheet'!$A$3:$O$1925,2,FALSE)</f>
        <v>Complex Open Bladder Procedures with CC Score 3+</v>
      </c>
      <c r="D1364" s="68" t="str">
        <f>IF(AND($Q1364=$D$2,$O1364="HRG"),"See 07.BPT",IFERROR(ROUND('[10]Linked sheet'!C1364,'Rounded options'!$B$3),"-"))</f>
        <v>-</v>
      </c>
      <c r="E1364" s="66">
        <f>IF(AND($O1364="HRG",OR($D$2,$Q1364=$E$2)), "See 07.BPTs",IFERROR(ROUND('[10]Linked sheet'!D1364,'Rounded options'!$B$3),"-"))</f>
        <v>10960</v>
      </c>
      <c r="F1364" s="15" t="str">
        <f>IFERROR(ROUND(IF('[10]Linked sheet'!E1364="","-",'[10]Linked sheet'!E1364),'Rounded options'!$B$3),"-")</f>
        <v>-</v>
      </c>
      <c r="G1364" s="15" t="str">
        <f>IFERROR(ROUND(IF('[10]Linked sheet'!F1364="","-",'[10]Linked sheet'!F1364),'Rounded options'!$B$3),"-")</f>
        <v>-</v>
      </c>
      <c r="H1364" s="15">
        <f>IFERROR(ROUND(IF('[10]Linked sheet'!G1364="","-",'[10]Linked sheet'!G1364),'Rounded options'!$B$3),"-")</f>
        <v>40</v>
      </c>
      <c r="I1364" s="66">
        <f>IF(AND(Q1364=$I$2,$O1364="HRG"),"See 07.BPTs",IFERROR(ROUND('[10]Linked sheet'!H1364,'Rounded options'!$B$3),"-"))</f>
        <v>14129</v>
      </c>
      <c r="J1364" s="15">
        <f>IFERROR(ROUND(IF('[10]Linked sheet'!I1364="","-",'[10]Linked sheet'!I1364),'Rounded options'!$B$3),"-")</f>
        <v>77</v>
      </c>
      <c r="K1364" s="15">
        <f>IFERROR(ROUND(IF('[10]Linked sheet'!J1364="","-",'[10]Linked sheet'!J1364),'Rounded options'!$B$3),"-")</f>
        <v>186</v>
      </c>
      <c r="L1364" s="15" t="str">
        <f>IF('[10]Linked sheet'!K1364="","-",'[10]Linked sheet'!K1364)</f>
        <v>No</v>
      </c>
      <c r="M1364" s="39" t="str">
        <f>IF('[10]Linked sheet'!L1364="","-",'[10]Linked sheet'!L1364)</f>
        <v>-</v>
      </c>
      <c r="N1364" s="35">
        <f>IFERROR(ROUND('[10]Linked sheet'!M1364,'Rounded options'!$B$3),"-")</f>
        <v>0</v>
      </c>
      <c r="O1364" s="7" t="str">
        <f>IFERROR(VLOOKUP($B1364,[11]BPT_System_Structure!$B:$F,2,FALSE),"-")</f>
        <v>-</v>
      </c>
      <c r="P1364" s="23" t="str">
        <f>IFERROR(VLOOKUP($B1364,[11]BPT_System_Structure!$B:$F,3,FALSE),"-")</f>
        <v>-</v>
      </c>
      <c r="Q1364" s="8" t="str">
        <f>IFERROR(VLOOKUP($B1364,[11]BPT_System_Structure!$B:$F,5,FALSE),"-")</f>
        <v>-</v>
      </c>
      <c r="R1364" s="59">
        <v>0</v>
      </c>
    </row>
    <row r="1365" spans="2:18" hidden="1" x14ac:dyDescent="0.2">
      <c r="B1365" s="21" t="str">
        <f>'[10]Linked sheet'!A1365</f>
        <v>LB67D</v>
      </c>
      <c r="C1365" s="20" t="str">
        <f>VLOOKUP($B1365,'[10]Linked sheet'!$A$3:$O$1925,2,FALSE)</f>
        <v>Complex Open Bladder Procedures with CC Score 0-2</v>
      </c>
      <c r="D1365" s="68" t="str">
        <f>IF(AND($Q1365=$D$2,$O1365="HRG"),"See 07.BPT",IFERROR(ROUND('[10]Linked sheet'!C1365,'Rounded options'!$B$3),"-"))</f>
        <v>-</v>
      </c>
      <c r="E1365" s="66">
        <f>IF(AND($O1365="HRG",OR($D$2,$Q1365=$E$2)), "See 07.BPTs",IFERROR(ROUND('[10]Linked sheet'!D1365,'Rounded options'!$B$3),"-"))</f>
        <v>8159</v>
      </c>
      <c r="F1365" s="15" t="str">
        <f>IFERROR(ROUND(IF('[10]Linked sheet'!E1365="","-",'[10]Linked sheet'!E1365),'Rounded options'!$B$3),"-")</f>
        <v>-</v>
      </c>
      <c r="G1365" s="15" t="str">
        <f>IFERROR(ROUND(IF('[10]Linked sheet'!F1365="","-",'[10]Linked sheet'!F1365),'Rounded options'!$B$3),"-")</f>
        <v>-</v>
      </c>
      <c r="H1365" s="15">
        <f>IFERROR(ROUND(IF('[10]Linked sheet'!G1365="","-",'[10]Linked sheet'!G1365),'Rounded options'!$B$3),"-")</f>
        <v>21</v>
      </c>
      <c r="I1365" s="66">
        <f>IF(AND(Q1365=$I$2,$O1365="HRG"),"See 07.BPTs",IFERROR(ROUND('[10]Linked sheet'!H1365,'Rounded options'!$B$3),"-"))</f>
        <v>9304</v>
      </c>
      <c r="J1365" s="15">
        <f>IFERROR(ROUND(IF('[10]Linked sheet'!I1365="","-",'[10]Linked sheet'!I1365),'Rounded options'!$B$3),"-")</f>
        <v>30</v>
      </c>
      <c r="K1365" s="15">
        <f>IFERROR(ROUND(IF('[10]Linked sheet'!J1365="","-",'[10]Linked sheet'!J1365),'Rounded options'!$B$3),"-")</f>
        <v>186</v>
      </c>
      <c r="L1365" s="15" t="str">
        <f>IF('[10]Linked sheet'!K1365="","-",'[10]Linked sheet'!K1365)</f>
        <v>No</v>
      </c>
      <c r="M1365" s="39" t="str">
        <f>IF('[10]Linked sheet'!L1365="","-",'[10]Linked sheet'!L1365)</f>
        <v>-</v>
      </c>
      <c r="N1365" s="35">
        <f>IFERROR(ROUND('[10]Linked sheet'!M1365,'Rounded options'!$B$3),"-")</f>
        <v>0</v>
      </c>
      <c r="O1365" s="7" t="str">
        <f>IFERROR(VLOOKUP($B1365,[11]BPT_System_Structure!$B:$F,2,FALSE),"-")</f>
        <v>-</v>
      </c>
      <c r="P1365" s="23" t="str">
        <f>IFERROR(VLOOKUP($B1365,[11]BPT_System_Structure!$B:$F,3,FALSE),"-")</f>
        <v>-</v>
      </c>
      <c r="Q1365" s="8" t="str">
        <f>IFERROR(VLOOKUP($B1365,[11]BPT_System_Structure!$B:$F,5,FALSE),"-")</f>
        <v>-</v>
      </c>
      <c r="R1365" s="59">
        <v>0</v>
      </c>
    </row>
    <row r="1366" spans="2:18" hidden="1" x14ac:dyDescent="0.2">
      <c r="B1366" s="21" t="str">
        <f>'[10]Linked sheet'!A1366</f>
        <v>LB68A</v>
      </c>
      <c r="C1366" s="20" t="str">
        <f>VLOOKUP($B1366,'[10]Linked sheet'!$A$3:$O$1925,2,FALSE)</f>
        <v>Complex Endoscopic Bladder Procedures with CC Score 3+</v>
      </c>
      <c r="D1366" s="68" t="str">
        <f>IF(AND($Q1366=$D$2,$O1366="HRG"),"See 07.BPT",IFERROR(ROUND('[10]Linked sheet'!C1366,'Rounded options'!$B$3),"-"))</f>
        <v>-</v>
      </c>
      <c r="E1366" s="66">
        <f>IF(AND($O1366="HRG",OR($D$2,$Q1366=$E$2)), "See 07.BPTs",IFERROR(ROUND('[10]Linked sheet'!D1366,'Rounded options'!$B$3),"-"))</f>
        <v>2930</v>
      </c>
      <c r="F1366" s="15" t="str">
        <f>IFERROR(ROUND(IF('[10]Linked sheet'!E1366="","-",'[10]Linked sheet'!E1366),'Rounded options'!$B$3),"-")</f>
        <v>-</v>
      </c>
      <c r="G1366" s="15" t="str">
        <f>IFERROR(ROUND(IF('[10]Linked sheet'!F1366="","-",'[10]Linked sheet'!F1366),'Rounded options'!$B$3),"-")</f>
        <v>-</v>
      </c>
      <c r="H1366" s="15">
        <f>IFERROR(ROUND(IF('[10]Linked sheet'!G1366="","-",'[10]Linked sheet'!G1366),'Rounded options'!$B$3),"-")</f>
        <v>11</v>
      </c>
      <c r="I1366" s="66">
        <f>IF(AND(Q1366=$I$2,$O1366="HRG"),"See 07.BPTs",IFERROR(ROUND('[10]Linked sheet'!H1366,'Rounded options'!$B$3),"-"))</f>
        <v>6270</v>
      </c>
      <c r="J1366" s="15">
        <f>IFERROR(ROUND(IF('[10]Linked sheet'!I1366="","-",'[10]Linked sheet'!I1366),'Rounded options'!$B$3),"-")</f>
        <v>38</v>
      </c>
      <c r="K1366" s="15">
        <f>IFERROR(ROUND(IF('[10]Linked sheet'!J1366="","-",'[10]Linked sheet'!J1366),'Rounded options'!$B$3),"-")</f>
        <v>186</v>
      </c>
      <c r="L1366" s="15" t="str">
        <f>IF('[10]Linked sheet'!K1366="","-",'[10]Linked sheet'!K1366)</f>
        <v>No</v>
      </c>
      <c r="M1366" s="39" t="str">
        <f>IF('[10]Linked sheet'!L1366="","-",'[10]Linked sheet'!L1366)</f>
        <v>-</v>
      </c>
      <c r="N1366" s="35">
        <f>IFERROR(ROUND('[10]Linked sheet'!M1366,'Rounded options'!$B$3),"-")</f>
        <v>0</v>
      </c>
      <c r="O1366" s="7" t="str">
        <f>IFERROR(VLOOKUP($B1366,[11]BPT_System_Structure!$B:$F,2,FALSE),"-")</f>
        <v>-</v>
      </c>
      <c r="P1366" s="23" t="str">
        <f>IFERROR(VLOOKUP($B1366,[11]BPT_System_Structure!$B:$F,3,FALSE),"-")</f>
        <v>-</v>
      </c>
      <c r="Q1366" s="8" t="str">
        <f>IFERROR(VLOOKUP($B1366,[11]BPT_System_Structure!$B:$F,5,FALSE),"-")</f>
        <v>-</v>
      </c>
      <c r="R1366" s="59">
        <v>0</v>
      </c>
    </row>
    <row r="1367" spans="2:18" hidden="1" x14ac:dyDescent="0.2">
      <c r="B1367" s="21" t="str">
        <f>'[10]Linked sheet'!A1367</f>
        <v>LB68B</v>
      </c>
      <c r="C1367" s="20" t="str">
        <f>VLOOKUP($B1367,'[10]Linked sheet'!$A$3:$O$1925,2,FALSE)</f>
        <v>Complex Endoscopic Bladder Procedures with CC Score 0-2</v>
      </c>
      <c r="D1367" s="68" t="str">
        <f>IF(AND($Q1367=$D$2,$O1367="HRG"),"See 07.BPT",IFERROR(ROUND('[10]Linked sheet'!C1367,'Rounded options'!$B$3),"-"))</f>
        <v>-</v>
      </c>
      <c r="E1367" s="66">
        <f>IF(AND($O1367="HRG",OR($D$2,$Q1367=$E$2)), "See 07.BPTs",IFERROR(ROUND('[10]Linked sheet'!D1367,'Rounded options'!$B$3),"-"))</f>
        <v>1869</v>
      </c>
      <c r="F1367" s="15" t="str">
        <f>IFERROR(ROUND(IF('[10]Linked sheet'!E1367="","-",'[10]Linked sheet'!E1367),'Rounded options'!$B$3),"-")</f>
        <v>-</v>
      </c>
      <c r="G1367" s="15" t="str">
        <f>IFERROR(ROUND(IF('[10]Linked sheet'!F1367="","-",'[10]Linked sheet'!F1367),'Rounded options'!$B$3),"-")</f>
        <v>-</v>
      </c>
      <c r="H1367" s="15">
        <f>IFERROR(ROUND(IF('[10]Linked sheet'!G1367="","-",'[10]Linked sheet'!G1367),'Rounded options'!$B$3),"-")</f>
        <v>5</v>
      </c>
      <c r="I1367" s="66">
        <f>IF(AND(Q1367=$I$2,$O1367="HRG"),"See 07.BPTs",IFERROR(ROUND('[10]Linked sheet'!H1367,'Rounded options'!$B$3),"-"))</f>
        <v>3052</v>
      </c>
      <c r="J1367" s="15">
        <f>IFERROR(ROUND(IF('[10]Linked sheet'!I1367="","-",'[10]Linked sheet'!I1367),'Rounded options'!$B$3),"-")</f>
        <v>18</v>
      </c>
      <c r="K1367" s="15">
        <f>IFERROR(ROUND(IF('[10]Linked sheet'!J1367="","-",'[10]Linked sheet'!J1367),'Rounded options'!$B$3),"-")</f>
        <v>186</v>
      </c>
      <c r="L1367" s="15" t="str">
        <f>IF('[10]Linked sheet'!K1367="","-",'[10]Linked sheet'!K1367)</f>
        <v>No</v>
      </c>
      <c r="M1367" s="39" t="str">
        <f>IF('[10]Linked sheet'!L1367="","-",'[10]Linked sheet'!L1367)</f>
        <v>-</v>
      </c>
      <c r="N1367" s="35">
        <f>IFERROR(ROUND('[10]Linked sheet'!M1367,'Rounded options'!$B$3),"-")</f>
        <v>0</v>
      </c>
      <c r="O1367" s="7" t="str">
        <f>IFERROR(VLOOKUP($B1367,[11]BPT_System_Structure!$B:$F,2,FALSE),"-")</f>
        <v>-</v>
      </c>
      <c r="P1367" s="23" t="str">
        <f>IFERROR(VLOOKUP($B1367,[11]BPT_System_Structure!$B:$F,3,FALSE),"-")</f>
        <v>-</v>
      </c>
      <c r="Q1367" s="8" t="str">
        <f>IFERROR(VLOOKUP($B1367,[11]BPT_System_Structure!$B:$F,5,FALSE),"-")</f>
        <v>-</v>
      </c>
      <c r="R1367" s="59">
        <v>0</v>
      </c>
    </row>
    <row r="1368" spans="2:18" hidden="1" x14ac:dyDescent="0.2">
      <c r="B1368" s="21" t="str">
        <f>'[10]Linked sheet'!A1368</f>
        <v>LB69Z</v>
      </c>
      <c r="C1368" s="20" t="str">
        <f>VLOOKUP($B1368,'[10]Linked sheet'!$A$3:$O$1925,2,FALSE)</f>
        <v>Major Robotic, Prostate or Bladder Neck Procedures (Male)</v>
      </c>
      <c r="D1368" s="68" t="str">
        <f>IF(AND($Q1368=$D$2,$O1368="HRG"),"See 07.BPT",IFERROR(ROUND('[10]Linked sheet'!C1368,'Rounded options'!$B$3),"-"))</f>
        <v>-</v>
      </c>
      <c r="E1368" s="66">
        <f>IF(AND($O1368="HRG",OR($D$2,$Q1368=$E$2)), "See 07.BPTs",IFERROR(ROUND('[10]Linked sheet'!D1368,'Rounded options'!$B$3),"-"))</f>
        <v>4226</v>
      </c>
      <c r="F1368" s="15" t="str">
        <f>IFERROR(ROUND(IF('[10]Linked sheet'!E1368="","-",'[10]Linked sheet'!E1368),'Rounded options'!$B$3),"-")</f>
        <v>-</v>
      </c>
      <c r="G1368" s="15" t="str">
        <f>IFERROR(ROUND(IF('[10]Linked sheet'!F1368="","-",'[10]Linked sheet'!F1368),'Rounded options'!$B$3),"-")</f>
        <v>-</v>
      </c>
      <c r="H1368" s="15">
        <f>IFERROR(ROUND(IF('[10]Linked sheet'!G1368="","-",'[10]Linked sheet'!G1368),'Rounded options'!$B$3),"-")</f>
        <v>6</v>
      </c>
      <c r="I1368" s="66">
        <f>IF(AND(Q1368=$I$2,$O1368="HRG"),"See 07.BPTs",IFERROR(ROUND('[10]Linked sheet'!H1368,'Rounded options'!$B$3),"-"))</f>
        <v>4226</v>
      </c>
      <c r="J1368" s="15">
        <f>IFERROR(ROUND(IF('[10]Linked sheet'!I1368="","-",'[10]Linked sheet'!I1368),'Rounded options'!$B$3),"-")</f>
        <v>6</v>
      </c>
      <c r="K1368" s="15">
        <f>IFERROR(ROUND(IF('[10]Linked sheet'!J1368="","-",'[10]Linked sheet'!J1368),'Rounded options'!$B$3),"-")</f>
        <v>186</v>
      </c>
      <c r="L1368" s="15" t="str">
        <f>IF('[10]Linked sheet'!K1368="","-",'[10]Linked sheet'!K1368)</f>
        <v>No</v>
      </c>
      <c r="M1368" s="39" t="str">
        <f>IF('[10]Linked sheet'!L1368="","-",'[10]Linked sheet'!L1368)</f>
        <v>-</v>
      </c>
      <c r="N1368" s="35">
        <f>IFERROR(ROUND('[10]Linked sheet'!M1368,'Rounded options'!$B$3),"-")</f>
        <v>0</v>
      </c>
      <c r="O1368" s="7" t="str">
        <f>IFERROR(VLOOKUP($B1368,[11]BPT_System_Structure!$B:$F,2,FALSE),"-")</f>
        <v>-</v>
      </c>
      <c r="P1368" s="23" t="str">
        <f>IFERROR(VLOOKUP($B1368,[11]BPT_System_Structure!$B:$F,3,FALSE),"-")</f>
        <v>-</v>
      </c>
      <c r="Q1368" s="8" t="str">
        <f>IFERROR(VLOOKUP($B1368,[11]BPT_System_Structure!$B:$F,5,FALSE),"-")</f>
        <v>-</v>
      </c>
      <c r="R1368" s="59">
        <v>0</v>
      </c>
    </row>
    <row r="1369" spans="2:18" hidden="1" x14ac:dyDescent="0.2">
      <c r="B1369" s="21" t="str">
        <f>'[10]Linked sheet'!A1369</f>
        <v>LB70C</v>
      </c>
      <c r="C1369" s="20" t="str">
        <f>VLOOKUP($B1369,'[10]Linked sheet'!$A$3:$O$1925,2,FALSE)</f>
        <v>Complex Endoscopic, Prostate or Bladder Neck Procedures (Male and Female), with CC Score 2+</v>
      </c>
      <c r="D1369" s="68" t="str">
        <f>IF(AND($Q1369=$D$2,$O1369="HRG"),"See 07.BPT",IFERROR(ROUND('[10]Linked sheet'!C1369,'Rounded options'!$B$3),"-"))</f>
        <v>-</v>
      </c>
      <c r="E1369" s="66">
        <f>IF(AND($O1369="HRG",OR($D$2,$Q1369=$E$2)), "See 07.BPTs",IFERROR(ROUND('[10]Linked sheet'!D1369,'Rounded options'!$B$3),"-"))</f>
        <v>2492</v>
      </c>
      <c r="F1369" s="15" t="str">
        <f>IFERROR(ROUND(IF('[10]Linked sheet'!E1369="","-",'[10]Linked sheet'!E1369),'Rounded options'!$B$3),"-")</f>
        <v>-</v>
      </c>
      <c r="G1369" s="15" t="str">
        <f>IFERROR(ROUND(IF('[10]Linked sheet'!F1369="","-",'[10]Linked sheet'!F1369),'Rounded options'!$B$3),"-")</f>
        <v>-</v>
      </c>
      <c r="H1369" s="15">
        <f>IFERROR(ROUND(IF('[10]Linked sheet'!G1369="","-",'[10]Linked sheet'!G1369),'Rounded options'!$B$3),"-")</f>
        <v>7</v>
      </c>
      <c r="I1369" s="66">
        <f>IF(AND(Q1369=$I$2,$O1369="HRG"),"See 07.BPTs",IFERROR(ROUND('[10]Linked sheet'!H1369,'Rounded options'!$B$3),"-"))</f>
        <v>6987</v>
      </c>
      <c r="J1369" s="15">
        <f>IFERROR(ROUND(IF('[10]Linked sheet'!I1369="","-",'[10]Linked sheet'!I1369),'Rounded options'!$B$3),"-")</f>
        <v>52</v>
      </c>
      <c r="K1369" s="15">
        <f>IFERROR(ROUND(IF('[10]Linked sheet'!J1369="","-",'[10]Linked sheet'!J1369),'Rounded options'!$B$3),"-")</f>
        <v>186</v>
      </c>
      <c r="L1369" s="15" t="str">
        <f>IF('[10]Linked sheet'!K1369="","-",'[10]Linked sheet'!K1369)</f>
        <v>No</v>
      </c>
      <c r="M1369" s="39" t="str">
        <f>IF('[10]Linked sheet'!L1369="","-",'[10]Linked sheet'!L1369)</f>
        <v>-</v>
      </c>
      <c r="N1369" s="35">
        <f>IFERROR(ROUND('[10]Linked sheet'!M1369,'Rounded options'!$B$3),"-")</f>
        <v>0</v>
      </c>
      <c r="O1369" s="7" t="str">
        <f>IFERROR(VLOOKUP($B1369,[11]BPT_System_Structure!$B:$F,2,FALSE),"-")</f>
        <v>-</v>
      </c>
      <c r="P1369" s="23" t="str">
        <f>IFERROR(VLOOKUP($B1369,[11]BPT_System_Structure!$B:$F,3,FALSE),"-")</f>
        <v>-</v>
      </c>
      <c r="Q1369" s="8" t="str">
        <f>IFERROR(VLOOKUP($B1369,[11]BPT_System_Structure!$B:$F,5,FALSE),"-")</f>
        <v>-</v>
      </c>
      <c r="R1369" s="59">
        <v>0</v>
      </c>
    </row>
    <row r="1370" spans="2:18" hidden="1" x14ac:dyDescent="0.2">
      <c r="B1370" s="21" t="str">
        <f>'[10]Linked sheet'!A1370</f>
        <v>LB70D</v>
      </c>
      <c r="C1370" s="20" t="str">
        <f>VLOOKUP($B1370,'[10]Linked sheet'!$A$3:$O$1925,2,FALSE)</f>
        <v>Complex Endoscopic, Prostate or Bladder Neck Procedures (Male and Female), with CC Score 0-1</v>
      </c>
      <c r="D1370" s="68" t="str">
        <f>IF(AND($Q1370=$D$2,$O1370="HRG"),"See 07.BPT",IFERROR(ROUND('[10]Linked sheet'!C1370,'Rounded options'!$B$3),"-"))</f>
        <v>-</v>
      </c>
      <c r="E1370" s="66">
        <f>IF(AND($O1370="HRG",OR($D$2,$Q1370=$E$2)), "See 07.BPTs",IFERROR(ROUND('[10]Linked sheet'!D1370,'Rounded options'!$B$3),"-"))</f>
        <v>2140</v>
      </c>
      <c r="F1370" s="15" t="str">
        <f>IFERROR(ROUND(IF('[10]Linked sheet'!E1370="","-",'[10]Linked sheet'!E1370),'Rounded options'!$B$3),"-")</f>
        <v>-</v>
      </c>
      <c r="G1370" s="15" t="str">
        <f>IFERROR(ROUND(IF('[10]Linked sheet'!F1370="","-",'[10]Linked sheet'!F1370),'Rounded options'!$B$3),"-")</f>
        <v>-</v>
      </c>
      <c r="H1370" s="15">
        <f>IFERROR(ROUND(IF('[10]Linked sheet'!G1370="","-",'[10]Linked sheet'!G1370),'Rounded options'!$B$3),"-")</f>
        <v>6</v>
      </c>
      <c r="I1370" s="66">
        <f>IF(AND(Q1370=$I$2,$O1370="HRG"),"See 07.BPTs",IFERROR(ROUND('[10]Linked sheet'!H1370,'Rounded options'!$B$3),"-"))</f>
        <v>2865</v>
      </c>
      <c r="J1370" s="15">
        <f>IFERROR(ROUND(IF('[10]Linked sheet'!I1370="","-",'[10]Linked sheet'!I1370),'Rounded options'!$B$3),"-")</f>
        <v>16</v>
      </c>
      <c r="K1370" s="15">
        <f>IFERROR(ROUND(IF('[10]Linked sheet'!J1370="","-",'[10]Linked sheet'!J1370),'Rounded options'!$B$3),"-")</f>
        <v>186</v>
      </c>
      <c r="L1370" s="15" t="str">
        <f>IF('[10]Linked sheet'!K1370="","-",'[10]Linked sheet'!K1370)</f>
        <v>No</v>
      </c>
      <c r="M1370" s="39" t="str">
        <f>IF('[10]Linked sheet'!L1370="","-",'[10]Linked sheet'!L1370)</f>
        <v>-</v>
      </c>
      <c r="N1370" s="35">
        <f>IFERROR(ROUND('[10]Linked sheet'!M1370,'Rounded options'!$B$3),"-")</f>
        <v>0</v>
      </c>
      <c r="O1370" s="7" t="str">
        <f>IFERROR(VLOOKUP($B1370,[11]BPT_System_Structure!$B:$F,2,FALSE),"-")</f>
        <v>-</v>
      </c>
      <c r="P1370" s="23" t="str">
        <f>IFERROR(VLOOKUP($B1370,[11]BPT_System_Structure!$B:$F,3,FALSE),"-")</f>
        <v>-</v>
      </c>
      <c r="Q1370" s="8" t="str">
        <f>IFERROR(VLOOKUP($B1370,[11]BPT_System_Structure!$B:$F,5,FALSE),"-")</f>
        <v>-</v>
      </c>
      <c r="R1370" s="59">
        <v>0</v>
      </c>
    </row>
    <row r="1371" spans="2:18" hidden="1" x14ac:dyDescent="0.2">
      <c r="B1371" s="21" t="str">
        <f>'[10]Linked sheet'!A1371</f>
        <v>LB71Z</v>
      </c>
      <c r="C1371" s="20" t="str">
        <f>VLOOKUP($B1371,'[10]Linked sheet'!$A$3:$O$1925,2,FALSE)</f>
        <v>Total Pelvic Exenteration</v>
      </c>
      <c r="D1371" s="68" t="str">
        <f>IF(AND($Q1371=$D$2,$O1371="HRG"),"See 07.BPT",IFERROR(ROUND('[10]Linked sheet'!C1371,'Rounded options'!$B$3),"-"))</f>
        <v>-</v>
      </c>
      <c r="E1371" s="66">
        <f>IF(AND($O1371="HRG",OR($D$2,$Q1371=$E$2)), "See 07.BPTs",IFERROR(ROUND('[10]Linked sheet'!D1371,'Rounded options'!$B$3),"-"))</f>
        <v>13473</v>
      </c>
      <c r="F1371" s="15" t="str">
        <f>IFERROR(ROUND(IF('[10]Linked sheet'!E1371="","-",'[10]Linked sheet'!E1371),'Rounded options'!$B$3),"-")</f>
        <v>-</v>
      </c>
      <c r="G1371" s="15" t="str">
        <f>IFERROR(ROUND(IF('[10]Linked sheet'!F1371="","-",'[10]Linked sheet'!F1371),'Rounded options'!$B$3),"-")</f>
        <v>-</v>
      </c>
      <c r="H1371" s="15">
        <f>IFERROR(ROUND(IF('[10]Linked sheet'!G1371="","-",'[10]Linked sheet'!G1371),'Rounded options'!$B$3),"-")</f>
        <v>60</v>
      </c>
      <c r="I1371" s="66">
        <f>IF(AND(Q1371=$I$2,$O1371="HRG"),"See 07.BPTs",IFERROR(ROUND('[10]Linked sheet'!H1371,'Rounded options'!$B$3),"-"))</f>
        <v>14075</v>
      </c>
      <c r="J1371" s="15">
        <f>IFERROR(ROUND(IF('[10]Linked sheet'!I1371="","-",'[10]Linked sheet'!I1371),'Rounded options'!$B$3),"-")</f>
        <v>119</v>
      </c>
      <c r="K1371" s="15">
        <f>IFERROR(ROUND(IF('[10]Linked sheet'!J1371="","-",'[10]Linked sheet'!J1371),'Rounded options'!$B$3),"-")</f>
        <v>186</v>
      </c>
      <c r="L1371" s="15" t="str">
        <f>IF('[10]Linked sheet'!K1371="","-",'[10]Linked sheet'!K1371)</f>
        <v>No</v>
      </c>
      <c r="M1371" s="39" t="str">
        <f>IF('[10]Linked sheet'!L1371="","-",'[10]Linked sheet'!L1371)</f>
        <v>-</v>
      </c>
      <c r="N1371" s="35">
        <f>IFERROR(ROUND('[10]Linked sheet'!M1371,'Rounded options'!$B$3),"-")</f>
        <v>0</v>
      </c>
      <c r="O1371" s="7" t="str">
        <f>IFERROR(VLOOKUP($B1371,[11]BPT_System_Structure!$B:$F,2,FALSE),"-")</f>
        <v>-</v>
      </c>
      <c r="P1371" s="23" t="str">
        <f>IFERROR(VLOOKUP($B1371,[11]BPT_System_Structure!$B:$F,3,FALSE),"-")</f>
        <v>-</v>
      </c>
      <c r="Q1371" s="8" t="str">
        <f>IFERROR(VLOOKUP($B1371,[11]BPT_System_Structure!$B:$F,5,FALSE),"-")</f>
        <v>-</v>
      </c>
      <c r="R1371" s="59">
        <v>0</v>
      </c>
    </row>
    <row r="1372" spans="2:18" x14ac:dyDescent="0.2">
      <c r="B1372" s="21" t="str">
        <f>'[10]Linked sheet'!A1372</f>
        <v>LB72A</v>
      </c>
      <c r="C1372" s="20" t="str">
        <f>VLOOKUP($B1372,'[10]Linked sheet'!$A$3:$O$1925,2,FALSE)</f>
        <v>Diagnostic Flexible Cystoscopy, 19 years and over</v>
      </c>
      <c r="D1372" s="68" t="str">
        <f>IF(AND($Q1372=$D$2,$O1372="HRG"),"See 07.BPT",IFERROR(ROUND('[10]Linked sheet'!C1372,'Rounded options'!$B$3),"-"))</f>
        <v>See 07.BPT</v>
      </c>
      <c r="E1372" s="66">
        <f>IF(AND($O1372="HRG",OR($D$2,$Q1372=$E$2)), "See 07.BPTs",IFERROR(ROUND('[10]Linked sheet'!D1372,'Rounded options'!$B$3),"-"))</f>
        <v>364</v>
      </c>
      <c r="F1372" s="15" t="str">
        <f>IFERROR(ROUND(IF('[10]Linked sheet'!E1372="","-",'[10]Linked sheet'!E1372),'Rounded options'!$B$3),"-")</f>
        <v>-</v>
      </c>
      <c r="G1372" s="15" t="str">
        <f>IFERROR(ROUND(IF('[10]Linked sheet'!F1372="","-",'[10]Linked sheet'!F1372),'Rounded options'!$B$3),"-")</f>
        <v>-</v>
      </c>
      <c r="H1372" s="15">
        <f>IFERROR(ROUND(IF('[10]Linked sheet'!G1372="","-",'[10]Linked sheet'!G1372),'Rounded options'!$B$3),"-")</f>
        <v>5</v>
      </c>
      <c r="I1372" s="66">
        <f>IF(AND(Q1372=$I$2,$O1372="HRG"),"See 07.BPTs",IFERROR(ROUND('[10]Linked sheet'!H1372,'Rounded options'!$B$3),"-"))</f>
        <v>686</v>
      </c>
      <c r="J1372" s="15">
        <f>IFERROR(ROUND(IF('[10]Linked sheet'!I1372="","-",'[10]Linked sheet'!I1372),'Rounded options'!$B$3),"-")</f>
        <v>5</v>
      </c>
      <c r="K1372" s="15">
        <f>IFERROR(ROUND(IF('[10]Linked sheet'!J1372="","-",'[10]Linked sheet'!J1372),'Rounded options'!$B$3),"-")</f>
        <v>186</v>
      </c>
      <c r="L1372" s="15" t="str">
        <f>IF('[10]Linked sheet'!K1372="","-",'[10]Linked sheet'!K1372)</f>
        <v>No</v>
      </c>
      <c r="M1372" s="39" t="str">
        <f>IF('[10]Linked sheet'!L1372="","-",'[10]Linked sheet'!L1372)</f>
        <v>-</v>
      </c>
      <c r="N1372" s="35">
        <f>IFERROR(ROUND('[10]Linked sheet'!M1372,'Rounded options'!$B$3),"-")</f>
        <v>0</v>
      </c>
      <c r="O1372" s="7" t="str">
        <f>IFERROR(VLOOKUP($B1372,[11]BPT_System_Structure!$B:$F,2,FALSE),"-")</f>
        <v>HRG</v>
      </c>
      <c r="P1372" s="23" t="str">
        <f>IFERROR(VLOOKUP($B1372,[11]BPT_System_Structure!$B:$F,3,FALSE),"-")</f>
        <v>Outpatients</v>
      </c>
      <c r="Q1372" s="8" t="str">
        <f>IFERROR(VLOOKUP($B1372,[11]BPT_System_Structure!$B:$F,5,FALSE),"-")</f>
        <v>OP/DC/EL</v>
      </c>
      <c r="R1372" s="59" t="s">
        <v>11</v>
      </c>
    </row>
    <row r="1373" spans="2:18" hidden="1" x14ac:dyDescent="0.2">
      <c r="B1373" s="21" t="str">
        <f>'[10]Linked sheet'!A1373</f>
        <v>LB72B</v>
      </c>
      <c r="C1373" s="20" t="str">
        <f>VLOOKUP($B1373,'[10]Linked sheet'!$A$3:$O$1925,2,FALSE)</f>
        <v>Diagnostic Flexible Cystoscopy, 18 years and under</v>
      </c>
      <c r="D1373" s="68" t="str">
        <f>IF(AND($Q1373=$D$2,$O1373="HRG"),"See 07.BPT",IFERROR(ROUND('[10]Linked sheet'!C1373,'Rounded options'!$B$3),"-"))</f>
        <v>-</v>
      </c>
      <c r="E1373" s="66">
        <f>IF(AND($O1373="HRG",OR($D$2,$Q1373=$E$2)), "See 07.BPTs",IFERROR(ROUND('[10]Linked sheet'!D1373,'Rounded options'!$B$3),"-"))</f>
        <v>738</v>
      </c>
      <c r="F1373" s="15" t="str">
        <f>IFERROR(ROUND(IF('[10]Linked sheet'!E1373="","-",'[10]Linked sheet'!E1373),'Rounded options'!$B$3),"-")</f>
        <v>-</v>
      </c>
      <c r="G1373" s="15" t="str">
        <f>IFERROR(ROUND(IF('[10]Linked sheet'!F1373="","-",'[10]Linked sheet'!F1373),'Rounded options'!$B$3),"-")</f>
        <v>-</v>
      </c>
      <c r="H1373" s="15">
        <f>IFERROR(ROUND(IF('[10]Linked sheet'!G1373="","-",'[10]Linked sheet'!G1373),'Rounded options'!$B$3),"-")</f>
        <v>5</v>
      </c>
      <c r="I1373" s="66">
        <f>IF(AND(Q1373=$I$2,$O1373="HRG"),"See 07.BPTs",IFERROR(ROUND('[10]Linked sheet'!H1373,'Rounded options'!$B$3),"-"))</f>
        <v>950</v>
      </c>
      <c r="J1373" s="15">
        <f>IFERROR(ROUND(IF('[10]Linked sheet'!I1373="","-",'[10]Linked sheet'!I1373),'Rounded options'!$B$3),"-")</f>
        <v>5</v>
      </c>
      <c r="K1373" s="15">
        <f>IFERROR(ROUND(IF('[10]Linked sheet'!J1373="","-",'[10]Linked sheet'!J1373),'Rounded options'!$B$3),"-")</f>
        <v>339</v>
      </c>
      <c r="L1373" s="15" t="str">
        <f>IF('[10]Linked sheet'!K1373="","-",'[10]Linked sheet'!K1373)</f>
        <v>No</v>
      </c>
      <c r="M1373" s="39" t="str">
        <f>IF('[10]Linked sheet'!L1373="","-",'[10]Linked sheet'!L1373)</f>
        <v>-</v>
      </c>
      <c r="N1373" s="35">
        <f>IFERROR(ROUND('[10]Linked sheet'!M1373,'Rounded options'!$B$3),"-")</f>
        <v>0</v>
      </c>
      <c r="O1373" s="7" t="str">
        <f>IFERROR(VLOOKUP($B1373,[11]BPT_System_Structure!$B:$F,2,FALSE),"-")</f>
        <v>-</v>
      </c>
      <c r="P1373" s="23" t="str">
        <f>IFERROR(VLOOKUP($B1373,[11]BPT_System_Structure!$B:$F,3,FALSE),"-")</f>
        <v>-</v>
      </c>
      <c r="Q1373" s="8" t="str">
        <f>IFERROR(VLOOKUP($B1373,[11]BPT_System_Structure!$B:$F,5,FALSE),"-")</f>
        <v>-</v>
      </c>
      <c r="R1373" s="59">
        <v>0</v>
      </c>
    </row>
    <row r="1374" spans="2:18" hidden="1" x14ac:dyDescent="0.2">
      <c r="B1374" s="21" t="str">
        <f>'[10]Linked sheet'!A1374</f>
        <v>LB73Z</v>
      </c>
      <c r="C1374" s="20" t="str">
        <f>VLOOKUP($B1374,'[10]Linked sheet'!$A$3:$O$1925,2,FALSE)</f>
        <v>Diagnostic Flexible Cystoscopy using Photodynamic Fluorescence</v>
      </c>
      <c r="D1374" s="68" t="str">
        <f>IF(AND($Q1374=$D$2,$O1374="HRG"),"See 07.BPT",IFERROR(ROUND('[10]Linked sheet'!C1374,'Rounded options'!$B$3),"-"))</f>
        <v>-</v>
      </c>
      <c r="E1374" s="66">
        <f>IF(AND($O1374="HRG",OR($D$2,$Q1374=$E$2)), "See 07.BPTs",IFERROR(ROUND('[10]Linked sheet'!D1374,'Rounded options'!$B$3),"-"))</f>
        <v>1266</v>
      </c>
      <c r="F1374" s="15" t="str">
        <f>IFERROR(ROUND(IF('[10]Linked sheet'!E1374="","-",'[10]Linked sheet'!E1374),'Rounded options'!$B$3),"-")</f>
        <v>-</v>
      </c>
      <c r="G1374" s="15" t="str">
        <f>IFERROR(ROUND(IF('[10]Linked sheet'!F1374="","-",'[10]Linked sheet'!F1374),'Rounded options'!$B$3),"-")</f>
        <v>-</v>
      </c>
      <c r="H1374" s="15">
        <f>IFERROR(ROUND(IF('[10]Linked sheet'!G1374="","-",'[10]Linked sheet'!G1374),'Rounded options'!$B$3),"-")</f>
        <v>5</v>
      </c>
      <c r="I1374" s="66">
        <f>IF(AND(Q1374=$I$2,$O1374="HRG"),"See 07.BPTs",IFERROR(ROUND('[10]Linked sheet'!H1374,'Rounded options'!$B$3),"-"))</f>
        <v>1266</v>
      </c>
      <c r="J1374" s="15">
        <f>IFERROR(ROUND(IF('[10]Linked sheet'!I1374="","-",'[10]Linked sheet'!I1374),'Rounded options'!$B$3),"-")</f>
        <v>5</v>
      </c>
      <c r="K1374" s="15">
        <f>IFERROR(ROUND(IF('[10]Linked sheet'!J1374="","-",'[10]Linked sheet'!J1374),'Rounded options'!$B$3),"-")</f>
        <v>186</v>
      </c>
      <c r="L1374" s="15" t="str">
        <f>IF('[10]Linked sheet'!K1374="","-",'[10]Linked sheet'!K1374)</f>
        <v>No</v>
      </c>
      <c r="M1374" s="39" t="str">
        <f>IF('[10]Linked sheet'!L1374="","-",'[10]Linked sheet'!L1374)</f>
        <v>-</v>
      </c>
      <c r="N1374" s="35">
        <f>IFERROR(ROUND('[10]Linked sheet'!M1374,'Rounded options'!$B$3),"-")</f>
        <v>0</v>
      </c>
      <c r="O1374" s="7" t="str">
        <f>IFERROR(VLOOKUP($B1374,[11]BPT_System_Structure!$B:$F,2,FALSE),"-")</f>
        <v>-</v>
      </c>
      <c r="P1374" s="23" t="str">
        <f>IFERROR(VLOOKUP($B1374,[11]BPT_System_Structure!$B:$F,3,FALSE),"-")</f>
        <v>-</v>
      </c>
      <c r="Q1374" s="8" t="str">
        <f>IFERROR(VLOOKUP($B1374,[11]BPT_System_Structure!$B:$F,5,FALSE),"-")</f>
        <v>-</v>
      </c>
      <c r="R1374" s="59">
        <v>0</v>
      </c>
    </row>
    <row r="1375" spans="2:18" hidden="1" x14ac:dyDescent="0.2">
      <c r="B1375" s="21" t="str">
        <f>'[10]Linked sheet'!A1375</f>
        <v>LB74Z</v>
      </c>
      <c r="C1375" s="20" t="str">
        <f>VLOOKUP($B1375,'[10]Linked sheet'!$A$3:$O$1925,2,FALSE)</f>
        <v>Implantation of Penile Prosthesis</v>
      </c>
      <c r="D1375" s="68" t="str">
        <f>IF(AND($Q1375=$D$2,$O1375="HRG"),"See 07.BPT",IFERROR(ROUND('[10]Linked sheet'!C1375,'Rounded options'!$B$3),"-"))</f>
        <v>-</v>
      </c>
      <c r="E1375" s="66">
        <f>IF(AND($O1375="HRG",OR($D$2,$Q1375=$E$2)), "See 07.BPTs",IFERROR(ROUND('[10]Linked sheet'!D1375,'Rounded options'!$B$3),"-"))</f>
        <v>8479</v>
      </c>
      <c r="F1375" s="15" t="str">
        <f>IFERROR(ROUND(IF('[10]Linked sheet'!E1375="","-",'[10]Linked sheet'!E1375),'Rounded options'!$B$3),"-")</f>
        <v>-</v>
      </c>
      <c r="G1375" s="15" t="str">
        <f>IFERROR(ROUND(IF('[10]Linked sheet'!F1375="","-",'[10]Linked sheet'!F1375),'Rounded options'!$B$3),"-")</f>
        <v>-</v>
      </c>
      <c r="H1375" s="15">
        <f>IFERROR(ROUND(IF('[10]Linked sheet'!G1375="","-",'[10]Linked sheet'!G1375),'Rounded options'!$B$3),"-")</f>
        <v>5</v>
      </c>
      <c r="I1375" s="66">
        <f>IF(AND(Q1375=$I$2,$O1375="HRG"),"See 07.BPTs",IFERROR(ROUND('[10]Linked sheet'!H1375,'Rounded options'!$B$3),"-"))</f>
        <v>8504</v>
      </c>
      <c r="J1375" s="15">
        <f>IFERROR(ROUND(IF('[10]Linked sheet'!I1375="","-",'[10]Linked sheet'!I1375),'Rounded options'!$B$3),"-")</f>
        <v>16</v>
      </c>
      <c r="K1375" s="15">
        <f>IFERROR(ROUND(IF('[10]Linked sheet'!J1375="","-",'[10]Linked sheet'!J1375),'Rounded options'!$B$3),"-")</f>
        <v>186</v>
      </c>
      <c r="L1375" s="15" t="str">
        <f>IF('[10]Linked sheet'!K1375="","-",'[10]Linked sheet'!K1375)</f>
        <v>No</v>
      </c>
      <c r="M1375" s="39" t="str">
        <f>IF('[10]Linked sheet'!L1375="","-",'[10]Linked sheet'!L1375)</f>
        <v>-</v>
      </c>
      <c r="N1375" s="35">
        <f>IFERROR(ROUND('[10]Linked sheet'!M1375,'Rounded options'!$B$3),"-")</f>
        <v>0</v>
      </c>
      <c r="O1375" s="7" t="str">
        <f>IFERROR(VLOOKUP($B1375,[11]BPT_System_Structure!$B:$F,2,FALSE),"-")</f>
        <v>-</v>
      </c>
      <c r="P1375" s="23" t="str">
        <f>IFERROR(VLOOKUP($B1375,[11]BPT_System_Structure!$B:$F,3,FALSE),"-")</f>
        <v>-</v>
      </c>
      <c r="Q1375" s="8" t="str">
        <f>IFERROR(VLOOKUP($B1375,[11]BPT_System_Structure!$B:$F,5,FALSE),"-")</f>
        <v>-</v>
      </c>
      <c r="R1375" s="59">
        <v>0</v>
      </c>
    </row>
    <row r="1376" spans="2:18" hidden="1" x14ac:dyDescent="0.2">
      <c r="B1376" s="21" t="str">
        <f>'[10]Linked sheet'!A1376</f>
        <v>MA01Z</v>
      </c>
      <c r="C1376" s="20" t="str">
        <f>VLOOKUP($B1376,'[10]Linked sheet'!$A$3:$O$1925,2,FALSE)</f>
        <v>Complex Open, Upper or Lower Genital Tract Procedures</v>
      </c>
      <c r="D1376" s="68" t="str">
        <f>IF(AND($Q1376=$D$2,$O1376="HRG"),"See 07.BPT",IFERROR(ROUND('[10]Linked sheet'!C1376,'Rounded options'!$B$3),"-"))</f>
        <v>-</v>
      </c>
      <c r="E1376" s="66">
        <f>IF(AND($O1376="HRG",OR($D$2,$Q1376=$E$2)), "See 07.BPTs",IFERROR(ROUND('[10]Linked sheet'!D1376,'Rounded options'!$B$3),"-"))</f>
        <v>4151</v>
      </c>
      <c r="F1376" s="15" t="str">
        <f>IFERROR(ROUND(IF('[10]Linked sheet'!E1376="","-",'[10]Linked sheet'!E1376),'Rounded options'!$B$3),"-")</f>
        <v>-</v>
      </c>
      <c r="G1376" s="15" t="str">
        <f>IFERROR(ROUND(IF('[10]Linked sheet'!F1376="","-",'[10]Linked sheet'!F1376),'Rounded options'!$B$3),"-")</f>
        <v>-</v>
      </c>
      <c r="H1376" s="15">
        <f>IFERROR(ROUND(IF('[10]Linked sheet'!G1376="","-",'[10]Linked sheet'!G1376),'Rounded options'!$B$3),"-")</f>
        <v>12</v>
      </c>
      <c r="I1376" s="66">
        <f>IF(AND(Q1376=$I$2,$O1376="HRG"),"See 07.BPTs",IFERROR(ROUND('[10]Linked sheet'!H1376,'Rounded options'!$B$3),"-"))</f>
        <v>6748</v>
      </c>
      <c r="J1376" s="15">
        <f>IFERROR(ROUND(IF('[10]Linked sheet'!I1376="","-",'[10]Linked sheet'!I1376),'Rounded options'!$B$3),"-")</f>
        <v>31</v>
      </c>
      <c r="K1376" s="15">
        <f>IFERROR(ROUND(IF('[10]Linked sheet'!J1376="","-",'[10]Linked sheet'!J1376),'Rounded options'!$B$3),"-")</f>
        <v>253</v>
      </c>
      <c r="L1376" s="15" t="str">
        <f>IF('[10]Linked sheet'!K1376="","-",'[10]Linked sheet'!K1376)</f>
        <v>No</v>
      </c>
      <c r="M1376" s="39" t="str">
        <f>IF('[10]Linked sheet'!L1376="","-",'[10]Linked sheet'!L1376)</f>
        <v>-</v>
      </c>
      <c r="N1376" s="35">
        <f>IFERROR(ROUND('[10]Linked sheet'!M1376,'Rounded options'!$B$3),"-")</f>
        <v>0</v>
      </c>
      <c r="O1376" s="7" t="str">
        <f>IFERROR(VLOOKUP($B1376,[11]BPT_System_Structure!$B:$F,2,FALSE),"-")</f>
        <v>-</v>
      </c>
      <c r="P1376" s="23" t="str">
        <f>IFERROR(VLOOKUP($B1376,[11]BPT_System_Structure!$B:$F,3,FALSE),"-")</f>
        <v>-</v>
      </c>
      <c r="Q1376" s="8" t="str">
        <f>IFERROR(VLOOKUP($B1376,[11]BPT_System_Structure!$B:$F,5,FALSE),"-")</f>
        <v>-</v>
      </c>
      <c r="R1376" s="59">
        <v>0</v>
      </c>
    </row>
    <row r="1377" spans="2:18" hidden="1" x14ac:dyDescent="0.2">
      <c r="B1377" s="21" t="str">
        <f>'[10]Linked sheet'!A1377</f>
        <v>MA02A</v>
      </c>
      <c r="C1377" s="20" t="str">
        <f>VLOOKUP($B1377,'[10]Linked sheet'!$A$3:$O$1925,2,FALSE)</f>
        <v>Very Major Open, Upper or Lower Genital Tract Procedures, with CC Score 4+</v>
      </c>
      <c r="D1377" s="68" t="str">
        <f>IF(AND($Q1377=$D$2,$O1377="HRG"),"See 07.BPT",IFERROR(ROUND('[10]Linked sheet'!C1377,'Rounded options'!$B$3),"-"))</f>
        <v>-</v>
      </c>
      <c r="E1377" s="66">
        <f>IF(AND($O1377="HRG",OR($D$2,$Q1377=$E$2)), "See 07.BPTs",IFERROR(ROUND('[10]Linked sheet'!D1377,'Rounded options'!$B$3),"-"))</f>
        <v>4768</v>
      </c>
      <c r="F1377" s="15" t="str">
        <f>IFERROR(ROUND(IF('[10]Linked sheet'!E1377="","-",'[10]Linked sheet'!E1377),'Rounded options'!$B$3),"-")</f>
        <v>-</v>
      </c>
      <c r="G1377" s="15" t="str">
        <f>IFERROR(ROUND(IF('[10]Linked sheet'!F1377="","-",'[10]Linked sheet'!F1377),'Rounded options'!$B$3),"-")</f>
        <v>-</v>
      </c>
      <c r="H1377" s="15">
        <f>IFERROR(ROUND(IF('[10]Linked sheet'!G1377="","-",'[10]Linked sheet'!G1377),'Rounded options'!$B$3),"-")</f>
        <v>16</v>
      </c>
      <c r="I1377" s="66">
        <f>IF(AND(Q1377=$I$2,$O1377="HRG"),"See 07.BPTs",IFERROR(ROUND('[10]Linked sheet'!H1377,'Rounded options'!$B$3),"-"))</f>
        <v>7800</v>
      </c>
      <c r="J1377" s="15">
        <f>IFERROR(ROUND(IF('[10]Linked sheet'!I1377="","-",'[10]Linked sheet'!I1377),'Rounded options'!$B$3),"-")</f>
        <v>38</v>
      </c>
      <c r="K1377" s="15">
        <f>IFERROR(ROUND(IF('[10]Linked sheet'!J1377="","-",'[10]Linked sheet'!J1377),'Rounded options'!$B$3),"-")</f>
        <v>253</v>
      </c>
      <c r="L1377" s="15" t="str">
        <f>IF('[10]Linked sheet'!K1377="","-",'[10]Linked sheet'!K1377)</f>
        <v>No</v>
      </c>
      <c r="M1377" s="39" t="str">
        <f>IF('[10]Linked sheet'!L1377="","-",'[10]Linked sheet'!L1377)</f>
        <v>-</v>
      </c>
      <c r="N1377" s="35">
        <f>IFERROR(ROUND('[10]Linked sheet'!M1377,'Rounded options'!$B$3),"-")</f>
        <v>0</v>
      </c>
      <c r="O1377" s="7" t="str">
        <f>IFERROR(VLOOKUP($B1377,[11]BPT_System_Structure!$B:$F,2,FALSE),"-")</f>
        <v>-</v>
      </c>
      <c r="P1377" s="23" t="str">
        <f>IFERROR(VLOOKUP($B1377,[11]BPT_System_Structure!$B:$F,3,FALSE),"-")</f>
        <v>-</v>
      </c>
      <c r="Q1377" s="8" t="str">
        <f>IFERROR(VLOOKUP($B1377,[11]BPT_System_Structure!$B:$F,5,FALSE),"-")</f>
        <v>-</v>
      </c>
      <c r="R1377" s="59">
        <v>0</v>
      </c>
    </row>
    <row r="1378" spans="2:18" hidden="1" x14ac:dyDescent="0.2">
      <c r="B1378" s="21" t="str">
        <f>'[10]Linked sheet'!A1378</f>
        <v>MA02B</v>
      </c>
      <c r="C1378" s="20" t="str">
        <f>VLOOKUP($B1378,'[10]Linked sheet'!$A$3:$O$1925,2,FALSE)</f>
        <v>Very Major Open, Upper or Lower Genital Tract Procedures, with CC Score 2-3</v>
      </c>
      <c r="D1378" s="68" t="str">
        <f>IF(AND($Q1378=$D$2,$O1378="HRG"),"See 07.BPT",IFERROR(ROUND('[10]Linked sheet'!C1378,'Rounded options'!$B$3),"-"))</f>
        <v>-</v>
      </c>
      <c r="E1378" s="66">
        <f>IF(AND($O1378="HRG",OR($D$2,$Q1378=$E$2)), "See 07.BPTs",IFERROR(ROUND('[10]Linked sheet'!D1378,'Rounded options'!$B$3),"-"))</f>
        <v>3665</v>
      </c>
      <c r="F1378" s="15" t="str">
        <f>IFERROR(ROUND(IF('[10]Linked sheet'!E1378="","-",'[10]Linked sheet'!E1378),'Rounded options'!$B$3),"-")</f>
        <v>-</v>
      </c>
      <c r="G1378" s="15" t="str">
        <f>IFERROR(ROUND(IF('[10]Linked sheet'!F1378="","-",'[10]Linked sheet'!F1378),'Rounded options'!$B$3),"-")</f>
        <v>-</v>
      </c>
      <c r="H1378" s="15">
        <f>IFERROR(ROUND(IF('[10]Linked sheet'!G1378="","-",'[10]Linked sheet'!G1378),'Rounded options'!$B$3),"-")</f>
        <v>10</v>
      </c>
      <c r="I1378" s="66">
        <f>IF(AND(Q1378=$I$2,$O1378="HRG"),"See 07.BPTs",IFERROR(ROUND('[10]Linked sheet'!H1378,'Rounded options'!$B$3),"-"))</f>
        <v>5625</v>
      </c>
      <c r="J1378" s="15">
        <f>IFERROR(ROUND(IF('[10]Linked sheet'!I1378="","-",'[10]Linked sheet'!I1378),'Rounded options'!$B$3),"-")</f>
        <v>23</v>
      </c>
      <c r="K1378" s="15">
        <f>IFERROR(ROUND(IF('[10]Linked sheet'!J1378="","-",'[10]Linked sheet'!J1378),'Rounded options'!$B$3),"-")</f>
        <v>253</v>
      </c>
      <c r="L1378" s="15" t="str">
        <f>IF('[10]Linked sheet'!K1378="","-",'[10]Linked sheet'!K1378)</f>
        <v>No</v>
      </c>
      <c r="M1378" s="39" t="str">
        <f>IF('[10]Linked sheet'!L1378="","-",'[10]Linked sheet'!L1378)</f>
        <v>-</v>
      </c>
      <c r="N1378" s="35">
        <f>IFERROR(ROUND('[10]Linked sheet'!M1378,'Rounded options'!$B$3),"-")</f>
        <v>0</v>
      </c>
      <c r="O1378" s="7" t="str">
        <f>IFERROR(VLOOKUP($B1378,[11]BPT_System_Structure!$B:$F,2,FALSE),"-")</f>
        <v>-</v>
      </c>
      <c r="P1378" s="23" t="str">
        <f>IFERROR(VLOOKUP($B1378,[11]BPT_System_Structure!$B:$F,3,FALSE),"-")</f>
        <v>-</v>
      </c>
      <c r="Q1378" s="8" t="str">
        <f>IFERROR(VLOOKUP($B1378,[11]BPT_System_Structure!$B:$F,5,FALSE),"-")</f>
        <v>-</v>
      </c>
      <c r="R1378" s="59">
        <v>0</v>
      </c>
    </row>
    <row r="1379" spans="2:18" hidden="1" x14ac:dyDescent="0.2">
      <c r="B1379" s="21" t="str">
        <f>'[10]Linked sheet'!A1379</f>
        <v>MA02C</v>
      </c>
      <c r="C1379" s="20" t="str">
        <f>VLOOKUP($B1379,'[10]Linked sheet'!$A$3:$O$1925,2,FALSE)</f>
        <v>Very Major Open, Upper or Lower Genital Tract Procedures, with CC Score 0-1</v>
      </c>
      <c r="D1379" s="68" t="str">
        <f>IF(AND($Q1379=$D$2,$O1379="HRG"),"See 07.BPT",IFERROR(ROUND('[10]Linked sheet'!C1379,'Rounded options'!$B$3),"-"))</f>
        <v>-</v>
      </c>
      <c r="E1379" s="66">
        <f>IF(AND($O1379="HRG",OR($D$2,$Q1379=$E$2)), "See 07.BPTs",IFERROR(ROUND('[10]Linked sheet'!D1379,'Rounded options'!$B$3),"-"))</f>
        <v>3113</v>
      </c>
      <c r="F1379" s="15" t="str">
        <f>IFERROR(ROUND(IF('[10]Linked sheet'!E1379="","-",'[10]Linked sheet'!E1379),'Rounded options'!$B$3),"-")</f>
        <v>-</v>
      </c>
      <c r="G1379" s="15" t="str">
        <f>IFERROR(ROUND(IF('[10]Linked sheet'!F1379="","-",'[10]Linked sheet'!F1379),'Rounded options'!$B$3),"-")</f>
        <v>-</v>
      </c>
      <c r="H1379" s="15">
        <f>IFERROR(ROUND(IF('[10]Linked sheet'!G1379="","-",'[10]Linked sheet'!G1379),'Rounded options'!$B$3),"-")</f>
        <v>7</v>
      </c>
      <c r="I1379" s="66">
        <f>IF(AND(Q1379=$I$2,$O1379="HRG"),"See 07.BPTs",IFERROR(ROUND('[10]Linked sheet'!H1379,'Rounded options'!$B$3),"-"))</f>
        <v>3887</v>
      </c>
      <c r="J1379" s="15">
        <f>IFERROR(ROUND(IF('[10]Linked sheet'!I1379="","-",'[10]Linked sheet'!I1379),'Rounded options'!$B$3),"-")</f>
        <v>14</v>
      </c>
      <c r="K1379" s="15">
        <f>IFERROR(ROUND(IF('[10]Linked sheet'!J1379="","-",'[10]Linked sheet'!J1379),'Rounded options'!$B$3),"-")</f>
        <v>253</v>
      </c>
      <c r="L1379" s="15" t="str">
        <f>IF('[10]Linked sheet'!K1379="","-",'[10]Linked sheet'!K1379)</f>
        <v>No</v>
      </c>
      <c r="M1379" s="39" t="str">
        <f>IF('[10]Linked sheet'!L1379="","-",'[10]Linked sheet'!L1379)</f>
        <v>-</v>
      </c>
      <c r="N1379" s="35">
        <f>IFERROR(ROUND('[10]Linked sheet'!M1379,'Rounded options'!$B$3),"-")</f>
        <v>0</v>
      </c>
      <c r="O1379" s="7" t="str">
        <f>IFERROR(VLOOKUP($B1379,[11]BPT_System_Structure!$B:$F,2,FALSE),"-")</f>
        <v>-</v>
      </c>
      <c r="P1379" s="23" t="str">
        <f>IFERROR(VLOOKUP($B1379,[11]BPT_System_Structure!$B:$F,3,FALSE),"-")</f>
        <v>-</v>
      </c>
      <c r="Q1379" s="8" t="str">
        <f>IFERROR(VLOOKUP($B1379,[11]BPT_System_Structure!$B:$F,5,FALSE),"-")</f>
        <v>-</v>
      </c>
      <c r="R1379" s="59">
        <v>0</v>
      </c>
    </row>
    <row r="1380" spans="2:18" hidden="1" x14ac:dyDescent="0.2">
      <c r="B1380" s="21" t="str">
        <f>'[10]Linked sheet'!A1380</f>
        <v>MA03C</v>
      </c>
      <c r="C1380" s="20" t="str">
        <f>VLOOKUP($B1380,'[10]Linked sheet'!$A$3:$O$1925,2,FALSE)</f>
        <v>Major Open Lower Genital Tract Procedures with CC Score 3+</v>
      </c>
      <c r="D1380" s="68" t="str">
        <f>IF(AND($Q1380=$D$2,$O1380="HRG"),"See 07.BPT",IFERROR(ROUND('[10]Linked sheet'!C1380,'Rounded options'!$B$3),"-"))</f>
        <v>-</v>
      </c>
      <c r="E1380" s="66">
        <f>IF(AND($O1380="HRG",OR($D$2,$Q1380=$E$2)), "See 07.BPTs",IFERROR(ROUND('[10]Linked sheet'!D1380,'Rounded options'!$B$3),"-"))</f>
        <v>2491</v>
      </c>
      <c r="F1380" s="15" t="str">
        <f>IFERROR(ROUND(IF('[10]Linked sheet'!E1380="","-",'[10]Linked sheet'!E1380),'Rounded options'!$B$3),"-")</f>
        <v>-</v>
      </c>
      <c r="G1380" s="15" t="str">
        <f>IFERROR(ROUND(IF('[10]Linked sheet'!F1380="","-",'[10]Linked sheet'!F1380),'Rounded options'!$B$3),"-")</f>
        <v>-</v>
      </c>
      <c r="H1380" s="15">
        <f>IFERROR(ROUND(IF('[10]Linked sheet'!G1380="","-",'[10]Linked sheet'!G1380),'Rounded options'!$B$3),"-")</f>
        <v>7</v>
      </c>
      <c r="I1380" s="66">
        <f>IF(AND(Q1380=$I$2,$O1380="HRG"),"See 07.BPTs",IFERROR(ROUND('[10]Linked sheet'!H1380,'Rounded options'!$B$3),"-"))</f>
        <v>3469</v>
      </c>
      <c r="J1380" s="15">
        <f>IFERROR(ROUND(IF('[10]Linked sheet'!I1380="","-",'[10]Linked sheet'!I1380),'Rounded options'!$B$3),"-")</f>
        <v>49</v>
      </c>
      <c r="K1380" s="15">
        <f>IFERROR(ROUND(IF('[10]Linked sheet'!J1380="","-",'[10]Linked sheet'!J1380),'Rounded options'!$B$3),"-")</f>
        <v>253</v>
      </c>
      <c r="L1380" s="15" t="str">
        <f>IF('[10]Linked sheet'!K1380="","-",'[10]Linked sheet'!K1380)</f>
        <v>No</v>
      </c>
      <c r="M1380" s="39" t="str">
        <f>IF('[10]Linked sheet'!L1380="","-",'[10]Linked sheet'!L1380)</f>
        <v>-</v>
      </c>
      <c r="N1380" s="35">
        <f>IFERROR(ROUND('[10]Linked sheet'!M1380,'Rounded options'!$B$3),"-")</f>
        <v>0</v>
      </c>
      <c r="O1380" s="7" t="str">
        <f>IFERROR(VLOOKUP($B1380,[11]BPT_System_Structure!$B:$F,2,FALSE),"-")</f>
        <v>-</v>
      </c>
      <c r="P1380" s="23" t="str">
        <f>IFERROR(VLOOKUP($B1380,[11]BPT_System_Structure!$B:$F,3,FALSE),"-")</f>
        <v>-</v>
      </c>
      <c r="Q1380" s="8" t="str">
        <f>IFERROR(VLOOKUP($B1380,[11]BPT_System_Structure!$B:$F,5,FALSE),"-")</f>
        <v>-</v>
      </c>
      <c r="R1380" s="59">
        <v>0</v>
      </c>
    </row>
    <row r="1381" spans="2:18" hidden="1" x14ac:dyDescent="0.2">
      <c r="B1381" s="21" t="str">
        <f>'[10]Linked sheet'!A1381</f>
        <v>MA03D</v>
      </c>
      <c r="C1381" s="20" t="str">
        <f>VLOOKUP($B1381,'[10]Linked sheet'!$A$3:$O$1925,2,FALSE)</f>
        <v>Major Open Lower Genital Tract Procedures with CC Score 0-2</v>
      </c>
      <c r="D1381" s="68" t="str">
        <f>IF(AND($Q1381=$D$2,$O1381="HRG"),"See 07.BPT",IFERROR(ROUND('[10]Linked sheet'!C1381,'Rounded options'!$B$3),"-"))</f>
        <v>-</v>
      </c>
      <c r="E1381" s="66">
        <f>IF(AND($O1381="HRG",OR($D$2,$Q1381=$E$2)), "See 07.BPTs",IFERROR(ROUND('[10]Linked sheet'!D1381,'Rounded options'!$B$3),"-"))</f>
        <v>2040</v>
      </c>
      <c r="F1381" s="15" t="str">
        <f>IFERROR(ROUND(IF('[10]Linked sheet'!E1381="","-",'[10]Linked sheet'!E1381),'Rounded options'!$B$3),"-")</f>
        <v>-</v>
      </c>
      <c r="G1381" s="15" t="str">
        <f>IFERROR(ROUND(IF('[10]Linked sheet'!F1381="","-",'[10]Linked sheet'!F1381),'Rounded options'!$B$3),"-")</f>
        <v>-</v>
      </c>
      <c r="H1381" s="15">
        <f>IFERROR(ROUND(IF('[10]Linked sheet'!G1381="","-",'[10]Linked sheet'!G1381),'Rounded options'!$B$3),"-")</f>
        <v>5</v>
      </c>
      <c r="I1381" s="66">
        <f>IF(AND(Q1381=$I$2,$O1381="HRG"),"See 07.BPTs",IFERROR(ROUND('[10]Linked sheet'!H1381,'Rounded options'!$B$3),"-"))</f>
        <v>2040</v>
      </c>
      <c r="J1381" s="15">
        <f>IFERROR(ROUND(IF('[10]Linked sheet'!I1381="","-",'[10]Linked sheet'!I1381),'Rounded options'!$B$3),"-")</f>
        <v>5</v>
      </c>
      <c r="K1381" s="15">
        <f>IFERROR(ROUND(IF('[10]Linked sheet'!J1381="","-",'[10]Linked sheet'!J1381),'Rounded options'!$B$3),"-")</f>
        <v>253</v>
      </c>
      <c r="L1381" s="15" t="str">
        <f>IF('[10]Linked sheet'!K1381="","-",'[10]Linked sheet'!K1381)</f>
        <v>No</v>
      </c>
      <c r="M1381" s="39" t="str">
        <f>IF('[10]Linked sheet'!L1381="","-",'[10]Linked sheet'!L1381)</f>
        <v>-</v>
      </c>
      <c r="N1381" s="35">
        <f>IFERROR(ROUND('[10]Linked sheet'!M1381,'Rounded options'!$B$3),"-")</f>
        <v>0</v>
      </c>
      <c r="O1381" s="7" t="str">
        <f>IFERROR(VLOOKUP($B1381,[11]BPT_System_Structure!$B:$F,2,FALSE),"-")</f>
        <v>-</v>
      </c>
      <c r="P1381" s="23" t="str">
        <f>IFERROR(VLOOKUP($B1381,[11]BPT_System_Structure!$B:$F,3,FALSE),"-")</f>
        <v>-</v>
      </c>
      <c r="Q1381" s="8" t="str">
        <f>IFERROR(VLOOKUP($B1381,[11]BPT_System_Structure!$B:$F,5,FALSE),"-")</f>
        <v>-</v>
      </c>
      <c r="R1381" s="59">
        <v>0</v>
      </c>
    </row>
    <row r="1382" spans="2:18" hidden="1" x14ac:dyDescent="0.2">
      <c r="B1382" s="21" t="str">
        <f>'[10]Linked sheet'!A1382</f>
        <v>MA04C</v>
      </c>
      <c r="C1382" s="20" t="str">
        <f>VLOOKUP($B1382,'[10]Linked sheet'!$A$3:$O$1925,2,FALSE)</f>
        <v>Intermediate Open Lower Genital Tract Procedures with CC Score 3+</v>
      </c>
      <c r="D1382" s="68" t="str">
        <f>IF(AND($Q1382=$D$2,$O1382="HRG"),"See 07.BPT",IFERROR(ROUND('[10]Linked sheet'!C1382,'Rounded options'!$B$3),"-"))</f>
        <v>-</v>
      </c>
      <c r="E1382" s="66">
        <f>IF(AND($O1382="HRG",OR($D$2,$Q1382=$E$2)), "See 07.BPTs",IFERROR(ROUND('[10]Linked sheet'!D1382,'Rounded options'!$B$3),"-"))</f>
        <v>1936</v>
      </c>
      <c r="F1382" s="15" t="str">
        <f>IFERROR(ROUND(IF('[10]Linked sheet'!E1382="","-",'[10]Linked sheet'!E1382),'Rounded options'!$B$3),"-")</f>
        <v>-</v>
      </c>
      <c r="G1382" s="15" t="str">
        <f>IFERROR(ROUND(IF('[10]Linked sheet'!F1382="","-",'[10]Linked sheet'!F1382),'Rounded options'!$B$3),"-")</f>
        <v>-</v>
      </c>
      <c r="H1382" s="15">
        <f>IFERROR(ROUND(IF('[10]Linked sheet'!G1382="","-",'[10]Linked sheet'!G1382),'Rounded options'!$B$3),"-")</f>
        <v>6</v>
      </c>
      <c r="I1382" s="66">
        <f>IF(AND(Q1382=$I$2,$O1382="HRG"),"See 07.BPTs",IFERROR(ROUND('[10]Linked sheet'!H1382,'Rounded options'!$B$3),"-"))</f>
        <v>3444</v>
      </c>
      <c r="J1382" s="15">
        <f>IFERROR(ROUND(IF('[10]Linked sheet'!I1382="","-",'[10]Linked sheet'!I1382),'Rounded options'!$B$3),"-")</f>
        <v>22</v>
      </c>
      <c r="K1382" s="15">
        <f>IFERROR(ROUND(IF('[10]Linked sheet'!J1382="","-",'[10]Linked sheet'!J1382),'Rounded options'!$B$3),"-")</f>
        <v>253</v>
      </c>
      <c r="L1382" s="15" t="str">
        <f>IF('[10]Linked sheet'!K1382="","-",'[10]Linked sheet'!K1382)</f>
        <v>No</v>
      </c>
      <c r="M1382" s="39" t="str">
        <f>IF('[10]Linked sheet'!L1382="","-",'[10]Linked sheet'!L1382)</f>
        <v>-</v>
      </c>
      <c r="N1382" s="35">
        <f>IFERROR(ROUND('[10]Linked sheet'!M1382,'Rounded options'!$B$3),"-")</f>
        <v>0</v>
      </c>
      <c r="O1382" s="7" t="str">
        <f>IFERROR(VLOOKUP($B1382,[11]BPT_System_Structure!$B:$F,2,FALSE),"-")</f>
        <v>-</v>
      </c>
      <c r="P1382" s="23" t="str">
        <f>IFERROR(VLOOKUP($B1382,[11]BPT_System_Structure!$B:$F,3,FALSE),"-")</f>
        <v>-</v>
      </c>
      <c r="Q1382" s="8" t="str">
        <f>IFERROR(VLOOKUP($B1382,[11]BPT_System_Structure!$B:$F,5,FALSE),"-")</f>
        <v>-</v>
      </c>
      <c r="R1382" s="59">
        <v>0</v>
      </c>
    </row>
    <row r="1383" spans="2:18" x14ac:dyDescent="0.2">
      <c r="B1383" s="21" t="str">
        <f>'[10]Linked sheet'!A1383</f>
        <v>MA04D</v>
      </c>
      <c r="C1383" s="20" t="str">
        <f>VLOOKUP($B1383,'[10]Linked sheet'!$A$3:$O$1925,2,FALSE)</f>
        <v>Intermediate Open Lower Genital Tract Procedures with CC Score 0-2</v>
      </c>
      <c r="D1383" s="68" t="str">
        <f>IF(AND($Q1383=$D$2,$O1383="HRG"),"See 07.BPT",IFERROR(ROUND('[10]Linked sheet'!C1383,'Rounded options'!$B$3),"-"))</f>
        <v>-</v>
      </c>
      <c r="E1383" s="66" t="str">
        <f>IF(AND($O1383="HRG",OR($D$2,$Q1383=$E$2)), "See 07.BPTs",IFERROR(ROUND('[10]Linked sheet'!D1383,'Rounded options'!$B$3),"-"))</f>
        <v>See 07.BPTs</v>
      </c>
      <c r="F1383" s="15" t="str">
        <f>IFERROR(ROUND(IF('[10]Linked sheet'!E1383="","-",'[10]Linked sheet'!E1383),'Rounded options'!$B$3),"-")</f>
        <v>-</v>
      </c>
      <c r="G1383" s="15" t="str">
        <f>IFERROR(ROUND(IF('[10]Linked sheet'!F1383="","-",'[10]Linked sheet'!F1383),'Rounded options'!$B$3),"-")</f>
        <v>-</v>
      </c>
      <c r="H1383" s="15">
        <f>IFERROR(ROUND(IF('[10]Linked sheet'!G1383="","-",'[10]Linked sheet'!G1383),'Rounded options'!$B$3),"-")</f>
        <v>5</v>
      </c>
      <c r="I1383" s="66">
        <f>IF(AND(Q1383=$I$2,$O1383="HRG"),"See 07.BPTs",IFERROR(ROUND('[10]Linked sheet'!H1383,'Rounded options'!$B$3),"-"))</f>
        <v>1605</v>
      </c>
      <c r="J1383" s="15">
        <f>IFERROR(ROUND(IF('[10]Linked sheet'!I1383="","-",'[10]Linked sheet'!I1383),'Rounded options'!$B$3),"-")</f>
        <v>5</v>
      </c>
      <c r="K1383" s="15">
        <f>IFERROR(ROUND(IF('[10]Linked sheet'!J1383="","-",'[10]Linked sheet'!J1383),'Rounded options'!$B$3),"-")</f>
        <v>253</v>
      </c>
      <c r="L1383" s="15" t="str">
        <f>IF('[10]Linked sheet'!K1383="","-",'[10]Linked sheet'!K1383)</f>
        <v>No</v>
      </c>
      <c r="M1383" s="39" t="str">
        <f>IF('[10]Linked sheet'!L1383="","-",'[10]Linked sheet'!L1383)</f>
        <v>-</v>
      </c>
      <c r="N1383" s="35">
        <f>IFERROR(ROUND('[10]Linked sheet'!M1383,'Rounded options'!$B$3),"-")</f>
        <v>0</v>
      </c>
      <c r="O1383" s="7" t="str">
        <f>IFERROR(VLOOKUP($B1383,[11]BPT_System_Structure!$B:$F,2,FALSE),"-")</f>
        <v>HRG</v>
      </c>
      <c r="P1383" s="23" t="str">
        <f>IFERROR(VLOOKUP($B1383,[11]BPT_System_Structure!$B:$F,3,FALSE),"-")</f>
        <v>DayCase</v>
      </c>
      <c r="Q1383" s="8" t="str">
        <f>IFERROR(VLOOKUP($B1383,[11]BPT_System_Structure!$B:$F,5,FALSE),"-")</f>
        <v>DC/EL</v>
      </c>
      <c r="R1383" s="59" t="s">
        <v>11</v>
      </c>
    </row>
    <row r="1384" spans="2:18" hidden="1" x14ac:dyDescent="0.2">
      <c r="B1384" s="21" t="str">
        <f>'[10]Linked sheet'!A1384</f>
        <v>MA06A</v>
      </c>
      <c r="C1384" s="20" t="str">
        <f>VLOOKUP($B1384,'[10]Linked sheet'!$A$3:$O$1925,2,FALSE)</f>
        <v>Major, Open or Laparoscopic, Upper or Lower Genital Tract Procedures for Malignancy, with CC Score 4+</v>
      </c>
      <c r="D1384" s="68" t="str">
        <f>IF(AND($Q1384=$D$2,$O1384="HRG"),"See 07.BPT",IFERROR(ROUND('[10]Linked sheet'!C1384,'Rounded options'!$B$3),"-"))</f>
        <v>-</v>
      </c>
      <c r="E1384" s="66">
        <f>IF(AND($O1384="HRG",OR($D$2,$Q1384=$E$2)), "See 07.BPTs",IFERROR(ROUND('[10]Linked sheet'!D1384,'Rounded options'!$B$3),"-"))</f>
        <v>4265</v>
      </c>
      <c r="F1384" s="15" t="str">
        <f>IFERROR(ROUND(IF('[10]Linked sheet'!E1384="","-",'[10]Linked sheet'!E1384),'Rounded options'!$B$3),"-")</f>
        <v>-</v>
      </c>
      <c r="G1384" s="15" t="str">
        <f>IFERROR(ROUND(IF('[10]Linked sheet'!F1384="","-",'[10]Linked sheet'!F1384),'Rounded options'!$B$3),"-")</f>
        <v>-</v>
      </c>
      <c r="H1384" s="15">
        <f>IFERROR(ROUND(IF('[10]Linked sheet'!G1384="","-",'[10]Linked sheet'!G1384),'Rounded options'!$B$3),"-")</f>
        <v>12</v>
      </c>
      <c r="I1384" s="66">
        <f>IF(AND(Q1384=$I$2,$O1384="HRG"),"See 07.BPTs",IFERROR(ROUND('[10]Linked sheet'!H1384,'Rounded options'!$B$3),"-"))</f>
        <v>7187</v>
      </c>
      <c r="J1384" s="15">
        <f>IFERROR(ROUND(IF('[10]Linked sheet'!I1384="","-",'[10]Linked sheet'!I1384),'Rounded options'!$B$3),"-")</f>
        <v>40</v>
      </c>
      <c r="K1384" s="15">
        <f>IFERROR(ROUND(IF('[10]Linked sheet'!J1384="","-",'[10]Linked sheet'!J1384),'Rounded options'!$B$3),"-")</f>
        <v>253</v>
      </c>
      <c r="L1384" s="15" t="str">
        <f>IF('[10]Linked sheet'!K1384="","-",'[10]Linked sheet'!K1384)</f>
        <v>No</v>
      </c>
      <c r="M1384" s="39" t="str">
        <f>IF('[10]Linked sheet'!L1384="","-",'[10]Linked sheet'!L1384)</f>
        <v>-</v>
      </c>
      <c r="N1384" s="35">
        <f>IFERROR(ROUND('[10]Linked sheet'!M1384,'Rounded options'!$B$3),"-")</f>
        <v>0</v>
      </c>
      <c r="O1384" s="7" t="str">
        <f>IFERROR(VLOOKUP($B1384,[11]BPT_System_Structure!$B:$F,2,FALSE),"-")</f>
        <v>-</v>
      </c>
      <c r="P1384" s="23" t="str">
        <f>IFERROR(VLOOKUP($B1384,[11]BPT_System_Structure!$B:$F,3,FALSE),"-")</f>
        <v>-</v>
      </c>
      <c r="Q1384" s="8" t="str">
        <f>IFERROR(VLOOKUP($B1384,[11]BPT_System_Structure!$B:$F,5,FALSE),"-")</f>
        <v>-</v>
      </c>
      <c r="R1384" s="59">
        <v>0</v>
      </c>
    </row>
    <row r="1385" spans="2:18" hidden="1" x14ac:dyDescent="0.2">
      <c r="B1385" s="21" t="str">
        <f>'[10]Linked sheet'!A1385</f>
        <v>MA06B</v>
      </c>
      <c r="C1385" s="20" t="str">
        <f>VLOOKUP($B1385,'[10]Linked sheet'!$A$3:$O$1925,2,FALSE)</f>
        <v>Major, Open or Laparoscopic, Upper or Lower Genital Tract Procedures for Malignancy, with CC Score 2-3</v>
      </c>
      <c r="D1385" s="68" t="str">
        <f>IF(AND($Q1385=$D$2,$O1385="HRG"),"See 07.BPT",IFERROR(ROUND('[10]Linked sheet'!C1385,'Rounded options'!$B$3),"-"))</f>
        <v>-</v>
      </c>
      <c r="E1385" s="66">
        <f>IF(AND($O1385="HRG",OR($D$2,$Q1385=$E$2)), "See 07.BPTs",IFERROR(ROUND('[10]Linked sheet'!D1385,'Rounded options'!$B$3),"-"))</f>
        <v>3210</v>
      </c>
      <c r="F1385" s="15" t="str">
        <f>IFERROR(ROUND(IF('[10]Linked sheet'!E1385="","-",'[10]Linked sheet'!E1385),'Rounded options'!$B$3),"-")</f>
        <v>-</v>
      </c>
      <c r="G1385" s="15" t="str">
        <f>IFERROR(ROUND(IF('[10]Linked sheet'!F1385="","-",'[10]Linked sheet'!F1385),'Rounded options'!$B$3),"-")</f>
        <v>-</v>
      </c>
      <c r="H1385" s="15">
        <f>IFERROR(ROUND(IF('[10]Linked sheet'!G1385="","-",'[10]Linked sheet'!G1385),'Rounded options'!$B$3),"-")</f>
        <v>7</v>
      </c>
      <c r="I1385" s="66">
        <f>IF(AND(Q1385=$I$2,$O1385="HRG"),"See 07.BPTs",IFERROR(ROUND('[10]Linked sheet'!H1385,'Rounded options'!$B$3),"-"))</f>
        <v>3319</v>
      </c>
      <c r="J1385" s="15">
        <f>IFERROR(ROUND(IF('[10]Linked sheet'!I1385="","-",'[10]Linked sheet'!I1385),'Rounded options'!$B$3),"-")</f>
        <v>23</v>
      </c>
      <c r="K1385" s="15">
        <f>IFERROR(ROUND(IF('[10]Linked sheet'!J1385="","-",'[10]Linked sheet'!J1385),'Rounded options'!$B$3),"-")</f>
        <v>253</v>
      </c>
      <c r="L1385" s="15" t="str">
        <f>IF('[10]Linked sheet'!K1385="","-",'[10]Linked sheet'!K1385)</f>
        <v>No</v>
      </c>
      <c r="M1385" s="39" t="str">
        <f>IF('[10]Linked sheet'!L1385="","-",'[10]Linked sheet'!L1385)</f>
        <v>-</v>
      </c>
      <c r="N1385" s="35">
        <f>IFERROR(ROUND('[10]Linked sheet'!M1385,'Rounded options'!$B$3),"-")</f>
        <v>0</v>
      </c>
      <c r="O1385" s="7" t="str">
        <f>IFERROR(VLOOKUP($B1385,[11]BPT_System_Structure!$B:$F,2,FALSE),"-")</f>
        <v>-</v>
      </c>
      <c r="P1385" s="23" t="str">
        <f>IFERROR(VLOOKUP($B1385,[11]BPT_System_Structure!$B:$F,3,FALSE),"-")</f>
        <v>-</v>
      </c>
      <c r="Q1385" s="8" t="str">
        <f>IFERROR(VLOOKUP($B1385,[11]BPT_System_Structure!$B:$F,5,FALSE),"-")</f>
        <v>-</v>
      </c>
      <c r="R1385" s="59">
        <v>0</v>
      </c>
    </row>
    <row r="1386" spans="2:18" hidden="1" x14ac:dyDescent="0.2">
      <c r="B1386" s="21" t="str">
        <f>'[10]Linked sheet'!A1386</f>
        <v>MA06C</v>
      </c>
      <c r="C1386" s="20" t="str">
        <f>VLOOKUP($B1386,'[10]Linked sheet'!$A$3:$O$1925,2,FALSE)</f>
        <v>Major, Open or Laparoscopic, Upper or Lower Genital Tract Procedures for Malignancy, with CC Score 0-1</v>
      </c>
      <c r="D1386" s="68" t="str">
        <f>IF(AND($Q1386=$D$2,$O1386="HRG"),"See 07.BPT",IFERROR(ROUND('[10]Linked sheet'!C1386,'Rounded options'!$B$3),"-"))</f>
        <v>-</v>
      </c>
      <c r="E1386" s="66">
        <f>IF(AND($O1386="HRG",OR($D$2,$Q1386=$E$2)), "See 07.BPTs",IFERROR(ROUND('[10]Linked sheet'!D1386,'Rounded options'!$B$3),"-"))</f>
        <v>2794</v>
      </c>
      <c r="F1386" s="15" t="str">
        <f>IFERROR(ROUND(IF('[10]Linked sheet'!E1386="","-",'[10]Linked sheet'!E1386),'Rounded options'!$B$3),"-")</f>
        <v>-</v>
      </c>
      <c r="G1386" s="15" t="str">
        <f>IFERROR(ROUND(IF('[10]Linked sheet'!F1386="","-",'[10]Linked sheet'!F1386),'Rounded options'!$B$3),"-")</f>
        <v>-</v>
      </c>
      <c r="H1386" s="15">
        <f>IFERROR(ROUND(IF('[10]Linked sheet'!G1386="","-",'[10]Linked sheet'!G1386),'Rounded options'!$B$3),"-")</f>
        <v>6</v>
      </c>
      <c r="I1386" s="66">
        <f>IF(AND(Q1386=$I$2,$O1386="HRG"),"See 07.BPTs",IFERROR(ROUND('[10]Linked sheet'!H1386,'Rounded options'!$B$3),"-"))</f>
        <v>3300</v>
      </c>
      <c r="J1386" s="15">
        <f>IFERROR(ROUND(IF('[10]Linked sheet'!I1386="","-",'[10]Linked sheet'!I1386),'Rounded options'!$B$3),"-")</f>
        <v>11</v>
      </c>
      <c r="K1386" s="15">
        <f>IFERROR(ROUND(IF('[10]Linked sheet'!J1386="","-",'[10]Linked sheet'!J1386),'Rounded options'!$B$3),"-")</f>
        <v>253</v>
      </c>
      <c r="L1386" s="15" t="str">
        <f>IF('[10]Linked sheet'!K1386="","-",'[10]Linked sheet'!K1386)</f>
        <v>No</v>
      </c>
      <c r="M1386" s="39" t="str">
        <f>IF('[10]Linked sheet'!L1386="","-",'[10]Linked sheet'!L1386)</f>
        <v>-</v>
      </c>
      <c r="N1386" s="35">
        <f>IFERROR(ROUND('[10]Linked sheet'!M1386,'Rounded options'!$B$3),"-")</f>
        <v>0</v>
      </c>
      <c r="O1386" s="7" t="str">
        <f>IFERROR(VLOOKUP($B1386,[11]BPT_System_Structure!$B:$F,2,FALSE),"-")</f>
        <v>-</v>
      </c>
      <c r="P1386" s="23" t="str">
        <f>IFERROR(VLOOKUP($B1386,[11]BPT_System_Structure!$B:$F,3,FALSE),"-")</f>
        <v>-</v>
      </c>
      <c r="Q1386" s="8" t="str">
        <f>IFERROR(VLOOKUP($B1386,[11]BPT_System_Structure!$B:$F,5,FALSE),"-")</f>
        <v>-</v>
      </c>
      <c r="R1386" s="59">
        <v>0</v>
      </c>
    </row>
    <row r="1387" spans="2:18" hidden="1" x14ac:dyDescent="0.2">
      <c r="B1387" s="21" t="str">
        <f>'[10]Linked sheet'!A1387</f>
        <v>MA07E</v>
      </c>
      <c r="C1387" s="20" t="str">
        <f>VLOOKUP($B1387,'[10]Linked sheet'!$A$3:$O$1925,2,FALSE)</f>
        <v>Major Open Upper Genital Tract Procedures with CC Score 5+</v>
      </c>
      <c r="D1387" s="68" t="str">
        <f>IF(AND($Q1387=$D$2,$O1387="HRG"),"See 07.BPT",IFERROR(ROUND('[10]Linked sheet'!C1387,'Rounded options'!$B$3),"-"))</f>
        <v>-</v>
      </c>
      <c r="E1387" s="66">
        <f>IF(AND($O1387="HRG",OR($D$2,$Q1387=$E$2)), "See 07.BPTs",IFERROR(ROUND('[10]Linked sheet'!D1387,'Rounded options'!$B$3),"-"))</f>
        <v>4375</v>
      </c>
      <c r="F1387" s="15" t="str">
        <f>IFERROR(ROUND(IF('[10]Linked sheet'!E1387="","-",'[10]Linked sheet'!E1387),'Rounded options'!$B$3),"-")</f>
        <v>-</v>
      </c>
      <c r="G1387" s="15" t="str">
        <f>IFERROR(ROUND(IF('[10]Linked sheet'!F1387="","-",'[10]Linked sheet'!F1387),'Rounded options'!$B$3),"-")</f>
        <v>-</v>
      </c>
      <c r="H1387" s="15">
        <f>IFERROR(ROUND(IF('[10]Linked sheet'!G1387="","-",'[10]Linked sheet'!G1387),'Rounded options'!$B$3),"-")</f>
        <v>16</v>
      </c>
      <c r="I1387" s="66">
        <f>IF(AND(Q1387=$I$2,$O1387="HRG"),"See 07.BPTs",IFERROR(ROUND('[10]Linked sheet'!H1387,'Rounded options'!$B$3),"-"))</f>
        <v>7641</v>
      </c>
      <c r="J1387" s="15">
        <f>IFERROR(ROUND(IF('[10]Linked sheet'!I1387="","-",'[10]Linked sheet'!I1387),'Rounded options'!$B$3),"-")</f>
        <v>45</v>
      </c>
      <c r="K1387" s="15">
        <f>IFERROR(ROUND(IF('[10]Linked sheet'!J1387="","-",'[10]Linked sheet'!J1387),'Rounded options'!$B$3),"-")</f>
        <v>253</v>
      </c>
      <c r="L1387" s="15" t="str">
        <f>IF('[10]Linked sheet'!K1387="","-",'[10]Linked sheet'!K1387)</f>
        <v>No</v>
      </c>
      <c r="M1387" s="39" t="str">
        <f>IF('[10]Linked sheet'!L1387="","-",'[10]Linked sheet'!L1387)</f>
        <v>-</v>
      </c>
      <c r="N1387" s="35">
        <f>IFERROR(ROUND('[10]Linked sheet'!M1387,'Rounded options'!$B$3),"-")</f>
        <v>0</v>
      </c>
      <c r="O1387" s="7" t="str">
        <f>IFERROR(VLOOKUP($B1387,[11]BPT_System_Structure!$B:$F,2,FALSE),"-")</f>
        <v>-</v>
      </c>
      <c r="P1387" s="23" t="str">
        <f>IFERROR(VLOOKUP($B1387,[11]BPT_System_Structure!$B:$F,3,FALSE),"-")</f>
        <v>-</v>
      </c>
      <c r="Q1387" s="8" t="str">
        <f>IFERROR(VLOOKUP($B1387,[11]BPT_System_Structure!$B:$F,5,FALSE),"-")</f>
        <v>-</v>
      </c>
      <c r="R1387" s="59">
        <v>0</v>
      </c>
    </row>
    <row r="1388" spans="2:18" hidden="1" x14ac:dyDescent="0.2">
      <c r="B1388" s="21" t="str">
        <f>'[10]Linked sheet'!A1388</f>
        <v>MA07F</v>
      </c>
      <c r="C1388" s="20" t="str">
        <f>VLOOKUP($B1388,'[10]Linked sheet'!$A$3:$O$1925,2,FALSE)</f>
        <v>Major Open Upper Genital Tract Procedures with CC Score 3-4</v>
      </c>
      <c r="D1388" s="68" t="str">
        <f>IF(AND($Q1388=$D$2,$O1388="HRG"),"See 07.BPT",IFERROR(ROUND('[10]Linked sheet'!C1388,'Rounded options'!$B$3),"-"))</f>
        <v>-</v>
      </c>
      <c r="E1388" s="66">
        <f>IF(AND($O1388="HRG",OR($D$2,$Q1388=$E$2)), "See 07.BPTs",IFERROR(ROUND('[10]Linked sheet'!D1388,'Rounded options'!$B$3),"-"))</f>
        <v>3243</v>
      </c>
      <c r="F1388" s="15" t="str">
        <f>IFERROR(ROUND(IF('[10]Linked sheet'!E1388="","-",'[10]Linked sheet'!E1388),'Rounded options'!$B$3),"-")</f>
        <v>-</v>
      </c>
      <c r="G1388" s="15" t="str">
        <f>IFERROR(ROUND(IF('[10]Linked sheet'!F1388="","-",'[10]Linked sheet'!F1388),'Rounded options'!$B$3),"-")</f>
        <v>-</v>
      </c>
      <c r="H1388" s="15">
        <f>IFERROR(ROUND(IF('[10]Linked sheet'!G1388="","-",'[10]Linked sheet'!G1388),'Rounded options'!$B$3),"-")</f>
        <v>7</v>
      </c>
      <c r="I1388" s="66">
        <f>IF(AND(Q1388=$I$2,$O1388="HRG"),"See 07.BPTs",IFERROR(ROUND('[10]Linked sheet'!H1388,'Rounded options'!$B$3),"-"))</f>
        <v>4843</v>
      </c>
      <c r="J1388" s="15">
        <f>IFERROR(ROUND(IF('[10]Linked sheet'!I1388="","-",'[10]Linked sheet'!I1388),'Rounded options'!$B$3),"-")</f>
        <v>22</v>
      </c>
      <c r="K1388" s="15">
        <f>IFERROR(ROUND(IF('[10]Linked sheet'!J1388="","-",'[10]Linked sheet'!J1388),'Rounded options'!$B$3),"-")</f>
        <v>253</v>
      </c>
      <c r="L1388" s="15" t="str">
        <f>IF('[10]Linked sheet'!K1388="","-",'[10]Linked sheet'!K1388)</f>
        <v>No</v>
      </c>
      <c r="M1388" s="39" t="str">
        <f>IF('[10]Linked sheet'!L1388="","-",'[10]Linked sheet'!L1388)</f>
        <v>-</v>
      </c>
      <c r="N1388" s="35">
        <f>IFERROR(ROUND('[10]Linked sheet'!M1388,'Rounded options'!$B$3),"-")</f>
        <v>0</v>
      </c>
      <c r="O1388" s="7" t="str">
        <f>IFERROR(VLOOKUP($B1388,[11]BPT_System_Structure!$B:$F,2,FALSE),"-")</f>
        <v>-</v>
      </c>
      <c r="P1388" s="23" t="str">
        <f>IFERROR(VLOOKUP($B1388,[11]BPT_System_Structure!$B:$F,3,FALSE),"-")</f>
        <v>-</v>
      </c>
      <c r="Q1388" s="8" t="str">
        <f>IFERROR(VLOOKUP($B1388,[11]BPT_System_Structure!$B:$F,5,FALSE),"-")</f>
        <v>-</v>
      </c>
      <c r="R1388" s="59">
        <v>0</v>
      </c>
    </row>
    <row r="1389" spans="2:18" x14ac:dyDescent="0.2">
      <c r="B1389" s="21" t="str">
        <f>'[10]Linked sheet'!A1389</f>
        <v>MA07G</v>
      </c>
      <c r="C1389" s="20" t="str">
        <f>VLOOKUP($B1389,'[10]Linked sheet'!$A$3:$O$1925,2,FALSE)</f>
        <v>Major Open Upper Genital Tract Procedures with CC Score 0-2</v>
      </c>
      <c r="D1389" s="68" t="str">
        <f>IF(AND($Q1389=$D$2,$O1389="HRG"),"See 07.BPT",IFERROR(ROUND('[10]Linked sheet'!C1389,'Rounded options'!$B$3),"-"))</f>
        <v>-</v>
      </c>
      <c r="E1389" s="66" t="str">
        <f>IF(AND($O1389="HRG",OR($D$2,$Q1389=$E$2)), "See 07.BPTs",IFERROR(ROUND('[10]Linked sheet'!D1389,'Rounded options'!$B$3),"-"))</f>
        <v>See 07.BPTs</v>
      </c>
      <c r="F1389" s="15" t="str">
        <f>IFERROR(ROUND(IF('[10]Linked sheet'!E1389="","-",'[10]Linked sheet'!E1389),'Rounded options'!$B$3),"-")</f>
        <v>-</v>
      </c>
      <c r="G1389" s="15" t="str">
        <f>IFERROR(ROUND(IF('[10]Linked sheet'!F1389="","-",'[10]Linked sheet'!F1389),'Rounded options'!$B$3),"-")</f>
        <v>-</v>
      </c>
      <c r="H1389" s="15">
        <f>IFERROR(ROUND(IF('[10]Linked sheet'!G1389="","-",'[10]Linked sheet'!G1389),'Rounded options'!$B$3),"-")</f>
        <v>5</v>
      </c>
      <c r="I1389" s="66">
        <f>IF(AND(Q1389=$I$2,$O1389="HRG"),"See 07.BPTs",IFERROR(ROUND('[10]Linked sheet'!H1389,'Rounded options'!$B$3),"-"))</f>
        <v>2844</v>
      </c>
      <c r="J1389" s="15">
        <f>IFERROR(ROUND(IF('[10]Linked sheet'!I1389="","-",'[10]Linked sheet'!I1389),'Rounded options'!$B$3),"-")</f>
        <v>9</v>
      </c>
      <c r="K1389" s="15">
        <f>IFERROR(ROUND(IF('[10]Linked sheet'!J1389="","-",'[10]Linked sheet'!J1389),'Rounded options'!$B$3),"-")</f>
        <v>253</v>
      </c>
      <c r="L1389" s="15" t="str">
        <f>IF('[10]Linked sheet'!K1389="","-",'[10]Linked sheet'!K1389)</f>
        <v>No</v>
      </c>
      <c r="M1389" s="39" t="str">
        <f>IF('[10]Linked sheet'!L1389="","-",'[10]Linked sheet'!L1389)</f>
        <v>-</v>
      </c>
      <c r="N1389" s="35">
        <f>IFERROR(ROUND('[10]Linked sheet'!M1389,'Rounded options'!$B$3),"-")</f>
        <v>0</v>
      </c>
      <c r="O1389" s="7" t="str">
        <f>IFERROR(VLOOKUP($B1389,[11]BPT_System_Structure!$B:$F,2,FALSE),"-")</f>
        <v>HRG</v>
      </c>
      <c r="P1389" s="23" t="str">
        <f>IFERROR(VLOOKUP($B1389,[11]BPT_System_Structure!$B:$F,3,FALSE),"-")</f>
        <v>DayCase</v>
      </c>
      <c r="Q1389" s="8" t="str">
        <f>IFERROR(VLOOKUP($B1389,[11]BPT_System_Structure!$B:$F,5,FALSE),"-")</f>
        <v>DC/EL</v>
      </c>
      <c r="R1389" s="59" t="s">
        <v>11</v>
      </c>
    </row>
    <row r="1390" spans="2:18" x14ac:dyDescent="0.2">
      <c r="B1390" s="21" t="str">
        <f>'[10]Linked sheet'!A1390</f>
        <v>MA08A</v>
      </c>
      <c r="C1390" s="20" t="str">
        <f>VLOOKUP($B1390,'[10]Linked sheet'!$A$3:$O$1925,2,FALSE)</f>
        <v>Major, Laparoscopic or Endoscopic, Upper Genital Tract Procedures, with CC Score 2+</v>
      </c>
      <c r="D1390" s="68" t="str">
        <f>IF(AND($Q1390=$D$2,$O1390="HRG"),"See 07.BPT",IFERROR(ROUND('[10]Linked sheet'!C1390,'Rounded options'!$B$3),"-"))</f>
        <v>-</v>
      </c>
      <c r="E1390" s="66">
        <f>IF(AND($O1390="HRG",OR($D$2,$Q1390=$E$2)), "See 07.BPTs",IFERROR(ROUND('[10]Linked sheet'!D1390,'Rounded options'!$B$3),"-"))</f>
        <v>2676</v>
      </c>
      <c r="F1390" s="15" t="str">
        <f>IFERROR(ROUND(IF('[10]Linked sheet'!E1390="","-",'[10]Linked sheet'!E1390),'Rounded options'!$B$3),"-")</f>
        <v>-</v>
      </c>
      <c r="G1390" s="15" t="str">
        <f>IFERROR(ROUND(IF('[10]Linked sheet'!F1390="","-",'[10]Linked sheet'!F1390),'Rounded options'!$B$3),"-")</f>
        <v>-</v>
      </c>
      <c r="H1390" s="15">
        <f>IFERROR(ROUND(IF('[10]Linked sheet'!G1390="","-",'[10]Linked sheet'!G1390),'Rounded options'!$B$3),"-")</f>
        <v>5</v>
      </c>
      <c r="I1390" s="66">
        <f>IF(AND(Q1390=$I$2,$O1390="HRG"),"See 07.BPTs",IFERROR(ROUND('[10]Linked sheet'!H1390,'Rounded options'!$B$3),"-"))</f>
        <v>2715</v>
      </c>
      <c r="J1390" s="15">
        <f>IFERROR(ROUND(IF('[10]Linked sheet'!I1390="","-",'[10]Linked sheet'!I1390),'Rounded options'!$B$3),"-")</f>
        <v>9</v>
      </c>
      <c r="K1390" s="15">
        <f>IFERROR(ROUND(IF('[10]Linked sheet'!J1390="","-",'[10]Linked sheet'!J1390),'Rounded options'!$B$3),"-")</f>
        <v>253</v>
      </c>
      <c r="L1390" s="15" t="str">
        <f>IF('[10]Linked sheet'!K1390="","-",'[10]Linked sheet'!K1390)</f>
        <v>No</v>
      </c>
      <c r="M1390" s="39" t="str">
        <f>IF('[10]Linked sheet'!L1390="","-",'[10]Linked sheet'!L1390)</f>
        <v>-</v>
      </c>
      <c r="N1390" s="35">
        <f>IFERROR(ROUND('[10]Linked sheet'!M1390,'Rounded options'!$B$3),"-")</f>
        <v>0</v>
      </c>
      <c r="O1390" s="7" t="str">
        <f>IFERROR(VLOOKUP($B1390,[11]BPT_System_Structure!$B:$F,2,FALSE),"-")</f>
        <v>sub-HRG</v>
      </c>
      <c r="P1390" s="23" t="str">
        <f>IFERROR(VLOOKUP($B1390,[11]BPT_System_Structure!$B:$F,3,FALSE),"-")</f>
        <v>DayCase</v>
      </c>
      <c r="Q1390" s="8" t="str">
        <f>IFERROR(VLOOKUP($B1390,[11]BPT_System_Structure!$B:$F,5,FALSE),"-")</f>
        <v>DC/EL</v>
      </c>
      <c r="R1390" s="59" t="s">
        <v>11</v>
      </c>
    </row>
    <row r="1391" spans="2:18" x14ac:dyDescent="0.2">
      <c r="B1391" s="21" t="str">
        <f>'[10]Linked sheet'!A1391</f>
        <v>MA08B</v>
      </c>
      <c r="C1391" s="20" t="str">
        <f>VLOOKUP($B1391,'[10]Linked sheet'!$A$3:$O$1925,2,FALSE)</f>
        <v>Major, Laparoscopic or Endoscopic, Upper Genital Tract Procedures, with CC Score 0-1</v>
      </c>
      <c r="D1391" s="68" t="str">
        <f>IF(AND($Q1391=$D$2,$O1391="HRG"),"See 07.BPT",IFERROR(ROUND('[10]Linked sheet'!C1391,'Rounded options'!$B$3),"-"))</f>
        <v>-</v>
      </c>
      <c r="E1391" s="66" t="str">
        <f>IF(AND($O1391="HRG",OR($D$2,$Q1391=$E$2)), "See 07.BPTs",IFERROR(ROUND('[10]Linked sheet'!D1391,'Rounded options'!$B$3),"-"))</f>
        <v>See 07.BPTs</v>
      </c>
      <c r="F1391" s="15" t="str">
        <f>IFERROR(ROUND(IF('[10]Linked sheet'!E1391="","-",'[10]Linked sheet'!E1391),'Rounded options'!$B$3),"-")</f>
        <v>-</v>
      </c>
      <c r="G1391" s="15" t="str">
        <f>IFERROR(ROUND(IF('[10]Linked sheet'!F1391="","-",'[10]Linked sheet'!F1391),'Rounded options'!$B$3),"-")</f>
        <v>-</v>
      </c>
      <c r="H1391" s="15">
        <f>IFERROR(ROUND(IF('[10]Linked sheet'!G1391="","-",'[10]Linked sheet'!G1391),'Rounded options'!$B$3),"-")</f>
        <v>5</v>
      </c>
      <c r="I1391" s="66">
        <f>IF(AND(Q1391=$I$2,$O1391="HRG"),"See 07.BPTs",IFERROR(ROUND('[10]Linked sheet'!H1391,'Rounded options'!$B$3),"-"))</f>
        <v>2262</v>
      </c>
      <c r="J1391" s="15">
        <f>IFERROR(ROUND(IF('[10]Linked sheet'!I1391="","-",'[10]Linked sheet'!I1391),'Rounded options'!$B$3),"-")</f>
        <v>5</v>
      </c>
      <c r="K1391" s="15">
        <f>IFERROR(ROUND(IF('[10]Linked sheet'!J1391="","-",'[10]Linked sheet'!J1391),'Rounded options'!$B$3),"-")</f>
        <v>253</v>
      </c>
      <c r="L1391" s="15" t="str">
        <f>IF('[10]Linked sheet'!K1391="","-",'[10]Linked sheet'!K1391)</f>
        <v>No</v>
      </c>
      <c r="M1391" s="39" t="str">
        <f>IF('[10]Linked sheet'!L1391="","-",'[10]Linked sheet'!L1391)</f>
        <v>-</v>
      </c>
      <c r="N1391" s="35">
        <f>IFERROR(ROUND('[10]Linked sheet'!M1391,'Rounded options'!$B$3),"-")</f>
        <v>0</v>
      </c>
      <c r="O1391" s="7" t="str">
        <f>IFERROR(VLOOKUP($B1391,[11]BPT_System_Structure!$B:$F,2,FALSE),"-")</f>
        <v>HRG</v>
      </c>
      <c r="P1391" s="23" t="str">
        <f>IFERROR(VLOOKUP($B1391,[11]BPT_System_Structure!$B:$F,3,FALSE),"-")</f>
        <v>DayCase</v>
      </c>
      <c r="Q1391" s="8" t="str">
        <f>IFERROR(VLOOKUP($B1391,[11]BPT_System_Structure!$B:$F,5,FALSE),"-")</f>
        <v>DC/EL</v>
      </c>
      <c r="R1391" s="59" t="s">
        <v>11</v>
      </c>
    </row>
    <row r="1392" spans="2:18" hidden="1" x14ac:dyDescent="0.2">
      <c r="B1392" s="21" t="str">
        <f>'[10]Linked sheet'!A1392</f>
        <v>MA09Z</v>
      </c>
      <c r="C1392" s="20" t="str">
        <f>VLOOKUP($B1392,'[10]Linked sheet'!$A$3:$O$1925,2,FALSE)</f>
        <v>Intermediate, Laparoscopic or Endoscopic, Upper Genital Tract Procedures</v>
      </c>
      <c r="D1392" s="68" t="str">
        <f>IF(AND($Q1392=$D$2,$O1392="HRG"),"See 07.BPT",IFERROR(ROUND('[10]Linked sheet'!C1392,'Rounded options'!$B$3),"-"))</f>
        <v>-</v>
      </c>
      <c r="E1392" s="66">
        <f>IF(AND($O1392="HRG",OR($D$2,$Q1392=$E$2)), "See 07.BPTs",IFERROR(ROUND('[10]Linked sheet'!D1392,'Rounded options'!$B$3),"-"))</f>
        <v>1560</v>
      </c>
      <c r="F1392" s="15" t="str">
        <f>IFERROR(ROUND(IF('[10]Linked sheet'!E1392="","-",'[10]Linked sheet'!E1392),'Rounded options'!$B$3),"-")</f>
        <v>-</v>
      </c>
      <c r="G1392" s="15" t="str">
        <f>IFERROR(ROUND(IF('[10]Linked sheet'!F1392="","-",'[10]Linked sheet'!F1392),'Rounded options'!$B$3),"-")</f>
        <v>-</v>
      </c>
      <c r="H1392" s="15">
        <f>IFERROR(ROUND(IF('[10]Linked sheet'!G1392="","-",'[10]Linked sheet'!G1392),'Rounded options'!$B$3),"-")</f>
        <v>5</v>
      </c>
      <c r="I1392" s="66">
        <f>IF(AND(Q1392=$I$2,$O1392="HRG"),"See 07.BPTs",IFERROR(ROUND('[10]Linked sheet'!H1392,'Rounded options'!$B$3),"-"))</f>
        <v>2511</v>
      </c>
      <c r="J1392" s="15">
        <f>IFERROR(ROUND(IF('[10]Linked sheet'!I1392="","-",'[10]Linked sheet'!I1392),'Rounded options'!$B$3),"-")</f>
        <v>6</v>
      </c>
      <c r="K1392" s="15">
        <f>IFERROR(ROUND(IF('[10]Linked sheet'!J1392="","-",'[10]Linked sheet'!J1392),'Rounded options'!$B$3),"-")</f>
        <v>253</v>
      </c>
      <c r="L1392" s="15" t="str">
        <f>IF('[10]Linked sheet'!K1392="","-",'[10]Linked sheet'!K1392)</f>
        <v>No</v>
      </c>
      <c r="M1392" s="39" t="str">
        <f>IF('[10]Linked sheet'!L1392="","-",'[10]Linked sheet'!L1392)</f>
        <v>-</v>
      </c>
      <c r="N1392" s="35">
        <f>IFERROR(ROUND('[10]Linked sheet'!M1392,'Rounded options'!$B$3),"-")</f>
        <v>0</v>
      </c>
      <c r="O1392" s="7" t="str">
        <f>IFERROR(VLOOKUP($B1392,[11]BPT_System_Structure!$B:$F,2,FALSE),"-")</f>
        <v>-</v>
      </c>
      <c r="P1392" s="23" t="str">
        <f>IFERROR(VLOOKUP($B1392,[11]BPT_System_Structure!$B:$F,3,FALSE),"-")</f>
        <v>-</v>
      </c>
      <c r="Q1392" s="8" t="str">
        <f>IFERROR(VLOOKUP($B1392,[11]BPT_System_Structure!$B:$F,5,FALSE),"-")</f>
        <v>-</v>
      </c>
      <c r="R1392" s="59">
        <v>0</v>
      </c>
    </row>
    <row r="1393" spans="2:18" x14ac:dyDescent="0.2">
      <c r="B1393" s="21" t="str">
        <f>'[10]Linked sheet'!A1393</f>
        <v>MA10Z</v>
      </c>
      <c r="C1393" s="20" t="str">
        <f>VLOOKUP($B1393,'[10]Linked sheet'!$A$3:$O$1925,2,FALSE)</f>
        <v>Minor, Laparoscopic or Endoscopic, Upper Genital Tract Procedures</v>
      </c>
      <c r="D1393" s="68" t="str">
        <f>IF(AND($Q1393=$D$2,$O1393="HRG"),"See 07.BPT",IFERROR(ROUND('[10]Linked sheet'!C1393,'Rounded options'!$B$3),"-"))</f>
        <v>See 07.BPT</v>
      </c>
      <c r="E1393" s="66">
        <f>IF(AND($O1393="HRG",OR($D$2,$Q1393=$E$2)), "See 07.BPTs",IFERROR(ROUND('[10]Linked sheet'!D1393,'Rounded options'!$B$3),"-"))</f>
        <v>1089</v>
      </c>
      <c r="F1393" s="15" t="str">
        <f>IFERROR(ROUND(IF('[10]Linked sheet'!E1393="","-",'[10]Linked sheet'!E1393),'Rounded options'!$B$3),"-")</f>
        <v>-</v>
      </c>
      <c r="G1393" s="15" t="str">
        <f>IFERROR(ROUND(IF('[10]Linked sheet'!F1393="","-",'[10]Linked sheet'!F1393),'Rounded options'!$B$3),"-")</f>
        <v>-</v>
      </c>
      <c r="H1393" s="15">
        <f>IFERROR(ROUND(IF('[10]Linked sheet'!G1393="","-",'[10]Linked sheet'!G1393),'Rounded options'!$B$3),"-")</f>
        <v>5</v>
      </c>
      <c r="I1393" s="66">
        <f>IF(AND(Q1393=$I$2,$O1393="HRG"),"See 07.BPTs",IFERROR(ROUND('[10]Linked sheet'!H1393,'Rounded options'!$B$3),"-"))</f>
        <v>1499</v>
      </c>
      <c r="J1393" s="15">
        <f>IFERROR(ROUND(IF('[10]Linked sheet'!I1393="","-",'[10]Linked sheet'!I1393),'Rounded options'!$B$3),"-")</f>
        <v>5</v>
      </c>
      <c r="K1393" s="15">
        <f>IFERROR(ROUND(IF('[10]Linked sheet'!J1393="","-",'[10]Linked sheet'!J1393),'Rounded options'!$B$3),"-")</f>
        <v>253</v>
      </c>
      <c r="L1393" s="15" t="str">
        <f>IF('[10]Linked sheet'!K1393="","-",'[10]Linked sheet'!K1393)</f>
        <v>No</v>
      </c>
      <c r="M1393" s="39" t="str">
        <f>IF('[10]Linked sheet'!L1393="","-",'[10]Linked sheet'!L1393)</f>
        <v>-</v>
      </c>
      <c r="N1393" s="35">
        <f>IFERROR(ROUND('[10]Linked sheet'!M1393,'Rounded options'!$B$3),"-")</f>
        <v>0</v>
      </c>
      <c r="O1393" s="7" t="str">
        <f>IFERROR(VLOOKUP($B1393,[11]BPT_System_Structure!$B:$F,2,FALSE),"-")</f>
        <v>HRG</v>
      </c>
      <c r="P1393" s="23" t="str">
        <f>IFERROR(VLOOKUP($B1393,[11]BPT_System_Structure!$B:$F,3,FALSE),"-")</f>
        <v>Outpatients</v>
      </c>
      <c r="Q1393" s="8" t="str">
        <f>IFERROR(VLOOKUP($B1393,[11]BPT_System_Structure!$B:$F,5,FALSE),"-")</f>
        <v>OP/DC/EL</v>
      </c>
      <c r="R1393" s="59" t="s">
        <v>11</v>
      </c>
    </row>
    <row r="1394" spans="2:18" hidden="1" x14ac:dyDescent="0.2">
      <c r="B1394" s="21" t="str">
        <f>'[10]Linked sheet'!A1394</f>
        <v>MA11Z</v>
      </c>
      <c r="C1394" s="20" t="str">
        <f>VLOOKUP($B1394,'[10]Linked sheet'!$A$3:$O$1925,2,FALSE)</f>
        <v>Intermediate Open Upper Genital Tract Procedures</v>
      </c>
      <c r="D1394" s="68" t="str">
        <f>IF(AND($Q1394=$D$2,$O1394="HRG"),"See 07.BPT",IFERROR(ROUND('[10]Linked sheet'!C1394,'Rounded options'!$B$3),"-"))</f>
        <v>-</v>
      </c>
      <c r="E1394" s="66">
        <f>IF(AND($O1394="HRG",OR($D$2,$Q1394=$E$2)), "See 07.BPTs",IFERROR(ROUND('[10]Linked sheet'!D1394,'Rounded options'!$B$3),"-"))</f>
        <v>1974</v>
      </c>
      <c r="F1394" s="15" t="str">
        <f>IFERROR(ROUND(IF('[10]Linked sheet'!E1394="","-",'[10]Linked sheet'!E1394),'Rounded options'!$B$3),"-")</f>
        <v>-</v>
      </c>
      <c r="G1394" s="15" t="str">
        <f>IFERROR(ROUND(IF('[10]Linked sheet'!F1394="","-",'[10]Linked sheet'!F1394),'Rounded options'!$B$3),"-")</f>
        <v>-</v>
      </c>
      <c r="H1394" s="15">
        <f>IFERROR(ROUND(IF('[10]Linked sheet'!G1394="","-",'[10]Linked sheet'!G1394),'Rounded options'!$B$3),"-")</f>
        <v>5</v>
      </c>
      <c r="I1394" s="66">
        <f>IF(AND(Q1394=$I$2,$O1394="HRG"),"See 07.BPTs",IFERROR(ROUND('[10]Linked sheet'!H1394,'Rounded options'!$B$3),"-"))</f>
        <v>3021</v>
      </c>
      <c r="J1394" s="15">
        <f>IFERROR(ROUND(IF('[10]Linked sheet'!I1394="","-",'[10]Linked sheet'!I1394),'Rounded options'!$B$3),"-")</f>
        <v>10</v>
      </c>
      <c r="K1394" s="15">
        <f>IFERROR(ROUND(IF('[10]Linked sheet'!J1394="","-",'[10]Linked sheet'!J1394),'Rounded options'!$B$3),"-")</f>
        <v>253</v>
      </c>
      <c r="L1394" s="15" t="str">
        <f>IF('[10]Linked sheet'!K1394="","-",'[10]Linked sheet'!K1394)</f>
        <v>No</v>
      </c>
      <c r="M1394" s="39" t="str">
        <f>IF('[10]Linked sheet'!L1394="","-",'[10]Linked sheet'!L1394)</f>
        <v>-</v>
      </c>
      <c r="N1394" s="35">
        <f>IFERROR(ROUND('[10]Linked sheet'!M1394,'Rounded options'!$B$3),"-")</f>
        <v>0</v>
      </c>
      <c r="O1394" s="7" t="str">
        <f>IFERROR(VLOOKUP($B1394,[11]BPT_System_Structure!$B:$F,2,FALSE),"-")</f>
        <v>-</v>
      </c>
      <c r="P1394" s="23" t="str">
        <f>IFERROR(VLOOKUP($B1394,[11]BPT_System_Structure!$B:$F,3,FALSE),"-")</f>
        <v>-</v>
      </c>
      <c r="Q1394" s="8" t="str">
        <f>IFERROR(VLOOKUP($B1394,[11]BPT_System_Structure!$B:$F,5,FALSE),"-")</f>
        <v>-</v>
      </c>
      <c r="R1394" s="59">
        <v>0</v>
      </c>
    </row>
    <row r="1395" spans="2:18" hidden="1" x14ac:dyDescent="0.2">
      <c r="B1395" s="21" t="str">
        <f>'[10]Linked sheet'!A1395</f>
        <v>MA12Z</v>
      </c>
      <c r="C1395" s="20" t="str">
        <f>VLOOKUP($B1395,'[10]Linked sheet'!$A$3:$O$1925,2,FALSE)</f>
        <v>Resection or Ablation Procedures for Intra-Uterine Lesions</v>
      </c>
      <c r="D1395" s="68">
        <f>IF(AND($Q1395=$D$2,$O1395="HRG"),"See 07.BPT",IFERROR(ROUND('[10]Linked sheet'!C1395,'Rounded options'!$B$3),"-"))</f>
        <v>173</v>
      </c>
      <c r="E1395" s="66">
        <f>IF(AND($O1395="HRG",OR($D$2,$Q1395=$E$2)), "See 07.BPTs",IFERROR(ROUND('[10]Linked sheet'!D1395,'Rounded options'!$B$3),"-"))</f>
        <v>937</v>
      </c>
      <c r="F1395" s="15" t="str">
        <f>IFERROR(ROUND(IF('[10]Linked sheet'!E1395="","-",'[10]Linked sheet'!E1395),'Rounded options'!$B$3),"-")</f>
        <v>-</v>
      </c>
      <c r="G1395" s="15" t="str">
        <f>IFERROR(ROUND(IF('[10]Linked sheet'!F1395="","-",'[10]Linked sheet'!F1395),'Rounded options'!$B$3),"-")</f>
        <v>-</v>
      </c>
      <c r="H1395" s="15">
        <f>IFERROR(ROUND(IF('[10]Linked sheet'!G1395="","-",'[10]Linked sheet'!G1395),'Rounded options'!$B$3),"-")</f>
        <v>5</v>
      </c>
      <c r="I1395" s="66">
        <f>IF(AND(Q1395=$I$2,$O1395="HRG"),"See 07.BPTs",IFERROR(ROUND('[10]Linked sheet'!H1395,'Rounded options'!$B$3),"-"))</f>
        <v>937</v>
      </c>
      <c r="J1395" s="15">
        <f>IFERROR(ROUND(IF('[10]Linked sheet'!I1395="","-",'[10]Linked sheet'!I1395),'Rounded options'!$B$3),"-")</f>
        <v>5</v>
      </c>
      <c r="K1395" s="15">
        <f>IFERROR(ROUND(IF('[10]Linked sheet'!J1395="","-",'[10]Linked sheet'!J1395),'Rounded options'!$B$3),"-")</f>
        <v>253</v>
      </c>
      <c r="L1395" s="15" t="str">
        <f>IF('[10]Linked sheet'!K1395="","-",'[10]Linked sheet'!K1395)</f>
        <v>No</v>
      </c>
      <c r="M1395" s="39" t="str">
        <f>IF('[10]Linked sheet'!L1395="","-",'[10]Linked sheet'!L1395)</f>
        <v>-</v>
      </c>
      <c r="N1395" s="35">
        <f>IFERROR(ROUND('[10]Linked sheet'!M1395,'Rounded options'!$B$3),"-")</f>
        <v>0</v>
      </c>
      <c r="O1395" s="7" t="str">
        <f>IFERROR(VLOOKUP($B1395,[11]BPT_System_Structure!$B:$F,2,FALSE),"-")</f>
        <v>-</v>
      </c>
      <c r="P1395" s="23" t="str">
        <f>IFERROR(VLOOKUP($B1395,[11]BPT_System_Structure!$B:$F,3,FALSE),"-")</f>
        <v>-</v>
      </c>
      <c r="Q1395" s="8" t="str">
        <f>IFERROR(VLOOKUP($B1395,[11]BPT_System_Structure!$B:$F,5,FALSE),"-")</f>
        <v>-</v>
      </c>
      <c r="R1395" s="59">
        <v>0</v>
      </c>
    </row>
    <row r="1396" spans="2:18" hidden="1" x14ac:dyDescent="0.2">
      <c r="B1396" s="21" t="str">
        <f>'[10]Linked sheet'!A1396</f>
        <v>MA17C</v>
      </c>
      <c r="C1396" s="20" t="str">
        <f>VLOOKUP($B1396,'[10]Linked sheet'!$A$3:$O$1925,2,FALSE)</f>
        <v>Dilation and Evacuation, less than 14 weeks gestation</v>
      </c>
      <c r="D1396" s="68" t="str">
        <f>IF(AND($Q1396=$D$2,$O1396="HRG"),"See 07.BPT",IFERROR(ROUND('[10]Linked sheet'!C1396,'Rounded options'!$B$3),"-"))</f>
        <v>-</v>
      </c>
      <c r="E1396" s="66">
        <f>IF(AND($O1396="HRG",OR($D$2,$Q1396=$E$2)), "See 07.BPTs",IFERROR(ROUND('[10]Linked sheet'!D1396,'Rounded options'!$B$3),"-"))</f>
        <v>785</v>
      </c>
      <c r="F1396" s="15" t="str">
        <f>IFERROR(ROUND(IF('[10]Linked sheet'!E1396="","-",'[10]Linked sheet'!E1396),'Rounded options'!$B$3),"-")</f>
        <v>-</v>
      </c>
      <c r="G1396" s="15" t="str">
        <f>IFERROR(ROUND(IF('[10]Linked sheet'!F1396="","-",'[10]Linked sheet'!F1396),'Rounded options'!$B$3),"-")</f>
        <v>-</v>
      </c>
      <c r="H1396" s="15">
        <f>IFERROR(ROUND(IF('[10]Linked sheet'!G1396="","-",'[10]Linked sheet'!G1396),'Rounded options'!$B$3),"-")</f>
        <v>5</v>
      </c>
      <c r="I1396" s="66">
        <f>IF(AND(Q1396=$I$2,$O1396="HRG"),"See 07.BPTs",IFERROR(ROUND('[10]Linked sheet'!H1396,'Rounded options'!$B$3),"-"))</f>
        <v>1094</v>
      </c>
      <c r="J1396" s="15">
        <f>IFERROR(ROUND(IF('[10]Linked sheet'!I1396="","-",'[10]Linked sheet'!I1396),'Rounded options'!$B$3),"-")</f>
        <v>5</v>
      </c>
      <c r="K1396" s="15">
        <f>IFERROR(ROUND(IF('[10]Linked sheet'!J1396="","-",'[10]Linked sheet'!J1396),'Rounded options'!$B$3),"-")</f>
        <v>253</v>
      </c>
      <c r="L1396" s="15" t="str">
        <f>IF('[10]Linked sheet'!K1396="","-",'[10]Linked sheet'!K1396)</f>
        <v>No</v>
      </c>
      <c r="M1396" s="39" t="str">
        <f>IF('[10]Linked sheet'!L1396="","-",'[10]Linked sheet'!L1396)</f>
        <v>-</v>
      </c>
      <c r="N1396" s="35">
        <f>IFERROR(ROUND('[10]Linked sheet'!M1396,'Rounded options'!$B$3),"-")</f>
        <v>0</v>
      </c>
      <c r="O1396" s="7" t="str">
        <f>IFERROR(VLOOKUP($B1396,[11]BPT_System_Structure!$B:$F,2,FALSE),"-")</f>
        <v>-</v>
      </c>
      <c r="P1396" s="23" t="str">
        <f>IFERROR(VLOOKUP($B1396,[11]BPT_System_Structure!$B:$F,3,FALSE),"-")</f>
        <v>-</v>
      </c>
      <c r="Q1396" s="8" t="str">
        <f>IFERROR(VLOOKUP($B1396,[11]BPT_System_Structure!$B:$F,5,FALSE),"-")</f>
        <v>-</v>
      </c>
      <c r="R1396" s="59">
        <v>0</v>
      </c>
    </row>
    <row r="1397" spans="2:18" hidden="1" x14ac:dyDescent="0.2">
      <c r="B1397" s="21" t="str">
        <f>'[10]Linked sheet'!A1397</f>
        <v>MA17D</v>
      </c>
      <c r="C1397" s="20" t="str">
        <f>VLOOKUP($B1397,'[10]Linked sheet'!$A$3:$O$1925,2,FALSE)</f>
        <v>Dilation and Evacuation, 14 to 20 weeks gestation</v>
      </c>
      <c r="D1397" s="68" t="str">
        <f>IF(AND($Q1397=$D$2,$O1397="HRG"),"See 07.BPT",IFERROR(ROUND('[10]Linked sheet'!C1397,'Rounded options'!$B$3),"-"))</f>
        <v>-</v>
      </c>
      <c r="E1397" s="66">
        <f>IF(AND($O1397="HRG",OR($D$2,$Q1397=$E$2)), "See 07.BPTs",IFERROR(ROUND('[10]Linked sheet'!D1397,'Rounded options'!$B$3),"-"))</f>
        <v>828</v>
      </c>
      <c r="F1397" s="15" t="str">
        <f>IFERROR(ROUND(IF('[10]Linked sheet'!E1397="","-",'[10]Linked sheet'!E1397),'Rounded options'!$B$3),"-")</f>
        <v>-</v>
      </c>
      <c r="G1397" s="15" t="str">
        <f>IFERROR(ROUND(IF('[10]Linked sheet'!F1397="","-",'[10]Linked sheet'!F1397),'Rounded options'!$B$3),"-")</f>
        <v>-</v>
      </c>
      <c r="H1397" s="15">
        <f>IFERROR(ROUND(IF('[10]Linked sheet'!G1397="","-",'[10]Linked sheet'!G1397),'Rounded options'!$B$3),"-")</f>
        <v>5</v>
      </c>
      <c r="I1397" s="66">
        <f>IF(AND(Q1397=$I$2,$O1397="HRG"),"See 07.BPTs",IFERROR(ROUND('[10]Linked sheet'!H1397,'Rounded options'!$B$3),"-"))</f>
        <v>1763</v>
      </c>
      <c r="J1397" s="15">
        <f>IFERROR(ROUND(IF('[10]Linked sheet'!I1397="","-",'[10]Linked sheet'!I1397),'Rounded options'!$B$3),"-")</f>
        <v>5</v>
      </c>
      <c r="K1397" s="15">
        <f>IFERROR(ROUND(IF('[10]Linked sheet'!J1397="","-",'[10]Linked sheet'!J1397),'Rounded options'!$B$3),"-")</f>
        <v>253</v>
      </c>
      <c r="L1397" s="15" t="str">
        <f>IF('[10]Linked sheet'!K1397="","-",'[10]Linked sheet'!K1397)</f>
        <v>No</v>
      </c>
      <c r="M1397" s="39" t="str">
        <f>IF('[10]Linked sheet'!L1397="","-",'[10]Linked sheet'!L1397)</f>
        <v>-</v>
      </c>
      <c r="N1397" s="35">
        <f>IFERROR(ROUND('[10]Linked sheet'!M1397,'Rounded options'!$B$3),"-")</f>
        <v>0</v>
      </c>
      <c r="O1397" s="7" t="str">
        <f>IFERROR(VLOOKUP($B1397,[11]BPT_System_Structure!$B:$F,2,FALSE),"-")</f>
        <v>-</v>
      </c>
      <c r="P1397" s="23" t="str">
        <f>IFERROR(VLOOKUP($B1397,[11]BPT_System_Structure!$B:$F,3,FALSE),"-")</f>
        <v>-</v>
      </c>
      <c r="Q1397" s="8" t="str">
        <f>IFERROR(VLOOKUP($B1397,[11]BPT_System_Structure!$B:$F,5,FALSE),"-")</f>
        <v>-</v>
      </c>
      <c r="R1397" s="59">
        <v>0</v>
      </c>
    </row>
    <row r="1398" spans="2:18" hidden="1" x14ac:dyDescent="0.2">
      <c r="B1398" s="21" t="str">
        <f>'[10]Linked sheet'!A1398</f>
        <v>MA18C</v>
      </c>
      <c r="C1398" s="20" t="str">
        <f>VLOOKUP($B1398,'[10]Linked sheet'!$A$3:$O$1925,2,FALSE)</f>
        <v>Medical Termination of Pregnancy, less than 14 weeks gestation</v>
      </c>
      <c r="D1398" s="68">
        <f>IF(AND($Q1398=$D$2,$O1398="HRG"),"See 07.BPT",IFERROR(ROUND('[10]Linked sheet'!C1398,'Rounded options'!$B$3),"-"))</f>
        <v>135</v>
      </c>
      <c r="E1398" s="66">
        <f>IF(AND($O1398="HRG",OR($D$2,$Q1398=$E$2)), "See 07.BPTs",IFERROR(ROUND('[10]Linked sheet'!D1398,'Rounded options'!$B$3),"-"))</f>
        <v>404</v>
      </c>
      <c r="F1398" s="15" t="str">
        <f>IFERROR(ROUND(IF('[10]Linked sheet'!E1398="","-",'[10]Linked sheet'!E1398),'Rounded options'!$B$3),"-")</f>
        <v>-</v>
      </c>
      <c r="G1398" s="15" t="str">
        <f>IFERROR(ROUND(IF('[10]Linked sheet'!F1398="","-",'[10]Linked sheet'!F1398),'Rounded options'!$B$3),"-")</f>
        <v>-</v>
      </c>
      <c r="H1398" s="15">
        <f>IFERROR(ROUND(IF('[10]Linked sheet'!G1398="","-",'[10]Linked sheet'!G1398),'Rounded options'!$B$3),"-")</f>
        <v>5</v>
      </c>
      <c r="I1398" s="66">
        <f>IF(AND(Q1398=$I$2,$O1398="HRG"),"See 07.BPTs",IFERROR(ROUND('[10]Linked sheet'!H1398,'Rounded options'!$B$3),"-"))</f>
        <v>596</v>
      </c>
      <c r="J1398" s="15">
        <f>IFERROR(ROUND(IF('[10]Linked sheet'!I1398="","-",'[10]Linked sheet'!I1398),'Rounded options'!$B$3),"-")</f>
        <v>5</v>
      </c>
      <c r="K1398" s="15">
        <f>IFERROR(ROUND(IF('[10]Linked sheet'!J1398="","-",'[10]Linked sheet'!J1398),'Rounded options'!$B$3),"-")</f>
        <v>253</v>
      </c>
      <c r="L1398" s="15" t="str">
        <f>IF('[10]Linked sheet'!K1398="","-",'[10]Linked sheet'!K1398)</f>
        <v>No</v>
      </c>
      <c r="M1398" s="39" t="str">
        <f>IF('[10]Linked sheet'!L1398="","-",'[10]Linked sheet'!L1398)</f>
        <v>-</v>
      </c>
      <c r="N1398" s="35">
        <f>IFERROR(ROUND('[10]Linked sheet'!M1398,'Rounded options'!$B$3),"-")</f>
        <v>0</v>
      </c>
      <c r="O1398" s="7" t="str">
        <f>IFERROR(VLOOKUP($B1398,[11]BPT_System_Structure!$B:$F,2,FALSE),"-")</f>
        <v>-</v>
      </c>
      <c r="P1398" s="23" t="str">
        <f>IFERROR(VLOOKUP($B1398,[11]BPT_System_Structure!$B:$F,3,FALSE),"-")</f>
        <v>-</v>
      </c>
      <c r="Q1398" s="8" t="str">
        <f>IFERROR(VLOOKUP($B1398,[11]BPT_System_Structure!$B:$F,5,FALSE),"-")</f>
        <v>-</v>
      </c>
      <c r="R1398" s="59">
        <v>0</v>
      </c>
    </row>
    <row r="1399" spans="2:18" hidden="1" x14ac:dyDescent="0.2">
      <c r="B1399" s="21" t="str">
        <f>'[10]Linked sheet'!A1399</f>
        <v>MA18D</v>
      </c>
      <c r="C1399" s="20" t="str">
        <f>VLOOKUP($B1399,'[10]Linked sheet'!$A$3:$O$1925,2,FALSE)</f>
        <v>Medical Termination of Pregnancy, 14 to 20 weeks gestation</v>
      </c>
      <c r="D1399" s="68" t="str">
        <f>IF(AND($Q1399=$D$2,$O1399="HRG"),"See 07.BPT",IFERROR(ROUND('[10]Linked sheet'!C1399,'Rounded options'!$B$3),"-"))</f>
        <v>-</v>
      </c>
      <c r="E1399" s="66">
        <f>IF(AND($O1399="HRG",OR($D$2,$Q1399=$E$2)), "See 07.BPTs",IFERROR(ROUND('[10]Linked sheet'!D1399,'Rounded options'!$B$3),"-"))</f>
        <v>607</v>
      </c>
      <c r="F1399" s="15" t="str">
        <f>IFERROR(ROUND(IF('[10]Linked sheet'!E1399="","-",'[10]Linked sheet'!E1399),'Rounded options'!$B$3),"-")</f>
        <v>-</v>
      </c>
      <c r="G1399" s="15" t="str">
        <f>IFERROR(ROUND(IF('[10]Linked sheet'!F1399="","-",'[10]Linked sheet'!F1399),'Rounded options'!$B$3),"-")</f>
        <v>-</v>
      </c>
      <c r="H1399" s="15">
        <f>IFERROR(ROUND(IF('[10]Linked sheet'!G1399="","-",'[10]Linked sheet'!G1399),'Rounded options'!$B$3),"-")</f>
        <v>5</v>
      </c>
      <c r="I1399" s="66">
        <f>IF(AND(Q1399=$I$2,$O1399="HRG"),"See 07.BPTs",IFERROR(ROUND('[10]Linked sheet'!H1399,'Rounded options'!$B$3),"-"))</f>
        <v>1019</v>
      </c>
      <c r="J1399" s="15">
        <f>IFERROR(ROUND(IF('[10]Linked sheet'!I1399="","-",'[10]Linked sheet'!I1399),'Rounded options'!$B$3),"-")</f>
        <v>5</v>
      </c>
      <c r="K1399" s="15">
        <f>IFERROR(ROUND(IF('[10]Linked sheet'!J1399="","-",'[10]Linked sheet'!J1399),'Rounded options'!$B$3),"-")</f>
        <v>253</v>
      </c>
      <c r="L1399" s="15" t="str">
        <f>IF('[10]Linked sheet'!K1399="","-",'[10]Linked sheet'!K1399)</f>
        <v>No</v>
      </c>
      <c r="M1399" s="39" t="str">
        <f>IF('[10]Linked sheet'!L1399="","-",'[10]Linked sheet'!L1399)</f>
        <v>-</v>
      </c>
      <c r="N1399" s="35">
        <f>IFERROR(ROUND('[10]Linked sheet'!M1399,'Rounded options'!$B$3),"-")</f>
        <v>0</v>
      </c>
      <c r="O1399" s="7" t="str">
        <f>IFERROR(VLOOKUP($B1399,[11]BPT_System_Structure!$B:$F,2,FALSE),"-")</f>
        <v>-</v>
      </c>
      <c r="P1399" s="23" t="str">
        <f>IFERROR(VLOOKUP($B1399,[11]BPT_System_Structure!$B:$F,3,FALSE),"-")</f>
        <v>-</v>
      </c>
      <c r="Q1399" s="8" t="str">
        <f>IFERROR(VLOOKUP($B1399,[11]BPT_System_Structure!$B:$F,5,FALSE),"-")</f>
        <v>-</v>
      </c>
      <c r="R1399" s="59">
        <v>0</v>
      </c>
    </row>
    <row r="1400" spans="2:18" hidden="1" x14ac:dyDescent="0.2">
      <c r="B1400" s="21" t="str">
        <f>'[10]Linked sheet'!A1400</f>
        <v>MA19A</v>
      </c>
      <c r="C1400" s="20" t="str">
        <f>VLOOKUP($B1400,'[10]Linked sheet'!$A$3:$O$1925,2,FALSE)</f>
        <v>Vacuum Aspiration with Cannula, less than 14 weeks gestation</v>
      </c>
      <c r="D1400" s="68" t="str">
        <f>IF(AND($Q1400=$D$2,$O1400="HRG"),"See 07.BPT",IFERROR(ROUND('[10]Linked sheet'!C1400,'Rounded options'!$B$3),"-"))</f>
        <v>-</v>
      </c>
      <c r="E1400" s="66">
        <f>IF(AND($O1400="HRG",OR($D$2,$Q1400=$E$2)), "See 07.BPTs",IFERROR(ROUND('[10]Linked sheet'!D1400,'Rounded options'!$B$3),"-"))</f>
        <v>677</v>
      </c>
      <c r="F1400" s="15" t="str">
        <f>IFERROR(ROUND(IF('[10]Linked sheet'!E1400="","-",'[10]Linked sheet'!E1400),'Rounded options'!$B$3),"-")</f>
        <v>-</v>
      </c>
      <c r="G1400" s="15" t="str">
        <f>IFERROR(ROUND(IF('[10]Linked sheet'!F1400="","-",'[10]Linked sheet'!F1400),'Rounded options'!$B$3),"-")</f>
        <v>-</v>
      </c>
      <c r="H1400" s="15">
        <f>IFERROR(ROUND(IF('[10]Linked sheet'!G1400="","-",'[10]Linked sheet'!G1400),'Rounded options'!$B$3),"-")</f>
        <v>5</v>
      </c>
      <c r="I1400" s="66">
        <f>IF(AND(Q1400=$I$2,$O1400="HRG"),"See 07.BPTs",IFERROR(ROUND('[10]Linked sheet'!H1400,'Rounded options'!$B$3),"-"))</f>
        <v>1058</v>
      </c>
      <c r="J1400" s="15">
        <f>IFERROR(ROUND(IF('[10]Linked sheet'!I1400="","-",'[10]Linked sheet'!I1400),'Rounded options'!$B$3),"-")</f>
        <v>5</v>
      </c>
      <c r="K1400" s="15">
        <f>IFERROR(ROUND(IF('[10]Linked sheet'!J1400="","-",'[10]Linked sheet'!J1400),'Rounded options'!$B$3),"-")</f>
        <v>253</v>
      </c>
      <c r="L1400" s="15" t="str">
        <f>IF('[10]Linked sheet'!K1400="","-",'[10]Linked sheet'!K1400)</f>
        <v>No</v>
      </c>
      <c r="M1400" s="39" t="str">
        <f>IF('[10]Linked sheet'!L1400="","-",'[10]Linked sheet'!L1400)</f>
        <v>-</v>
      </c>
      <c r="N1400" s="35">
        <f>IFERROR(ROUND('[10]Linked sheet'!M1400,'Rounded options'!$B$3),"-")</f>
        <v>0</v>
      </c>
      <c r="O1400" s="7" t="str">
        <f>IFERROR(VLOOKUP($B1400,[11]BPT_System_Structure!$B:$F,2,FALSE),"-")</f>
        <v>-</v>
      </c>
      <c r="P1400" s="23" t="str">
        <f>IFERROR(VLOOKUP($B1400,[11]BPT_System_Structure!$B:$F,3,FALSE),"-")</f>
        <v>-</v>
      </c>
      <c r="Q1400" s="8" t="str">
        <f>IFERROR(VLOOKUP($B1400,[11]BPT_System_Structure!$B:$F,5,FALSE),"-")</f>
        <v>-</v>
      </c>
      <c r="R1400" s="59">
        <v>0</v>
      </c>
    </row>
    <row r="1401" spans="2:18" hidden="1" x14ac:dyDescent="0.2">
      <c r="B1401" s="21" t="str">
        <f>'[10]Linked sheet'!A1401</f>
        <v>MA19B</v>
      </c>
      <c r="C1401" s="20" t="str">
        <f>VLOOKUP($B1401,'[10]Linked sheet'!$A$3:$O$1925,2,FALSE)</f>
        <v>Vacuum Aspiration with Cannula, 14 to 20 weeks gestation</v>
      </c>
      <c r="D1401" s="68" t="str">
        <f>IF(AND($Q1401=$D$2,$O1401="HRG"),"See 07.BPT",IFERROR(ROUND('[10]Linked sheet'!C1401,'Rounded options'!$B$3),"-"))</f>
        <v>-</v>
      </c>
      <c r="E1401" s="66">
        <f>IF(AND($O1401="HRG",OR($D$2,$Q1401=$E$2)), "See 07.BPTs",IFERROR(ROUND('[10]Linked sheet'!D1401,'Rounded options'!$B$3),"-"))</f>
        <v>762</v>
      </c>
      <c r="F1401" s="15" t="str">
        <f>IFERROR(ROUND(IF('[10]Linked sheet'!E1401="","-",'[10]Linked sheet'!E1401),'Rounded options'!$B$3),"-")</f>
        <v>-</v>
      </c>
      <c r="G1401" s="15" t="str">
        <f>IFERROR(ROUND(IF('[10]Linked sheet'!F1401="","-",'[10]Linked sheet'!F1401),'Rounded options'!$B$3),"-")</f>
        <v>-</v>
      </c>
      <c r="H1401" s="15">
        <f>IFERROR(ROUND(IF('[10]Linked sheet'!G1401="","-",'[10]Linked sheet'!G1401),'Rounded options'!$B$3),"-")</f>
        <v>5</v>
      </c>
      <c r="I1401" s="66">
        <f>IF(AND(Q1401=$I$2,$O1401="HRG"),"See 07.BPTs",IFERROR(ROUND('[10]Linked sheet'!H1401,'Rounded options'!$B$3),"-"))</f>
        <v>1446</v>
      </c>
      <c r="J1401" s="15">
        <f>IFERROR(ROUND(IF('[10]Linked sheet'!I1401="","-",'[10]Linked sheet'!I1401),'Rounded options'!$B$3),"-")</f>
        <v>5</v>
      </c>
      <c r="K1401" s="15">
        <f>IFERROR(ROUND(IF('[10]Linked sheet'!J1401="","-",'[10]Linked sheet'!J1401),'Rounded options'!$B$3),"-")</f>
        <v>253</v>
      </c>
      <c r="L1401" s="15" t="str">
        <f>IF('[10]Linked sheet'!K1401="","-",'[10]Linked sheet'!K1401)</f>
        <v>No</v>
      </c>
      <c r="M1401" s="39" t="str">
        <f>IF('[10]Linked sheet'!L1401="","-",'[10]Linked sheet'!L1401)</f>
        <v>-</v>
      </c>
      <c r="N1401" s="35">
        <f>IFERROR(ROUND('[10]Linked sheet'!M1401,'Rounded options'!$B$3),"-")</f>
        <v>0</v>
      </c>
      <c r="O1401" s="7" t="str">
        <f>IFERROR(VLOOKUP($B1401,[11]BPT_System_Structure!$B:$F,2,FALSE),"-")</f>
        <v>-</v>
      </c>
      <c r="P1401" s="23" t="str">
        <f>IFERROR(VLOOKUP($B1401,[11]BPT_System_Structure!$B:$F,3,FALSE),"-")</f>
        <v>-</v>
      </c>
      <c r="Q1401" s="8" t="str">
        <f>IFERROR(VLOOKUP($B1401,[11]BPT_System_Structure!$B:$F,5,FALSE),"-")</f>
        <v>-</v>
      </c>
      <c r="R1401" s="59">
        <v>0</v>
      </c>
    </row>
    <row r="1402" spans="2:18" hidden="1" x14ac:dyDescent="0.2">
      <c r="B1402" s="21" t="str">
        <f>'[10]Linked sheet'!A1402</f>
        <v>MA20Z</v>
      </c>
      <c r="C1402" s="20" t="str">
        <f>VLOOKUP($B1402,'[10]Linked sheet'!$A$3:$O$1925,2,FALSE)</f>
        <v>Medical or Surgical Termination of Pregnancy, over 20 weeks gestation</v>
      </c>
      <c r="D1402" s="68" t="str">
        <f>IF(AND($Q1402=$D$2,$O1402="HRG"),"See 07.BPT",IFERROR(ROUND('[10]Linked sheet'!C1402,'Rounded options'!$B$3),"-"))</f>
        <v>-</v>
      </c>
      <c r="E1402" s="66">
        <f>IF(AND($O1402="HRG",OR($D$2,$Q1402=$E$2)), "See 07.BPTs",IFERROR(ROUND('[10]Linked sheet'!D1402,'Rounded options'!$B$3),"-"))</f>
        <v>833</v>
      </c>
      <c r="F1402" s="15" t="str">
        <f>IFERROR(ROUND(IF('[10]Linked sheet'!E1402="","-",'[10]Linked sheet'!E1402),'Rounded options'!$B$3),"-")</f>
        <v>-</v>
      </c>
      <c r="G1402" s="15" t="str">
        <f>IFERROR(ROUND(IF('[10]Linked sheet'!F1402="","-",'[10]Linked sheet'!F1402),'Rounded options'!$B$3),"-")</f>
        <v>-</v>
      </c>
      <c r="H1402" s="15">
        <f>IFERROR(ROUND(IF('[10]Linked sheet'!G1402="","-",'[10]Linked sheet'!G1402),'Rounded options'!$B$3),"-")</f>
        <v>5</v>
      </c>
      <c r="I1402" s="66">
        <f>IF(AND(Q1402=$I$2,$O1402="HRG"),"See 07.BPTs",IFERROR(ROUND('[10]Linked sheet'!H1402,'Rounded options'!$B$3),"-"))</f>
        <v>1555</v>
      </c>
      <c r="J1402" s="15">
        <f>IFERROR(ROUND(IF('[10]Linked sheet'!I1402="","-",'[10]Linked sheet'!I1402),'Rounded options'!$B$3),"-")</f>
        <v>5</v>
      </c>
      <c r="K1402" s="15">
        <f>IFERROR(ROUND(IF('[10]Linked sheet'!J1402="","-",'[10]Linked sheet'!J1402),'Rounded options'!$B$3),"-")</f>
        <v>253</v>
      </c>
      <c r="L1402" s="15" t="str">
        <f>IF('[10]Linked sheet'!K1402="","-",'[10]Linked sheet'!K1402)</f>
        <v>No</v>
      </c>
      <c r="M1402" s="39" t="str">
        <f>IF('[10]Linked sheet'!L1402="","-",'[10]Linked sheet'!L1402)</f>
        <v>-</v>
      </c>
      <c r="N1402" s="35">
        <f>IFERROR(ROUND('[10]Linked sheet'!M1402,'Rounded options'!$B$3),"-")</f>
        <v>0</v>
      </c>
      <c r="O1402" s="7" t="str">
        <f>IFERROR(VLOOKUP($B1402,[11]BPT_System_Structure!$B:$F,2,FALSE),"-")</f>
        <v>-</v>
      </c>
      <c r="P1402" s="23" t="str">
        <f>IFERROR(VLOOKUP($B1402,[11]BPT_System_Structure!$B:$F,3,FALSE),"-")</f>
        <v>-</v>
      </c>
      <c r="Q1402" s="8" t="str">
        <f>IFERROR(VLOOKUP($B1402,[11]BPT_System_Structure!$B:$F,5,FALSE),"-")</f>
        <v>-</v>
      </c>
      <c r="R1402" s="59">
        <v>0</v>
      </c>
    </row>
    <row r="1403" spans="2:18" hidden="1" x14ac:dyDescent="0.2">
      <c r="B1403" s="21" t="str">
        <f>'[10]Linked sheet'!A1403</f>
        <v>MA22Z</v>
      </c>
      <c r="C1403" s="20" t="str">
        <f>VLOOKUP($B1403,'[10]Linked sheet'!$A$3:$O$1925,2,FALSE)</f>
        <v>Minor Lower Genital Tract Procedures</v>
      </c>
      <c r="D1403" s="68">
        <f>IF(AND($Q1403=$D$2,$O1403="HRG"),"See 07.BPT",IFERROR(ROUND('[10]Linked sheet'!C1403,'Rounded options'!$B$3),"-"))</f>
        <v>150</v>
      </c>
      <c r="E1403" s="66">
        <f>IF(AND($O1403="HRG",OR($D$2,$Q1403=$E$2)), "See 07.BPTs",IFERROR(ROUND('[10]Linked sheet'!D1403,'Rounded options'!$B$3),"-"))</f>
        <v>863</v>
      </c>
      <c r="F1403" s="15" t="str">
        <f>IFERROR(ROUND(IF('[10]Linked sheet'!E1403="","-",'[10]Linked sheet'!E1403),'Rounded options'!$B$3),"-")</f>
        <v>-</v>
      </c>
      <c r="G1403" s="15" t="str">
        <f>IFERROR(ROUND(IF('[10]Linked sheet'!F1403="","-",'[10]Linked sheet'!F1403),'Rounded options'!$B$3),"-")</f>
        <v>-</v>
      </c>
      <c r="H1403" s="15">
        <f>IFERROR(ROUND(IF('[10]Linked sheet'!G1403="","-",'[10]Linked sheet'!G1403),'Rounded options'!$B$3),"-")</f>
        <v>5</v>
      </c>
      <c r="I1403" s="66">
        <f>IF(AND(Q1403=$I$2,$O1403="HRG"),"See 07.BPTs",IFERROR(ROUND('[10]Linked sheet'!H1403,'Rounded options'!$B$3),"-"))</f>
        <v>993</v>
      </c>
      <c r="J1403" s="15">
        <f>IFERROR(ROUND(IF('[10]Linked sheet'!I1403="","-",'[10]Linked sheet'!I1403),'Rounded options'!$B$3),"-")</f>
        <v>5</v>
      </c>
      <c r="K1403" s="15">
        <f>IFERROR(ROUND(IF('[10]Linked sheet'!J1403="","-",'[10]Linked sheet'!J1403),'Rounded options'!$B$3),"-")</f>
        <v>253</v>
      </c>
      <c r="L1403" s="15" t="str">
        <f>IF('[10]Linked sheet'!K1403="","-",'[10]Linked sheet'!K1403)</f>
        <v>No</v>
      </c>
      <c r="M1403" s="39" t="str">
        <f>IF('[10]Linked sheet'!L1403="","-",'[10]Linked sheet'!L1403)</f>
        <v>-</v>
      </c>
      <c r="N1403" s="35">
        <f>IFERROR(ROUND('[10]Linked sheet'!M1403,'Rounded options'!$B$3),"-")</f>
        <v>0</v>
      </c>
      <c r="O1403" s="7" t="str">
        <f>IFERROR(VLOOKUP($B1403,[11]BPT_System_Structure!$B:$F,2,FALSE),"-")</f>
        <v>-</v>
      </c>
      <c r="P1403" s="23" t="str">
        <f>IFERROR(VLOOKUP($B1403,[11]BPT_System_Structure!$B:$F,3,FALSE),"-")</f>
        <v>-</v>
      </c>
      <c r="Q1403" s="8" t="str">
        <f>IFERROR(VLOOKUP($B1403,[11]BPT_System_Structure!$B:$F,5,FALSE),"-")</f>
        <v>-</v>
      </c>
      <c r="R1403" s="59">
        <v>0</v>
      </c>
    </row>
    <row r="1404" spans="2:18" hidden="1" x14ac:dyDescent="0.2">
      <c r="B1404" s="21" t="str">
        <f>'[10]Linked sheet'!A1404</f>
        <v>MA23Z</v>
      </c>
      <c r="C1404" s="20" t="str">
        <f>VLOOKUP($B1404,'[10]Linked sheet'!$A$3:$O$1925,2,FALSE)</f>
        <v>Minimal Lower Genital Tract Procedures</v>
      </c>
      <c r="D1404" s="68">
        <f>IF(AND($Q1404=$D$2,$O1404="HRG"),"See 07.BPT",IFERROR(ROUND('[10]Linked sheet'!C1404,'Rounded options'!$B$3),"-"))</f>
        <v>131</v>
      </c>
      <c r="E1404" s="66">
        <f>IF(AND($O1404="HRG",OR($D$2,$Q1404=$E$2)), "See 07.BPTs",IFERROR(ROUND('[10]Linked sheet'!D1404,'Rounded options'!$B$3),"-"))</f>
        <v>635</v>
      </c>
      <c r="F1404" s="15" t="str">
        <f>IFERROR(ROUND(IF('[10]Linked sheet'!E1404="","-",'[10]Linked sheet'!E1404),'Rounded options'!$B$3),"-")</f>
        <v>-</v>
      </c>
      <c r="G1404" s="15" t="str">
        <f>IFERROR(ROUND(IF('[10]Linked sheet'!F1404="","-",'[10]Linked sheet'!F1404),'Rounded options'!$B$3),"-")</f>
        <v>-</v>
      </c>
      <c r="H1404" s="15">
        <f>IFERROR(ROUND(IF('[10]Linked sheet'!G1404="","-",'[10]Linked sheet'!G1404),'Rounded options'!$B$3),"-")</f>
        <v>5</v>
      </c>
      <c r="I1404" s="66">
        <f>IF(AND(Q1404=$I$2,$O1404="HRG"),"See 07.BPTs",IFERROR(ROUND('[10]Linked sheet'!H1404,'Rounded options'!$B$3),"-"))</f>
        <v>728</v>
      </c>
      <c r="J1404" s="15">
        <f>IFERROR(ROUND(IF('[10]Linked sheet'!I1404="","-",'[10]Linked sheet'!I1404),'Rounded options'!$B$3),"-")</f>
        <v>5</v>
      </c>
      <c r="K1404" s="15">
        <f>IFERROR(ROUND(IF('[10]Linked sheet'!J1404="","-",'[10]Linked sheet'!J1404),'Rounded options'!$B$3),"-")</f>
        <v>253</v>
      </c>
      <c r="L1404" s="15" t="str">
        <f>IF('[10]Linked sheet'!K1404="","-",'[10]Linked sheet'!K1404)</f>
        <v>No</v>
      </c>
      <c r="M1404" s="39" t="str">
        <f>IF('[10]Linked sheet'!L1404="","-",'[10]Linked sheet'!L1404)</f>
        <v>-</v>
      </c>
      <c r="N1404" s="35">
        <f>IFERROR(ROUND('[10]Linked sheet'!M1404,'Rounded options'!$B$3),"-")</f>
        <v>0</v>
      </c>
      <c r="O1404" s="7" t="str">
        <f>IFERROR(VLOOKUP($B1404,[11]BPT_System_Structure!$B:$F,2,FALSE),"-")</f>
        <v>-</v>
      </c>
      <c r="P1404" s="23" t="str">
        <f>IFERROR(VLOOKUP($B1404,[11]BPT_System_Structure!$B:$F,3,FALSE),"-")</f>
        <v>-</v>
      </c>
      <c r="Q1404" s="8" t="str">
        <f>IFERROR(VLOOKUP($B1404,[11]BPT_System_Structure!$B:$F,5,FALSE),"-")</f>
        <v>-</v>
      </c>
      <c r="R1404" s="59">
        <v>0</v>
      </c>
    </row>
    <row r="1405" spans="2:18" hidden="1" x14ac:dyDescent="0.2">
      <c r="B1405" s="21" t="str">
        <f>'[10]Linked sheet'!A1405</f>
        <v>MA24Z</v>
      </c>
      <c r="C1405" s="20" t="str">
        <f>VLOOKUP($B1405,'[10]Linked sheet'!$A$3:$O$1925,2,FALSE)</f>
        <v>Minor Upper Genital Tract Procedures</v>
      </c>
      <c r="D1405" s="68">
        <f>IF(AND($Q1405=$D$2,$O1405="HRG"),"See 07.BPT",IFERROR(ROUND('[10]Linked sheet'!C1405,'Rounded options'!$B$3),"-"))</f>
        <v>150</v>
      </c>
      <c r="E1405" s="66">
        <f>IF(AND($O1405="HRG",OR($D$2,$Q1405=$E$2)), "See 07.BPTs",IFERROR(ROUND('[10]Linked sheet'!D1405,'Rounded options'!$B$3),"-"))</f>
        <v>863</v>
      </c>
      <c r="F1405" s="15" t="str">
        <f>IFERROR(ROUND(IF('[10]Linked sheet'!E1405="","-",'[10]Linked sheet'!E1405),'Rounded options'!$B$3),"-")</f>
        <v>-</v>
      </c>
      <c r="G1405" s="15" t="str">
        <f>IFERROR(ROUND(IF('[10]Linked sheet'!F1405="","-",'[10]Linked sheet'!F1405),'Rounded options'!$B$3),"-")</f>
        <v>-</v>
      </c>
      <c r="H1405" s="15">
        <f>IFERROR(ROUND(IF('[10]Linked sheet'!G1405="","-",'[10]Linked sheet'!G1405),'Rounded options'!$B$3),"-")</f>
        <v>5</v>
      </c>
      <c r="I1405" s="66">
        <f>IF(AND(Q1405=$I$2,$O1405="HRG"),"See 07.BPTs",IFERROR(ROUND('[10]Linked sheet'!H1405,'Rounded options'!$B$3),"-"))</f>
        <v>993</v>
      </c>
      <c r="J1405" s="15">
        <f>IFERROR(ROUND(IF('[10]Linked sheet'!I1405="","-",'[10]Linked sheet'!I1405),'Rounded options'!$B$3),"-")</f>
        <v>5</v>
      </c>
      <c r="K1405" s="15">
        <f>IFERROR(ROUND(IF('[10]Linked sheet'!J1405="","-",'[10]Linked sheet'!J1405),'Rounded options'!$B$3),"-")</f>
        <v>253</v>
      </c>
      <c r="L1405" s="15" t="str">
        <f>IF('[10]Linked sheet'!K1405="","-",'[10]Linked sheet'!K1405)</f>
        <v>No</v>
      </c>
      <c r="M1405" s="39" t="str">
        <f>IF('[10]Linked sheet'!L1405="","-",'[10]Linked sheet'!L1405)</f>
        <v>-</v>
      </c>
      <c r="N1405" s="35">
        <f>IFERROR(ROUND('[10]Linked sheet'!M1405,'Rounded options'!$B$3),"-")</f>
        <v>0</v>
      </c>
      <c r="O1405" s="7" t="str">
        <f>IFERROR(VLOOKUP($B1405,[11]BPT_System_Structure!$B:$F,2,FALSE),"-")</f>
        <v>-</v>
      </c>
      <c r="P1405" s="23" t="str">
        <f>IFERROR(VLOOKUP($B1405,[11]BPT_System_Structure!$B:$F,3,FALSE),"-")</f>
        <v>-</v>
      </c>
      <c r="Q1405" s="8" t="str">
        <f>IFERROR(VLOOKUP($B1405,[11]BPT_System_Structure!$B:$F,5,FALSE),"-")</f>
        <v>-</v>
      </c>
      <c r="R1405" s="59">
        <v>0</v>
      </c>
    </row>
    <row r="1406" spans="2:18" hidden="1" x14ac:dyDescent="0.2">
      <c r="B1406" s="21" t="str">
        <f>'[10]Linked sheet'!A1406</f>
        <v>MA25Z</v>
      </c>
      <c r="C1406" s="20" t="str">
        <f>VLOOKUP($B1406,'[10]Linked sheet'!$A$3:$O$1925,2,FALSE)</f>
        <v>Minimal Upper Genital Tract Procedures</v>
      </c>
      <c r="D1406" s="68">
        <f>IF(AND($Q1406=$D$2,$O1406="HRG"),"See 07.BPT",IFERROR(ROUND('[10]Linked sheet'!C1406,'Rounded options'!$B$3),"-"))</f>
        <v>131</v>
      </c>
      <c r="E1406" s="66">
        <f>IF(AND($O1406="HRG",OR($D$2,$Q1406=$E$2)), "See 07.BPTs",IFERROR(ROUND('[10]Linked sheet'!D1406,'Rounded options'!$B$3),"-"))</f>
        <v>635</v>
      </c>
      <c r="F1406" s="15" t="str">
        <f>IFERROR(ROUND(IF('[10]Linked sheet'!E1406="","-",'[10]Linked sheet'!E1406),'Rounded options'!$B$3),"-")</f>
        <v>-</v>
      </c>
      <c r="G1406" s="15" t="str">
        <f>IFERROR(ROUND(IF('[10]Linked sheet'!F1406="","-",'[10]Linked sheet'!F1406),'Rounded options'!$B$3),"-")</f>
        <v>-</v>
      </c>
      <c r="H1406" s="15">
        <f>IFERROR(ROUND(IF('[10]Linked sheet'!G1406="","-",'[10]Linked sheet'!G1406),'Rounded options'!$B$3),"-")</f>
        <v>5</v>
      </c>
      <c r="I1406" s="66">
        <f>IF(AND(Q1406=$I$2,$O1406="HRG"),"See 07.BPTs",IFERROR(ROUND('[10]Linked sheet'!H1406,'Rounded options'!$B$3),"-"))</f>
        <v>728</v>
      </c>
      <c r="J1406" s="15">
        <f>IFERROR(ROUND(IF('[10]Linked sheet'!I1406="","-",'[10]Linked sheet'!I1406),'Rounded options'!$B$3),"-")</f>
        <v>5</v>
      </c>
      <c r="K1406" s="15">
        <f>IFERROR(ROUND(IF('[10]Linked sheet'!J1406="","-",'[10]Linked sheet'!J1406),'Rounded options'!$B$3),"-")</f>
        <v>253</v>
      </c>
      <c r="L1406" s="15" t="str">
        <f>IF('[10]Linked sheet'!K1406="","-",'[10]Linked sheet'!K1406)</f>
        <v>No</v>
      </c>
      <c r="M1406" s="39" t="str">
        <f>IF('[10]Linked sheet'!L1406="","-",'[10]Linked sheet'!L1406)</f>
        <v>-</v>
      </c>
      <c r="N1406" s="35">
        <f>IFERROR(ROUND('[10]Linked sheet'!M1406,'Rounded options'!$B$3),"-")</f>
        <v>0</v>
      </c>
      <c r="O1406" s="7" t="str">
        <f>IFERROR(VLOOKUP($B1406,[11]BPT_System_Structure!$B:$F,2,FALSE),"-")</f>
        <v>-</v>
      </c>
      <c r="P1406" s="23" t="str">
        <f>IFERROR(VLOOKUP($B1406,[11]BPT_System_Structure!$B:$F,3,FALSE),"-")</f>
        <v>-</v>
      </c>
      <c r="Q1406" s="8" t="str">
        <f>IFERROR(VLOOKUP($B1406,[11]BPT_System_Structure!$B:$F,5,FALSE),"-")</f>
        <v>-</v>
      </c>
      <c r="R1406" s="59">
        <v>0</v>
      </c>
    </row>
    <row r="1407" spans="2:18" hidden="1" x14ac:dyDescent="0.2">
      <c r="B1407" s="21" t="str">
        <f>'[10]Linked sheet'!A1407</f>
        <v>MA26A</v>
      </c>
      <c r="C1407" s="20" t="str">
        <f>VLOOKUP($B1407,'[10]Linked sheet'!$A$3:$O$1925,2,FALSE)</f>
        <v>Complex, Open or Laparoscopic, Upper or Lower Genital Tract Procedures for Malignancy, with CC Score 5+</v>
      </c>
      <c r="D1407" s="68" t="str">
        <f>IF(AND($Q1407=$D$2,$O1407="HRG"),"See 07.BPT",IFERROR(ROUND('[10]Linked sheet'!C1407,'Rounded options'!$B$3),"-"))</f>
        <v>-</v>
      </c>
      <c r="E1407" s="66">
        <f>IF(AND($O1407="HRG",OR($D$2,$Q1407=$E$2)), "See 07.BPTs",IFERROR(ROUND('[10]Linked sheet'!D1407,'Rounded options'!$B$3),"-"))</f>
        <v>6541</v>
      </c>
      <c r="F1407" s="15" t="str">
        <f>IFERROR(ROUND(IF('[10]Linked sheet'!E1407="","-",'[10]Linked sheet'!E1407),'Rounded options'!$B$3),"-")</f>
        <v>-</v>
      </c>
      <c r="G1407" s="15" t="str">
        <f>IFERROR(ROUND(IF('[10]Linked sheet'!F1407="","-",'[10]Linked sheet'!F1407),'Rounded options'!$B$3),"-")</f>
        <v>-</v>
      </c>
      <c r="H1407" s="15">
        <f>IFERROR(ROUND(IF('[10]Linked sheet'!G1407="","-",'[10]Linked sheet'!G1407),'Rounded options'!$B$3),"-")</f>
        <v>23</v>
      </c>
      <c r="I1407" s="66">
        <f>IF(AND(Q1407=$I$2,$O1407="HRG"),"See 07.BPTs",IFERROR(ROUND('[10]Linked sheet'!H1407,'Rounded options'!$B$3),"-"))</f>
        <v>10421</v>
      </c>
      <c r="J1407" s="15">
        <f>IFERROR(ROUND(IF('[10]Linked sheet'!I1407="","-",'[10]Linked sheet'!I1407),'Rounded options'!$B$3),"-")</f>
        <v>48</v>
      </c>
      <c r="K1407" s="15">
        <f>IFERROR(ROUND(IF('[10]Linked sheet'!J1407="","-",'[10]Linked sheet'!J1407),'Rounded options'!$B$3),"-")</f>
        <v>253</v>
      </c>
      <c r="L1407" s="15" t="str">
        <f>IF('[10]Linked sheet'!K1407="","-",'[10]Linked sheet'!K1407)</f>
        <v>No</v>
      </c>
      <c r="M1407" s="39" t="str">
        <f>IF('[10]Linked sheet'!L1407="","-",'[10]Linked sheet'!L1407)</f>
        <v>-</v>
      </c>
      <c r="N1407" s="35">
        <f>IFERROR(ROUND('[10]Linked sheet'!M1407,'Rounded options'!$B$3),"-")</f>
        <v>0</v>
      </c>
      <c r="O1407" s="7" t="str">
        <f>IFERROR(VLOOKUP($B1407,[11]BPT_System_Structure!$B:$F,2,FALSE),"-")</f>
        <v>-</v>
      </c>
      <c r="P1407" s="23" t="str">
        <f>IFERROR(VLOOKUP($B1407,[11]BPT_System_Structure!$B:$F,3,FALSE),"-")</f>
        <v>-</v>
      </c>
      <c r="Q1407" s="8" t="str">
        <f>IFERROR(VLOOKUP($B1407,[11]BPT_System_Structure!$B:$F,5,FALSE),"-")</f>
        <v>-</v>
      </c>
      <c r="R1407" s="59">
        <v>0</v>
      </c>
    </row>
    <row r="1408" spans="2:18" hidden="1" x14ac:dyDescent="0.2">
      <c r="B1408" s="21" t="str">
        <f>'[10]Linked sheet'!A1408</f>
        <v>MA26B</v>
      </c>
      <c r="C1408" s="20" t="str">
        <f>VLOOKUP($B1408,'[10]Linked sheet'!$A$3:$O$1925,2,FALSE)</f>
        <v>Complex, Open or Laparoscopic, Upper or Lower Genital Tract Procedures for Malignancy, with CC Score 2-4</v>
      </c>
      <c r="D1408" s="68" t="str">
        <f>IF(AND($Q1408=$D$2,$O1408="HRG"),"See 07.BPT",IFERROR(ROUND('[10]Linked sheet'!C1408,'Rounded options'!$B$3),"-"))</f>
        <v>-</v>
      </c>
      <c r="E1408" s="66">
        <f>IF(AND($O1408="HRG",OR($D$2,$Q1408=$E$2)), "See 07.BPTs",IFERROR(ROUND('[10]Linked sheet'!D1408,'Rounded options'!$B$3),"-"))</f>
        <v>4417</v>
      </c>
      <c r="F1408" s="15" t="str">
        <f>IFERROR(ROUND(IF('[10]Linked sheet'!E1408="","-",'[10]Linked sheet'!E1408),'Rounded options'!$B$3),"-")</f>
        <v>-</v>
      </c>
      <c r="G1408" s="15" t="str">
        <f>IFERROR(ROUND(IF('[10]Linked sheet'!F1408="","-",'[10]Linked sheet'!F1408),'Rounded options'!$B$3),"-")</f>
        <v>-</v>
      </c>
      <c r="H1408" s="15">
        <f>IFERROR(ROUND(IF('[10]Linked sheet'!G1408="","-",'[10]Linked sheet'!G1408),'Rounded options'!$B$3),"-")</f>
        <v>11</v>
      </c>
      <c r="I1408" s="66">
        <f>IF(AND(Q1408=$I$2,$O1408="HRG"),"See 07.BPTs",IFERROR(ROUND('[10]Linked sheet'!H1408,'Rounded options'!$B$3),"-"))</f>
        <v>8530</v>
      </c>
      <c r="J1408" s="15">
        <f>IFERROR(ROUND(IF('[10]Linked sheet'!I1408="","-",'[10]Linked sheet'!I1408),'Rounded options'!$B$3),"-")</f>
        <v>23</v>
      </c>
      <c r="K1408" s="15">
        <f>IFERROR(ROUND(IF('[10]Linked sheet'!J1408="","-",'[10]Linked sheet'!J1408),'Rounded options'!$B$3),"-")</f>
        <v>253</v>
      </c>
      <c r="L1408" s="15" t="str">
        <f>IF('[10]Linked sheet'!K1408="","-",'[10]Linked sheet'!K1408)</f>
        <v>No</v>
      </c>
      <c r="M1408" s="39" t="str">
        <f>IF('[10]Linked sheet'!L1408="","-",'[10]Linked sheet'!L1408)</f>
        <v>-</v>
      </c>
      <c r="N1408" s="35">
        <f>IFERROR(ROUND('[10]Linked sheet'!M1408,'Rounded options'!$B$3),"-")</f>
        <v>0</v>
      </c>
      <c r="O1408" s="7" t="str">
        <f>IFERROR(VLOOKUP($B1408,[11]BPT_System_Structure!$B:$F,2,FALSE),"-")</f>
        <v>-</v>
      </c>
      <c r="P1408" s="23" t="str">
        <f>IFERROR(VLOOKUP($B1408,[11]BPT_System_Structure!$B:$F,3,FALSE),"-")</f>
        <v>-</v>
      </c>
      <c r="Q1408" s="8" t="str">
        <f>IFERROR(VLOOKUP($B1408,[11]BPT_System_Structure!$B:$F,5,FALSE),"-")</f>
        <v>-</v>
      </c>
      <c r="R1408" s="59">
        <v>0</v>
      </c>
    </row>
    <row r="1409" spans="2:18" hidden="1" x14ac:dyDescent="0.2">
      <c r="B1409" s="21" t="str">
        <f>'[10]Linked sheet'!A1409</f>
        <v>MA26C</v>
      </c>
      <c r="C1409" s="20" t="str">
        <f>VLOOKUP($B1409,'[10]Linked sheet'!$A$3:$O$1925,2,FALSE)</f>
        <v>Complex, Open or Laparoscopic, Upper or Lower Genital Tract Procedures for Malignancy, with CC Score 0-1</v>
      </c>
      <c r="D1409" s="68" t="str">
        <f>IF(AND($Q1409=$D$2,$O1409="HRG"),"See 07.BPT",IFERROR(ROUND('[10]Linked sheet'!C1409,'Rounded options'!$B$3),"-"))</f>
        <v>-</v>
      </c>
      <c r="E1409" s="66">
        <f>IF(AND($O1409="HRG",OR($D$2,$Q1409=$E$2)), "See 07.BPTs",IFERROR(ROUND('[10]Linked sheet'!D1409,'Rounded options'!$B$3),"-"))</f>
        <v>4110</v>
      </c>
      <c r="F1409" s="15" t="str">
        <f>IFERROR(ROUND(IF('[10]Linked sheet'!E1409="","-",'[10]Linked sheet'!E1409),'Rounded options'!$B$3),"-")</f>
        <v>-</v>
      </c>
      <c r="G1409" s="15" t="str">
        <f>IFERROR(ROUND(IF('[10]Linked sheet'!F1409="","-",'[10]Linked sheet'!F1409),'Rounded options'!$B$3),"-")</f>
        <v>-</v>
      </c>
      <c r="H1409" s="15">
        <f>IFERROR(ROUND(IF('[10]Linked sheet'!G1409="","-",'[10]Linked sheet'!G1409),'Rounded options'!$B$3),"-")</f>
        <v>10</v>
      </c>
      <c r="I1409" s="66">
        <f>IF(AND(Q1409=$I$2,$O1409="HRG"),"See 07.BPTs",IFERROR(ROUND('[10]Linked sheet'!H1409,'Rounded options'!$B$3),"-"))</f>
        <v>5079</v>
      </c>
      <c r="J1409" s="15">
        <f>IFERROR(ROUND(IF('[10]Linked sheet'!I1409="","-",'[10]Linked sheet'!I1409),'Rounded options'!$B$3),"-")</f>
        <v>16</v>
      </c>
      <c r="K1409" s="15">
        <f>IFERROR(ROUND(IF('[10]Linked sheet'!J1409="","-",'[10]Linked sheet'!J1409),'Rounded options'!$B$3),"-")</f>
        <v>253</v>
      </c>
      <c r="L1409" s="15" t="str">
        <f>IF('[10]Linked sheet'!K1409="","-",'[10]Linked sheet'!K1409)</f>
        <v>No</v>
      </c>
      <c r="M1409" s="39" t="str">
        <f>IF('[10]Linked sheet'!L1409="","-",'[10]Linked sheet'!L1409)</f>
        <v>-</v>
      </c>
      <c r="N1409" s="35">
        <f>IFERROR(ROUND('[10]Linked sheet'!M1409,'Rounded options'!$B$3),"-")</f>
        <v>0</v>
      </c>
      <c r="O1409" s="7" t="str">
        <f>IFERROR(VLOOKUP($B1409,[11]BPT_System_Structure!$B:$F,2,FALSE),"-")</f>
        <v>-</v>
      </c>
      <c r="P1409" s="23" t="str">
        <f>IFERROR(VLOOKUP($B1409,[11]BPT_System_Structure!$B:$F,3,FALSE),"-")</f>
        <v>-</v>
      </c>
      <c r="Q1409" s="8" t="str">
        <f>IFERROR(VLOOKUP($B1409,[11]BPT_System_Structure!$B:$F,5,FALSE),"-")</f>
        <v>-</v>
      </c>
      <c r="R1409" s="59">
        <v>0</v>
      </c>
    </row>
    <row r="1410" spans="2:18" hidden="1" x14ac:dyDescent="0.2">
      <c r="B1410" s="21" t="str">
        <f>'[10]Linked sheet'!A1410</f>
        <v>MA27Z</v>
      </c>
      <c r="C1410" s="20" t="str">
        <f>VLOOKUP($B1410,'[10]Linked sheet'!$A$3:$O$1925,2,FALSE)</f>
        <v>Minor, Upper or Lower Genital Tract Procedures for Malignancy</v>
      </c>
      <c r="D1410" s="68" t="str">
        <f>IF(AND($Q1410=$D$2,$O1410="HRG"),"See 07.BPT",IFERROR(ROUND('[10]Linked sheet'!C1410,'Rounded options'!$B$3),"-"))</f>
        <v>-</v>
      </c>
      <c r="E1410" s="66">
        <f>IF(AND($O1410="HRG",OR($D$2,$Q1410=$E$2)), "See 07.BPTs",IFERROR(ROUND('[10]Linked sheet'!D1410,'Rounded options'!$B$3),"-"))</f>
        <v>994</v>
      </c>
      <c r="F1410" s="15" t="str">
        <f>IFERROR(ROUND(IF('[10]Linked sheet'!E1410="","-",'[10]Linked sheet'!E1410),'Rounded options'!$B$3),"-")</f>
        <v>-</v>
      </c>
      <c r="G1410" s="15" t="str">
        <f>IFERROR(ROUND(IF('[10]Linked sheet'!F1410="","-",'[10]Linked sheet'!F1410),'Rounded options'!$B$3),"-")</f>
        <v>-</v>
      </c>
      <c r="H1410" s="15">
        <f>IFERROR(ROUND(IF('[10]Linked sheet'!G1410="","-",'[10]Linked sheet'!G1410),'Rounded options'!$B$3),"-")</f>
        <v>5</v>
      </c>
      <c r="I1410" s="66">
        <f>IF(AND(Q1410=$I$2,$O1410="HRG"),"See 07.BPTs",IFERROR(ROUND('[10]Linked sheet'!H1410,'Rounded options'!$B$3),"-"))</f>
        <v>994</v>
      </c>
      <c r="J1410" s="15">
        <f>IFERROR(ROUND(IF('[10]Linked sheet'!I1410="","-",'[10]Linked sheet'!I1410),'Rounded options'!$B$3),"-")</f>
        <v>5</v>
      </c>
      <c r="K1410" s="15">
        <f>IFERROR(ROUND(IF('[10]Linked sheet'!J1410="","-",'[10]Linked sheet'!J1410),'Rounded options'!$B$3),"-")</f>
        <v>253</v>
      </c>
      <c r="L1410" s="15" t="str">
        <f>IF('[10]Linked sheet'!K1410="","-",'[10]Linked sheet'!K1410)</f>
        <v>No</v>
      </c>
      <c r="M1410" s="39" t="str">
        <f>IF('[10]Linked sheet'!L1410="","-",'[10]Linked sheet'!L1410)</f>
        <v>-</v>
      </c>
      <c r="N1410" s="35">
        <f>IFERROR(ROUND('[10]Linked sheet'!M1410,'Rounded options'!$B$3),"-")</f>
        <v>0</v>
      </c>
      <c r="O1410" s="7" t="str">
        <f>IFERROR(VLOOKUP($B1410,[11]BPT_System_Structure!$B:$F,2,FALSE),"-")</f>
        <v>-</v>
      </c>
      <c r="P1410" s="23" t="str">
        <f>IFERROR(VLOOKUP($B1410,[11]BPT_System_Structure!$B:$F,3,FALSE),"-")</f>
        <v>-</v>
      </c>
      <c r="Q1410" s="8" t="str">
        <f>IFERROR(VLOOKUP($B1410,[11]BPT_System_Structure!$B:$F,5,FALSE),"-")</f>
        <v>-</v>
      </c>
      <c r="R1410" s="59">
        <v>0</v>
      </c>
    </row>
    <row r="1411" spans="2:18" hidden="1" x14ac:dyDescent="0.2">
      <c r="B1411" s="21" t="str">
        <f>'[10]Linked sheet'!A1411</f>
        <v>MA28Z</v>
      </c>
      <c r="C1411" s="20" t="str">
        <f>VLOOKUP($B1411,'[10]Linked sheet'!$A$3:$O$1925,2,FALSE)</f>
        <v>Complex, Laparoscopic or Endoscopic, Upper Genital Tract Procedures</v>
      </c>
      <c r="D1411" s="68" t="str">
        <f>IF(AND($Q1411=$D$2,$O1411="HRG"),"See 07.BPT",IFERROR(ROUND('[10]Linked sheet'!C1411,'Rounded options'!$B$3),"-"))</f>
        <v>-</v>
      </c>
      <c r="E1411" s="66">
        <f>IF(AND($O1411="HRG",OR($D$2,$Q1411=$E$2)), "See 07.BPTs",IFERROR(ROUND('[10]Linked sheet'!D1411,'Rounded options'!$B$3),"-"))</f>
        <v>2926</v>
      </c>
      <c r="F1411" s="15" t="str">
        <f>IFERROR(ROUND(IF('[10]Linked sheet'!E1411="","-",'[10]Linked sheet'!E1411),'Rounded options'!$B$3),"-")</f>
        <v>-</v>
      </c>
      <c r="G1411" s="15" t="str">
        <f>IFERROR(ROUND(IF('[10]Linked sheet'!F1411="","-",'[10]Linked sheet'!F1411),'Rounded options'!$B$3),"-")</f>
        <v>-</v>
      </c>
      <c r="H1411" s="15">
        <f>IFERROR(ROUND(IF('[10]Linked sheet'!G1411="","-",'[10]Linked sheet'!G1411),'Rounded options'!$B$3),"-")</f>
        <v>5</v>
      </c>
      <c r="I1411" s="66">
        <f>IF(AND(Q1411=$I$2,$O1411="HRG"),"See 07.BPTs",IFERROR(ROUND('[10]Linked sheet'!H1411,'Rounded options'!$B$3),"-"))</f>
        <v>3239</v>
      </c>
      <c r="J1411" s="15">
        <f>IFERROR(ROUND(IF('[10]Linked sheet'!I1411="","-",'[10]Linked sheet'!I1411),'Rounded options'!$B$3),"-")</f>
        <v>15</v>
      </c>
      <c r="K1411" s="15">
        <f>IFERROR(ROUND(IF('[10]Linked sheet'!J1411="","-",'[10]Linked sheet'!J1411),'Rounded options'!$B$3),"-")</f>
        <v>253</v>
      </c>
      <c r="L1411" s="15" t="str">
        <f>IF('[10]Linked sheet'!K1411="","-",'[10]Linked sheet'!K1411)</f>
        <v>No</v>
      </c>
      <c r="M1411" s="39" t="str">
        <f>IF('[10]Linked sheet'!L1411="","-",'[10]Linked sheet'!L1411)</f>
        <v>-</v>
      </c>
      <c r="N1411" s="35">
        <f>IFERROR(ROUND('[10]Linked sheet'!M1411,'Rounded options'!$B$3),"-")</f>
        <v>0</v>
      </c>
      <c r="O1411" s="7" t="str">
        <f>IFERROR(VLOOKUP($B1411,[11]BPT_System_Structure!$B:$F,2,FALSE),"-")</f>
        <v>-</v>
      </c>
      <c r="P1411" s="23" t="str">
        <f>IFERROR(VLOOKUP($B1411,[11]BPT_System_Structure!$B:$F,3,FALSE),"-")</f>
        <v>-</v>
      </c>
      <c r="Q1411" s="8" t="str">
        <f>IFERROR(VLOOKUP($B1411,[11]BPT_System_Structure!$B:$F,5,FALSE),"-")</f>
        <v>-</v>
      </c>
      <c r="R1411" s="59">
        <v>0</v>
      </c>
    </row>
    <row r="1412" spans="2:18" x14ac:dyDescent="0.2">
      <c r="B1412" s="21" t="str">
        <f>'[10]Linked sheet'!A1412</f>
        <v>MA29Z</v>
      </c>
      <c r="C1412" s="20" t="str">
        <f>VLOOKUP($B1412,'[10]Linked sheet'!$A$3:$O$1925,2,FALSE)</f>
        <v>Major Female Pelvic Peritoneum Adhesion Procedures</v>
      </c>
      <c r="D1412" s="68" t="str">
        <f>IF(AND($Q1412=$D$2,$O1412="HRG"),"See 07.BPT",IFERROR(ROUND('[10]Linked sheet'!C1412,'Rounded options'!$B$3),"-"))</f>
        <v>-</v>
      </c>
      <c r="E1412" s="66" t="str">
        <f>IF(AND($O1412="HRG",OR($D$2,$Q1412=$E$2)), "See 07.BPTs",IFERROR(ROUND('[10]Linked sheet'!D1412,'Rounded options'!$B$3),"-"))</f>
        <v>See 07.BPTs</v>
      </c>
      <c r="F1412" s="15" t="str">
        <f>IFERROR(ROUND(IF('[10]Linked sheet'!E1412="","-",'[10]Linked sheet'!E1412),'Rounded options'!$B$3),"-")</f>
        <v>-</v>
      </c>
      <c r="G1412" s="15" t="str">
        <f>IFERROR(ROUND(IF('[10]Linked sheet'!F1412="","-",'[10]Linked sheet'!F1412),'Rounded options'!$B$3),"-")</f>
        <v>-</v>
      </c>
      <c r="H1412" s="15">
        <f>IFERROR(ROUND(IF('[10]Linked sheet'!G1412="","-",'[10]Linked sheet'!G1412),'Rounded options'!$B$3),"-")</f>
        <v>5</v>
      </c>
      <c r="I1412" s="66">
        <f>IF(AND(Q1412=$I$2,$O1412="HRG"),"See 07.BPTs",IFERROR(ROUND('[10]Linked sheet'!H1412,'Rounded options'!$B$3),"-"))</f>
        <v>3540</v>
      </c>
      <c r="J1412" s="15">
        <f>IFERROR(ROUND(IF('[10]Linked sheet'!I1412="","-",'[10]Linked sheet'!I1412),'Rounded options'!$B$3),"-")</f>
        <v>15</v>
      </c>
      <c r="K1412" s="15">
        <f>IFERROR(ROUND(IF('[10]Linked sheet'!J1412="","-",'[10]Linked sheet'!J1412),'Rounded options'!$B$3),"-")</f>
        <v>253</v>
      </c>
      <c r="L1412" s="15" t="str">
        <f>IF('[10]Linked sheet'!K1412="","-",'[10]Linked sheet'!K1412)</f>
        <v>No</v>
      </c>
      <c r="M1412" s="39" t="str">
        <f>IF('[10]Linked sheet'!L1412="","-",'[10]Linked sheet'!L1412)</f>
        <v>-</v>
      </c>
      <c r="N1412" s="35">
        <f>IFERROR(ROUND('[10]Linked sheet'!M1412,'Rounded options'!$B$3),"-")</f>
        <v>0</v>
      </c>
      <c r="O1412" s="7" t="str">
        <f>IFERROR(VLOOKUP($B1412,[11]BPT_System_Structure!$B:$F,2,FALSE),"-")</f>
        <v>HRG</v>
      </c>
      <c r="P1412" s="23" t="str">
        <f>IFERROR(VLOOKUP($B1412,[11]BPT_System_Structure!$B:$F,3,FALSE),"-")</f>
        <v>DayCase</v>
      </c>
      <c r="Q1412" s="8" t="str">
        <f>IFERROR(VLOOKUP($B1412,[11]BPT_System_Structure!$B:$F,5,FALSE),"-")</f>
        <v>DC/EL</v>
      </c>
      <c r="R1412" s="59" t="s">
        <v>11</v>
      </c>
    </row>
    <row r="1413" spans="2:18" hidden="1" x14ac:dyDescent="0.2">
      <c r="B1413" s="21" t="str">
        <f>'[10]Linked sheet'!A1413</f>
        <v>MA30Z</v>
      </c>
      <c r="C1413" s="20" t="str">
        <f>VLOOKUP($B1413,'[10]Linked sheet'!$A$3:$O$1925,2,FALSE)</f>
        <v>Intermediate Female Pelvic Peritoneum Adhesion Procedures</v>
      </c>
      <c r="D1413" s="68" t="str">
        <f>IF(AND($Q1413=$D$2,$O1413="HRG"),"See 07.BPT",IFERROR(ROUND('[10]Linked sheet'!C1413,'Rounded options'!$B$3),"-"))</f>
        <v>-</v>
      </c>
      <c r="E1413" s="66">
        <f>IF(AND($O1413="HRG",OR($D$2,$Q1413=$E$2)), "See 07.BPTs",IFERROR(ROUND('[10]Linked sheet'!D1413,'Rounded options'!$B$3),"-"))</f>
        <v>1285</v>
      </c>
      <c r="F1413" s="15" t="str">
        <f>IFERROR(ROUND(IF('[10]Linked sheet'!E1413="","-",'[10]Linked sheet'!E1413),'Rounded options'!$B$3),"-")</f>
        <v>-</v>
      </c>
      <c r="G1413" s="15" t="str">
        <f>IFERROR(ROUND(IF('[10]Linked sheet'!F1413="","-",'[10]Linked sheet'!F1413),'Rounded options'!$B$3),"-")</f>
        <v>-</v>
      </c>
      <c r="H1413" s="15">
        <f>IFERROR(ROUND(IF('[10]Linked sheet'!G1413="","-",'[10]Linked sheet'!G1413),'Rounded options'!$B$3),"-")</f>
        <v>5</v>
      </c>
      <c r="I1413" s="66">
        <f>IF(AND(Q1413=$I$2,$O1413="HRG"),"See 07.BPTs",IFERROR(ROUND('[10]Linked sheet'!H1413,'Rounded options'!$B$3),"-"))</f>
        <v>1410</v>
      </c>
      <c r="J1413" s="15">
        <f>IFERROR(ROUND(IF('[10]Linked sheet'!I1413="","-",'[10]Linked sheet'!I1413),'Rounded options'!$B$3),"-")</f>
        <v>5</v>
      </c>
      <c r="K1413" s="15">
        <f>IFERROR(ROUND(IF('[10]Linked sheet'!J1413="","-",'[10]Linked sheet'!J1413),'Rounded options'!$B$3),"-")</f>
        <v>253</v>
      </c>
      <c r="L1413" s="15" t="str">
        <f>IF('[10]Linked sheet'!K1413="","-",'[10]Linked sheet'!K1413)</f>
        <v>No</v>
      </c>
      <c r="M1413" s="39" t="str">
        <f>IF('[10]Linked sheet'!L1413="","-",'[10]Linked sheet'!L1413)</f>
        <v>-</v>
      </c>
      <c r="N1413" s="35">
        <f>IFERROR(ROUND('[10]Linked sheet'!M1413,'Rounded options'!$B$3),"-")</f>
        <v>0</v>
      </c>
      <c r="O1413" s="7" t="str">
        <f>IFERROR(VLOOKUP($B1413,[11]BPT_System_Structure!$B:$F,2,FALSE),"-")</f>
        <v>-</v>
      </c>
      <c r="P1413" s="23" t="str">
        <f>IFERROR(VLOOKUP($B1413,[11]BPT_System_Structure!$B:$F,3,FALSE),"-")</f>
        <v>-</v>
      </c>
      <c r="Q1413" s="8" t="str">
        <f>IFERROR(VLOOKUP($B1413,[11]BPT_System_Structure!$B:$F,5,FALSE),"-")</f>
        <v>-</v>
      </c>
      <c r="R1413" s="59">
        <v>0</v>
      </c>
    </row>
    <row r="1414" spans="2:18" x14ac:dyDescent="0.2">
      <c r="B1414" s="21" t="str">
        <f>'[10]Linked sheet'!A1414</f>
        <v>MA31Z</v>
      </c>
      <c r="C1414" s="20" t="str">
        <f>VLOOKUP($B1414,'[10]Linked sheet'!$A$3:$O$1925,2,FALSE)</f>
        <v>Diagnostic Hysteroscopy</v>
      </c>
      <c r="D1414" s="68" t="str">
        <f>IF(AND($Q1414=$D$2,$O1414="HRG"),"See 07.BPT",IFERROR(ROUND('[10]Linked sheet'!C1414,'Rounded options'!$B$3),"-"))</f>
        <v>See 07.BPT</v>
      </c>
      <c r="E1414" s="66">
        <f>IF(AND($O1414="HRG",OR($D$2,$Q1414=$E$2)), "See 07.BPTs",IFERROR(ROUND('[10]Linked sheet'!D1414,'Rounded options'!$B$3),"-"))</f>
        <v>738</v>
      </c>
      <c r="F1414" s="15" t="str">
        <f>IFERROR(ROUND(IF('[10]Linked sheet'!E1414="","-",'[10]Linked sheet'!E1414),'Rounded options'!$B$3),"-")</f>
        <v>-</v>
      </c>
      <c r="G1414" s="15" t="str">
        <f>IFERROR(ROUND(IF('[10]Linked sheet'!F1414="","-",'[10]Linked sheet'!F1414),'Rounded options'!$B$3),"-")</f>
        <v>-</v>
      </c>
      <c r="H1414" s="15">
        <f>IFERROR(ROUND(IF('[10]Linked sheet'!G1414="","-",'[10]Linked sheet'!G1414),'Rounded options'!$B$3),"-")</f>
        <v>5</v>
      </c>
      <c r="I1414" s="66">
        <f>IF(AND(Q1414=$I$2,$O1414="HRG"),"See 07.BPTs",IFERROR(ROUND('[10]Linked sheet'!H1414,'Rounded options'!$B$3),"-"))</f>
        <v>826</v>
      </c>
      <c r="J1414" s="15">
        <f>IFERROR(ROUND(IF('[10]Linked sheet'!I1414="","-",'[10]Linked sheet'!I1414),'Rounded options'!$B$3),"-")</f>
        <v>5</v>
      </c>
      <c r="K1414" s="15">
        <f>IFERROR(ROUND(IF('[10]Linked sheet'!J1414="","-",'[10]Linked sheet'!J1414),'Rounded options'!$B$3),"-")</f>
        <v>253</v>
      </c>
      <c r="L1414" s="15" t="str">
        <f>IF('[10]Linked sheet'!K1414="","-",'[10]Linked sheet'!K1414)</f>
        <v>No</v>
      </c>
      <c r="M1414" s="39" t="str">
        <f>IF('[10]Linked sheet'!L1414="","-",'[10]Linked sheet'!L1414)</f>
        <v>-</v>
      </c>
      <c r="N1414" s="35">
        <f>IFERROR(ROUND('[10]Linked sheet'!M1414,'Rounded options'!$B$3),"-")</f>
        <v>0</v>
      </c>
      <c r="O1414" s="7" t="str">
        <f>IFERROR(VLOOKUP($B1414,[11]BPT_System_Structure!$B:$F,2,FALSE),"-")</f>
        <v>HRG</v>
      </c>
      <c r="P1414" s="23" t="str">
        <f>IFERROR(VLOOKUP($B1414,[11]BPT_System_Structure!$B:$F,3,FALSE),"-")</f>
        <v>Outpatients</v>
      </c>
      <c r="Q1414" s="8" t="str">
        <f>IFERROR(VLOOKUP($B1414,[11]BPT_System_Structure!$B:$F,5,FALSE),"-")</f>
        <v>OP/DC/EL</v>
      </c>
      <c r="R1414" s="59" t="s">
        <v>11</v>
      </c>
    </row>
    <row r="1415" spans="2:18" x14ac:dyDescent="0.2">
      <c r="B1415" s="21" t="str">
        <f>'[10]Linked sheet'!A1415</f>
        <v>MA32Z</v>
      </c>
      <c r="C1415" s="20" t="str">
        <f>VLOOKUP($B1415,'[10]Linked sheet'!$A$3:$O$1925,2,FALSE)</f>
        <v>Diagnostic Hysteroscopy with Biopsy</v>
      </c>
      <c r="D1415" s="68" t="str">
        <f>IF(AND($Q1415=$D$2,$O1415="HRG"),"See 07.BPT",IFERROR(ROUND('[10]Linked sheet'!C1415,'Rounded options'!$B$3),"-"))</f>
        <v>See 07.BPT</v>
      </c>
      <c r="E1415" s="66">
        <f>IF(AND($O1415="HRG",OR($D$2,$Q1415=$E$2)), "See 07.BPTs",IFERROR(ROUND('[10]Linked sheet'!D1415,'Rounded options'!$B$3),"-"))</f>
        <v>794</v>
      </c>
      <c r="F1415" s="15" t="str">
        <f>IFERROR(ROUND(IF('[10]Linked sheet'!E1415="","-",'[10]Linked sheet'!E1415),'Rounded options'!$B$3),"-")</f>
        <v>-</v>
      </c>
      <c r="G1415" s="15" t="str">
        <f>IFERROR(ROUND(IF('[10]Linked sheet'!F1415="","-",'[10]Linked sheet'!F1415),'Rounded options'!$B$3),"-")</f>
        <v>-</v>
      </c>
      <c r="H1415" s="15">
        <f>IFERROR(ROUND(IF('[10]Linked sheet'!G1415="","-",'[10]Linked sheet'!G1415),'Rounded options'!$B$3),"-")</f>
        <v>5</v>
      </c>
      <c r="I1415" s="66">
        <f>IF(AND(Q1415=$I$2,$O1415="HRG"),"See 07.BPTs",IFERROR(ROUND('[10]Linked sheet'!H1415,'Rounded options'!$B$3),"-"))</f>
        <v>751</v>
      </c>
      <c r="J1415" s="15">
        <f>IFERROR(ROUND(IF('[10]Linked sheet'!I1415="","-",'[10]Linked sheet'!I1415),'Rounded options'!$B$3),"-")</f>
        <v>5</v>
      </c>
      <c r="K1415" s="15">
        <f>IFERROR(ROUND(IF('[10]Linked sheet'!J1415="","-",'[10]Linked sheet'!J1415),'Rounded options'!$B$3),"-")</f>
        <v>253</v>
      </c>
      <c r="L1415" s="15" t="str">
        <f>IF('[10]Linked sheet'!K1415="","-",'[10]Linked sheet'!K1415)</f>
        <v>No</v>
      </c>
      <c r="M1415" s="39" t="str">
        <f>IF('[10]Linked sheet'!L1415="","-",'[10]Linked sheet'!L1415)</f>
        <v>-</v>
      </c>
      <c r="N1415" s="35">
        <f>IFERROR(ROUND('[10]Linked sheet'!M1415,'Rounded options'!$B$3),"-")</f>
        <v>0</v>
      </c>
      <c r="O1415" s="7" t="str">
        <f>IFERROR(VLOOKUP($B1415,[11]BPT_System_Structure!$B:$F,2,FALSE),"-")</f>
        <v>HRG</v>
      </c>
      <c r="P1415" s="23" t="str">
        <f>IFERROR(VLOOKUP($B1415,[11]BPT_System_Structure!$B:$F,3,FALSE),"-")</f>
        <v>Outpatients</v>
      </c>
      <c r="Q1415" s="8" t="str">
        <f>IFERROR(VLOOKUP($B1415,[11]BPT_System_Structure!$B:$F,5,FALSE),"-")</f>
        <v>OP/DC/EL</v>
      </c>
      <c r="R1415" s="59" t="s">
        <v>11</v>
      </c>
    </row>
    <row r="1416" spans="2:18" hidden="1" x14ac:dyDescent="0.2">
      <c r="B1416" s="21" t="str">
        <f>'[10]Linked sheet'!A1416</f>
        <v>MA33Z</v>
      </c>
      <c r="C1416" s="20" t="str">
        <f>VLOOKUP($B1416,'[10]Linked sheet'!$A$3:$O$1925,2,FALSE)</f>
        <v>Diagnostic Hysteroscopy with Biopsy and Implantation of Intrauterine Device</v>
      </c>
      <c r="D1416" s="68">
        <f>IF(AND($Q1416=$D$2,$O1416="HRG"),"See 07.BPT",IFERROR(ROUND('[10]Linked sheet'!C1416,'Rounded options'!$B$3),"-"))</f>
        <v>176</v>
      </c>
      <c r="E1416" s="66">
        <f>IF(AND($O1416="HRG",OR($D$2,$Q1416=$E$2)), "See 07.BPTs",IFERROR(ROUND('[10]Linked sheet'!D1416,'Rounded options'!$B$3),"-"))</f>
        <v>792</v>
      </c>
      <c r="F1416" s="15" t="str">
        <f>IFERROR(ROUND(IF('[10]Linked sheet'!E1416="","-",'[10]Linked sheet'!E1416),'Rounded options'!$B$3),"-")</f>
        <v>-</v>
      </c>
      <c r="G1416" s="15" t="str">
        <f>IFERROR(ROUND(IF('[10]Linked sheet'!F1416="","-",'[10]Linked sheet'!F1416),'Rounded options'!$B$3),"-")</f>
        <v>-</v>
      </c>
      <c r="H1416" s="15">
        <f>IFERROR(ROUND(IF('[10]Linked sheet'!G1416="","-",'[10]Linked sheet'!G1416),'Rounded options'!$B$3),"-")</f>
        <v>5</v>
      </c>
      <c r="I1416" s="66">
        <f>IF(AND(Q1416=$I$2,$O1416="HRG"),"See 07.BPTs",IFERROR(ROUND('[10]Linked sheet'!H1416,'Rounded options'!$B$3),"-"))</f>
        <v>703</v>
      </c>
      <c r="J1416" s="15">
        <f>IFERROR(ROUND(IF('[10]Linked sheet'!I1416="","-",'[10]Linked sheet'!I1416),'Rounded options'!$B$3),"-")</f>
        <v>5</v>
      </c>
      <c r="K1416" s="15">
        <f>IFERROR(ROUND(IF('[10]Linked sheet'!J1416="","-",'[10]Linked sheet'!J1416),'Rounded options'!$B$3),"-")</f>
        <v>253</v>
      </c>
      <c r="L1416" s="15" t="str">
        <f>IF('[10]Linked sheet'!K1416="","-",'[10]Linked sheet'!K1416)</f>
        <v>No</v>
      </c>
      <c r="M1416" s="39" t="str">
        <f>IF('[10]Linked sheet'!L1416="","-",'[10]Linked sheet'!L1416)</f>
        <v>-</v>
      </c>
      <c r="N1416" s="35">
        <f>IFERROR(ROUND('[10]Linked sheet'!M1416,'Rounded options'!$B$3),"-")</f>
        <v>0</v>
      </c>
      <c r="O1416" s="7" t="str">
        <f>IFERROR(VLOOKUP($B1416,[11]BPT_System_Structure!$B:$F,2,FALSE),"-")</f>
        <v>-</v>
      </c>
      <c r="P1416" s="23" t="str">
        <f>IFERROR(VLOOKUP($B1416,[11]BPT_System_Structure!$B:$F,3,FALSE),"-")</f>
        <v>-</v>
      </c>
      <c r="Q1416" s="8" t="str">
        <f>IFERROR(VLOOKUP($B1416,[11]BPT_System_Structure!$B:$F,5,FALSE),"-")</f>
        <v>-</v>
      </c>
      <c r="R1416" s="59">
        <v>0</v>
      </c>
    </row>
    <row r="1417" spans="2:18" hidden="1" x14ac:dyDescent="0.2">
      <c r="B1417" s="21" t="str">
        <f>'[10]Linked sheet'!A1417</f>
        <v>MA34Z</v>
      </c>
      <c r="C1417" s="20" t="str">
        <f>VLOOKUP($B1417,'[10]Linked sheet'!$A$3:$O$1925,2,FALSE)</f>
        <v>Diagnostic Hysteroscopy with Implantation of Intrauterine Device</v>
      </c>
      <c r="D1417" s="68">
        <f>IF(AND($Q1417=$D$2,$O1417="HRG"),"See 07.BPT",IFERROR(ROUND('[10]Linked sheet'!C1417,'Rounded options'!$B$3),"-"))</f>
        <v>161</v>
      </c>
      <c r="E1417" s="66">
        <f>IF(AND($O1417="HRG",OR($D$2,$Q1417=$E$2)), "See 07.BPTs",IFERROR(ROUND('[10]Linked sheet'!D1417,'Rounded options'!$B$3),"-"))</f>
        <v>788</v>
      </c>
      <c r="F1417" s="15" t="str">
        <f>IFERROR(ROUND(IF('[10]Linked sheet'!E1417="","-",'[10]Linked sheet'!E1417),'Rounded options'!$B$3),"-")</f>
        <v>-</v>
      </c>
      <c r="G1417" s="15" t="str">
        <f>IFERROR(ROUND(IF('[10]Linked sheet'!F1417="","-",'[10]Linked sheet'!F1417),'Rounded options'!$B$3),"-")</f>
        <v>-</v>
      </c>
      <c r="H1417" s="15">
        <f>IFERROR(ROUND(IF('[10]Linked sheet'!G1417="","-",'[10]Linked sheet'!G1417),'Rounded options'!$B$3),"-")</f>
        <v>5</v>
      </c>
      <c r="I1417" s="66">
        <f>IF(AND(Q1417=$I$2,$O1417="HRG"),"See 07.BPTs",IFERROR(ROUND('[10]Linked sheet'!H1417,'Rounded options'!$B$3),"-"))</f>
        <v>698</v>
      </c>
      <c r="J1417" s="15">
        <f>IFERROR(ROUND(IF('[10]Linked sheet'!I1417="","-",'[10]Linked sheet'!I1417),'Rounded options'!$B$3),"-")</f>
        <v>5</v>
      </c>
      <c r="K1417" s="15">
        <f>IFERROR(ROUND(IF('[10]Linked sheet'!J1417="","-",'[10]Linked sheet'!J1417),'Rounded options'!$B$3),"-")</f>
        <v>253</v>
      </c>
      <c r="L1417" s="15" t="str">
        <f>IF('[10]Linked sheet'!K1417="","-",'[10]Linked sheet'!K1417)</f>
        <v>No</v>
      </c>
      <c r="M1417" s="39" t="str">
        <f>IF('[10]Linked sheet'!L1417="","-",'[10]Linked sheet'!L1417)</f>
        <v>-</v>
      </c>
      <c r="N1417" s="35">
        <f>IFERROR(ROUND('[10]Linked sheet'!M1417,'Rounded options'!$B$3),"-")</f>
        <v>0</v>
      </c>
      <c r="O1417" s="7" t="str">
        <f>IFERROR(VLOOKUP($B1417,[11]BPT_System_Structure!$B:$F,2,FALSE),"-")</f>
        <v>-</v>
      </c>
      <c r="P1417" s="23" t="str">
        <f>IFERROR(VLOOKUP($B1417,[11]BPT_System_Structure!$B:$F,3,FALSE),"-")</f>
        <v>-</v>
      </c>
      <c r="Q1417" s="8" t="str">
        <f>IFERROR(VLOOKUP($B1417,[11]BPT_System_Structure!$B:$F,5,FALSE),"-")</f>
        <v>-</v>
      </c>
      <c r="R1417" s="59">
        <v>0</v>
      </c>
    </row>
    <row r="1418" spans="2:18" hidden="1" x14ac:dyDescent="0.2">
      <c r="B1418" s="21" t="str">
        <f>'[10]Linked sheet'!A1418</f>
        <v>MA35Z</v>
      </c>
      <c r="C1418" s="20" t="str">
        <f>VLOOKUP($B1418,'[10]Linked sheet'!$A$3:$O$1925,2,FALSE)</f>
        <v>Implantation of Intrauterine Device</v>
      </c>
      <c r="D1418" s="68">
        <f>IF(AND($Q1418=$D$2,$O1418="HRG"),"See 07.BPT",IFERROR(ROUND('[10]Linked sheet'!C1418,'Rounded options'!$B$3),"-"))</f>
        <v>263</v>
      </c>
      <c r="E1418" s="66">
        <f>IF(AND($O1418="HRG",OR($D$2,$Q1418=$E$2)), "See 07.BPTs",IFERROR(ROUND('[10]Linked sheet'!D1418,'Rounded options'!$B$3),"-"))</f>
        <v>263</v>
      </c>
      <c r="F1418" s="15" t="str">
        <f>IFERROR(ROUND(IF('[10]Linked sheet'!E1418="","-",'[10]Linked sheet'!E1418),'Rounded options'!$B$3),"-")</f>
        <v>-</v>
      </c>
      <c r="G1418" s="15" t="str">
        <f>IFERROR(ROUND(IF('[10]Linked sheet'!F1418="","-",'[10]Linked sheet'!F1418),'Rounded options'!$B$3),"-")</f>
        <v>-</v>
      </c>
      <c r="H1418" s="15">
        <f>IFERROR(ROUND(IF('[10]Linked sheet'!G1418="","-",'[10]Linked sheet'!G1418),'Rounded options'!$B$3),"-")</f>
        <v>5</v>
      </c>
      <c r="I1418" s="66">
        <f>IF(AND(Q1418=$I$2,$O1418="HRG"),"See 07.BPTs",IFERROR(ROUND('[10]Linked sheet'!H1418,'Rounded options'!$B$3),"-"))</f>
        <v>716</v>
      </c>
      <c r="J1418" s="15">
        <f>IFERROR(ROUND(IF('[10]Linked sheet'!I1418="","-",'[10]Linked sheet'!I1418),'Rounded options'!$B$3),"-")</f>
        <v>5</v>
      </c>
      <c r="K1418" s="15">
        <f>IFERROR(ROUND(IF('[10]Linked sheet'!J1418="","-",'[10]Linked sheet'!J1418),'Rounded options'!$B$3),"-")</f>
        <v>253</v>
      </c>
      <c r="L1418" s="15" t="str">
        <f>IF('[10]Linked sheet'!K1418="","-",'[10]Linked sheet'!K1418)</f>
        <v>No</v>
      </c>
      <c r="M1418" s="39" t="str">
        <f>IF('[10]Linked sheet'!L1418="","-",'[10]Linked sheet'!L1418)</f>
        <v>-</v>
      </c>
      <c r="N1418" s="35">
        <f>IFERROR(ROUND('[10]Linked sheet'!M1418,'Rounded options'!$B$3),"-")</f>
        <v>0</v>
      </c>
      <c r="O1418" s="7" t="str">
        <f>IFERROR(VLOOKUP($B1418,[11]BPT_System_Structure!$B:$F,2,FALSE),"-")</f>
        <v>-</v>
      </c>
      <c r="P1418" s="23" t="str">
        <f>IFERROR(VLOOKUP($B1418,[11]BPT_System_Structure!$B:$F,3,FALSE),"-")</f>
        <v>-</v>
      </c>
      <c r="Q1418" s="8" t="str">
        <f>IFERROR(VLOOKUP($B1418,[11]BPT_System_Structure!$B:$F,5,FALSE),"-")</f>
        <v>-</v>
      </c>
      <c r="R1418" s="59">
        <v>0</v>
      </c>
    </row>
    <row r="1419" spans="2:18" hidden="1" x14ac:dyDescent="0.2">
      <c r="B1419" s="21" t="str">
        <f>'[10]Linked sheet'!A1419</f>
        <v>MA36Z</v>
      </c>
      <c r="C1419" s="20" t="str">
        <f>VLOOKUP($B1419,'[10]Linked sheet'!$A$3:$O$1925,2,FALSE)</f>
        <v>Transvaginal Ultrasound</v>
      </c>
      <c r="D1419" s="68">
        <f>IF(AND($Q1419=$D$2,$O1419="HRG"),"See 07.BPT",IFERROR(ROUND('[10]Linked sheet'!C1419,'Rounded options'!$B$3),"-"))</f>
        <v>152</v>
      </c>
      <c r="E1419" s="66">
        <f>IF(AND($O1419="HRG",OR($D$2,$Q1419=$E$2)), "See 07.BPTs",IFERROR(ROUND('[10]Linked sheet'!D1419,'Rounded options'!$B$3),"-"))</f>
        <v>433</v>
      </c>
      <c r="F1419" s="15" t="str">
        <f>IFERROR(ROUND(IF('[10]Linked sheet'!E1419="","-",'[10]Linked sheet'!E1419),'Rounded options'!$B$3),"-")</f>
        <v>-</v>
      </c>
      <c r="G1419" s="15" t="str">
        <f>IFERROR(ROUND(IF('[10]Linked sheet'!F1419="","-",'[10]Linked sheet'!F1419),'Rounded options'!$B$3),"-")</f>
        <v>-</v>
      </c>
      <c r="H1419" s="15">
        <f>IFERROR(ROUND(IF('[10]Linked sheet'!G1419="","-",'[10]Linked sheet'!G1419),'Rounded options'!$B$3),"-")</f>
        <v>5</v>
      </c>
      <c r="I1419" s="66">
        <f>IF(AND(Q1419=$I$2,$O1419="HRG"),"See 07.BPTs",IFERROR(ROUND('[10]Linked sheet'!H1419,'Rounded options'!$B$3),"-"))</f>
        <v>454</v>
      </c>
      <c r="J1419" s="15">
        <f>IFERROR(ROUND(IF('[10]Linked sheet'!I1419="","-",'[10]Linked sheet'!I1419),'Rounded options'!$B$3),"-")</f>
        <v>5</v>
      </c>
      <c r="K1419" s="15">
        <f>IFERROR(ROUND(IF('[10]Linked sheet'!J1419="","-",'[10]Linked sheet'!J1419),'Rounded options'!$B$3),"-")</f>
        <v>253</v>
      </c>
      <c r="L1419" s="15" t="str">
        <f>IF('[10]Linked sheet'!K1419="","-",'[10]Linked sheet'!K1419)</f>
        <v>No</v>
      </c>
      <c r="M1419" s="39" t="str">
        <f>IF('[10]Linked sheet'!L1419="","-",'[10]Linked sheet'!L1419)</f>
        <v>-</v>
      </c>
      <c r="N1419" s="35">
        <f>IFERROR(ROUND('[10]Linked sheet'!M1419,'Rounded options'!$B$3),"-")</f>
        <v>0</v>
      </c>
      <c r="O1419" s="7" t="str">
        <f>IFERROR(VLOOKUP($B1419,[11]BPT_System_Structure!$B:$F,2,FALSE),"-")</f>
        <v>-</v>
      </c>
      <c r="P1419" s="23" t="str">
        <f>IFERROR(VLOOKUP($B1419,[11]BPT_System_Structure!$B:$F,3,FALSE),"-")</f>
        <v>-</v>
      </c>
      <c r="Q1419" s="8" t="str">
        <f>IFERROR(VLOOKUP($B1419,[11]BPT_System_Structure!$B:$F,5,FALSE),"-")</f>
        <v>-</v>
      </c>
      <c r="R1419" s="59">
        <v>0</v>
      </c>
    </row>
    <row r="1420" spans="2:18" hidden="1" x14ac:dyDescent="0.2">
      <c r="B1420" s="21" t="str">
        <f>'[10]Linked sheet'!A1420</f>
        <v>MA37Z</v>
      </c>
      <c r="C1420" s="20" t="str">
        <f>VLOOKUP($B1420,'[10]Linked sheet'!$A$3:$O$1925,2,FALSE)</f>
        <v>Transvaginal Ultrasound with Biopsy</v>
      </c>
      <c r="D1420" s="68">
        <f>IF(AND($Q1420=$D$2,$O1420="HRG"),"See 07.BPT",IFERROR(ROUND('[10]Linked sheet'!C1420,'Rounded options'!$B$3),"-"))</f>
        <v>187</v>
      </c>
      <c r="E1420" s="66">
        <f>IF(AND($O1420="HRG",OR($D$2,$Q1420=$E$2)), "See 07.BPTs",IFERROR(ROUND('[10]Linked sheet'!D1420,'Rounded options'!$B$3),"-"))</f>
        <v>936</v>
      </c>
      <c r="F1420" s="15" t="str">
        <f>IFERROR(ROUND(IF('[10]Linked sheet'!E1420="","-",'[10]Linked sheet'!E1420),'Rounded options'!$B$3),"-")</f>
        <v>-</v>
      </c>
      <c r="G1420" s="15" t="str">
        <f>IFERROR(ROUND(IF('[10]Linked sheet'!F1420="","-",'[10]Linked sheet'!F1420),'Rounded options'!$B$3),"-")</f>
        <v>-</v>
      </c>
      <c r="H1420" s="15">
        <f>IFERROR(ROUND(IF('[10]Linked sheet'!G1420="","-",'[10]Linked sheet'!G1420),'Rounded options'!$B$3),"-")</f>
        <v>5</v>
      </c>
      <c r="I1420" s="66">
        <f>IF(AND(Q1420=$I$2,$O1420="HRG"),"See 07.BPTs",IFERROR(ROUND('[10]Linked sheet'!H1420,'Rounded options'!$B$3),"-"))</f>
        <v>936</v>
      </c>
      <c r="J1420" s="15">
        <f>IFERROR(ROUND(IF('[10]Linked sheet'!I1420="","-",'[10]Linked sheet'!I1420),'Rounded options'!$B$3),"-")</f>
        <v>5</v>
      </c>
      <c r="K1420" s="15">
        <f>IFERROR(ROUND(IF('[10]Linked sheet'!J1420="","-",'[10]Linked sheet'!J1420),'Rounded options'!$B$3),"-")</f>
        <v>253</v>
      </c>
      <c r="L1420" s="15" t="str">
        <f>IF('[10]Linked sheet'!K1420="","-",'[10]Linked sheet'!K1420)</f>
        <v>No</v>
      </c>
      <c r="M1420" s="39" t="str">
        <f>IF('[10]Linked sheet'!L1420="","-",'[10]Linked sheet'!L1420)</f>
        <v>-</v>
      </c>
      <c r="N1420" s="35">
        <f>IFERROR(ROUND('[10]Linked sheet'!M1420,'Rounded options'!$B$3),"-")</f>
        <v>0</v>
      </c>
      <c r="O1420" s="7" t="str">
        <f>IFERROR(VLOOKUP($B1420,[11]BPT_System_Structure!$B:$F,2,FALSE),"-")</f>
        <v>-</v>
      </c>
      <c r="P1420" s="23" t="str">
        <f>IFERROR(VLOOKUP($B1420,[11]BPT_System_Structure!$B:$F,3,FALSE),"-")</f>
        <v>-</v>
      </c>
      <c r="Q1420" s="8" t="str">
        <f>IFERROR(VLOOKUP($B1420,[11]BPT_System_Structure!$B:$F,5,FALSE),"-")</f>
        <v>-</v>
      </c>
      <c r="R1420" s="59">
        <v>0</v>
      </c>
    </row>
    <row r="1421" spans="2:18" hidden="1" x14ac:dyDescent="0.2">
      <c r="B1421" s="21" t="str">
        <f>'[10]Linked sheet'!A1421</f>
        <v>MA38Z</v>
      </c>
      <c r="C1421" s="20" t="str">
        <f>VLOOKUP($B1421,'[10]Linked sheet'!$A$3:$O$1925,2,FALSE)</f>
        <v>Diagnostic Colposcopy</v>
      </c>
      <c r="D1421" s="68">
        <f>IF(AND($Q1421=$D$2,$O1421="HRG"),"See 07.BPT",IFERROR(ROUND('[10]Linked sheet'!C1421,'Rounded options'!$B$3),"-"))</f>
        <v>141</v>
      </c>
      <c r="E1421" s="66">
        <f>IF(AND($O1421="HRG",OR($D$2,$Q1421=$E$2)), "See 07.BPTs",IFERROR(ROUND('[10]Linked sheet'!D1421,'Rounded options'!$B$3),"-"))</f>
        <v>446</v>
      </c>
      <c r="F1421" s="15" t="str">
        <f>IFERROR(ROUND(IF('[10]Linked sheet'!E1421="","-",'[10]Linked sheet'!E1421),'Rounded options'!$B$3),"-")</f>
        <v>-</v>
      </c>
      <c r="G1421" s="15" t="str">
        <f>IFERROR(ROUND(IF('[10]Linked sheet'!F1421="","-",'[10]Linked sheet'!F1421),'Rounded options'!$B$3),"-")</f>
        <v>-</v>
      </c>
      <c r="H1421" s="15">
        <f>IFERROR(ROUND(IF('[10]Linked sheet'!G1421="","-",'[10]Linked sheet'!G1421),'Rounded options'!$B$3),"-")</f>
        <v>5</v>
      </c>
      <c r="I1421" s="66">
        <f>IF(AND(Q1421=$I$2,$O1421="HRG"),"See 07.BPTs",IFERROR(ROUND('[10]Linked sheet'!H1421,'Rounded options'!$B$3),"-"))</f>
        <v>446</v>
      </c>
      <c r="J1421" s="15">
        <f>IFERROR(ROUND(IF('[10]Linked sheet'!I1421="","-",'[10]Linked sheet'!I1421),'Rounded options'!$B$3),"-")</f>
        <v>5</v>
      </c>
      <c r="K1421" s="15">
        <f>IFERROR(ROUND(IF('[10]Linked sheet'!J1421="","-",'[10]Linked sheet'!J1421),'Rounded options'!$B$3),"-")</f>
        <v>253</v>
      </c>
      <c r="L1421" s="15" t="str">
        <f>IF('[10]Linked sheet'!K1421="","-",'[10]Linked sheet'!K1421)</f>
        <v>No</v>
      </c>
      <c r="M1421" s="39" t="str">
        <f>IF('[10]Linked sheet'!L1421="","-",'[10]Linked sheet'!L1421)</f>
        <v>-</v>
      </c>
      <c r="N1421" s="35">
        <f>IFERROR(ROUND('[10]Linked sheet'!M1421,'Rounded options'!$B$3),"-")</f>
        <v>0</v>
      </c>
      <c r="O1421" s="7" t="str">
        <f>IFERROR(VLOOKUP($B1421,[11]BPT_System_Structure!$B:$F,2,FALSE),"-")</f>
        <v>-</v>
      </c>
      <c r="P1421" s="23" t="str">
        <f>IFERROR(VLOOKUP($B1421,[11]BPT_System_Structure!$B:$F,3,FALSE),"-")</f>
        <v>-</v>
      </c>
      <c r="Q1421" s="8" t="str">
        <f>IFERROR(VLOOKUP($B1421,[11]BPT_System_Structure!$B:$F,5,FALSE),"-")</f>
        <v>-</v>
      </c>
      <c r="R1421" s="59">
        <v>0</v>
      </c>
    </row>
    <row r="1422" spans="2:18" hidden="1" x14ac:dyDescent="0.2">
      <c r="B1422" s="21" t="str">
        <f>'[10]Linked sheet'!A1422</f>
        <v>MA39Z</v>
      </c>
      <c r="C1422" s="20" t="str">
        <f>VLOOKUP($B1422,'[10]Linked sheet'!$A$3:$O$1925,2,FALSE)</f>
        <v>Diagnostic Colposcopy with Biopsy</v>
      </c>
      <c r="D1422" s="68">
        <f>IF(AND($Q1422=$D$2,$O1422="HRG"),"See 07.BPT",IFERROR(ROUND('[10]Linked sheet'!C1422,'Rounded options'!$B$3),"-"))</f>
        <v>183</v>
      </c>
      <c r="E1422" s="66">
        <f>IF(AND($O1422="HRG",OR($D$2,$Q1422=$E$2)), "See 07.BPTs",IFERROR(ROUND('[10]Linked sheet'!D1422,'Rounded options'!$B$3),"-"))</f>
        <v>436</v>
      </c>
      <c r="F1422" s="15" t="str">
        <f>IFERROR(ROUND(IF('[10]Linked sheet'!E1422="","-",'[10]Linked sheet'!E1422),'Rounded options'!$B$3),"-")</f>
        <v>-</v>
      </c>
      <c r="G1422" s="15" t="str">
        <f>IFERROR(ROUND(IF('[10]Linked sheet'!F1422="","-",'[10]Linked sheet'!F1422),'Rounded options'!$B$3),"-")</f>
        <v>-</v>
      </c>
      <c r="H1422" s="15">
        <f>IFERROR(ROUND(IF('[10]Linked sheet'!G1422="","-",'[10]Linked sheet'!G1422),'Rounded options'!$B$3),"-")</f>
        <v>5</v>
      </c>
      <c r="I1422" s="66">
        <f>IF(AND(Q1422=$I$2,$O1422="HRG"),"See 07.BPTs",IFERROR(ROUND('[10]Linked sheet'!H1422,'Rounded options'!$B$3),"-"))</f>
        <v>436</v>
      </c>
      <c r="J1422" s="15">
        <f>IFERROR(ROUND(IF('[10]Linked sheet'!I1422="","-",'[10]Linked sheet'!I1422),'Rounded options'!$B$3),"-")</f>
        <v>5</v>
      </c>
      <c r="K1422" s="15">
        <f>IFERROR(ROUND(IF('[10]Linked sheet'!J1422="","-",'[10]Linked sheet'!J1422),'Rounded options'!$B$3),"-")</f>
        <v>253</v>
      </c>
      <c r="L1422" s="15" t="str">
        <f>IF('[10]Linked sheet'!K1422="","-",'[10]Linked sheet'!K1422)</f>
        <v>No</v>
      </c>
      <c r="M1422" s="39" t="str">
        <f>IF('[10]Linked sheet'!L1422="","-",'[10]Linked sheet'!L1422)</f>
        <v>-</v>
      </c>
      <c r="N1422" s="35">
        <f>IFERROR(ROUND('[10]Linked sheet'!M1422,'Rounded options'!$B$3),"-")</f>
        <v>0</v>
      </c>
      <c r="O1422" s="7" t="str">
        <f>IFERROR(VLOOKUP($B1422,[11]BPT_System_Structure!$B:$F,2,FALSE),"-")</f>
        <v>-</v>
      </c>
      <c r="P1422" s="23" t="str">
        <f>IFERROR(VLOOKUP($B1422,[11]BPT_System_Structure!$B:$F,3,FALSE),"-")</f>
        <v>-</v>
      </c>
      <c r="Q1422" s="8" t="str">
        <f>IFERROR(VLOOKUP($B1422,[11]BPT_System_Structure!$B:$F,5,FALSE),"-")</f>
        <v>-</v>
      </c>
      <c r="R1422" s="59">
        <v>0</v>
      </c>
    </row>
    <row r="1423" spans="2:18" hidden="1" x14ac:dyDescent="0.2">
      <c r="B1423" s="21" t="str">
        <f>'[10]Linked sheet'!A1423</f>
        <v>MA40Z</v>
      </c>
      <c r="C1423" s="20" t="str">
        <f>VLOOKUP($B1423,'[10]Linked sheet'!$A$3:$O$1925,2,FALSE)</f>
        <v>Therapeutic Colposcopy</v>
      </c>
      <c r="D1423" s="68">
        <f>IF(AND($Q1423=$D$2,$O1423="HRG"),"See 07.BPT",IFERROR(ROUND('[10]Linked sheet'!C1423,'Rounded options'!$B$3),"-"))</f>
        <v>194</v>
      </c>
      <c r="E1423" s="66">
        <f>IF(AND($O1423="HRG",OR($D$2,$Q1423=$E$2)), "See 07.BPTs",IFERROR(ROUND('[10]Linked sheet'!D1423,'Rounded options'!$B$3),"-"))</f>
        <v>697</v>
      </c>
      <c r="F1423" s="15" t="str">
        <f>IFERROR(ROUND(IF('[10]Linked sheet'!E1423="","-",'[10]Linked sheet'!E1423),'Rounded options'!$B$3),"-")</f>
        <v>-</v>
      </c>
      <c r="G1423" s="15" t="str">
        <f>IFERROR(ROUND(IF('[10]Linked sheet'!F1423="","-",'[10]Linked sheet'!F1423),'Rounded options'!$B$3),"-")</f>
        <v>-</v>
      </c>
      <c r="H1423" s="15">
        <f>IFERROR(ROUND(IF('[10]Linked sheet'!G1423="","-",'[10]Linked sheet'!G1423),'Rounded options'!$B$3),"-")</f>
        <v>5</v>
      </c>
      <c r="I1423" s="66">
        <f>IF(AND(Q1423=$I$2,$O1423="HRG"),"See 07.BPTs",IFERROR(ROUND('[10]Linked sheet'!H1423,'Rounded options'!$B$3),"-"))</f>
        <v>697</v>
      </c>
      <c r="J1423" s="15">
        <f>IFERROR(ROUND(IF('[10]Linked sheet'!I1423="","-",'[10]Linked sheet'!I1423),'Rounded options'!$B$3),"-")</f>
        <v>5</v>
      </c>
      <c r="K1423" s="15">
        <f>IFERROR(ROUND(IF('[10]Linked sheet'!J1423="","-",'[10]Linked sheet'!J1423),'Rounded options'!$B$3),"-")</f>
        <v>253</v>
      </c>
      <c r="L1423" s="15" t="str">
        <f>IF('[10]Linked sheet'!K1423="","-",'[10]Linked sheet'!K1423)</f>
        <v>No</v>
      </c>
      <c r="M1423" s="39" t="str">
        <f>IF('[10]Linked sheet'!L1423="","-",'[10]Linked sheet'!L1423)</f>
        <v>-</v>
      </c>
      <c r="N1423" s="35">
        <f>IFERROR(ROUND('[10]Linked sheet'!M1423,'Rounded options'!$B$3),"-")</f>
        <v>0</v>
      </c>
      <c r="O1423" s="7" t="str">
        <f>IFERROR(VLOOKUP($B1423,[11]BPT_System_Structure!$B:$F,2,FALSE),"-")</f>
        <v>-</v>
      </c>
      <c r="P1423" s="23" t="str">
        <f>IFERROR(VLOOKUP($B1423,[11]BPT_System_Structure!$B:$F,3,FALSE),"-")</f>
        <v>-</v>
      </c>
      <c r="Q1423" s="8" t="str">
        <f>IFERROR(VLOOKUP($B1423,[11]BPT_System_Structure!$B:$F,5,FALSE),"-")</f>
        <v>-</v>
      </c>
      <c r="R1423" s="59">
        <v>0</v>
      </c>
    </row>
    <row r="1424" spans="2:18" hidden="1" x14ac:dyDescent="0.2">
      <c r="B1424" s="21" t="str">
        <f>'[10]Linked sheet'!A1424</f>
        <v>MB05C</v>
      </c>
      <c r="C1424" s="20" t="str">
        <f>VLOOKUP($B1424,'[10]Linked sheet'!$A$3:$O$1925,2,FALSE)</f>
        <v>Malignant Gynaecological Disorders with Interventions, with CC Score 9+</v>
      </c>
      <c r="D1424" s="68" t="str">
        <f>IF(AND($Q1424=$D$2,$O1424="HRG"),"See 07.BPT",IFERROR(ROUND('[10]Linked sheet'!C1424,'Rounded options'!$B$3),"-"))</f>
        <v>-</v>
      </c>
      <c r="E1424" s="66">
        <f>IF(AND($O1424="HRG",OR($D$2,$Q1424=$E$2)), "See 07.BPTs",IFERROR(ROUND('[10]Linked sheet'!D1424,'Rounded options'!$B$3),"-"))</f>
        <v>7625</v>
      </c>
      <c r="F1424" s="15" t="str">
        <f>IFERROR(ROUND(IF('[10]Linked sheet'!E1424="","-",'[10]Linked sheet'!E1424),'Rounded options'!$B$3),"-")</f>
        <v>-</v>
      </c>
      <c r="G1424" s="15" t="str">
        <f>IFERROR(ROUND(IF('[10]Linked sheet'!F1424="","-",'[10]Linked sheet'!F1424),'Rounded options'!$B$3),"-")</f>
        <v>-</v>
      </c>
      <c r="H1424" s="15">
        <f>IFERROR(ROUND(IF('[10]Linked sheet'!G1424="","-",'[10]Linked sheet'!G1424),'Rounded options'!$B$3),"-")</f>
        <v>59</v>
      </c>
      <c r="I1424" s="66">
        <f>IF(AND(Q1424=$I$2,$O1424="HRG"),"See 07.BPTs",IFERROR(ROUND('[10]Linked sheet'!H1424,'Rounded options'!$B$3),"-"))</f>
        <v>7739</v>
      </c>
      <c r="J1424" s="15">
        <f>IFERROR(ROUND(IF('[10]Linked sheet'!I1424="","-",'[10]Linked sheet'!I1424),'Rounded options'!$B$3),"-")</f>
        <v>56</v>
      </c>
      <c r="K1424" s="15">
        <f>IFERROR(ROUND(IF('[10]Linked sheet'!J1424="","-",'[10]Linked sheet'!J1424),'Rounded options'!$B$3),"-")</f>
        <v>253</v>
      </c>
      <c r="L1424" s="15" t="str">
        <f>IF('[10]Linked sheet'!K1424="","-",'[10]Linked sheet'!K1424)</f>
        <v>Yes</v>
      </c>
      <c r="M1424" s="39">
        <f>IF('[10]Linked sheet'!L1424="","-",'[10]Linked sheet'!L1424)</f>
        <v>0.30000000000000004</v>
      </c>
      <c r="N1424" s="35">
        <f>IFERROR(ROUND('[10]Linked sheet'!M1424,'Rounded options'!$B$3),"-")</f>
        <v>2322</v>
      </c>
      <c r="O1424" s="7" t="str">
        <f>IFERROR(VLOOKUP($B1424,[11]BPT_System_Structure!$B:$F,2,FALSE),"-")</f>
        <v>-</v>
      </c>
      <c r="P1424" s="23" t="str">
        <f>IFERROR(VLOOKUP($B1424,[11]BPT_System_Structure!$B:$F,3,FALSE),"-")</f>
        <v>-</v>
      </c>
      <c r="Q1424" s="8" t="str">
        <f>IFERROR(VLOOKUP($B1424,[11]BPT_System_Structure!$B:$F,5,FALSE),"-")</f>
        <v>-</v>
      </c>
      <c r="R1424" s="59">
        <v>0</v>
      </c>
    </row>
    <row r="1425" spans="2:18" hidden="1" x14ac:dyDescent="0.2">
      <c r="B1425" s="21" t="str">
        <f>'[10]Linked sheet'!A1425</f>
        <v>MB05D</v>
      </c>
      <c r="C1425" s="20" t="str">
        <f>VLOOKUP($B1425,'[10]Linked sheet'!$A$3:$O$1925,2,FALSE)</f>
        <v>Malignant Gynaecological Disorders with Interventions, with CC Score 6-8</v>
      </c>
      <c r="D1425" s="68" t="str">
        <f>IF(AND($Q1425=$D$2,$O1425="HRG"),"See 07.BPT",IFERROR(ROUND('[10]Linked sheet'!C1425,'Rounded options'!$B$3),"-"))</f>
        <v>-</v>
      </c>
      <c r="E1425" s="66">
        <f>IF(AND($O1425="HRG",OR($D$2,$Q1425=$E$2)), "See 07.BPTs",IFERROR(ROUND('[10]Linked sheet'!D1425,'Rounded options'!$B$3),"-"))</f>
        <v>4237</v>
      </c>
      <c r="F1425" s="15" t="str">
        <f>IFERROR(ROUND(IF('[10]Linked sheet'!E1425="","-",'[10]Linked sheet'!E1425),'Rounded options'!$B$3),"-")</f>
        <v>-</v>
      </c>
      <c r="G1425" s="15" t="str">
        <f>IFERROR(ROUND(IF('[10]Linked sheet'!F1425="","-",'[10]Linked sheet'!F1425),'Rounded options'!$B$3),"-")</f>
        <v>-</v>
      </c>
      <c r="H1425" s="15">
        <f>IFERROR(ROUND(IF('[10]Linked sheet'!G1425="","-",'[10]Linked sheet'!G1425),'Rounded options'!$B$3),"-")</f>
        <v>21</v>
      </c>
      <c r="I1425" s="66">
        <f>IF(AND(Q1425=$I$2,$O1425="HRG"),"See 07.BPTs",IFERROR(ROUND('[10]Linked sheet'!H1425,'Rounded options'!$B$3),"-"))</f>
        <v>5104</v>
      </c>
      <c r="J1425" s="15">
        <f>IFERROR(ROUND(IF('[10]Linked sheet'!I1425="","-",'[10]Linked sheet'!I1425),'Rounded options'!$B$3),"-")</f>
        <v>35</v>
      </c>
      <c r="K1425" s="15">
        <f>IFERROR(ROUND(IF('[10]Linked sheet'!J1425="","-",'[10]Linked sheet'!J1425),'Rounded options'!$B$3),"-")</f>
        <v>253</v>
      </c>
      <c r="L1425" s="15" t="str">
        <f>IF('[10]Linked sheet'!K1425="","-",'[10]Linked sheet'!K1425)</f>
        <v>Yes</v>
      </c>
      <c r="M1425" s="39">
        <f>IF('[10]Linked sheet'!L1425="","-",'[10]Linked sheet'!L1425)</f>
        <v>0.30000000000000004</v>
      </c>
      <c r="N1425" s="35">
        <f>IFERROR(ROUND('[10]Linked sheet'!M1425,'Rounded options'!$B$3),"-")</f>
        <v>1531</v>
      </c>
      <c r="O1425" s="7" t="str">
        <f>IFERROR(VLOOKUP($B1425,[11]BPT_System_Structure!$B:$F,2,FALSE),"-")</f>
        <v>-</v>
      </c>
      <c r="P1425" s="23" t="str">
        <f>IFERROR(VLOOKUP($B1425,[11]BPT_System_Structure!$B:$F,3,FALSE),"-")</f>
        <v>-</v>
      </c>
      <c r="Q1425" s="8" t="str">
        <f>IFERROR(VLOOKUP($B1425,[11]BPT_System_Structure!$B:$F,5,FALSE),"-")</f>
        <v>-</v>
      </c>
      <c r="R1425" s="59">
        <v>0</v>
      </c>
    </row>
    <row r="1426" spans="2:18" hidden="1" x14ac:dyDescent="0.2">
      <c r="B1426" s="21" t="str">
        <f>'[10]Linked sheet'!A1426</f>
        <v>MB05E</v>
      </c>
      <c r="C1426" s="20" t="str">
        <f>VLOOKUP($B1426,'[10]Linked sheet'!$A$3:$O$1925,2,FALSE)</f>
        <v>Malignant Gynaecological Disorders with Interventions, with CC Score 3-5</v>
      </c>
      <c r="D1426" s="68" t="str">
        <f>IF(AND($Q1426=$D$2,$O1426="HRG"),"See 07.BPT",IFERROR(ROUND('[10]Linked sheet'!C1426,'Rounded options'!$B$3),"-"))</f>
        <v>-</v>
      </c>
      <c r="E1426" s="66">
        <f>IF(AND($O1426="HRG",OR($D$2,$Q1426=$E$2)), "See 07.BPTs",IFERROR(ROUND('[10]Linked sheet'!D1426,'Rounded options'!$B$3),"-"))</f>
        <v>2357</v>
      </c>
      <c r="F1426" s="15" t="str">
        <f>IFERROR(ROUND(IF('[10]Linked sheet'!E1426="","-",'[10]Linked sheet'!E1426),'Rounded options'!$B$3),"-")</f>
        <v>-</v>
      </c>
      <c r="G1426" s="15" t="str">
        <f>IFERROR(ROUND(IF('[10]Linked sheet'!F1426="","-",'[10]Linked sheet'!F1426),'Rounded options'!$B$3),"-")</f>
        <v>-</v>
      </c>
      <c r="H1426" s="15">
        <f>IFERROR(ROUND(IF('[10]Linked sheet'!G1426="","-",'[10]Linked sheet'!G1426),'Rounded options'!$B$3),"-")</f>
        <v>12</v>
      </c>
      <c r="I1426" s="66">
        <f>IF(AND(Q1426=$I$2,$O1426="HRG"),"See 07.BPTs",IFERROR(ROUND('[10]Linked sheet'!H1426,'Rounded options'!$B$3),"-"))</f>
        <v>3967</v>
      </c>
      <c r="J1426" s="15">
        <f>IFERROR(ROUND(IF('[10]Linked sheet'!I1426="","-",'[10]Linked sheet'!I1426),'Rounded options'!$B$3),"-")</f>
        <v>27</v>
      </c>
      <c r="K1426" s="15">
        <f>IFERROR(ROUND(IF('[10]Linked sheet'!J1426="","-",'[10]Linked sheet'!J1426),'Rounded options'!$B$3),"-")</f>
        <v>253</v>
      </c>
      <c r="L1426" s="15" t="str">
        <f>IF('[10]Linked sheet'!K1426="","-",'[10]Linked sheet'!K1426)</f>
        <v>Yes</v>
      </c>
      <c r="M1426" s="39">
        <f>IF('[10]Linked sheet'!L1426="","-",'[10]Linked sheet'!L1426)</f>
        <v>0.30000000000000004</v>
      </c>
      <c r="N1426" s="35">
        <f>IFERROR(ROUND('[10]Linked sheet'!M1426,'Rounded options'!$B$3),"-")</f>
        <v>1190</v>
      </c>
      <c r="O1426" s="7" t="str">
        <f>IFERROR(VLOOKUP($B1426,[11]BPT_System_Structure!$B:$F,2,FALSE),"-")</f>
        <v>-</v>
      </c>
      <c r="P1426" s="23" t="str">
        <f>IFERROR(VLOOKUP($B1426,[11]BPT_System_Structure!$B:$F,3,FALSE),"-")</f>
        <v>-</v>
      </c>
      <c r="Q1426" s="8" t="str">
        <f>IFERROR(VLOOKUP($B1426,[11]BPT_System_Structure!$B:$F,5,FALSE),"-")</f>
        <v>-</v>
      </c>
      <c r="R1426" s="59">
        <v>0</v>
      </c>
    </row>
    <row r="1427" spans="2:18" hidden="1" x14ac:dyDescent="0.2">
      <c r="B1427" s="21" t="str">
        <f>'[10]Linked sheet'!A1427</f>
        <v>MB05F</v>
      </c>
      <c r="C1427" s="20" t="str">
        <f>VLOOKUP($B1427,'[10]Linked sheet'!$A$3:$O$1925,2,FALSE)</f>
        <v>Malignant Gynaecological Disorders with Interventions, with CC Score 0-2</v>
      </c>
      <c r="D1427" s="68" t="str">
        <f>IF(AND($Q1427=$D$2,$O1427="HRG"),"See 07.BPT",IFERROR(ROUND('[10]Linked sheet'!C1427,'Rounded options'!$B$3),"-"))</f>
        <v>-</v>
      </c>
      <c r="E1427" s="66">
        <f>IF(AND($O1427="HRG",OR($D$2,$Q1427=$E$2)), "See 07.BPTs",IFERROR(ROUND('[10]Linked sheet'!D1427,'Rounded options'!$B$3),"-"))</f>
        <v>1827</v>
      </c>
      <c r="F1427" s="15" t="str">
        <f>IFERROR(ROUND(IF('[10]Linked sheet'!E1427="","-",'[10]Linked sheet'!E1427),'Rounded options'!$B$3),"-")</f>
        <v>-</v>
      </c>
      <c r="G1427" s="15" t="str">
        <f>IFERROR(ROUND(IF('[10]Linked sheet'!F1427="","-",'[10]Linked sheet'!F1427),'Rounded options'!$B$3),"-")</f>
        <v>-</v>
      </c>
      <c r="H1427" s="15">
        <f>IFERROR(ROUND(IF('[10]Linked sheet'!G1427="","-",'[10]Linked sheet'!G1427),'Rounded options'!$B$3),"-")</f>
        <v>5</v>
      </c>
      <c r="I1427" s="66">
        <f>IF(AND(Q1427=$I$2,$O1427="HRG"),"See 07.BPTs",IFERROR(ROUND('[10]Linked sheet'!H1427,'Rounded options'!$B$3),"-"))</f>
        <v>2506</v>
      </c>
      <c r="J1427" s="15">
        <f>IFERROR(ROUND(IF('[10]Linked sheet'!I1427="","-",'[10]Linked sheet'!I1427),'Rounded options'!$B$3),"-")</f>
        <v>15</v>
      </c>
      <c r="K1427" s="15">
        <f>IFERROR(ROUND(IF('[10]Linked sheet'!J1427="","-",'[10]Linked sheet'!J1427),'Rounded options'!$B$3),"-")</f>
        <v>253</v>
      </c>
      <c r="L1427" s="15" t="str">
        <f>IF('[10]Linked sheet'!K1427="","-",'[10]Linked sheet'!K1427)</f>
        <v>Yes</v>
      </c>
      <c r="M1427" s="39">
        <f>IF('[10]Linked sheet'!L1427="","-",'[10]Linked sheet'!L1427)</f>
        <v>0.30000000000000004</v>
      </c>
      <c r="N1427" s="35">
        <f>IFERROR(ROUND('[10]Linked sheet'!M1427,'Rounded options'!$B$3),"-")</f>
        <v>752</v>
      </c>
      <c r="O1427" s="7" t="str">
        <f>IFERROR(VLOOKUP($B1427,[11]BPT_System_Structure!$B:$F,2,FALSE),"-")</f>
        <v>-</v>
      </c>
      <c r="P1427" s="23" t="str">
        <f>IFERROR(VLOOKUP($B1427,[11]BPT_System_Structure!$B:$F,3,FALSE),"-")</f>
        <v>-</v>
      </c>
      <c r="Q1427" s="8" t="str">
        <f>IFERROR(VLOOKUP($B1427,[11]BPT_System_Structure!$B:$F,5,FALSE),"-")</f>
        <v>-</v>
      </c>
      <c r="R1427" s="59">
        <v>0</v>
      </c>
    </row>
    <row r="1428" spans="2:18" hidden="1" x14ac:dyDescent="0.2">
      <c r="B1428" s="21" t="str">
        <f>'[10]Linked sheet'!A1428</f>
        <v>MB05G</v>
      </c>
      <c r="C1428" s="20" t="str">
        <f>VLOOKUP($B1428,'[10]Linked sheet'!$A$3:$O$1925,2,FALSE)</f>
        <v>Malignant Gynaecological Disorders without Interventions, with CC Score 10+</v>
      </c>
      <c r="D1428" s="68" t="str">
        <f>IF(AND($Q1428=$D$2,$O1428="HRG"),"See 07.BPT",IFERROR(ROUND('[10]Linked sheet'!C1428,'Rounded options'!$B$3),"-"))</f>
        <v>-</v>
      </c>
      <c r="E1428" s="66">
        <f>IF(AND($O1428="HRG",OR($D$2,$Q1428=$E$2)), "See 07.BPTs",IFERROR(ROUND('[10]Linked sheet'!D1428,'Rounded options'!$B$3),"-"))</f>
        <v>5071</v>
      </c>
      <c r="F1428" s="15" t="str">
        <f>IFERROR(ROUND(IF('[10]Linked sheet'!E1428="","-",'[10]Linked sheet'!E1428),'Rounded options'!$B$3),"-")</f>
        <v>-</v>
      </c>
      <c r="G1428" s="15" t="str">
        <f>IFERROR(ROUND(IF('[10]Linked sheet'!F1428="","-",'[10]Linked sheet'!F1428),'Rounded options'!$B$3),"-")</f>
        <v>-</v>
      </c>
      <c r="H1428" s="15">
        <f>IFERROR(ROUND(IF('[10]Linked sheet'!G1428="","-",'[10]Linked sheet'!G1428),'Rounded options'!$B$3),"-")</f>
        <v>47</v>
      </c>
      <c r="I1428" s="66">
        <f>IF(AND(Q1428=$I$2,$O1428="HRG"),"See 07.BPTs",IFERROR(ROUND('[10]Linked sheet'!H1428,'Rounded options'!$B$3),"-"))</f>
        <v>5071</v>
      </c>
      <c r="J1428" s="15">
        <f>IFERROR(ROUND(IF('[10]Linked sheet'!I1428="","-",'[10]Linked sheet'!I1428),'Rounded options'!$B$3),"-")</f>
        <v>47</v>
      </c>
      <c r="K1428" s="15">
        <f>IFERROR(ROUND(IF('[10]Linked sheet'!J1428="","-",'[10]Linked sheet'!J1428),'Rounded options'!$B$3),"-")</f>
        <v>253</v>
      </c>
      <c r="L1428" s="15" t="str">
        <f>IF('[10]Linked sheet'!K1428="","-",'[10]Linked sheet'!K1428)</f>
        <v>Yes</v>
      </c>
      <c r="M1428" s="39">
        <f>IF('[10]Linked sheet'!L1428="","-",'[10]Linked sheet'!L1428)</f>
        <v>0.30000000000000004</v>
      </c>
      <c r="N1428" s="35">
        <f>IFERROR(ROUND('[10]Linked sheet'!M1428,'Rounded options'!$B$3),"-")</f>
        <v>1521</v>
      </c>
      <c r="O1428" s="7" t="str">
        <f>IFERROR(VLOOKUP($B1428,[11]BPT_System_Structure!$B:$F,2,FALSE),"-")</f>
        <v>-</v>
      </c>
      <c r="P1428" s="23" t="str">
        <f>IFERROR(VLOOKUP($B1428,[11]BPT_System_Structure!$B:$F,3,FALSE),"-")</f>
        <v>-</v>
      </c>
      <c r="Q1428" s="8" t="str">
        <f>IFERROR(VLOOKUP($B1428,[11]BPT_System_Structure!$B:$F,5,FALSE),"-")</f>
        <v>-</v>
      </c>
      <c r="R1428" s="59">
        <v>0</v>
      </c>
    </row>
    <row r="1429" spans="2:18" hidden="1" x14ac:dyDescent="0.2">
      <c r="B1429" s="21" t="str">
        <f>'[10]Linked sheet'!A1429</f>
        <v>MB05H</v>
      </c>
      <c r="C1429" s="20" t="str">
        <f>VLOOKUP($B1429,'[10]Linked sheet'!$A$3:$O$1925,2,FALSE)</f>
        <v>Malignant Gynaecological Disorders without Interventions, with CC Score 7-9</v>
      </c>
      <c r="D1429" s="68" t="str">
        <f>IF(AND($Q1429=$D$2,$O1429="HRG"),"See 07.BPT",IFERROR(ROUND('[10]Linked sheet'!C1429,'Rounded options'!$B$3),"-"))</f>
        <v>-</v>
      </c>
      <c r="E1429" s="66">
        <f>IF(AND($O1429="HRG",OR($D$2,$Q1429=$E$2)), "See 07.BPTs",IFERROR(ROUND('[10]Linked sheet'!D1429,'Rounded options'!$B$3),"-"))</f>
        <v>2644</v>
      </c>
      <c r="F1429" s="15" t="str">
        <f>IFERROR(ROUND(IF('[10]Linked sheet'!E1429="","-",'[10]Linked sheet'!E1429),'Rounded options'!$B$3),"-")</f>
        <v>-</v>
      </c>
      <c r="G1429" s="15" t="str">
        <f>IFERROR(ROUND(IF('[10]Linked sheet'!F1429="","-",'[10]Linked sheet'!F1429),'Rounded options'!$B$3),"-")</f>
        <v>-</v>
      </c>
      <c r="H1429" s="15">
        <f>IFERROR(ROUND(IF('[10]Linked sheet'!G1429="","-",'[10]Linked sheet'!G1429),'Rounded options'!$B$3),"-")</f>
        <v>30</v>
      </c>
      <c r="I1429" s="66">
        <f>IF(AND(Q1429=$I$2,$O1429="HRG"),"See 07.BPTs",IFERROR(ROUND('[10]Linked sheet'!H1429,'Rounded options'!$B$3),"-"))</f>
        <v>3553</v>
      </c>
      <c r="J1429" s="15">
        <f>IFERROR(ROUND(IF('[10]Linked sheet'!I1429="","-",'[10]Linked sheet'!I1429),'Rounded options'!$B$3),"-")</f>
        <v>32</v>
      </c>
      <c r="K1429" s="15">
        <f>IFERROR(ROUND(IF('[10]Linked sheet'!J1429="","-",'[10]Linked sheet'!J1429),'Rounded options'!$B$3),"-")</f>
        <v>253</v>
      </c>
      <c r="L1429" s="15" t="str">
        <f>IF('[10]Linked sheet'!K1429="","-",'[10]Linked sheet'!K1429)</f>
        <v>Yes</v>
      </c>
      <c r="M1429" s="39">
        <f>IF('[10]Linked sheet'!L1429="","-",'[10]Linked sheet'!L1429)</f>
        <v>0.30000000000000004</v>
      </c>
      <c r="N1429" s="35">
        <f>IFERROR(ROUND('[10]Linked sheet'!M1429,'Rounded options'!$B$3),"-")</f>
        <v>1066</v>
      </c>
      <c r="O1429" s="7" t="str">
        <f>IFERROR(VLOOKUP($B1429,[11]BPT_System_Structure!$B:$F,2,FALSE),"-")</f>
        <v>-</v>
      </c>
      <c r="P1429" s="23" t="str">
        <f>IFERROR(VLOOKUP($B1429,[11]BPT_System_Structure!$B:$F,3,FALSE),"-")</f>
        <v>-</v>
      </c>
      <c r="Q1429" s="8" t="str">
        <f>IFERROR(VLOOKUP($B1429,[11]BPT_System_Structure!$B:$F,5,FALSE),"-")</f>
        <v>-</v>
      </c>
      <c r="R1429" s="59">
        <v>0</v>
      </c>
    </row>
    <row r="1430" spans="2:18" hidden="1" x14ac:dyDescent="0.2">
      <c r="B1430" s="21" t="str">
        <f>'[10]Linked sheet'!A1430</f>
        <v>MB05J</v>
      </c>
      <c r="C1430" s="20" t="str">
        <f>VLOOKUP($B1430,'[10]Linked sheet'!$A$3:$O$1925,2,FALSE)</f>
        <v>Malignant Gynaecological Disorders without Interventions, with CC Score 4-6</v>
      </c>
      <c r="D1430" s="68" t="str">
        <f>IF(AND($Q1430=$D$2,$O1430="HRG"),"See 07.BPT",IFERROR(ROUND('[10]Linked sheet'!C1430,'Rounded options'!$B$3),"-"))</f>
        <v>-</v>
      </c>
      <c r="E1430" s="66">
        <f>IF(AND($O1430="HRG",OR($D$2,$Q1430=$E$2)), "See 07.BPTs",IFERROR(ROUND('[10]Linked sheet'!D1430,'Rounded options'!$B$3),"-"))</f>
        <v>1017</v>
      </c>
      <c r="F1430" s="15" t="str">
        <f>IFERROR(ROUND(IF('[10]Linked sheet'!E1430="","-",'[10]Linked sheet'!E1430),'Rounded options'!$B$3),"-")</f>
        <v>-</v>
      </c>
      <c r="G1430" s="15" t="str">
        <f>IFERROR(ROUND(IF('[10]Linked sheet'!F1430="","-",'[10]Linked sheet'!F1430),'Rounded options'!$B$3),"-")</f>
        <v>-</v>
      </c>
      <c r="H1430" s="15">
        <f>IFERROR(ROUND(IF('[10]Linked sheet'!G1430="","-",'[10]Linked sheet'!G1430),'Rounded options'!$B$3),"-")</f>
        <v>8</v>
      </c>
      <c r="I1430" s="66">
        <f>IF(AND(Q1430=$I$2,$O1430="HRG"),"See 07.BPTs",IFERROR(ROUND('[10]Linked sheet'!H1430,'Rounded options'!$B$3),"-"))</f>
        <v>2748</v>
      </c>
      <c r="J1430" s="15">
        <f>IFERROR(ROUND(IF('[10]Linked sheet'!I1430="","-",'[10]Linked sheet'!I1430),'Rounded options'!$B$3),"-")</f>
        <v>25</v>
      </c>
      <c r="K1430" s="15">
        <f>IFERROR(ROUND(IF('[10]Linked sheet'!J1430="","-",'[10]Linked sheet'!J1430),'Rounded options'!$B$3),"-")</f>
        <v>253</v>
      </c>
      <c r="L1430" s="15" t="str">
        <f>IF('[10]Linked sheet'!K1430="","-",'[10]Linked sheet'!K1430)</f>
        <v>Yes</v>
      </c>
      <c r="M1430" s="39">
        <f>IF('[10]Linked sheet'!L1430="","-",'[10]Linked sheet'!L1430)</f>
        <v>0.30000000000000004</v>
      </c>
      <c r="N1430" s="35">
        <f>IFERROR(ROUND('[10]Linked sheet'!M1430,'Rounded options'!$B$3),"-")</f>
        <v>824</v>
      </c>
      <c r="O1430" s="7" t="str">
        <f>IFERROR(VLOOKUP($B1430,[11]BPT_System_Structure!$B:$F,2,FALSE),"-")</f>
        <v>-</v>
      </c>
      <c r="P1430" s="23" t="str">
        <f>IFERROR(VLOOKUP($B1430,[11]BPT_System_Structure!$B:$F,3,FALSE),"-")</f>
        <v>-</v>
      </c>
      <c r="Q1430" s="8" t="str">
        <f>IFERROR(VLOOKUP($B1430,[11]BPT_System_Structure!$B:$F,5,FALSE),"-")</f>
        <v>-</v>
      </c>
      <c r="R1430" s="59">
        <v>0</v>
      </c>
    </row>
    <row r="1431" spans="2:18" hidden="1" x14ac:dyDescent="0.2">
      <c r="B1431" s="21" t="str">
        <f>'[10]Linked sheet'!A1431</f>
        <v>MB05K</v>
      </c>
      <c r="C1431" s="20" t="str">
        <f>VLOOKUP($B1431,'[10]Linked sheet'!$A$3:$O$1925,2,FALSE)</f>
        <v>Malignant Gynaecological Disorders without Interventions, with CC Score 2-3</v>
      </c>
      <c r="D1431" s="68" t="str">
        <f>IF(AND($Q1431=$D$2,$O1431="HRG"),"See 07.BPT",IFERROR(ROUND('[10]Linked sheet'!C1431,'Rounded options'!$B$3),"-"))</f>
        <v>-</v>
      </c>
      <c r="E1431" s="66">
        <f>IF(AND($O1431="HRG",OR($D$2,$Q1431=$E$2)), "See 07.BPTs",IFERROR(ROUND('[10]Linked sheet'!D1431,'Rounded options'!$B$3),"-"))</f>
        <v>717</v>
      </c>
      <c r="F1431" s="15" t="str">
        <f>IFERROR(ROUND(IF('[10]Linked sheet'!E1431="","-",'[10]Linked sheet'!E1431),'Rounded options'!$B$3),"-")</f>
        <v>-</v>
      </c>
      <c r="G1431" s="15" t="str">
        <f>IFERROR(ROUND(IF('[10]Linked sheet'!F1431="","-",'[10]Linked sheet'!F1431),'Rounded options'!$B$3),"-")</f>
        <v>-</v>
      </c>
      <c r="H1431" s="15">
        <f>IFERROR(ROUND(IF('[10]Linked sheet'!G1431="","-",'[10]Linked sheet'!G1431),'Rounded options'!$B$3),"-")</f>
        <v>5</v>
      </c>
      <c r="I1431" s="66">
        <f>IF(AND(Q1431=$I$2,$O1431="HRG"),"See 07.BPTs",IFERROR(ROUND('[10]Linked sheet'!H1431,'Rounded options'!$B$3),"-"))</f>
        <v>1975</v>
      </c>
      <c r="J1431" s="15">
        <f>IFERROR(ROUND(IF('[10]Linked sheet'!I1431="","-",'[10]Linked sheet'!I1431),'Rounded options'!$B$3),"-")</f>
        <v>11</v>
      </c>
      <c r="K1431" s="15">
        <f>IFERROR(ROUND(IF('[10]Linked sheet'!J1431="","-",'[10]Linked sheet'!J1431),'Rounded options'!$B$3),"-")</f>
        <v>253</v>
      </c>
      <c r="L1431" s="15" t="str">
        <f>IF('[10]Linked sheet'!K1431="","-",'[10]Linked sheet'!K1431)</f>
        <v>Yes</v>
      </c>
      <c r="M1431" s="39">
        <f>IF('[10]Linked sheet'!L1431="","-",'[10]Linked sheet'!L1431)</f>
        <v>0.30000000000000004</v>
      </c>
      <c r="N1431" s="35">
        <f>IFERROR(ROUND('[10]Linked sheet'!M1431,'Rounded options'!$B$3),"-")</f>
        <v>593</v>
      </c>
      <c r="O1431" s="7" t="str">
        <f>IFERROR(VLOOKUP($B1431,[11]BPT_System_Structure!$B:$F,2,FALSE),"-")</f>
        <v>-</v>
      </c>
      <c r="P1431" s="23" t="str">
        <f>IFERROR(VLOOKUP($B1431,[11]BPT_System_Structure!$B:$F,3,FALSE),"-")</f>
        <v>-</v>
      </c>
      <c r="Q1431" s="8" t="str">
        <f>IFERROR(VLOOKUP($B1431,[11]BPT_System_Structure!$B:$F,5,FALSE),"-")</f>
        <v>-</v>
      </c>
      <c r="R1431" s="59">
        <v>0</v>
      </c>
    </row>
    <row r="1432" spans="2:18" hidden="1" x14ac:dyDescent="0.2">
      <c r="B1432" s="21" t="str">
        <f>'[10]Linked sheet'!A1432</f>
        <v>MB05L</v>
      </c>
      <c r="C1432" s="20" t="str">
        <f>VLOOKUP($B1432,'[10]Linked sheet'!$A$3:$O$1925,2,FALSE)</f>
        <v>Malignant Gynaecological Disorders without Interventions, with CC Score 0-1</v>
      </c>
      <c r="D1432" s="68" t="str">
        <f>IF(AND($Q1432=$D$2,$O1432="HRG"),"See 07.BPT",IFERROR(ROUND('[10]Linked sheet'!C1432,'Rounded options'!$B$3),"-"))</f>
        <v>-</v>
      </c>
      <c r="E1432" s="66">
        <f>IF(AND($O1432="HRG",OR($D$2,$Q1432=$E$2)), "See 07.BPTs",IFERROR(ROUND('[10]Linked sheet'!D1432,'Rounded options'!$B$3),"-"))</f>
        <v>646</v>
      </c>
      <c r="F1432" s="15" t="str">
        <f>IFERROR(ROUND(IF('[10]Linked sheet'!E1432="","-",'[10]Linked sheet'!E1432),'Rounded options'!$B$3),"-")</f>
        <v>-</v>
      </c>
      <c r="G1432" s="15" t="str">
        <f>IFERROR(ROUND(IF('[10]Linked sheet'!F1432="","-",'[10]Linked sheet'!F1432),'Rounded options'!$B$3),"-")</f>
        <v>-</v>
      </c>
      <c r="H1432" s="15">
        <f>IFERROR(ROUND(IF('[10]Linked sheet'!G1432="","-",'[10]Linked sheet'!G1432),'Rounded options'!$B$3),"-")</f>
        <v>5</v>
      </c>
      <c r="I1432" s="66">
        <f>IF(AND(Q1432=$I$2,$O1432="HRG"),"See 07.BPTs",IFERROR(ROUND('[10]Linked sheet'!H1432,'Rounded options'!$B$3),"-"))</f>
        <v>1250</v>
      </c>
      <c r="J1432" s="15">
        <f>IFERROR(ROUND(IF('[10]Linked sheet'!I1432="","-",'[10]Linked sheet'!I1432),'Rounded options'!$B$3),"-")</f>
        <v>8</v>
      </c>
      <c r="K1432" s="15">
        <f>IFERROR(ROUND(IF('[10]Linked sheet'!J1432="","-",'[10]Linked sheet'!J1432),'Rounded options'!$B$3),"-")</f>
        <v>253</v>
      </c>
      <c r="L1432" s="15" t="str">
        <f>IF('[10]Linked sheet'!K1432="","-",'[10]Linked sheet'!K1432)</f>
        <v>Yes</v>
      </c>
      <c r="M1432" s="39">
        <f>IF('[10]Linked sheet'!L1432="","-",'[10]Linked sheet'!L1432)</f>
        <v>0.65</v>
      </c>
      <c r="N1432" s="35">
        <f>IFERROR(ROUND('[10]Linked sheet'!M1432,'Rounded options'!$B$3),"-")</f>
        <v>813</v>
      </c>
      <c r="O1432" s="7" t="str">
        <f>IFERROR(VLOOKUP($B1432,[11]BPT_System_Structure!$B:$F,2,FALSE),"-")</f>
        <v>-</v>
      </c>
      <c r="P1432" s="23" t="str">
        <f>IFERROR(VLOOKUP($B1432,[11]BPT_System_Structure!$B:$F,3,FALSE),"-")</f>
        <v>-</v>
      </c>
      <c r="Q1432" s="8" t="str">
        <f>IFERROR(VLOOKUP($B1432,[11]BPT_System_Structure!$B:$F,5,FALSE),"-")</f>
        <v>-</v>
      </c>
      <c r="R1432" s="59">
        <v>0</v>
      </c>
    </row>
    <row r="1433" spans="2:18" hidden="1" x14ac:dyDescent="0.2">
      <c r="B1433" s="21" t="str">
        <f>'[10]Linked sheet'!A1433</f>
        <v>MB08A</v>
      </c>
      <c r="C1433" s="20" t="str">
        <f>VLOOKUP($B1433,'[10]Linked sheet'!$A$3:$O$1925,2,FALSE)</f>
        <v>Threatened or Spontaneous Miscarriage, with Interventions</v>
      </c>
      <c r="D1433" s="68" t="str">
        <f>IF(AND($Q1433=$D$2,$O1433="HRG"),"See 07.BPT",IFERROR(ROUND('[10]Linked sheet'!C1433,'Rounded options'!$B$3),"-"))</f>
        <v>-</v>
      </c>
      <c r="E1433" s="66">
        <f>IF(AND($O1433="HRG",OR($D$2,$Q1433=$E$2)), "See 07.BPTs",IFERROR(ROUND('[10]Linked sheet'!D1433,'Rounded options'!$B$3),"-"))</f>
        <v>1476</v>
      </c>
      <c r="F1433" s="15" t="str">
        <f>IFERROR(ROUND(IF('[10]Linked sheet'!E1433="","-",'[10]Linked sheet'!E1433),'Rounded options'!$B$3),"-")</f>
        <v>-</v>
      </c>
      <c r="G1433" s="15" t="str">
        <f>IFERROR(ROUND(IF('[10]Linked sheet'!F1433="","-",'[10]Linked sheet'!F1433),'Rounded options'!$B$3),"-")</f>
        <v>-</v>
      </c>
      <c r="H1433" s="15">
        <f>IFERROR(ROUND(IF('[10]Linked sheet'!G1433="","-",'[10]Linked sheet'!G1433),'Rounded options'!$B$3),"-")</f>
        <v>5</v>
      </c>
      <c r="I1433" s="66">
        <f>IF(AND(Q1433=$I$2,$O1433="HRG"),"See 07.BPTs",IFERROR(ROUND('[10]Linked sheet'!H1433,'Rounded options'!$B$3),"-"))</f>
        <v>1476</v>
      </c>
      <c r="J1433" s="15">
        <f>IFERROR(ROUND(IF('[10]Linked sheet'!I1433="","-",'[10]Linked sheet'!I1433),'Rounded options'!$B$3),"-")</f>
        <v>5</v>
      </c>
      <c r="K1433" s="15">
        <f>IFERROR(ROUND(IF('[10]Linked sheet'!J1433="","-",'[10]Linked sheet'!J1433),'Rounded options'!$B$3),"-")</f>
        <v>253</v>
      </c>
      <c r="L1433" s="15" t="str">
        <f>IF('[10]Linked sheet'!K1433="","-",'[10]Linked sheet'!K1433)</f>
        <v>Yes</v>
      </c>
      <c r="M1433" s="39">
        <f>IF('[10]Linked sheet'!L1433="","-",'[10]Linked sheet'!L1433)</f>
        <v>0.4</v>
      </c>
      <c r="N1433" s="35">
        <f>IFERROR(ROUND('[10]Linked sheet'!M1433,'Rounded options'!$B$3),"-")</f>
        <v>590</v>
      </c>
      <c r="O1433" s="7" t="str">
        <f>IFERROR(VLOOKUP($B1433,[11]BPT_System_Structure!$B:$F,2,FALSE),"-")</f>
        <v>-</v>
      </c>
      <c r="P1433" s="23" t="str">
        <f>IFERROR(VLOOKUP($B1433,[11]BPT_System_Structure!$B:$F,3,FALSE),"-")</f>
        <v>-</v>
      </c>
      <c r="Q1433" s="8" t="str">
        <f>IFERROR(VLOOKUP($B1433,[11]BPT_System_Structure!$B:$F,5,FALSE),"-")</f>
        <v>-</v>
      </c>
      <c r="R1433" s="59">
        <v>0</v>
      </c>
    </row>
    <row r="1434" spans="2:18" hidden="1" x14ac:dyDescent="0.2">
      <c r="B1434" s="21" t="str">
        <f>'[10]Linked sheet'!A1434</f>
        <v>MB08B</v>
      </c>
      <c r="C1434" s="20" t="str">
        <f>VLOOKUP($B1434,'[10]Linked sheet'!$A$3:$O$1925,2,FALSE)</f>
        <v>Threatened or Spontaneous Miscarriage, without Interventions</v>
      </c>
      <c r="D1434" s="68" t="str">
        <f>IF(AND($Q1434=$D$2,$O1434="HRG"),"See 07.BPT",IFERROR(ROUND('[10]Linked sheet'!C1434,'Rounded options'!$B$3),"-"))</f>
        <v>-</v>
      </c>
      <c r="E1434" s="66">
        <f>IF(AND($O1434="HRG",OR($D$2,$Q1434=$E$2)), "See 07.BPTs",IFERROR(ROUND('[10]Linked sheet'!D1434,'Rounded options'!$B$3),"-"))</f>
        <v>425</v>
      </c>
      <c r="F1434" s="15" t="str">
        <f>IFERROR(ROUND(IF('[10]Linked sheet'!E1434="","-",'[10]Linked sheet'!E1434),'Rounded options'!$B$3),"-")</f>
        <v>-</v>
      </c>
      <c r="G1434" s="15" t="str">
        <f>IFERROR(ROUND(IF('[10]Linked sheet'!F1434="","-",'[10]Linked sheet'!F1434),'Rounded options'!$B$3),"-")</f>
        <v>-</v>
      </c>
      <c r="H1434" s="15">
        <f>IFERROR(ROUND(IF('[10]Linked sheet'!G1434="","-",'[10]Linked sheet'!G1434),'Rounded options'!$B$3),"-")</f>
        <v>5</v>
      </c>
      <c r="I1434" s="66">
        <f>IF(AND(Q1434=$I$2,$O1434="HRG"),"See 07.BPTs",IFERROR(ROUND('[10]Linked sheet'!H1434,'Rounded options'!$B$3),"-"))</f>
        <v>453</v>
      </c>
      <c r="J1434" s="15">
        <f>IFERROR(ROUND(IF('[10]Linked sheet'!I1434="","-",'[10]Linked sheet'!I1434),'Rounded options'!$B$3),"-")</f>
        <v>5</v>
      </c>
      <c r="K1434" s="15">
        <f>IFERROR(ROUND(IF('[10]Linked sheet'!J1434="","-",'[10]Linked sheet'!J1434),'Rounded options'!$B$3),"-")</f>
        <v>253</v>
      </c>
      <c r="L1434" s="15" t="str">
        <f>IF('[10]Linked sheet'!K1434="","-",'[10]Linked sheet'!K1434)</f>
        <v>Yes</v>
      </c>
      <c r="M1434" s="39">
        <f>IF('[10]Linked sheet'!L1434="","-",'[10]Linked sheet'!L1434)</f>
        <v>1</v>
      </c>
      <c r="N1434" s="35">
        <f>IFERROR(ROUND('[10]Linked sheet'!M1434,'Rounded options'!$B$3),"-")</f>
        <v>453</v>
      </c>
      <c r="O1434" s="7" t="str">
        <f>IFERROR(VLOOKUP($B1434,[11]BPT_System_Structure!$B:$F,2,FALSE),"-")</f>
        <v>-</v>
      </c>
      <c r="P1434" s="23" t="str">
        <f>IFERROR(VLOOKUP($B1434,[11]BPT_System_Structure!$B:$F,3,FALSE),"-")</f>
        <v>-</v>
      </c>
      <c r="Q1434" s="8" t="str">
        <f>IFERROR(VLOOKUP($B1434,[11]BPT_System_Structure!$B:$F,5,FALSE),"-")</f>
        <v>-</v>
      </c>
      <c r="R1434" s="59">
        <v>0</v>
      </c>
    </row>
    <row r="1435" spans="2:18" hidden="1" x14ac:dyDescent="0.2">
      <c r="B1435" s="21" t="str">
        <f>'[10]Linked sheet'!A1435</f>
        <v>MB09A</v>
      </c>
      <c r="C1435" s="20" t="str">
        <f>VLOOKUP($B1435,'[10]Linked sheet'!$A$3:$O$1925,2,FALSE)</f>
        <v>Non-Malignant Gynaecological Disorders with Interventions, with CC Score 6+</v>
      </c>
      <c r="D1435" s="68" t="str">
        <f>IF(AND($Q1435=$D$2,$O1435="HRG"),"See 07.BPT",IFERROR(ROUND('[10]Linked sheet'!C1435,'Rounded options'!$B$3),"-"))</f>
        <v>-</v>
      </c>
      <c r="E1435" s="66">
        <f>IF(AND($O1435="HRG",OR($D$2,$Q1435=$E$2)), "See 07.BPTs",IFERROR(ROUND('[10]Linked sheet'!D1435,'Rounded options'!$B$3),"-"))</f>
        <v>2621</v>
      </c>
      <c r="F1435" s="15" t="str">
        <f>IFERROR(ROUND(IF('[10]Linked sheet'!E1435="","-",'[10]Linked sheet'!E1435),'Rounded options'!$B$3),"-")</f>
        <v>-</v>
      </c>
      <c r="G1435" s="15" t="str">
        <f>IFERROR(ROUND(IF('[10]Linked sheet'!F1435="","-",'[10]Linked sheet'!F1435),'Rounded options'!$B$3),"-")</f>
        <v>-</v>
      </c>
      <c r="H1435" s="15">
        <f>IFERROR(ROUND(IF('[10]Linked sheet'!G1435="","-",'[10]Linked sheet'!G1435),'Rounded options'!$B$3),"-")</f>
        <v>12</v>
      </c>
      <c r="I1435" s="66">
        <f>IF(AND(Q1435=$I$2,$O1435="HRG"),"See 07.BPTs",IFERROR(ROUND('[10]Linked sheet'!H1435,'Rounded options'!$B$3),"-"))</f>
        <v>5117</v>
      </c>
      <c r="J1435" s="15">
        <f>IFERROR(ROUND(IF('[10]Linked sheet'!I1435="","-",'[10]Linked sheet'!I1435),'Rounded options'!$B$3),"-")</f>
        <v>44</v>
      </c>
      <c r="K1435" s="15">
        <f>IFERROR(ROUND(IF('[10]Linked sheet'!J1435="","-",'[10]Linked sheet'!J1435),'Rounded options'!$B$3),"-")</f>
        <v>253</v>
      </c>
      <c r="L1435" s="15" t="str">
        <f>IF('[10]Linked sheet'!K1435="","-",'[10]Linked sheet'!K1435)</f>
        <v>Yes</v>
      </c>
      <c r="M1435" s="39">
        <f>IF('[10]Linked sheet'!L1435="","-",'[10]Linked sheet'!L1435)</f>
        <v>0.30000000000000004</v>
      </c>
      <c r="N1435" s="35">
        <f>IFERROR(ROUND('[10]Linked sheet'!M1435,'Rounded options'!$B$3),"-")</f>
        <v>1535</v>
      </c>
      <c r="O1435" s="7" t="str">
        <f>IFERROR(VLOOKUP($B1435,[11]BPT_System_Structure!$B:$F,2,FALSE),"-")</f>
        <v>-</v>
      </c>
      <c r="P1435" s="23" t="str">
        <f>IFERROR(VLOOKUP($B1435,[11]BPT_System_Structure!$B:$F,3,FALSE),"-")</f>
        <v>-</v>
      </c>
      <c r="Q1435" s="8" t="str">
        <f>IFERROR(VLOOKUP($B1435,[11]BPT_System_Structure!$B:$F,5,FALSE),"-")</f>
        <v>-</v>
      </c>
      <c r="R1435" s="59">
        <v>0</v>
      </c>
    </row>
    <row r="1436" spans="2:18" hidden="1" x14ac:dyDescent="0.2">
      <c r="B1436" s="21" t="str">
        <f>'[10]Linked sheet'!A1436</f>
        <v>MB09B</v>
      </c>
      <c r="C1436" s="20" t="str">
        <f>VLOOKUP($B1436,'[10]Linked sheet'!$A$3:$O$1925,2,FALSE)</f>
        <v>Non-Malignant Gynaecological Disorders with Interventions, with CC Score 3-5</v>
      </c>
      <c r="D1436" s="68" t="str">
        <f>IF(AND($Q1436=$D$2,$O1436="HRG"),"See 07.BPT",IFERROR(ROUND('[10]Linked sheet'!C1436,'Rounded options'!$B$3),"-"))</f>
        <v>-</v>
      </c>
      <c r="E1436" s="66">
        <f>IF(AND($O1436="HRG",OR($D$2,$Q1436=$E$2)), "See 07.BPTs",IFERROR(ROUND('[10]Linked sheet'!D1436,'Rounded options'!$B$3),"-"))</f>
        <v>2213</v>
      </c>
      <c r="F1436" s="15" t="str">
        <f>IFERROR(ROUND(IF('[10]Linked sheet'!E1436="","-",'[10]Linked sheet'!E1436),'Rounded options'!$B$3),"-")</f>
        <v>-</v>
      </c>
      <c r="G1436" s="15" t="str">
        <f>IFERROR(ROUND(IF('[10]Linked sheet'!F1436="","-",'[10]Linked sheet'!F1436),'Rounded options'!$B$3),"-")</f>
        <v>-</v>
      </c>
      <c r="H1436" s="15">
        <f>IFERROR(ROUND(IF('[10]Linked sheet'!G1436="","-",'[10]Linked sheet'!G1436),'Rounded options'!$B$3),"-")</f>
        <v>6</v>
      </c>
      <c r="I1436" s="66">
        <f>IF(AND(Q1436=$I$2,$O1436="HRG"),"See 07.BPTs",IFERROR(ROUND('[10]Linked sheet'!H1436,'Rounded options'!$B$3),"-"))</f>
        <v>2620</v>
      </c>
      <c r="J1436" s="15">
        <f>IFERROR(ROUND(IF('[10]Linked sheet'!I1436="","-",'[10]Linked sheet'!I1436),'Rounded options'!$B$3),"-")</f>
        <v>13</v>
      </c>
      <c r="K1436" s="15">
        <f>IFERROR(ROUND(IF('[10]Linked sheet'!J1436="","-",'[10]Linked sheet'!J1436),'Rounded options'!$B$3),"-")</f>
        <v>253</v>
      </c>
      <c r="L1436" s="15" t="str">
        <f>IF('[10]Linked sheet'!K1436="","-",'[10]Linked sheet'!K1436)</f>
        <v>Yes</v>
      </c>
      <c r="M1436" s="39">
        <f>IF('[10]Linked sheet'!L1436="","-",'[10]Linked sheet'!L1436)</f>
        <v>0.30000000000000004</v>
      </c>
      <c r="N1436" s="35">
        <f>IFERROR(ROUND('[10]Linked sheet'!M1436,'Rounded options'!$B$3),"-")</f>
        <v>786</v>
      </c>
      <c r="O1436" s="7" t="str">
        <f>IFERROR(VLOOKUP($B1436,[11]BPT_System_Structure!$B:$F,2,FALSE),"-")</f>
        <v>-</v>
      </c>
      <c r="P1436" s="23" t="str">
        <f>IFERROR(VLOOKUP($B1436,[11]BPT_System_Structure!$B:$F,3,FALSE),"-")</f>
        <v>-</v>
      </c>
      <c r="Q1436" s="8" t="str">
        <f>IFERROR(VLOOKUP($B1436,[11]BPT_System_Structure!$B:$F,5,FALSE),"-")</f>
        <v>-</v>
      </c>
      <c r="R1436" s="59">
        <v>0</v>
      </c>
    </row>
    <row r="1437" spans="2:18" hidden="1" x14ac:dyDescent="0.2">
      <c r="B1437" s="21" t="str">
        <f>'[10]Linked sheet'!A1437</f>
        <v>MB09C</v>
      </c>
      <c r="C1437" s="20" t="str">
        <f>VLOOKUP($B1437,'[10]Linked sheet'!$A$3:$O$1925,2,FALSE)</f>
        <v>Non-Malignant Gynaecological Disorders with Interventions, with CC Score 0-2</v>
      </c>
      <c r="D1437" s="68" t="str">
        <f>IF(AND($Q1437=$D$2,$O1437="HRG"),"See 07.BPT",IFERROR(ROUND('[10]Linked sheet'!C1437,'Rounded options'!$B$3),"-"))</f>
        <v>-</v>
      </c>
      <c r="E1437" s="66">
        <f>IF(AND($O1437="HRG",OR($D$2,$Q1437=$E$2)), "See 07.BPTs",IFERROR(ROUND('[10]Linked sheet'!D1437,'Rounded options'!$B$3),"-"))</f>
        <v>1950</v>
      </c>
      <c r="F1437" s="15" t="str">
        <f>IFERROR(ROUND(IF('[10]Linked sheet'!E1437="","-",'[10]Linked sheet'!E1437),'Rounded options'!$B$3),"-")</f>
        <v>-</v>
      </c>
      <c r="G1437" s="15" t="str">
        <f>IFERROR(ROUND(IF('[10]Linked sheet'!F1437="","-",'[10]Linked sheet'!F1437),'Rounded options'!$B$3),"-")</f>
        <v>-</v>
      </c>
      <c r="H1437" s="15">
        <f>IFERROR(ROUND(IF('[10]Linked sheet'!G1437="","-",'[10]Linked sheet'!G1437),'Rounded options'!$B$3),"-")</f>
        <v>7</v>
      </c>
      <c r="I1437" s="66">
        <f>IF(AND(Q1437=$I$2,$O1437="HRG"),"See 07.BPTs",IFERROR(ROUND('[10]Linked sheet'!H1437,'Rounded options'!$B$3),"-"))</f>
        <v>1950</v>
      </c>
      <c r="J1437" s="15">
        <f>IFERROR(ROUND(IF('[10]Linked sheet'!I1437="","-",'[10]Linked sheet'!I1437),'Rounded options'!$B$3),"-")</f>
        <v>7</v>
      </c>
      <c r="K1437" s="15">
        <f>IFERROR(ROUND(IF('[10]Linked sheet'!J1437="","-",'[10]Linked sheet'!J1437),'Rounded options'!$B$3),"-")</f>
        <v>253</v>
      </c>
      <c r="L1437" s="15" t="str">
        <f>IF('[10]Linked sheet'!K1437="","-",'[10]Linked sheet'!K1437)</f>
        <v>Yes</v>
      </c>
      <c r="M1437" s="39">
        <f>IF('[10]Linked sheet'!L1437="","-",'[10]Linked sheet'!L1437)</f>
        <v>0.4</v>
      </c>
      <c r="N1437" s="35">
        <f>IFERROR(ROUND('[10]Linked sheet'!M1437,'Rounded options'!$B$3),"-")</f>
        <v>780</v>
      </c>
      <c r="O1437" s="7" t="str">
        <f>IFERROR(VLOOKUP($B1437,[11]BPT_System_Structure!$B:$F,2,FALSE),"-")</f>
        <v>-</v>
      </c>
      <c r="P1437" s="23" t="str">
        <f>IFERROR(VLOOKUP($B1437,[11]BPT_System_Structure!$B:$F,3,FALSE),"-")</f>
        <v>-</v>
      </c>
      <c r="Q1437" s="8" t="str">
        <f>IFERROR(VLOOKUP($B1437,[11]BPT_System_Structure!$B:$F,5,FALSE),"-")</f>
        <v>-</v>
      </c>
      <c r="R1437" s="59">
        <v>0</v>
      </c>
    </row>
    <row r="1438" spans="2:18" hidden="1" x14ac:dyDescent="0.2">
      <c r="B1438" s="21" t="str">
        <f>'[10]Linked sheet'!A1438</f>
        <v>MB09D</v>
      </c>
      <c r="C1438" s="20" t="str">
        <f>VLOOKUP($B1438,'[10]Linked sheet'!$A$3:$O$1925,2,FALSE)</f>
        <v>Non-Malignant Gynaecological Disorders without Interventions, with CC Score 6+</v>
      </c>
      <c r="D1438" s="68" t="str">
        <f>IF(AND($Q1438=$D$2,$O1438="HRG"),"See 07.BPT",IFERROR(ROUND('[10]Linked sheet'!C1438,'Rounded options'!$B$3),"-"))</f>
        <v>-</v>
      </c>
      <c r="E1438" s="66">
        <f>IF(AND($O1438="HRG",OR($D$2,$Q1438=$E$2)), "See 07.BPTs",IFERROR(ROUND('[10]Linked sheet'!D1438,'Rounded options'!$B$3),"-"))</f>
        <v>1093</v>
      </c>
      <c r="F1438" s="15" t="str">
        <f>IFERROR(ROUND(IF('[10]Linked sheet'!E1438="","-",'[10]Linked sheet'!E1438),'Rounded options'!$B$3),"-")</f>
        <v>-</v>
      </c>
      <c r="G1438" s="15" t="str">
        <f>IFERROR(ROUND(IF('[10]Linked sheet'!F1438="","-",'[10]Linked sheet'!F1438),'Rounded options'!$B$3),"-")</f>
        <v>-</v>
      </c>
      <c r="H1438" s="15">
        <f>IFERROR(ROUND(IF('[10]Linked sheet'!G1438="","-",'[10]Linked sheet'!G1438),'Rounded options'!$B$3),"-")</f>
        <v>10</v>
      </c>
      <c r="I1438" s="66">
        <f>IF(AND(Q1438=$I$2,$O1438="HRG"),"See 07.BPTs",IFERROR(ROUND('[10]Linked sheet'!H1438,'Rounded options'!$B$3),"-"))</f>
        <v>3151</v>
      </c>
      <c r="J1438" s="15">
        <f>IFERROR(ROUND(IF('[10]Linked sheet'!I1438="","-",'[10]Linked sheet'!I1438),'Rounded options'!$B$3),"-")</f>
        <v>26</v>
      </c>
      <c r="K1438" s="15">
        <f>IFERROR(ROUND(IF('[10]Linked sheet'!J1438="","-",'[10]Linked sheet'!J1438),'Rounded options'!$B$3),"-")</f>
        <v>253</v>
      </c>
      <c r="L1438" s="15" t="str">
        <f>IF('[10]Linked sheet'!K1438="","-",'[10]Linked sheet'!K1438)</f>
        <v>Yes</v>
      </c>
      <c r="M1438" s="39">
        <f>IF('[10]Linked sheet'!L1438="","-",'[10]Linked sheet'!L1438)</f>
        <v>0.30000000000000004</v>
      </c>
      <c r="N1438" s="35">
        <f>IFERROR(ROUND('[10]Linked sheet'!M1438,'Rounded options'!$B$3),"-")</f>
        <v>945</v>
      </c>
      <c r="O1438" s="7" t="str">
        <f>IFERROR(VLOOKUP($B1438,[11]BPT_System_Structure!$B:$F,2,FALSE),"-")</f>
        <v>-</v>
      </c>
      <c r="P1438" s="23" t="str">
        <f>IFERROR(VLOOKUP($B1438,[11]BPT_System_Structure!$B:$F,3,FALSE),"-")</f>
        <v>-</v>
      </c>
      <c r="Q1438" s="8" t="str">
        <f>IFERROR(VLOOKUP($B1438,[11]BPT_System_Structure!$B:$F,5,FALSE),"-")</f>
        <v>-</v>
      </c>
      <c r="R1438" s="59">
        <v>0</v>
      </c>
    </row>
    <row r="1439" spans="2:18" hidden="1" x14ac:dyDescent="0.2">
      <c r="B1439" s="21" t="str">
        <f>'[10]Linked sheet'!A1439</f>
        <v>MB09E</v>
      </c>
      <c r="C1439" s="20" t="str">
        <f>VLOOKUP($B1439,'[10]Linked sheet'!$A$3:$O$1925,2,FALSE)</f>
        <v>Non-Malignant Gynaecological Disorders without Interventions, with CC Score 3-5</v>
      </c>
      <c r="D1439" s="68" t="str">
        <f>IF(AND($Q1439=$D$2,$O1439="HRG"),"See 07.BPT",IFERROR(ROUND('[10]Linked sheet'!C1439,'Rounded options'!$B$3),"-"))</f>
        <v>-</v>
      </c>
      <c r="E1439" s="66">
        <f>IF(AND($O1439="HRG",OR($D$2,$Q1439=$E$2)), "See 07.BPTs",IFERROR(ROUND('[10]Linked sheet'!D1439,'Rounded options'!$B$3),"-"))</f>
        <v>986</v>
      </c>
      <c r="F1439" s="15" t="str">
        <f>IFERROR(ROUND(IF('[10]Linked sheet'!E1439="","-",'[10]Linked sheet'!E1439),'Rounded options'!$B$3),"-")</f>
        <v>-</v>
      </c>
      <c r="G1439" s="15" t="str">
        <f>IFERROR(ROUND(IF('[10]Linked sheet'!F1439="","-",'[10]Linked sheet'!F1439),'Rounded options'!$B$3),"-")</f>
        <v>-</v>
      </c>
      <c r="H1439" s="15">
        <f>IFERROR(ROUND(IF('[10]Linked sheet'!G1439="","-",'[10]Linked sheet'!G1439),'Rounded options'!$B$3),"-")</f>
        <v>5</v>
      </c>
      <c r="I1439" s="66">
        <f>IF(AND(Q1439=$I$2,$O1439="HRG"),"See 07.BPTs",IFERROR(ROUND('[10]Linked sheet'!H1439,'Rounded options'!$B$3),"-"))</f>
        <v>1584</v>
      </c>
      <c r="J1439" s="15">
        <f>IFERROR(ROUND(IF('[10]Linked sheet'!I1439="","-",'[10]Linked sheet'!I1439),'Rounded options'!$B$3),"-")</f>
        <v>10</v>
      </c>
      <c r="K1439" s="15">
        <f>IFERROR(ROUND(IF('[10]Linked sheet'!J1439="","-",'[10]Linked sheet'!J1439),'Rounded options'!$B$3),"-")</f>
        <v>253</v>
      </c>
      <c r="L1439" s="15" t="str">
        <f>IF('[10]Linked sheet'!K1439="","-",'[10]Linked sheet'!K1439)</f>
        <v>Yes</v>
      </c>
      <c r="M1439" s="39">
        <f>IF('[10]Linked sheet'!L1439="","-",'[10]Linked sheet'!L1439)</f>
        <v>0.4</v>
      </c>
      <c r="N1439" s="35">
        <f>IFERROR(ROUND('[10]Linked sheet'!M1439,'Rounded options'!$B$3),"-")</f>
        <v>634</v>
      </c>
      <c r="O1439" s="7" t="str">
        <f>IFERROR(VLOOKUP($B1439,[11]BPT_System_Structure!$B:$F,2,FALSE),"-")</f>
        <v>-</v>
      </c>
      <c r="P1439" s="23" t="str">
        <f>IFERROR(VLOOKUP($B1439,[11]BPT_System_Structure!$B:$F,3,FALSE),"-")</f>
        <v>-</v>
      </c>
      <c r="Q1439" s="8" t="str">
        <f>IFERROR(VLOOKUP($B1439,[11]BPT_System_Structure!$B:$F,5,FALSE),"-")</f>
        <v>-</v>
      </c>
      <c r="R1439" s="59">
        <v>0</v>
      </c>
    </row>
    <row r="1440" spans="2:18" hidden="1" x14ac:dyDescent="0.2">
      <c r="B1440" s="21" t="str">
        <f>'[10]Linked sheet'!A1440</f>
        <v>MB09F</v>
      </c>
      <c r="C1440" s="20" t="str">
        <f>VLOOKUP($B1440,'[10]Linked sheet'!$A$3:$O$1925,2,FALSE)</f>
        <v>Non-Malignant Gynaecological Disorders without Interventions, with CC Score 0-2</v>
      </c>
      <c r="D1440" s="68" t="str">
        <f>IF(AND($Q1440=$D$2,$O1440="HRG"),"See 07.BPT",IFERROR(ROUND('[10]Linked sheet'!C1440,'Rounded options'!$B$3),"-"))</f>
        <v>-</v>
      </c>
      <c r="E1440" s="66">
        <f>IF(AND($O1440="HRG",OR($D$2,$Q1440=$E$2)), "See 07.BPTs",IFERROR(ROUND('[10]Linked sheet'!D1440,'Rounded options'!$B$3),"-"))</f>
        <v>521</v>
      </c>
      <c r="F1440" s="15" t="str">
        <f>IFERROR(ROUND(IF('[10]Linked sheet'!E1440="","-",'[10]Linked sheet'!E1440),'Rounded options'!$B$3),"-")</f>
        <v>-</v>
      </c>
      <c r="G1440" s="15" t="str">
        <f>IFERROR(ROUND(IF('[10]Linked sheet'!F1440="","-",'[10]Linked sheet'!F1440),'Rounded options'!$B$3),"-")</f>
        <v>-</v>
      </c>
      <c r="H1440" s="15">
        <f>IFERROR(ROUND(IF('[10]Linked sheet'!G1440="","-",'[10]Linked sheet'!G1440),'Rounded options'!$B$3),"-")</f>
        <v>5</v>
      </c>
      <c r="I1440" s="66">
        <f>IF(AND(Q1440=$I$2,$O1440="HRG"),"See 07.BPTs",IFERROR(ROUND('[10]Linked sheet'!H1440,'Rounded options'!$B$3),"-"))</f>
        <v>678</v>
      </c>
      <c r="J1440" s="15">
        <f>IFERROR(ROUND(IF('[10]Linked sheet'!I1440="","-",'[10]Linked sheet'!I1440),'Rounded options'!$B$3),"-")</f>
        <v>5</v>
      </c>
      <c r="K1440" s="15">
        <f>IFERROR(ROUND(IF('[10]Linked sheet'!J1440="","-",'[10]Linked sheet'!J1440),'Rounded options'!$B$3),"-")</f>
        <v>253</v>
      </c>
      <c r="L1440" s="15" t="str">
        <f>IF('[10]Linked sheet'!K1440="","-",'[10]Linked sheet'!K1440)</f>
        <v>Yes</v>
      </c>
      <c r="M1440" s="39">
        <f>IF('[10]Linked sheet'!L1440="","-",'[10]Linked sheet'!L1440)</f>
        <v>1</v>
      </c>
      <c r="N1440" s="35">
        <f>IFERROR(ROUND('[10]Linked sheet'!M1440,'Rounded options'!$B$3),"-")</f>
        <v>678</v>
      </c>
      <c r="O1440" s="7" t="str">
        <f>IFERROR(VLOOKUP($B1440,[11]BPT_System_Structure!$B:$F,2,FALSE),"-")</f>
        <v>-</v>
      </c>
      <c r="P1440" s="23" t="str">
        <f>IFERROR(VLOOKUP($B1440,[11]BPT_System_Structure!$B:$F,3,FALSE),"-")</f>
        <v>-</v>
      </c>
      <c r="Q1440" s="8" t="str">
        <f>IFERROR(VLOOKUP($B1440,[11]BPT_System_Structure!$B:$F,5,FALSE),"-")</f>
        <v>-</v>
      </c>
      <c r="R1440" s="59">
        <v>0</v>
      </c>
    </row>
    <row r="1441" spans="2:18" hidden="1" x14ac:dyDescent="0.2">
      <c r="B1441" s="21" t="str">
        <f>'[10]Linked sheet'!A1441</f>
        <v>PB01Z</v>
      </c>
      <c r="C1441" s="20" t="str">
        <f>VLOOKUP($B1441,'[10]Linked sheet'!$A$3:$O$1925,2,FALSE)</f>
        <v>Major Neonatal Diagnoses</v>
      </c>
      <c r="D1441" s="68" t="str">
        <f>IF(AND($Q1441=$D$2,$O1441="HRG"),"See 07.BPT",IFERROR(ROUND('[10]Linked sheet'!C1441,'Rounded options'!$B$3),"-"))</f>
        <v>-</v>
      </c>
      <c r="E1441" s="66">
        <f>IF(AND($O1441="HRG",OR($D$2,$Q1441=$E$2)), "See 07.BPTs",IFERROR(ROUND('[10]Linked sheet'!D1441,'Rounded options'!$B$3),"-"))</f>
        <v>1034</v>
      </c>
      <c r="F1441" s="15" t="str">
        <f>IFERROR(ROUND(IF('[10]Linked sheet'!E1441="","-",'[10]Linked sheet'!E1441),'Rounded options'!$B$3),"-")</f>
        <v>-</v>
      </c>
      <c r="G1441" s="15" t="str">
        <f>IFERROR(ROUND(IF('[10]Linked sheet'!F1441="","-",'[10]Linked sheet'!F1441),'Rounded options'!$B$3),"-")</f>
        <v>-</v>
      </c>
      <c r="H1441" s="15">
        <f>IFERROR(ROUND(IF('[10]Linked sheet'!G1441="","-",'[10]Linked sheet'!G1441),'Rounded options'!$B$3),"-")</f>
        <v>5</v>
      </c>
      <c r="I1441" s="66">
        <f>IF(AND(Q1441=$I$2,$O1441="HRG"),"See 07.BPTs",IFERROR(ROUND('[10]Linked sheet'!H1441,'Rounded options'!$B$3),"-"))</f>
        <v>878</v>
      </c>
      <c r="J1441" s="15">
        <f>IFERROR(ROUND(IF('[10]Linked sheet'!I1441="","-",'[10]Linked sheet'!I1441),'Rounded options'!$B$3),"-")</f>
        <v>11</v>
      </c>
      <c r="K1441" s="15">
        <f>IFERROR(ROUND(IF('[10]Linked sheet'!J1441="","-",'[10]Linked sheet'!J1441),'Rounded options'!$B$3),"-")</f>
        <v>266</v>
      </c>
      <c r="L1441" s="15" t="str">
        <f>IF('[10]Linked sheet'!K1441="","-",'[10]Linked sheet'!K1441)</f>
        <v>No</v>
      </c>
      <c r="M1441" s="39" t="str">
        <f>IF('[10]Linked sheet'!L1441="","-",'[10]Linked sheet'!L1441)</f>
        <v>-</v>
      </c>
      <c r="N1441" s="35">
        <f>IFERROR(ROUND('[10]Linked sheet'!M1441,'Rounded options'!$B$3),"-")</f>
        <v>0</v>
      </c>
      <c r="O1441" s="7" t="str">
        <f>IFERROR(VLOOKUP($B1441,[11]BPT_System_Structure!$B:$F,2,FALSE),"-")</f>
        <v>-</v>
      </c>
      <c r="P1441" s="23" t="str">
        <f>IFERROR(VLOOKUP($B1441,[11]BPT_System_Structure!$B:$F,3,FALSE),"-")</f>
        <v>-</v>
      </c>
      <c r="Q1441" s="8" t="str">
        <f>IFERROR(VLOOKUP($B1441,[11]BPT_System_Structure!$B:$F,5,FALSE),"-")</f>
        <v>-</v>
      </c>
      <c r="R1441" s="59">
        <v>0</v>
      </c>
    </row>
    <row r="1442" spans="2:18" hidden="1" x14ac:dyDescent="0.2">
      <c r="B1442" s="21" t="str">
        <f>'[10]Linked sheet'!A1442</f>
        <v>PB02Z</v>
      </c>
      <c r="C1442" s="20" t="str">
        <f>VLOOKUP($B1442,'[10]Linked sheet'!$A$3:$O$1925,2,FALSE)</f>
        <v>Minor Neonatal Diagnoses</v>
      </c>
      <c r="D1442" s="68" t="str">
        <f>IF(AND($Q1442=$D$2,$O1442="HRG"),"See 07.BPT",IFERROR(ROUND('[10]Linked sheet'!C1442,'Rounded options'!$B$3),"-"))</f>
        <v>-</v>
      </c>
      <c r="E1442" s="66">
        <f>IF(AND($O1442="HRG",OR($D$2,$Q1442=$E$2)), "See 07.BPTs",IFERROR(ROUND('[10]Linked sheet'!D1442,'Rounded options'!$B$3),"-"))</f>
        <v>467</v>
      </c>
      <c r="F1442" s="15" t="str">
        <f>IFERROR(ROUND(IF('[10]Linked sheet'!E1442="","-",'[10]Linked sheet'!E1442),'Rounded options'!$B$3),"-")</f>
        <v>-</v>
      </c>
      <c r="G1442" s="15" t="str">
        <f>IFERROR(ROUND(IF('[10]Linked sheet'!F1442="","-",'[10]Linked sheet'!F1442),'Rounded options'!$B$3),"-")</f>
        <v>-</v>
      </c>
      <c r="H1442" s="15">
        <f>IFERROR(ROUND(IF('[10]Linked sheet'!G1442="","-",'[10]Linked sheet'!G1442),'Rounded options'!$B$3),"-")</f>
        <v>5</v>
      </c>
      <c r="I1442" s="66">
        <f>IF(AND(Q1442=$I$2,$O1442="HRG"),"See 07.BPTs",IFERROR(ROUND('[10]Linked sheet'!H1442,'Rounded options'!$B$3),"-"))</f>
        <v>762</v>
      </c>
      <c r="J1442" s="15">
        <f>IFERROR(ROUND(IF('[10]Linked sheet'!I1442="","-",'[10]Linked sheet'!I1442),'Rounded options'!$B$3),"-")</f>
        <v>11</v>
      </c>
      <c r="K1442" s="15">
        <f>IFERROR(ROUND(IF('[10]Linked sheet'!J1442="","-",'[10]Linked sheet'!J1442),'Rounded options'!$B$3),"-")</f>
        <v>266</v>
      </c>
      <c r="L1442" s="15" t="str">
        <f>IF('[10]Linked sheet'!K1442="","-",'[10]Linked sheet'!K1442)</f>
        <v>No</v>
      </c>
      <c r="M1442" s="39" t="str">
        <f>IF('[10]Linked sheet'!L1442="","-",'[10]Linked sheet'!L1442)</f>
        <v>-</v>
      </c>
      <c r="N1442" s="35">
        <f>IFERROR(ROUND('[10]Linked sheet'!M1442,'Rounded options'!$B$3),"-")</f>
        <v>0</v>
      </c>
      <c r="O1442" s="7" t="str">
        <f>IFERROR(VLOOKUP($B1442,[11]BPT_System_Structure!$B:$F,2,FALSE),"-")</f>
        <v>-</v>
      </c>
      <c r="P1442" s="23" t="str">
        <f>IFERROR(VLOOKUP($B1442,[11]BPT_System_Structure!$B:$F,3,FALSE),"-")</f>
        <v>-</v>
      </c>
      <c r="Q1442" s="8" t="str">
        <f>IFERROR(VLOOKUP($B1442,[11]BPT_System_Structure!$B:$F,5,FALSE),"-")</f>
        <v>-</v>
      </c>
      <c r="R1442" s="59">
        <v>0</v>
      </c>
    </row>
    <row r="1443" spans="2:18" hidden="1" x14ac:dyDescent="0.2">
      <c r="B1443" s="21" t="str">
        <f>'[10]Linked sheet'!A1443</f>
        <v>PB03Z</v>
      </c>
      <c r="C1443" s="20" t="str">
        <f>VLOOKUP($B1443,'[10]Linked sheet'!$A$3:$O$1925,2,FALSE)</f>
        <v>Healthy Baby</v>
      </c>
      <c r="D1443" s="68">
        <f>IF(AND($Q1443=$D$2,$O1443="HRG"),"See 07.BPT",IFERROR(ROUND('[10]Linked sheet'!C1443,'Rounded options'!$B$3),"-"))</f>
        <v>0</v>
      </c>
      <c r="E1443" s="66">
        <f>IF(AND($O1443="HRG",OR($D$2,$Q1443=$E$2)), "See 07.BPTs",IFERROR(ROUND('[10]Linked sheet'!D1443,'Rounded options'!$B$3),"-"))</f>
        <v>0</v>
      </c>
      <c r="F1443" s="15" t="str">
        <f>IFERROR(ROUND(IF('[10]Linked sheet'!E1443="","-",'[10]Linked sheet'!E1443),'Rounded options'!$B$3),"-")</f>
        <v>-</v>
      </c>
      <c r="G1443" s="15" t="str">
        <f>IFERROR(ROUND(IF('[10]Linked sheet'!F1443="","-",'[10]Linked sheet'!F1443),'Rounded options'!$B$3),"-")</f>
        <v>-</v>
      </c>
      <c r="H1443" s="15">
        <f>IFERROR(ROUND(IF('[10]Linked sheet'!G1443="","-",'[10]Linked sheet'!G1443),'Rounded options'!$B$3),"-")</f>
        <v>5</v>
      </c>
      <c r="I1443" s="66">
        <f>IF(AND(Q1443=$I$2,$O1443="HRG"),"See 07.BPTs",IFERROR(ROUND('[10]Linked sheet'!H1443,'Rounded options'!$B$3),"-"))</f>
        <v>0</v>
      </c>
      <c r="J1443" s="15">
        <f>IFERROR(ROUND(IF('[10]Linked sheet'!I1443="","-",'[10]Linked sheet'!I1443),'Rounded options'!$B$3),"-")</f>
        <v>5</v>
      </c>
      <c r="K1443" s="15">
        <f>IFERROR(ROUND(IF('[10]Linked sheet'!J1443="","-",'[10]Linked sheet'!J1443),'Rounded options'!$B$3),"-")</f>
        <v>266</v>
      </c>
      <c r="L1443" s="15" t="str">
        <f>IF('[10]Linked sheet'!K1443="","-",'[10]Linked sheet'!K1443)</f>
        <v>No</v>
      </c>
      <c r="M1443" s="39" t="str">
        <f>IF('[10]Linked sheet'!L1443="","-",'[10]Linked sheet'!L1443)</f>
        <v>-</v>
      </c>
      <c r="N1443" s="35">
        <f>IFERROR(ROUND('[10]Linked sheet'!M1443,'Rounded options'!$B$3),"-")</f>
        <v>0</v>
      </c>
      <c r="O1443" s="7" t="str">
        <f>IFERROR(VLOOKUP($B1443,[11]BPT_System_Structure!$B:$F,2,FALSE),"-")</f>
        <v>-</v>
      </c>
      <c r="P1443" s="23" t="str">
        <f>IFERROR(VLOOKUP($B1443,[11]BPT_System_Structure!$B:$F,3,FALSE),"-")</f>
        <v>-</v>
      </c>
      <c r="Q1443" s="8" t="str">
        <f>IFERROR(VLOOKUP($B1443,[11]BPT_System_Structure!$B:$F,5,FALSE),"-")</f>
        <v>-</v>
      </c>
      <c r="R1443" s="59">
        <v>0</v>
      </c>
    </row>
    <row r="1444" spans="2:18" hidden="1" x14ac:dyDescent="0.2">
      <c r="B1444" s="21" t="str">
        <f>'[10]Linked sheet'!A1444</f>
        <v>PC63A</v>
      </c>
      <c r="C1444" s="20" t="str">
        <f>VLOOKUP($B1444,'[10]Linked sheet'!$A$3:$O$1925,2,FALSE)</f>
        <v>Paediatric Head, Neck or Ear Disorders, with CC Score 6+</v>
      </c>
      <c r="D1444" s="68" t="str">
        <f>IF(AND($Q1444=$D$2,$O1444="HRG"),"See 07.BPT",IFERROR(ROUND('[10]Linked sheet'!C1444,'Rounded options'!$B$3),"-"))</f>
        <v>-</v>
      </c>
      <c r="E1444" s="66">
        <f>IF(AND($O1444="HRG",OR($D$2,$Q1444=$E$2)), "See 07.BPTs",IFERROR(ROUND('[10]Linked sheet'!D1444,'Rounded options'!$B$3),"-"))</f>
        <v>3584</v>
      </c>
      <c r="F1444" s="15" t="str">
        <f>IFERROR(ROUND(IF('[10]Linked sheet'!E1444="","-",'[10]Linked sheet'!E1444),'Rounded options'!$B$3),"-")</f>
        <v>-</v>
      </c>
      <c r="G1444" s="15" t="str">
        <f>IFERROR(ROUND(IF('[10]Linked sheet'!F1444="","-",'[10]Linked sheet'!F1444),'Rounded options'!$B$3),"-")</f>
        <v>-</v>
      </c>
      <c r="H1444" s="15">
        <f>IFERROR(ROUND(IF('[10]Linked sheet'!G1444="","-",'[10]Linked sheet'!G1444),'Rounded options'!$B$3),"-")</f>
        <v>5</v>
      </c>
      <c r="I1444" s="66">
        <f>IF(AND(Q1444=$I$2,$O1444="HRG"),"See 07.BPTs",IFERROR(ROUND('[10]Linked sheet'!H1444,'Rounded options'!$B$3),"-"))</f>
        <v>1801</v>
      </c>
      <c r="J1444" s="15">
        <f>IFERROR(ROUND(IF('[10]Linked sheet'!I1444="","-",'[10]Linked sheet'!I1444),'Rounded options'!$B$3),"-")</f>
        <v>10</v>
      </c>
      <c r="K1444" s="15">
        <f>IFERROR(ROUND(IF('[10]Linked sheet'!J1444="","-",'[10]Linked sheet'!J1444),'Rounded options'!$B$3),"-")</f>
        <v>266</v>
      </c>
      <c r="L1444" s="15" t="str">
        <f>IF('[10]Linked sheet'!K1444="","-",'[10]Linked sheet'!K1444)</f>
        <v>No</v>
      </c>
      <c r="M1444" s="39" t="str">
        <f>IF('[10]Linked sheet'!L1444="","-",'[10]Linked sheet'!L1444)</f>
        <v>-</v>
      </c>
      <c r="N1444" s="35">
        <f>IFERROR(ROUND('[10]Linked sheet'!M1444,'Rounded options'!$B$3),"-")</f>
        <v>0</v>
      </c>
      <c r="O1444" s="7" t="str">
        <f>IFERROR(VLOOKUP($B1444,[11]BPT_System_Structure!$B:$F,2,FALSE),"-")</f>
        <v>-</v>
      </c>
      <c r="P1444" s="23" t="str">
        <f>IFERROR(VLOOKUP($B1444,[11]BPT_System_Structure!$B:$F,3,FALSE),"-")</f>
        <v>-</v>
      </c>
      <c r="Q1444" s="8" t="str">
        <f>IFERROR(VLOOKUP($B1444,[11]BPT_System_Structure!$B:$F,5,FALSE),"-")</f>
        <v>-</v>
      </c>
      <c r="R1444" s="59">
        <v>0</v>
      </c>
    </row>
    <row r="1445" spans="2:18" hidden="1" x14ac:dyDescent="0.2">
      <c r="B1445" s="21" t="str">
        <f>'[10]Linked sheet'!A1445</f>
        <v>PC63B</v>
      </c>
      <c r="C1445" s="20" t="str">
        <f>VLOOKUP($B1445,'[10]Linked sheet'!$A$3:$O$1925,2,FALSE)</f>
        <v>Paediatric Head, Neck or Ear Disorders, with CC Score 3-5</v>
      </c>
      <c r="D1445" s="68" t="str">
        <f>IF(AND($Q1445=$D$2,$O1445="HRG"),"See 07.BPT",IFERROR(ROUND('[10]Linked sheet'!C1445,'Rounded options'!$B$3),"-"))</f>
        <v>-</v>
      </c>
      <c r="E1445" s="66">
        <f>IF(AND($O1445="HRG",OR($D$2,$Q1445=$E$2)), "See 07.BPTs",IFERROR(ROUND('[10]Linked sheet'!D1445,'Rounded options'!$B$3),"-"))</f>
        <v>1154</v>
      </c>
      <c r="F1445" s="15" t="str">
        <f>IFERROR(ROUND(IF('[10]Linked sheet'!E1445="","-",'[10]Linked sheet'!E1445),'Rounded options'!$B$3),"-")</f>
        <v>-</v>
      </c>
      <c r="G1445" s="15" t="str">
        <f>IFERROR(ROUND(IF('[10]Linked sheet'!F1445="","-",'[10]Linked sheet'!F1445),'Rounded options'!$B$3),"-")</f>
        <v>-</v>
      </c>
      <c r="H1445" s="15">
        <f>IFERROR(ROUND(IF('[10]Linked sheet'!G1445="","-",'[10]Linked sheet'!G1445),'Rounded options'!$B$3),"-")</f>
        <v>5</v>
      </c>
      <c r="I1445" s="66">
        <f>IF(AND(Q1445=$I$2,$O1445="HRG"),"See 07.BPTs",IFERROR(ROUND('[10]Linked sheet'!H1445,'Rounded options'!$B$3),"-"))</f>
        <v>788</v>
      </c>
      <c r="J1445" s="15">
        <f>IFERROR(ROUND(IF('[10]Linked sheet'!I1445="","-",'[10]Linked sheet'!I1445),'Rounded options'!$B$3),"-")</f>
        <v>5</v>
      </c>
      <c r="K1445" s="15">
        <f>IFERROR(ROUND(IF('[10]Linked sheet'!J1445="","-",'[10]Linked sheet'!J1445),'Rounded options'!$B$3),"-")</f>
        <v>266</v>
      </c>
      <c r="L1445" s="15" t="str">
        <f>IF('[10]Linked sheet'!K1445="","-",'[10]Linked sheet'!K1445)</f>
        <v>No</v>
      </c>
      <c r="M1445" s="39" t="str">
        <f>IF('[10]Linked sheet'!L1445="","-",'[10]Linked sheet'!L1445)</f>
        <v>-</v>
      </c>
      <c r="N1445" s="35">
        <f>IFERROR(ROUND('[10]Linked sheet'!M1445,'Rounded options'!$B$3),"-")</f>
        <v>0</v>
      </c>
      <c r="O1445" s="7" t="str">
        <f>IFERROR(VLOOKUP($B1445,[11]BPT_System_Structure!$B:$F,2,FALSE),"-")</f>
        <v>-</v>
      </c>
      <c r="P1445" s="23" t="str">
        <f>IFERROR(VLOOKUP($B1445,[11]BPT_System_Structure!$B:$F,3,FALSE),"-")</f>
        <v>-</v>
      </c>
      <c r="Q1445" s="8" t="str">
        <f>IFERROR(VLOOKUP($B1445,[11]BPT_System_Structure!$B:$F,5,FALSE),"-")</f>
        <v>-</v>
      </c>
      <c r="R1445" s="59">
        <v>0</v>
      </c>
    </row>
    <row r="1446" spans="2:18" hidden="1" x14ac:dyDescent="0.2">
      <c r="B1446" s="21" t="str">
        <f>'[10]Linked sheet'!A1446</f>
        <v>PC63C</v>
      </c>
      <c r="C1446" s="20" t="str">
        <f>VLOOKUP($B1446,'[10]Linked sheet'!$A$3:$O$1925,2,FALSE)</f>
        <v>Paediatric Head, Neck or Ear Disorders, with CC Score 1-2</v>
      </c>
      <c r="D1446" s="68" t="str">
        <f>IF(AND($Q1446=$D$2,$O1446="HRG"),"See 07.BPT",IFERROR(ROUND('[10]Linked sheet'!C1446,'Rounded options'!$B$3),"-"))</f>
        <v>-</v>
      </c>
      <c r="E1446" s="66">
        <f>IF(AND($O1446="HRG",OR($D$2,$Q1446=$E$2)), "See 07.BPTs",IFERROR(ROUND('[10]Linked sheet'!D1446,'Rounded options'!$B$3),"-"))</f>
        <v>878</v>
      </c>
      <c r="F1446" s="15" t="str">
        <f>IFERROR(ROUND(IF('[10]Linked sheet'!E1446="","-",'[10]Linked sheet'!E1446),'Rounded options'!$B$3),"-")</f>
        <v>-</v>
      </c>
      <c r="G1446" s="15" t="str">
        <f>IFERROR(ROUND(IF('[10]Linked sheet'!F1446="","-",'[10]Linked sheet'!F1446),'Rounded options'!$B$3),"-")</f>
        <v>-</v>
      </c>
      <c r="H1446" s="15">
        <f>IFERROR(ROUND(IF('[10]Linked sheet'!G1446="","-",'[10]Linked sheet'!G1446),'Rounded options'!$B$3),"-")</f>
        <v>5</v>
      </c>
      <c r="I1446" s="66">
        <f>IF(AND(Q1446=$I$2,$O1446="HRG"),"See 07.BPTs",IFERROR(ROUND('[10]Linked sheet'!H1446,'Rounded options'!$B$3),"-"))</f>
        <v>594</v>
      </c>
      <c r="J1446" s="15">
        <f>IFERROR(ROUND(IF('[10]Linked sheet'!I1446="","-",'[10]Linked sheet'!I1446),'Rounded options'!$B$3),"-")</f>
        <v>5</v>
      </c>
      <c r="K1446" s="15">
        <f>IFERROR(ROUND(IF('[10]Linked sheet'!J1446="","-",'[10]Linked sheet'!J1446),'Rounded options'!$B$3),"-")</f>
        <v>266</v>
      </c>
      <c r="L1446" s="15" t="str">
        <f>IF('[10]Linked sheet'!K1446="","-",'[10]Linked sheet'!K1446)</f>
        <v>No</v>
      </c>
      <c r="M1446" s="39" t="str">
        <f>IF('[10]Linked sheet'!L1446="","-",'[10]Linked sheet'!L1446)</f>
        <v>-</v>
      </c>
      <c r="N1446" s="35">
        <f>IFERROR(ROUND('[10]Linked sheet'!M1446,'Rounded options'!$B$3),"-")</f>
        <v>0</v>
      </c>
      <c r="O1446" s="7" t="str">
        <f>IFERROR(VLOOKUP($B1446,[11]BPT_System_Structure!$B:$F,2,FALSE),"-")</f>
        <v>-</v>
      </c>
      <c r="P1446" s="23" t="str">
        <f>IFERROR(VLOOKUP($B1446,[11]BPT_System_Structure!$B:$F,3,FALSE),"-")</f>
        <v>-</v>
      </c>
      <c r="Q1446" s="8" t="str">
        <f>IFERROR(VLOOKUP($B1446,[11]BPT_System_Structure!$B:$F,5,FALSE),"-")</f>
        <v>-</v>
      </c>
      <c r="R1446" s="59">
        <v>0</v>
      </c>
    </row>
    <row r="1447" spans="2:18" hidden="1" x14ac:dyDescent="0.2">
      <c r="B1447" s="21" t="str">
        <f>'[10]Linked sheet'!A1447</f>
        <v>PC63D</v>
      </c>
      <c r="C1447" s="20" t="str">
        <f>VLOOKUP($B1447,'[10]Linked sheet'!$A$3:$O$1925,2,FALSE)</f>
        <v>Paediatric Head, Neck or Ear Disorders, with CC Score 0</v>
      </c>
      <c r="D1447" s="68" t="str">
        <f>IF(AND($Q1447=$D$2,$O1447="HRG"),"See 07.BPT",IFERROR(ROUND('[10]Linked sheet'!C1447,'Rounded options'!$B$3),"-"))</f>
        <v>-</v>
      </c>
      <c r="E1447" s="66">
        <f>IF(AND($O1447="HRG",OR($D$2,$Q1447=$E$2)), "See 07.BPTs",IFERROR(ROUND('[10]Linked sheet'!D1447,'Rounded options'!$B$3),"-"))</f>
        <v>787</v>
      </c>
      <c r="F1447" s="15" t="str">
        <f>IFERROR(ROUND(IF('[10]Linked sheet'!E1447="","-",'[10]Linked sheet'!E1447),'Rounded options'!$B$3),"-")</f>
        <v>-</v>
      </c>
      <c r="G1447" s="15" t="str">
        <f>IFERROR(ROUND(IF('[10]Linked sheet'!F1447="","-",'[10]Linked sheet'!F1447),'Rounded options'!$B$3),"-")</f>
        <v>-</v>
      </c>
      <c r="H1447" s="15">
        <f>IFERROR(ROUND(IF('[10]Linked sheet'!G1447="","-",'[10]Linked sheet'!G1447),'Rounded options'!$B$3),"-")</f>
        <v>5</v>
      </c>
      <c r="I1447" s="66">
        <f>IF(AND(Q1447=$I$2,$O1447="HRG"),"See 07.BPTs",IFERROR(ROUND('[10]Linked sheet'!H1447,'Rounded options'!$B$3),"-"))</f>
        <v>489</v>
      </c>
      <c r="J1447" s="15">
        <f>IFERROR(ROUND(IF('[10]Linked sheet'!I1447="","-",'[10]Linked sheet'!I1447),'Rounded options'!$B$3),"-")</f>
        <v>5</v>
      </c>
      <c r="K1447" s="15">
        <f>IFERROR(ROUND(IF('[10]Linked sheet'!J1447="","-",'[10]Linked sheet'!J1447),'Rounded options'!$B$3),"-")</f>
        <v>266</v>
      </c>
      <c r="L1447" s="15" t="str">
        <f>IF('[10]Linked sheet'!K1447="","-",'[10]Linked sheet'!K1447)</f>
        <v>No</v>
      </c>
      <c r="M1447" s="39" t="str">
        <f>IF('[10]Linked sheet'!L1447="","-",'[10]Linked sheet'!L1447)</f>
        <v>-</v>
      </c>
      <c r="N1447" s="35">
        <f>IFERROR(ROUND('[10]Linked sheet'!M1447,'Rounded options'!$B$3),"-")</f>
        <v>0</v>
      </c>
      <c r="O1447" s="7" t="str">
        <f>IFERROR(VLOOKUP($B1447,[11]BPT_System_Structure!$B:$F,2,FALSE),"-")</f>
        <v>-</v>
      </c>
      <c r="P1447" s="23" t="str">
        <f>IFERROR(VLOOKUP($B1447,[11]BPT_System_Structure!$B:$F,3,FALSE),"-")</f>
        <v>-</v>
      </c>
      <c r="Q1447" s="8" t="str">
        <f>IFERROR(VLOOKUP($B1447,[11]BPT_System_Structure!$B:$F,5,FALSE),"-")</f>
        <v>-</v>
      </c>
      <c r="R1447" s="59">
        <v>0</v>
      </c>
    </row>
    <row r="1448" spans="2:18" hidden="1" x14ac:dyDescent="0.2">
      <c r="B1448" s="21" t="str">
        <f>'[10]Linked sheet'!A1448</f>
        <v>PD11A</v>
      </c>
      <c r="C1448" s="20" t="str">
        <f>VLOOKUP($B1448,'[10]Linked sheet'!$A$3:$O$1925,2,FALSE)</f>
        <v>Paediatric Acute Upper Respiratory Tract Infection or Common Cold, with CC Score 4+</v>
      </c>
      <c r="D1448" s="68" t="str">
        <f>IF(AND($Q1448=$D$2,$O1448="HRG"),"See 07.BPT",IFERROR(ROUND('[10]Linked sheet'!C1448,'Rounded options'!$B$3),"-"))</f>
        <v>-</v>
      </c>
      <c r="E1448" s="66">
        <f>IF(AND($O1448="HRG",OR($D$2,$Q1448=$E$2)), "See 07.BPTs",IFERROR(ROUND('[10]Linked sheet'!D1448,'Rounded options'!$B$3),"-"))</f>
        <v>830</v>
      </c>
      <c r="F1448" s="15" t="str">
        <f>IFERROR(ROUND(IF('[10]Linked sheet'!E1448="","-",'[10]Linked sheet'!E1448),'Rounded options'!$B$3),"-")</f>
        <v>-</v>
      </c>
      <c r="G1448" s="15" t="str">
        <f>IFERROR(ROUND(IF('[10]Linked sheet'!F1448="","-",'[10]Linked sheet'!F1448),'Rounded options'!$B$3),"-")</f>
        <v>-</v>
      </c>
      <c r="H1448" s="15">
        <f>IFERROR(ROUND(IF('[10]Linked sheet'!G1448="","-",'[10]Linked sheet'!G1448),'Rounded options'!$B$3),"-")</f>
        <v>5</v>
      </c>
      <c r="I1448" s="66">
        <f>IF(AND(Q1448=$I$2,$O1448="HRG"),"See 07.BPTs",IFERROR(ROUND('[10]Linked sheet'!H1448,'Rounded options'!$B$3),"-"))</f>
        <v>743</v>
      </c>
      <c r="J1448" s="15">
        <f>IFERROR(ROUND(IF('[10]Linked sheet'!I1448="","-",'[10]Linked sheet'!I1448),'Rounded options'!$B$3),"-")</f>
        <v>5</v>
      </c>
      <c r="K1448" s="15">
        <f>IFERROR(ROUND(IF('[10]Linked sheet'!J1448="","-",'[10]Linked sheet'!J1448),'Rounded options'!$B$3),"-")</f>
        <v>266</v>
      </c>
      <c r="L1448" s="15" t="str">
        <f>IF('[10]Linked sheet'!K1448="","-",'[10]Linked sheet'!K1448)</f>
        <v>No</v>
      </c>
      <c r="M1448" s="39" t="str">
        <f>IF('[10]Linked sheet'!L1448="","-",'[10]Linked sheet'!L1448)</f>
        <v>-</v>
      </c>
      <c r="N1448" s="35">
        <f>IFERROR(ROUND('[10]Linked sheet'!M1448,'Rounded options'!$B$3),"-")</f>
        <v>0</v>
      </c>
      <c r="O1448" s="7" t="str">
        <f>IFERROR(VLOOKUP($B1448,[11]BPT_System_Structure!$B:$F,2,FALSE),"-")</f>
        <v>-</v>
      </c>
      <c r="P1448" s="23" t="str">
        <f>IFERROR(VLOOKUP($B1448,[11]BPT_System_Structure!$B:$F,3,FALSE),"-")</f>
        <v>-</v>
      </c>
      <c r="Q1448" s="8" t="str">
        <f>IFERROR(VLOOKUP($B1448,[11]BPT_System_Structure!$B:$F,5,FALSE),"-")</f>
        <v>-</v>
      </c>
      <c r="R1448" s="59">
        <v>0</v>
      </c>
    </row>
    <row r="1449" spans="2:18" hidden="1" x14ac:dyDescent="0.2">
      <c r="B1449" s="21" t="str">
        <f>'[10]Linked sheet'!A1449</f>
        <v>PD11B</v>
      </c>
      <c r="C1449" s="20" t="str">
        <f>VLOOKUP($B1449,'[10]Linked sheet'!$A$3:$O$1925,2,FALSE)</f>
        <v>Paediatric Acute Upper Respiratory Tract Infection or Common Cold, with CC Score 1-3</v>
      </c>
      <c r="D1449" s="68" t="str">
        <f>IF(AND($Q1449=$D$2,$O1449="HRG"),"See 07.BPT",IFERROR(ROUND('[10]Linked sheet'!C1449,'Rounded options'!$B$3),"-"))</f>
        <v>-</v>
      </c>
      <c r="E1449" s="66">
        <f>IF(AND($O1449="HRG",OR($D$2,$Q1449=$E$2)), "See 07.BPTs",IFERROR(ROUND('[10]Linked sheet'!D1449,'Rounded options'!$B$3),"-"))</f>
        <v>544</v>
      </c>
      <c r="F1449" s="15" t="str">
        <f>IFERROR(ROUND(IF('[10]Linked sheet'!E1449="","-",'[10]Linked sheet'!E1449),'Rounded options'!$B$3),"-")</f>
        <v>-</v>
      </c>
      <c r="G1449" s="15" t="str">
        <f>IFERROR(ROUND(IF('[10]Linked sheet'!F1449="","-",'[10]Linked sheet'!F1449),'Rounded options'!$B$3),"-")</f>
        <v>-</v>
      </c>
      <c r="H1449" s="15">
        <f>IFERROR(ROUND(IF('[10]Linked sheet'!G1449="","-",'[10]Linked sheet'!G1449),'Rounded options'!$B$3),"-")</f>
        <v>5</v>
      </c>
      <c r="I1449" s="66">
        <f>IF(AND(Q1449=$I$2,$O1449="HRG"),"See 07.BPTs",IFERROR(ROUND('[10]Linked sheet'!H1449,'Rounded options'!$B$3),"-"))</f>
        <v>491</v>
      </c>
      <c r="J1449" s="15">
        <f>IFERROR(ROUND(IF('[10]Linked sheet'!I1449="","-",'[10]Linked sheet'!I1449),'Rounded options'!$B$3),"-")</f>
        <v>5</v>
      </c>
      <c r="K1449" s="15">
        <f>IFERROR(ROUND(IF('[10]Linked sheet'!J1449="","-",'[10]Linked sheet'!J1449),'Rounded options'!$B$3),"-")</f>
        <v>266</v>
      </c>
      <c r="L1449" s="15" t="str">
        <f>IF('[10]Linked sheet'!K1449="","-",'[10]Linked sheet'!K1449)</f>
        <v>No</v>
      </c>
      <c r="M1449" s="39" t="str">
        <f>IF('[10]Linked sheet'!L1449="","-",'[10]Linked sheet'!L1449)</f>
        <v>-</v>
      </c>
      <c r="N1449" s="35">
        <f>IFERROR(ROUND('[10]Linked sheet'!M1449,'Rounded options'!$B$3),"-")</f>
        <v>0</v>
      </c>
      <c r="O1449" s="7" t="str">
        <f>IFERROR(VLOOKUP($B1449,[11]BPT_System_Structure!$B:$F,2,FALSE),"-")</f>
        <v>-</v>
      </c>
      <c r="P1449" s="23" t="str">
        <f>IFERROR(VLOOKUP($B1449,[11]BPT_System_Structure!$B:$F,3,FALSE),"-")</f>
        <v>-</v>
      </c>
      <c r="Q1449" s="8" t="str">
        <f>IFERROR(VLOOKUP($B1449,[11]BPT_System_Structure!$B:$F,5,FALSE),"-")</f>
        <v>-</v>
      </c>
      <c r="R1449" s="59">
        <v>0</v>
      </c>
    </row>
    <row r="1450" spans="2:18" hidden="1" x14ac:dyDescent="0.2">
      <c r="B1450" s="21" t="str">
        <f>'[10]Linked sheet'!A1450</f>
        <v>PD11C</v>
      </c>
      <c r="C1450" s="20" t="str">
        <f>VLOOKUP($B1450,'[10]Linked sheet'!$A$3:$O$1925,2,FALSE)</f>
        <v>Paediatric Acute Upper Respiratory Tract Infection or Common Cold, with CC Score 0</v>
      </c>
      <c r="D1450" s="68" t="str">
        <f>IF(AND($Q1450=$D$2,$O1450="HRG"),"See 07.BPT",IFERROR(ROUND('[10]Linked sheet'!C1450,'Rounded options'!$B$3),"-"))</f>
        <v>-</v>
      </c>
      <c r="E1450" s="66">
        <f>IF(AND($O1450="HRG",OR($D$2,$Q1450=$E$2)), "See 07.BPTs",IFERROR(ROUND('[10]Linked sheet'!D1450,'Rounded options'!$B$3),"-"))</f>
        <v>429</v>
      </c>
      <c r="F1450" s="15" t="str">
        <f>IFERROR(ROUND(IF('[10]Linked sheet'!E1450="","-",'[10]Linked sheet'!E1450),'Rounded options'!$B$3),"-")</f>
        <v>-</v>
      </c>
      <c r="G1450" s="15" t="str">
        <f>IFERROR(ROUND(IF('[10]Linked sheet'!F1450="","-",'[10]Linked sheet'!F1450),'Rounded options'!$B$3),"-")</f>
        <v>-</v>
      </c>
      <c r="H1450" s="15">
        <f>IFERROR(ROUND(IF('[10]Linked sheet'!G1450="","-",'[10]Linked sheet'!G1450),'Rounded options'!$B$3),"-")</f>
        <v>5</v>
      </c>
      <c r="I1450" s="66">
        <f>IF(AND(Q1450=$I$2,$O1450="HRG"),"See 07.BPTs",IFERROR(ROUND('[10]Linked sheet'!H1450,'Rounded options'!$B$3),"-"))</f>
        <v>421</v>
      </c>
      <c r="J1450" s="15">
        <f>IFERROR(ROUND(IF('[10]Linked sheet'!I1450="","-",'[10]Linked sheet'!I1450),'Rounded options'!$B$3),"-")</f>
        <v>5</v>
      </c>
      <c r="K1450" s="15">
        <f>IFERROR(ROUND(IF('[10]Linked sheet'!J1450="","-",'[10]Linked sheet'!J1450),'Rounded options'!$B$3),"-")</f>
        <v>266</v>
      </c>
      <c r="L1450" s="15" t="str">
        <f>IF('[10]Linked sheet'!K1450="","-",'[10]Linked sheet'!K1450)</f>
        <v>No</v>
      </c>
      <c r="M1450" s="39" t="str">
        <f>IF('[10]Linked sheet'!L1450="","-",'[10]Linked sheet'!L1450)</f>
        <v>-</v>
      </c>
      <c r="N1450" s="35">
        <f>IFERROR(ROUND('[10]Linked sheet'!M1450,'Rounded options'!$B$3),"-")</f>
        <v>0</v>
      </c>
      <c r="O1450" s="7" t="str">
        <f>IFERROR(VLOOKUP($B1450,[11]BPT_System_Structure!$B:$F,2,FALSE),"-")</f>
        <v>-</v>
      </c>
      <c r="P1450" s="23" t="str">
        <f>IFERROR(VLOOKUP($B1450,[11]BPT_System_Structure!$B:$F,3,FALSE),"-")</f>
        <v>-</v>
      </c>
      <c r="Q1450" s="8" t="str">
        <f>IFERROR(VLOOKUP($B1450,[11]BPT_System_Structure!$B:$F,5,FALSE),"-")</f>
        <v>-</v>
      </c>
      <c r="R1450" s="59">
        <v>0</v>
      </c>
    </row>
    <row r="1451" spans="2:18" hidden="1" x14ac:dyDescent="0.2">
      <c r="B1451" s="21" t="str">
        <f>'[10]Linked sheet'!A1451</f>
        <v>PD12A</v>
      </c>
      <c r="C1451" s="20" t="str">
        <f>VLOOKUP($B1451,'[10]Linked sheet'!$A$3:$O$1925,2,FALSE)</f>
        <v>Paediatric Asthma or Wheezing, with CC Score 4+</v>
      </c>
      <c r="D1451" s="68" t="str">
        <f>IF(AND($Q1451=$D$2,$O1451="HRG"),"See 07.BPT",IFERROR(ROUND('[10]Linked sheet'!C1451,'Rounded options'!$B$3),"-"))</f>
        <v>-</v>
      </c>
      <c r="E1451" s="66">
        <f>IF(AND($O1451="HRG",OR($D$2,$Q1451=$E$2)), "See 07.BPTs",IFERROR(ROUND('[10]Linked sheet'!D1451,'Rounded options'!$B$3),"-"))</f>
        <v>827</v>
      </c>
      <c r="F1451" s="15" t="str">
        <f>IFERROR(ROUND(IF('[10]Linked sheet'!E1451="","-",'[10]Linked sheet'!E1451),'Rounded options'!$B$3),"-")</f>
        <v>-</v>
      </c>
      <c r="G1451" s="15" t="str">
        <f>IFERROR(ROUND(IF('[10]Linked sheet'!F1451="","-",'[10]Linked sheet'!F1451),'Rounded options'!$B$3),"-")</f>
        <v>-</v>
      </c>
      <c r="H1451" s="15">
        <f>IFERROR(ROUND(IF('[10]Linked sheet'!G1451="","-",'[10]Linked sheet'!G1451),'Rounded options'!$B$3),"-")</f>
        <v>5</v>
      </c>
      <c r="I1451" s="66">
        <f>IF(AND(Q1451=$I$2,$O1451="HRG"),"See 07.BPTs",IFERROR(ROUND('[10]Linked sheet'!H1451,'Rounded options'!$B$3),"-"))</f>
        <v>1264</v>
      </c>
      <c r="J1451" s="15">
        <f>IFERROR(ROUND(IF('[10]Linked sheet'!I1451="","-",'[10]Linked sheet'!I1451),'Rounded options'!$B$3),"-")</f>
        <v>8</v>
      </c>
      <c r="K1451" s="15">
        <f>IFERROR(ROUND(IF('[10]Linked sheet'!J1451="","-",'[10]Linked sheet'!J1451),'Rounded options'!$B$3),"-")</f>
        <v>266</v>
      </c>
      <c r="L1451" s="15" t="str">
        <f>IF('[10]Linked sheet'!K1451="","-",'[10]Linked sheet'!K1451)</f>
        <v>No</v>
      </c>
      <c r="M1451" s="39" t="str">
        <f>IF('[10]Linked sheet'!L1451="","-",'[10]Linked sheet'!L1451)</f>
        <v>-</v>
      </c>
      <c r="N1451" s="35">
        <f>IFERROR(ROUND('[10]Linked sheet'!M1451,'Rounded options'!$B$3),"-")</f>
        <v>0</v>
      </c>
      <c r="O1451" s="7" t="str">
        <f>IFERROR(VLOOKUP($B1451,[11]BPT_System_Structure!$B:$F,2,FALSE),"-")</f>
        <v>-</v>
      </c>
      <c r="P1451" s="23" t="str">
        <f>IFERROR(VLOOKUP($B1451,[11]BPT_System_Structure!$B:$F,3,FALSE),"-")</f>
        <v>-</v>
      </c>
      <c r="Q1451" s="8" t="str">
        <f>IFERROR(VLOOKUP($B1451,[11]BPT_System_Structure!$B:$F,5,FALSE),"-")</f>
        <v>-</v>
      </c>
      <c r="R1451" s="59">
        <v>0</v>
      </c>
    </row>
    <row r="1452" spans="2:18" hidden="1" x14ac:dyDescent="0.2">
      <c r="B1452" s="21" t="str">
        <f>'[10]Linked sheet'!A1452</f>
        <v>PD12B</v>
      </c>
      <c r="C1452" s="20" t="str">
        <f>VLOOKUP($B1452,'[10]Linked sheet'!$A$3:$O$1925,2,FALSE)</f>
        <v>Paediatric Asthma or Wheezing, with CC Score 1-3</v>
      </c>
      <c r="D1452" s="68" t="str">
        <f>IF(AND($Q1452=$D$2,$O1452="HRG"),"See 07.BPT",IFERROR(ROUND('[10]Linked sheet'!C1452,'Rounded options'!$B$3),"-"))</f>
        <v>-</v>
      </c>
      <c r="E1452" s="66">
        <f>IF(AND($O1452="HRG",OR($D$2,$Q1452=$E$2)), "See 07.BPTs",IFERROR(ROUND('[10]Linked sheet'!D1452,'Rounded options'!$B$3),"-"))</f>
        <v>518</v>
      </c>
      <c r="F1452" s="15" t="str">
        <f>IFERROR(ROUND(IF('[10]Linked sheet'!E1452="","-",'[10]Linked sheet'!E1452),'Rounded options'!$B$3),"-")</f>
        <v>-</v>
      </c>
      <c r="G1452" s="15" t="str">
        <f>IFERROR(ROUND(IF('[10]Linked sheet'!F1452="","-",'[10]Linked sheet'!F1452),'Rounded options'!$B$3),"-")</f>
        <v>-</v>
      </c>
      <c r="H1452" s="15">
        <f>IFERROR(ROUND(IF('[10]Linked sheet'!G1452="","-",'[10]Linked sheet'!G1452),'Rounded options'!$B$3),"-")</f>
        <v>5</v>
      </c>
      <c r="I1452" s="66">
        <f>IF(AND(Q1452=$I$2,$O1452="HRG"),"See 07.BPTs",IFERROR(ROUND('[10]Linked sheet'!H1452,'Rounded options'!$B$3),"-"))</f>
        <v>785</v>
      </c>
      <c r="J1452" s="15">
        <f>IFERROR(ROUND(IF('[10]Linked sheet'!I1452="","-",'[10]Linked sheet'!I1452),'Rounded options'!$B$3),"-")</f>
        <v>5</v>
      </c>
      <c r="K1452" s="15">
        <f>IFERROR(ROUND(IF('[10]Linked sheet'!J1452="","-",'[10]Linked sheet'!J1452),'Rounded options'!$B$3),"-")</f>
        <v>266</v>
      </c>
      <c r="L1452" s="15" t="str">
        <f>IF('[10]Linked sheet'!K1452="","-",'[10]Linked sheet'!K1452)</f>
        <v>No</v>
      </c>
      <c r="M1452" s="39" t="str">
        <f>IF('[10]Linked sheet'!L1452="","-",'[10]Linked sheet'!L1452)</f>
        <v>-</v>
      </c>
      <c r="N1452" s="35">
        <f>IFERROR(ROUND('[10]Linked sheet'!M1452,'Rounded options'!$B$3),"-")</f>
        <v>0</v>
      </c>
      <c r="O1452" s="7" t="str">
        <f>IFERROR(VLOOKUP($B1452,[11]BPT_System_Structure!$B:$F,2,FALSE),"-")</f>
        <v>-</v>
      </c>
      <c r="P1452" s="23" t="str">
        <f>IFERROR(VLOOKUP($B1452,[11]BPT_System_Structure!$B:$F,3,FALSE),"-")</f>
        <v>-</v>
      </c>
      <c r="Q1452" s="8" t="str">
        <f>IFERROR(VLOOKUP($B1452,[11]BPT_System_Structure!$B:$F,5,FALSE),"-")</f>
        <v>-</v>
      </c>
      <c r="R1452" s="59">
        <v>0</v>
      </c>
    </row>
    <row r="1453" spans="2:18" hidden="1" x14ac:dyDescent="0.2">
      <c r="B1453" s="21" t="str">
        <f>'[10]Linked sheet'!A1453</f>
        <v>PD12C</v>
      </c>
      <c r="C1453" s="20" t="str">
        <f>VLOOKUP($B1453,'[10]Linked sheet'!$A$3:$O$1925,2,FALSE)</f>
        <v>Paediatric Asthma or Wheezing, with CC Score 0</v>
      </c>
      <c r="D1453" s="68" t="str">
        <f>IF(AND($Q1453=$D$2,$O1453="HRG"),"See 07.BPT",IFERROR(ROUND('[10]Linked sheet'!C1453,'Rounded options'!$B$3),"-"))</f>
        <v>-</v>
      </c>
      <c r="E1453" s="66">
        <f>IF(AND($O1453="HRG",OR($D$2,$Q1453=$E$2)), "See 07.BPTs",IFERROR(ROUND('[10]Linked sheet'!D1453,'Rounded options'!$B$3),"-"))</f>
        <v>518</v>
      </c>
      <c r="F1453" s="15" t="str">
        <f>IFERROR(ROUND(IF('[10]Linked sheet'!E1453="","-",'[10]Linked sheet'!E1453),'Rounded options'!$B$3),"-")</f>
        <v>-</v>
      </c>
      <c r="G1453" s="15" t="str">
        <f>IFERROR(ROUND(IF('[10]Linked sheet'!F1453="","-",'[10]Linked sheet'!F1453),'Rounded options'!$B$3),"-")</f>
        <v>-</v>
      </c>
      <c r="H1453" s="15">
        <f>IFERROR(ROUND(IF('[10]Linked sheet'!G1453="","-",'[10]Linked sheet'!G1453),'Rounded options'!$B$3),"-")</f>
        <v>5</v>
      </c>
      <c r="I1453" s="66">
        <f>IF(AND(Q1453=$I$2,$O1453="HRG"),"See 07.BPTs",IFERROR(ROUND('[10]Linked sheet'!H1453,'Rounded options'!$B$3),"-"))</f>
        <v>631</v>
      </c>
      <c r="J1453" s="15">
        <f>IFERROR(ROUND(IF('[10]Linked sheet'!I1453="","-",'[10]Linked sheet'!I1453),'Rounded options'!$B$3),"-")</f>
        <v>5</v>
      </c>
      <c r="K1453" s="15">
        <f>IFERROR(ROUND(IF('[10]Linked sheet'!J1453="","-",'[10]Linked sheet'!J1453),'Rounded options'!$B$3),"-")</f>
        <v>266</v>
      </c>
      <c r="L1453" s="15" t="str">
        <f>IF('[10]Linked sheet'!K1453="","-",'[10]Linked sheet'!K1453)</f>
        <v>No</v>
      </c>
      <c r="M1453" s="39" t="str">
        <f>IF('[10]Linked sheet'!L1453="","-",'[10]Linked sheet'!L1453)</f>
        <v>-</v>
      </c>
      <c r="N1453" s="35">
        <f>IFERROR(ROUND('[10]Linked sheet'!M1453,'Rounded options'!$B$3),"-")</f>
        <v>0</v>
      </c>
      <c r="O1453" s="7" t="str">
        <f>IFERROR(VLOOKUP($B1453,[11]BPT_System_Structure!$B:$F,2,FALSE),"-")</f>
        <v>-</v>
      </c>
      <c r="P1453" s="23" t="str">
        <f>IFERROR(VLOOKUP($B1453,[11]BPT_System_Structure!$B:$F,3,FALSE),"-")</f>
        <v>-</v>
      </c>
      <c r="Q1453" s="8" t="str">
        <f>IFERROR(VLOOKUP($B1453,[11]BPT_System_Structure!$B:$F,5,FALSE),"-")</f>
        <v>-</v>
      </c>
      <c r="R1453" s="59">
        <v>0</v>
      </c>
    </row>
    <row r="1454" spans="2:18" hidden="1" x14ac:dyDescent="0.2">
      <c r="B1454" s="21" t="str">
        <f>'[10]Linked sheet'!A1454</f>
        <v>PD14A</v>
      </c>
      <c r="C1454" s="20" t="str">
        <f>VLOOKUP($B1454,'[10]Linked sheet'!$A$3:$O$1925,2,FALSE)</f>
        <v>Paediatric Lower Respiratory Tract Disorders without Acute Bronchiolitis, with CC Score 11+</v>
      </c>
      <c r="D1454" s="68" t="str">
        <f>IF(AND($Q1454=$D$2,$O1454="HRG"),"See 07.BPT",IFERROR(ROUND('[10]Linked sheet'!C1454,'Rounded options'!$B$3),"-"))</f>
        <v>-</v>
      </c>
      <c r="E1454" s="66">
        <f>IF(AND($O1454="HRG",OR($D$2,$Q1454=$E$2)), "See 07.BPTs",IFERROR(ROUND('[10]Linked sheet'!D1454,'Rounded options'!$B$3),"-"))</f>
        <v>8385</v>
      </c>
      <c r="F1454" s="15" t="str">
        <f>IFERROR(ROUND(IF('[10]Linked sheet'!E1454="","-",'[10]Linked sheet'!E1454),'Rounded options'!$B$3),"-")</f>
        <v>-</v>
      </c>
      <c r="G1454" s="15" t="str">
        <f>IFERROR(ROUND(IF('[10]Linked sheet'!F1454="","-",'[10]Linked sheet'!F1454),'Rounded options'!$B$3),"-")</f>
        <v>-</v>
      </c>
      <c r="H1454" s="15">
        <f>IFERROR(ROUND(IF('[10]Linked sheet'!G1454="","-",'[10]Linked sheet'!G1454),'Rounded options'!$B$3),"-")</f>
        <v>64</v>
      </c>
      <c r="I1454" s="66">
        <f>IF(AND(Q1454=$I$2,$O1454="HRG"),"See 07.BPTs",IFERROR(ROUND('[10]Linked sheet'!H1454,'Rounded options'!$B$3),"-"))</f>
        <v>6460</v>
      </c>
      <c r="J1454" s="15">
        <f>IFERROR(ROUND(IF('[10]Linked sheet'!I1454="","-",'[10]Linked sheet'!I1454),'Rounded options'!$B$3),"-")</f>
        <v>47</v>
      </c>
      <c r="K1454" s="15">
        <f>IFERROR(ROUND(IF('[10]Linked sheet'!J1454="","-",'[10]Linked sheet'!J1454),'Rounded options'!$B$3),"-")</f>
        <v>266</v>
      </c>
      <c r="L1454" s="15" t="str">
        <f>IF('[10]Linked sheet'!K1454="","-",'[10]Linked sheet'!K1454)</f>
        <v>No</v>
      </c>
      <c r="M1454" s="39" t="str">
        <f>IF('[10]Linked sheet'!L1454="","-",'[10]Linked sheet'!L1454)</f>
        <v>-</v>
      </c>
      <c r="N1454" s="35">
        <f>IFERROR(ROUND('[10]Linked sheet'!M1454,'Rounded options'!$B$3),"-")</f>
        <v>0</v>
      </c>
      <c r="O1454" s="7" t="str">
        <f>IFERROR(VLOOKUP($B1454,[11]BPT_System_Structure!$B:$F,2,FALSE),"-")</f>
        <v>-</v>
      </c>
      <c r="P1454" s="23" t="str">
        <f>IFERROR(VLOOKUP($B1454,[11]BPT_System_Structure!$B:$F,3,FALSE),"-")</f>
        <v>-</v>
      </c>
      <c r="Q1454" s="8" t="str">
        <f>IFERROR(VLOOKUP($B1454,[11]BPT_System_Structure!$B:$F,5,FALSE),"-")</f>
        <v>-</v>
      </c>
      <c r="R1454" s="59">
        <v>0</v>
      </c>
    </row>
    <row r="1455" spans="2:18" hidden="1" x14ac:dyDescent="0.2">
      <c r="B1455" s="21" t="str">
        <f>'[10]Linked sheet'!A1455</f>
        <v>PD14B</v>
      </c>
      <c r="C1455" s="20" t="str">
        <f>VLOOKUP($B1455,'[10]Linked sheet'!$A$3:$O$1925,2,FALSE)</f>
        <v>Paediatric Lower Respiratory Tract Disorders without Acute Bronchiolitis, with CC Score 8-10</v>
      </c>
      <c r="D1455" s="68" t="str">
        <f>IF(AND($Q1455=$D$2,$O1455="HRG"),"See 07.BPT",IFERROR(ROUND('[10]Linked sheet'!C1455,'Rounded options'!$B$3),"-"))</f>
        <v>-</v>
      </c>
      <c r="E1455" s="66">
        <f>IF(AND($O1455="HRG",OR($D$2,$Q1455=$E$2)), "See 07.BPTs",IFERROR(ROUND('[10]Linked sheet'!D1455,'Rounded options'!$B$3),"-"))</f>
        <v>5420</v>
      </c>
      <c r="F1455" s="15" t="str">
        <f>IFERROR(ROUND(IF('[10]Linked sheet'!E1455="","-",'[10]Linked sheet'!E1455),'Rounded options'!$B$3),"-")</f>
        <v>-</v>
      </c>
      <c r="G1455" s="15" t="str">
        <f>IFERROR(ROUND(IF('[10]Linked sheet'!F1455="","-",'[10]Linked sheet'!F1455),'Rounded options'!$B$3),"-")</f>
        <v>-</v>
      </c>
      <c r="H1455" s="15">
        <f>IFERROR(ROUND(IF('[10]Linked sheet'!G1455="","-",'[10]Linked sheet'!G1455),'Rounded options'!$B$3),"-")</f>
        <v>24</v>
      </c>
      <c r="I1455" s="66">
        <f>IF(AND(Q1455=$I$2,$O1455="HRG"),"See 07.BPTs",IFERROR(ROUND('[10]Linked sheet'!H1455,'Rounded options'!$B$3),"-"))</f>
        <v>3969</v>
      </c>
      <c r="J1455" s="15">
        <f>IFERROR(ROUND(IF('[10]Linked sheet'!I1455="","-",'[10]Linked sheet'!I1455),'Rounded options'!$B$3),"-")</f>
        <v>25</v>
      </c>
      <c r="K1455" s="15">
        <f>IFERROR(ROUND(IF('[10]Linked sheet'!J1455="","-",'[10]Linked sheet'!J1455),'Rounded options'!$B$3),"-")</f>
        <v>266</v>
      </c>
      <c r="L1455" s="15" t="str">
        <f>IF('[10]Linked sheet'!K1455="","-",'[10]Linked sheet'!K1455)</f>
        <v>No</v>
      </c>
      <c r="M1455" s="39" t="str">
        <f>IF('[10]Linked sheet'!L1455="","-",'[10]Linked sheet'!L1455)</f>
        <v>-</v>
      </c>
      <c r="N1455" s="35">
        <f>IFERROR(ROUND('[10]Linked sheet'!M1455,'Rounded options'!$B$3),"-")</f>
        <v>0</v>
      </c>
      <c r="O1455" s="7" t="str">
        <f>IFERROR(VLOOKUP($B1455,[11]BPT_System_Structure!$B:$F,2,FALSE),"-")</f>
        <v>-</v>
      </c>
      <c r="P1455" s="23" t="str">
        <f>IFERROR(VLOOKUP($B1455,[11]BPT_System_Structure!$B:$F,3,FALSE),"-")</f>
        <v>-</v>
      </c>
      <c r="Q1455" s="8" t="str">
        <f>IFERROR(VLOOKUP($B1455,[11]BPT_System_Structure!$B:$F,5,FALSE),"-")</f>
        <v>-</v>
      </c>
      <c r="R1455" s="59">
        <v>0</v>
      </c>
    </row>
    <row r="1456" spans="2:18" hidden="1" x14ac:dyDescent="0.2">
      <c r="B1456" s="21" t="str">
        <f>'[10]Linked sheet'!A1456</f>
        <v>PD14C</v>
      </c>
      <c r="C1456" s="20" t="str">
        <f>VLOOKUP($B1456,'[10]Linked sheet'!$A$3:$O$1925,2,FALSE)</f>
        <v>Paediatric Lower Respiratory Tract Disorders without Acute Bronchiolitis, with CC Score 4-7</v>
      </c>
      <c r="D1456" s="68" t="str">
        <f>IF(AND($Q1456=$D$2,$O1456="HRG"),"See 07.BPT",IFERROR(ROUND('[10]Linked sheet'!C1456,'Rounded options'!$B$3),"-"))</f>
        <v>-</v>
      </c>
      <c r="E1456" s="66">
        <f>IF(AND($O1456="HRG",OR($D$2,$Q1456=$E$2)), "See 07.BPTs",IFERROR(ROUND('[10]Linked sheet'!D1456,'Rounded options'!$B$3),"-"))</f>
        <v>2197</v>
      </c>
      <c r="F1456" s="15" t="str">
        <f>IFERROR(ROUND(IF('[10]Linked sheet'!E1456="","-",'[10]Linked sheet'!E1456),'Rounded options'!$B$3),"-")</f>
        <v>-</v>
      </c>
      <c r="G1456" s="15" t="str">
        <f>IFERROR(ROUND(IF('[10]Linked sheet'!F1456="","-",'[10]Linked sheet'!F1456),'Rounded options'!$B$3),"-")</f>
        <v>-</v>
      </c>
      <c r="H1456" s="15">
        <f>IFERROR(ROUND(IF('[10]Linked sheet'!G1456="","-",'[10]Linked sheet'!G1456),'Rounded options'!$B$3),"-")</f>
        <v>10</v>
      </c>
      <c r="I1456" s="66">
        <f>IF(AND(Q1456=$I$2,$O1456="HRG"),"See 07.BPTs",IFERROR(ROUND('[10]Linked sheet'!H1456,'Rounded options'!$B$3),"-"))</f>
        <v>2257</v>
      </c>
      <c r="J1456" s="15">
        <f>IFERROR(ROUND(IF('[10]Linked sheet'!I1456="","-",'[10]Linked sheet'!I1456),'Rounded options'!$B$3),"-")</f>
        <v>14</v>
      </c>
      <c r="K1456" s="15">
        <f>IFERROR(ROUND(IF('[10]Linked sheet'!J1456="","-",'[10]Linked sheet'!J1456),'Rounded options'!$B$3),"-")</f>
        <v>266</v>
      </c>
      <c r="L1456" s="15" t="str">
        <f>IF('[10]Linked sheet'!K1456="","-",'[10]Linked sheet'!K1456)</f>
        <v>No</v>
      </c>
      <c r="M1456" s="39" t="str">
        <f>IF('[10]Linked sheet'!L1456="","-",'[10]Linked sheet'!L1456)</f>
        <v>-</v>
      </c>
      <c r="N1456" s="35">
        <f>IFERROR(ROUND('[10]Linked sheet'!M1456,'Rounded options'!$B$3),"-")</f>
        <v>0</v>
      </c>
      <c r="O1456" s="7" t="str">
        <f>IFERROR(VLOOKUP($B1456,[11]BPT_System_Structure!$B:$F,2,FALSE),"-")</f>
        <v>-</v>
      </c>
      <c r="P1456" s="23" t="str">
        <f>IFERROR(VLOOKUP($B1456,[11]BPT_System_Structure!$B:$F,3,FALSE),"-")</f>
        <v>-</v>
      </c>
      <c r="Q1456" s="8" t="str">
        <f>IFERROR(VLOOKUP($B1456,[11]BPT_System_Structure!$B:$F,5,FALSE),"-")</f>
        <v>-</v>
      </c>
      <c r="R1456" s="59">
        <v>0</v>
      </c>
    </row>
    <row r="1457" spans="2:18" hidden="1" x14ac:dyDescent="0.2">
      <c r="B1457" s="21" t="str">
        <f>'[10]Linked sheet'!A1457</f>
        <v>PD14D</v>
      </c>
      <c r="C1457" s="20" t="str">
        <f>VLOOKUP($B1457,'[10]Linked sheet'!$A$3:$O$1925,2,FALSE)</f>
        <v>Paediatric Lower Respiratory Tract Disorders without Acute Bronchiolitis, with CC Score 2-3</v>
      </c>
      <c r="D1457" s="68" t="str">
        <f>IF(AND($Q1457=$D$2,$O1457="HRG"),"See 07.BPT",IFERROR(ROUND('[10]Linked sheet'!C1457,'Rounded options'!$B$3),"-"))</f>
        <v>-</v>
      </c>
      <c r="E1457" s="66">
        <f>IF(AND($O1457="HRG",OR($D$2,$Q1457=$E$2)), "See 07.BPTs",IFERROR(ROUND('[10]Linked sheet'!D1457,'Rounded options'!$B$3),"-"))</f>
        <v>1332</v>
      </c>
      <c r="F1457" s="15" t="str">
        <f>IFERROR(ROUND(IF('[10]Linked sheet'!E1457="","-",'[10]Linked sheet'!E1457),'Rounded options'!$B$3),"-")</f>
        <v>-</v>
      </c>
      <c r="G1457" s="15" t="str">
        <f>IFERROR(ROUND(IF('[10]Linked sheet'!F1457="","-",'[10]Linked sheet'!F1457),'Rounded options'!$B$3),"-")</f>
        <v>-</v>
      </c>
      <c r="H1457" s="15">
        <f>IFERROR(ROUND(IF('[10]Linked sheet'!G1457="","-",'[10]Linked sheet'!G1457),'Rounded options'!$B$3),"-")</f>
        <v>5</v>
      </c>
      <c r="I1457" s="66">
        <f>IF(AND(Q1457=$I$2,$O1457="HRG"),"See 07.BPTs",IFERROR(ROUND('[10]Linked sheet'!H1457,'Rounded options'!$B$3),"-"))</f>
        <v>1399</v>
      </c>
      <c r="J1457" s="15">
        <f>IFERROR(ROUND(IF('[10]Linked sheet'!I1457="","-",'[10]Linked sheet'!I1457),'Rounded options'!$B$3),"-")</f>
        <v>8</v>
      </c>
      <c r="K1457" s="15">
        <f>IFERROR(ROUND(IF('[10]Linked sheet'!J1457="","-",'[10]Linked sheet'!J1457),'Rounded options'!$B$3),"-")</f>
        <v>266</v>
      </c>
      <c r="L1457" s="15" t="str">
        <f>IF('[10]Linked sheet'!K1457="","-",'[10]Linked sheet'!K1457)</f>
        <v>No</v>
      </c>
      <c r="M1457" s="39" t="str">
        <f>IF('[10]Linked sheet'!L1457="","-",'[10]Linked sheet'!L1457)</f>
        <v>-</v>
      </c>
      <c r="N1457" s="35">
        <f>IFERROR(ROUND('[10]Linked sheet'!M1457,'Rounded options'!$B$3),"-")</f>
        <v>0</v>
      </c>
      <c r="O1457" s="7" t="str">
        <f>IFERROR(VLOOKUP($B1457,[11]BPT_System_Structure!$B:$F,2,FALSE),"-")</f>
        <v>-</v>
      </c>
      <c r="P1457" s="23" t="str">
        <f>IFERROR(VLOOKUP($B1457,[11]BPT_System_Structure!$B:$F,3,FALSE),"-")</f>
        <v>-</v>
      </c>
      <c r="Q1457" s="8" t="str">
        <f>IFERROR(VLOOKUP($B1457,[11]BPT_System_Structure!$B:$F,5,FALSE),"-")</f>
        <v>-</v>
      </c>
      <c r="R1457" s="59">
        <v>0</v>
      </c>
    </row>
    <row r="1458" spans="2:18" hidden="1" x14ac:dyDescent="0.2">
      <c r="B1458" s="21" t="str">
        <f>'[10]Linked sheet'!A1458</f>
        <v>PD14E</v>
      </c>
      <c r="C1458" s="20" t="str">
        <f>VLOOKUP($B1458,'[10]Linked sheet'!$A$3:$O$1925,2,FALSE)</f>
        <v>Paediatric Lower Respiratory Tract Disorders without Acute Bronchiolitis, with CC Score 1</v>
      </c>
      <c r="D1458" s="68" t="str">
        <f>IF(AND($Q1458=$D$2,$O1458="HRG"),"See 07.BPT",IFERROR(ROUND('[10]Linked sheet'!C1458,'Rounded options'!$B$3),"-"))</f>
        <v>-</v>
      </c>
      <c r="E1458" s="66">
        <f>IF(AND($O1458="HRG",OR($D$2,$Q1458=$E$2)), "See 07.BPTs",IFERROR(ROUND('[10]Linked sheet'!D1458,'Rounded options'!$B$3),"-"))</f>
        <v>884</v>
      </c>
      <c r="F1458" s="15" t="str">
        <f>IFERROR(ROUND(IF('[10]Linked sheet'!E1458="","-",'[10]Linked sheet'!E1458),'Rounded options'!$B$3),"-")</f>
        <v>-</v>
      </c>
      <c r="G1458" s="15" t="str">
        <f>IFERROR(ROUND(IF('[10]Linked sheet'!F1458="","-",'[10]Linked sheet'!F1458),'Rounded options'!$B$3),"-")</f>
        <v>-</v>
      </c>
      <c r="H1458" s="15">
        <f>IFERROR(ROUND(IF('[10]Linked sheet'!G1458="","-",'[10]Linked sheet'!G1458),'Rounded options'!$B$3),"-")</f>
        <v>5</v>
      </c>
      <c r="I1458" s="66">
        <f>IF(AND(Q1458=$I$2,$O1458="HRG"),"See 07.BPTs",IFERROR(ROUND('[10]Linked sheet'!H1458,'Rounded options'!$B$3),"-"))</f>
        <v>978</v>
      </c>
      <c r="J1458" s="15">
        <f>IFERROR(ROUND(IF('[10]Linked sheet'!I1458="","-",'[10]Linked sheet'!I1458),'Rounded options'!$B$3),"-")</f>
        <v>5</v>
      </c>
      <c r="K1458" s="15">
        <f>IFERROR(ROUND(IF('[10]Linked sheet'!J1458="","-",'[10]Linked sheet'!J1458),'Rounded options'!$B$3),"-")</f>
        <v>266</v>
      </c>
      <c r="L1458" s="15" t="str">
        <f>IF('[10]Linked sheet'!K1458="","-",'[10]Linked sheet'!K1458)</f>
        <v>No</v>
      </c>
      <c r="M1458" s="39" t="str">
        <f>IF('[10]Linked sheet'!L1458="","-",'[10]Linked sheet'!L1458)</f>
        <v>-</v>
      </c>
      <c r="N1458" s="35">
        <f>IFERROR(ROUND('[10]Linked sheet'!M1458,'Rounded options'!$B$3),"-")</f>
        <v>0</v>
      </c>
      <c r="O1458" s="7" t="str">
        <f>IFERROR(VLOOKUP($B1458,[11]BPT_System_Structure!$B:$F,2,FALSE),"-")</f>
        <v>-</v>
      </c>
      <c r="P1458" s="23" t="str">
        <f>IFERROR(VLOOKUP($B1458,[11]BPT_System_Structure!$B:$F,3,FALSE),"-")</f>
        <v>-</v>
      </c>
      <c r="Q1458" s="8" t="str">
        <f>IFERROR(VLOOKUP($B1458,[11]BPT_System_Structure!$B:$F,5,FALSE),"-")</f>
        <v>-</v>
      </c>
      <c r="R1458" s="59">
        <v>0</v>
      </c>
    </row>
    <row r="1459" spans="2:18" hidden="1" x14ac:dyDescent="0.2">
      <c r="B1459" s="21" t="str">
        <f>'[10]Linked sheet'!A1459</f>
        <v>PD14F</v>
      </c>
      <c r="C1459" s="20" t="str">
        <f>VLOOKUP($B1459,'[10]Linked sheet'!$A$3:$O$1925,2,FALSE)</f>
        <v>Paediatric Lower Respiratory Tract Disorders without Acute Bronchiolitis, with CC Score 0</v>
      </c>
      <c r="D1459" s="68" t="str">
        <f>IF(AND($Q1459=$D$2,$O1459="HRG"),"See 07.BPT",IFERROR(ROUND('[10]Linked sheet'!C1459,'Rounded options'!$B$3),"-"))</f>
        <v>-</v>
      </c>
      <c r="E1459" s="66">
        <f>IF(AND($O1459="HRG",OR($D$2,$Q1459=$E$2)), "See 07.BPTs",IFERROR(ROUND('[10]Linked sheet'!D1459,'Rounded options'!$B$3),"-"))</f>
        <v>876</v>
      </c>
      <c r="F1459" s="15" t="str">
        <f>IFERROR(ROUND(IF('[10]Linked sheet'!E1459="","-",'[10]Linked sheet'!E1459),'Rounded options'!$B$3),"-")</f>
        <v>-</v>
      </c>
      <c r="G1459" s="15" t="str">
        <f>IFERROR(ROUND(IF('[10]Linked sheet'!F1459="","-",'[10]Linked sheet'!F1459),'Rounded options'!$B$3),"-")</f>
        <v>-</v>
      </c>
      <c r="H1459" s="15">
        <f>IFERROR(ROUND(IF('[10]Linked sheet'!G1459="","-",'[10]Linked sheet'!G1459),'Rounded options'!$B$3),"-")</f>
        <v>5</v>
      </c>
      <c r="I1459" s="66">
        <f>IF(AND(Q1459=$I$2,$O1459="HRG"),"See 07.BPTs",IFERROR(ROUND('[10]Linked sheet'!H1459,'Rounded options'!$B$3),"-"))</f>
        <v>748</v>
      </c>
      <c r="J1459" s="15">
        <f>IFERROR(ROUND(IF('[10]Linked sheet'!I1459="","-",'[10]Linked sheet'!I1459),'Rounded options'!$B$3),"-")</f>
        <v>5</v>
      </c>
      <c r="K1459" s="15">
        <f>IFERROR(ROUND(IF('[10]Linked sheet'!J1459="","-",'[10]Linked sheet'!J1459),'Rounded options'!$B$3),"-")</f>
        <v>266</v>
      </c>
      <c r="L1459" s="15" t="str">
        <f>IF('[10]Linked sheet'!K1459="","-",'[10]Linked sheet'!K1459)</f>
        <v>No</v>
      </c>
      <c r="M1459" s="39" t="str">
        <f>IF('[10]Linked sheet'!L1459="","-",'[10]Linked sheet'!L1459)</f>
        <v>-</v>
      </c>
      <c r="N1459" s="35">
        <f>IFERROR(ROUND('[10]Linked sheet'!M1459,'Rounded options'!$B$3),"-")</f>
        <v>0</v>
      </c>
      <c r="O1459" s="7" t="str">
        <f>IFERROR(VLOOKUP($B1459,[11]BPT_System_Structure!$B:$F,2,FALSE),"-")</f>
        <v>-</v>
      </c>
      <c r="P1459" s="23" t="str">
        <f>IFERROR(VLOOKUP($B1459,[11]BPT_System_Structure!$B:$F,3,FALSE),"-")</f>
        <v>-</v>
      </c>
      <c r="Q1459" s="8" t="str">
        <f>IFERROR(VLOOKUP($B1459,[11]BPT_System_Structure!$B:$F,5,FALSE),"-")</f>
        <v>-</v>
      </c>
      <c r="R1459" s="59">
        <v>0</v>
      </c>
    </row>
    <row r="1460" spans="2:18" hidden="1" x14ac:dyDescent="0.2">
      <c r="B1460" s="21" t="str">
        <f>'[10]Linked sheet'!A1460</f>
        <v>PD15A</v>
      </c>
      <c r="C1460" s="20" t="str">
        <f>VLOOKUP($B1460,'[10]Linked sheet'!$A$3:$O$1925,2,FALSE)</f>
        <v>Paediatric Acute Bronchiolitis with CC Score 5+</v>
      </c>
      <c r="D1460" s="68" t="str">
        <f>IF(AND($Q1460=$D$2,$O1460="HRG"),"See 07.BPT",IFERROR(ROUND('[10]Linked sheet'!C1460,'Rounded options'!$B$3),"-"))</f>
        <v>-</v>
      </c>
      <c r="E1460" s="66">
        <f>IF(AND($O1460="HRG",OR($D$2,$Q1460=$E$2)), "See 07.BPTs",IFERROR(ROUND('[10]Linked sheet'!D1460,'Rounded options'!$B$3),"-"))</f>
        <v>9314</v>
      </c>
      <c r="F1460" s="15" t="str">
        <f>IFERROR(ROUND(IF('[10]Linked sheet'!E1460="","-",'[10]Linked sheet'!E1460),'Rounded options'!$B$3),"-")</f>
        <v>-</v>
      </c>
      <c r="G1460" s="15" t="str">
        <f>IFERROR(ROUND(IF('[10]Linked sheet'!F1460="","-",'[10]Linked sheet'!F1460),'Rounded options'!$B$3),"-")</f>
        <v>-</v>
      </c>
      <c r="H1460" s="15">
        <f>IFERROR(ROUND(IF('[10]Linked sheet'!G1460="","-",'[10]Linked sheet'!G1460),'Rounded options'!$B$3),"-")</f>
        <v>44</v>
      </c>
      <c r="I1460" s="66">
        <f>IF(AND(Q1460=$I$2,$O1460="HRG"),"See 07.BPTs",IFERROR(ROUND('[10]Linked sheet'!H1460,'Rounded options'!$B$3),"-"))</f>
        <v>3428</v>
      </c>
      <c r="J1460" s="15">
        <f>IFERROR(ROUND(IF('[10]Linked sheet'!I1460="","-",'[10]Linked sheet'!I1460),'Rounded options'!$B$3),"-")</f>
        <v>22</v>
      </c>
      <c r="K1460" s="15">
        <f>IFERROR(ROUND(IF('[10]Linked sheet'!J1460="","-",'[10]Linked sheet'!J1460),'Rounded options'!$B$3),"-")</f>
        <v>266</v>
      </c>
      <c r="L1460" s="15" t="str">
        <f>IF('[10]Linked sheet'!K1460="","-",'[10]Linked sheet'!K1460)</f>
        <v>No</v>
      </c>
      <c r="M1460" s="39" t="str">
        <f>IF('[10]Linked sheet'!L1460="","-",'[10]Linked sheet'!L1460)</f>
        <v>-</v>
      </c>
      <c r="N1460" s="35">
        <f>IFERROR(ROUND('[10]Linked sheet'!M1460,'Rounded options'!$B$3),"-")</f>
        <v>0</v>
      </c>
      <c r="O1460" s="7" t="str">
        <f>IFERROR(VLOOKUP($B1460,[11]BPT_System_Structure!$B:$F,2,FALSE),"-")</f>
        <v>-</v>
      </c>
      <c r="P1460" s="23" t="str">
        <f>IFERROR(VLOOKUP($B1460,[11]BPT_System_Structure!$B:$F,3,FALSE),"-")</f>
        <v>-</v>
      </c>
      <c r="Q1460" s="8" t="str">
        <f>IFERROR(VLOOKUP($B1460,[11]BPT_System_Structure!$B:$F,5,FALSE),"-")</f>
        <v>-</v>
      </c>
      <c r="R1460" s="59">
        <v>0</v>
      </c>
    </row>
    <row r="1461" spans="2:18" hidden="1" x14ac:dyDescent="0.2">
      <c r="B1461" s="21" t="str">
        <f>'[10]Linked sheet'!A1461</f>
        <v>PD15B</v>
      </c>
      <c r="C1461" s="20" t="str">
        <f>VLOOKUP($B1461,'[10]Linked sheet'!$A$3:$O$1925,2,FALSE)</f>
        <v>Paediatric Acute Bronchiolitis with CC Score 2-4</v>
      </c>
      <c r="D1461" s="68" t="str">
        <f>IF(AND($Q1461=$D$2,$O1461="HRG"),"See 07.BPT",IFERROR(ROUND('[10]Linked sheet'!C1461,'Rounded options'!$B$3),"-"))</f>
        <v>-</v>
      </c>
      <c r="E1461" s="66">
        <f>IF(AND($O1461="HRG",OR($D$2,$Q1461=$E$2)), "See 07.BPTs",IFERROR(ROUND('[10]Linked sheet'!D1461,'Rounded options'!$B$3),"-"))</f>
        <v>1104</v>
      </c>
      <c r="F1461" s="15" t="str">
        <f>IFERROR(ROUND(IF('[10]Linked sheet'!E1461="","-",'[10]Linked sheet'!E1461),'Rounded options'!$B$3),"-")</f>
        <v>-</v>
      </c>
      <c r="G1461" s="15" t="str">
        <f>IFERROR(ROUND(IF('[10]Linked sheet'!F1461="","-",'[10]Linked sheet'!F1461),'Rounded options'!$B$3),"-")</f>
        <v>-</v>
      </c>
      <c r="H1461" s="15">
        <f>IFERROR(ROUND(IF('[10]Linked sheet'!G1461="","-",'[10]Linked sheet'!G1461),'Rounded options'!$B$3),"-")</f>
        <v>8</v>
      </c>
      <c r="I1461" s="66">
        <f>IF(AND(Q1461=$I$2,$O1461="HRG"),"See 07.BPTs",IFERROR(ROUND('[10]Linked sheet'!H1461,'Rounded options'!$B$3),"-"))</f>
        <v>1724</v>
      </c>
      <c r="J1461" s="15">
        <f>IFERROR(ROUND(IF('[10]Linked sheet'!I1461="","-",'[10]Linked sheet'!I1461),'Rounded options'!$B$3),"-")</f>
        <v>11</v>
      </c>
      <c r="K1461" s="15">
        <f>IFERROR(ROUND(IF('[10]Linked sheet'!J1461="","-",'[10]Linked sheet'!J1461),'Rounded options'!$B$3),"-")</f>
        <v>266</v>
      </c>
      <c r="L1461" s="15" t="str">
        <f>IF('[10]Linked sheet'!K1461="","-",'[10]Linked sheet'!K1461)</f>
        <v>No</v>
      </c>
      <c r="M1461" s="39" t="str">
        <f>IF('[10]Linked sheet'!L1461="","-",'[10]Linked sheet'!L1461)</f>
        <v>-</v>
      </c>
      <c r="N1461" s="35">
        <f>IFERROR(ROUND('[10]Linked sheet'!M1461,'Rounded options'!$B$3),"-")</f>
        <v>0</v>
      </c>
      <c r="O1461" s="7" t="str">
        <f>IFERROR(VLOOKUP($B1461,[11]BPT_System_Structure!$B:$F,2,FALSE),"-")</f>
        <v>-</v>
      </c>
      <c r="P1461" s="23" t="str">
        <f>IFERROR(VLOOKUP($B1461,[11]BPT_System_Structure!$B:$F,3,FALSE),"-")</f>
        <v>-</v>
      </c>
      <c r="Q1461" s="8" t="str">
        <f>IFERROR(VLOOKUP($B1461,[11]BPT_System_Structure!$B:$F,5,FALSE),"-")</f>
        <v>-</v>
      </c>
      <c r="R1461" s="59">
        <v>0</v>
      </c>
    </row>
    <row r="1462" spans="2:18" hidden="1" x14ac:dyDescent="0.2">
      <c r="B1462" s="21" t="str">
        <f>'[10]Linked sheet'!A1462</f>
        <v>PD15C</v>
      </c>
      <c r="C1462" s="20" t="str">
        <f>VLOOKUP($B1462,'[10]Linked sheet'!$A$3:$O$1925,2,FALSE)</f>
        <v>Paediatric Acute Bronchiolitis with CC Score 1</v>
      </c>
      <c r="D1462" s="68" t="str">
        <f>IF(AND($Q1462=$D$2,$O1462="HRG"),"See 07.BPT",IFERROR(ROUND('[10]Linked sheet'!C1462,'Rounded options'!$B$3),"-"))</f>
        <v>-</v>
      </c>
      <c r="E1462" s="66">
        <f>IF(AND($O1462="HRG",OR($D$2,$Q1462=$E$2)), "See 07.BPTs",IFERROR(ROUND('[10]Linked sheet'!D1462,'Rounded options'!$B$3),"-"))</f>
        <v>1104</v>
      </c>
      <c r="F1462" s="15" t="str">
        <f>IFERROR(ROUND(IF('[10]Linked sheet'!E1462="","-",'[10]Linked sheet'!E1462),'Rounded options'!$B$3),"-")</f>
        <v>-</v>
      </c>
      <c r="G1462" s="15" t="str">
        <f>IFERROR(ROUND(IF('[10]Linked sheet'!F1462="","-",'[10]Linked sheet'!F1462),'Rounded options'!$B$3),"-")</f>
        <v>-</v>
      </c>
      <c r="H1462" s="15">
        <f>IFERROR(ROUND(IF('[10]Linked sheet'!G1462="","-",'[10]Linked sheet'!G1462),'Rounded options'!$B$3),"-")</f>
        <v>8</v>
      </c>
      <c r="I1462" s="66">
        <f>IF(AND(Q1462=$I$2,$O1462="HRG"),"See 07.BPTs",IFERROR(ROUND('[10]Linked sheet'!H1462,'Rounded options'!$B$3),"-"))</f>
        <v>1168</v>
      </c>
      <c r="J1462" s="15">
        <f>IFERROR(ROUND(IF('[10]Linked sheet'!I1462="","-",'[10]Linked sheet'!I1462),'Rounded options'!$B$3),"-")</f>
        <v>8</v>
      </c>
      <c r="K1462" s="15">
        <f>IFERROR(ROUND(IF('[10]Linked sheet'!J1462="","-",'[10]Linked sheet'!J1462),'Rounded options'!$B$3),"-")</f>
        <v>266</v>
      </c>
      <c r="L1462" s="15" t="str">
        <f>IF('[10]Linked sheet'!K1462="","-",'[10]Linked sheet'!K1462)</f>
        <v>No</v>
      </c>
      <c r="M1462" s="39" t="str">
        <f>IF('[10]Linked sheet'!L1462="","-",'[10]Linked sheet'!L1462)</f>
        <v>-</v>
      </c>
      <c r="N1462" s="35">
        <f>IFERROR(ROUND('[10]Linked sheet'!M1462,'Rounded options'!$B$3),"-")</f>
        <v>0</v>
      </c>
      <c r="O1462" s="7" t="str">
        <f>IFERROR(VLOOKUP($B1462,[11]BPT_System_Structure!$B:$F,2,FALSE),"-")</f>
        <v>-</v>
      </c>
      <c r="P1462" s="23" t="str">
        <f>IFERROR(VLOOKUP($B1462,[11]BPT_System_Structure!$B:$F,3,FALSE),"-")</f>
        <v>-</v>
      </c>
      <c r="Q1462" s="8" t="str">
        <f>IFERROR(VLOOKUP($B1462,[11]BPT_System_Structure!$B:$F,5,FALSE),"-")</f>
        <v>-</v>
      </c>
      <c r="R1462" s="59">
        <v>0</v>
      </c>
    </row>
    <row r="1463" spans="2:18" hidden="1" x14ac:dyDescent="0.2">
      <c r="B1463" s="21" t="str">
        <f>'[10]Linked sheet'!A1463</f>
        <v>PD15D</v>
      </c>
      <c r="C1463" s="20" t="str">
        <f>VLOOKUP($B1463,'[10]Linked sheet'!$A$3:$O$1925,2,FALSE)</f>
        <v>Paediatric Acute Bronchiolitis with CC Score 0</v>
      </c>
      <c r="D1463" s="68" t="str">
        <f>IF(AND($Q1463=$D$2,$O1463="HRG"),"See 07.BPT",IFERROR(ROUND('[10]Linked sheet'!C1463,'Rounded options'!$B$3),"-"))</f>
        <v>-</v>
      </c>
      <c r="E1463" s="66">
        <f>IF(AND($O1463="HRG",OR($D$2,$Q1463=$E$2)), "See 07.BPTs",IFERROR(ROUND('[10]Linked sheet'!D1463,'Rounded options'!$B$3),"-"))</f>
        <v>803</v>
      </c>
      <c r="F1463" s="15" t="str">
        <f>IFERROR(ROUND(IF('[10]Linked sheet'!E1463="","-",'[10]Linked sheet'!E1463),'Rounded options'!$B$3),"-")</f>
        <v>-</v>
      </c>
      <c r="G1463" s="15" t="str">
        <f>IFERROR(ROUND(IF('[10]Linked sheet'!F1463="","-",'[10]Linked sheet'!F1463),'Rounded options'!$B$3),"-")</f>
        <v>-</v>
      </c>
      <c r="H1463" s="15">
        <f>IFERROR(ROUND(IF('[10]Linked sheet'!G1463="","-",'[10]Linked sheet'!G1463),'Rounded options'!$B$3),"-")</f>
        <v>5</v>
      </c>
      <c r="I1463" s="66">
        <f>IF(AND(Q1463=$I$2,$O1463="HRG"),"See 07.BPTs",IFERROR(ROUND('[10]Linked sheet'!H1463,'Rounded options'!$B$3),"-"))</f>
        <v>824</v>
      </c>
      <c r="J1463" s="15">
        <f>IFERROR(ROUND(IF('[10]Linked sheet'!I1463="","-",'[10]Linked sheet'!I1463),'Rounded options'!$B$3),"-")</f>
        <v>5</v>
      </c>
      <c r="K1463" s="15">
        <f>IFERROR(ROUND(IF('[10]Linked sheet'!J1463="","-",'[10]Linked sheet'!J1463),'Rounded options'!$B$3),"-")</f>
        <v>266</v>
      </c>
      <c r="L1463" s="15" t="str">
        <f>IF('[10]Linked sheet'!K1463="","-",'[10]Linked sheet'!K1463)</f>
        <v>No</v>
      </c>
      <c r="M1463" s="39" t="str">
        <f>IF('[10]Linked sheet'!L1463="","-",'[10]Linked sheet'!L1463)</f>
        <v>-</v>
      </c>
      <c r="N1463" s="35">
        <f>IFERROR(ROUND('[10]Linked sheet'!M1463,'Rounded options'!$B$3),"-")</f>
        <v>0</v>
      </c>
      <c r="O1463" s="7" t="str">
        <f>IFERROR(VLOOKUP($B1463,[11]BPT_System_Structure!$B:$F,2,FALSE),"-")</f>
        <v>-</v>
      </c>
      <c r="P1463" s="23" t="str">
        <f>IFERROR(VLOOKUP($B1463,[11]BPT_System_Structure!$B:$F,3,FALSE),"-")</f>
        <v>-</v>
      </c>
      <c r="Q1463" s="8" t="str">
        <f>IFERROR(VLOOKUP($B1463,[11]BPT_System_Structure!$B:$F,5,FALSE),"-")</f>
        <v>-</v>
      </c>
      <c r="R1463" s="59">
        <v>0</v>
      </c>
    </row>
    <row r="1464" spans="2:18" hidden="1" x14ac:dyDescent="0.2">
      <c r="B1464" s="21" t="str">
        <f>'[10]Linked sheet'!A1464</f>
        <v>PD65A</v>
      </c>
      <c r="C1464" s="20" t="str">
        <f>VLOOKUP($B1464,'[10]Linked sheet'!$A$3:$O$1925,2,FALSE)</f>
        <v>Paediatric Upper Respiratory Tract Disorders with CC Score 5+</v>
      </c>
      <c r="D1464" s="68" t="str">
        <f>IF(AND($Q1464=$D$2,$O1464="HRG"),"See 07.BPT",IFERROR(ROUND('[10]Linked sheet'!C1464,'Rounded options'!$B$3),"-"))</f>
        <v>-</v>
      </c>
      <c r="E1464" s="66">
        <f>IF(AND($O1464="HRG",OR($D$2,$Q1464=$E$2)), "See 07.BPTs",IFERROR(ROUND('[10]Linked sheet'!D1464,'Rounded options'!$B$3),"-"))</f>
        <v>1518</v>
      </c>
      <c r="F1464" s="15" t="str">
        <f>IFERROR(ROUND(IF('[10]Linked sheet'!E1464="","-",'[10]Linked sheet'!E1464),'Rounded options'!$B$3),"-")</f>
        <v>-</v>
      </c>
      <c r="G1464" s="15" t="str">
        <f>IFERROR(ROUND(IF('[10]Linked sheet'!F1464="","-",'[10]Linked sheet'!F1464),'Rounded options'!$B$3),"-")</f>
        <v>-</v>
      </c>
      <c r="H1464" s="15">
        <f>IFERROR(ROUND(IF('[10]Linked sheet'!G1464="","-",'[10]Linked sheet'!G1464),'Rounded options'!$B$3),"-")</f>
        <v>5</v>
      </c>
      <c r="I1464" s="66">
        <f>IF(AND(Q1464=$I$2,$O1464="HRG"),"See 07.BPTs",IFERROR(ROUND('[10]Linked sheet'!H1464,'Rounded options'!$B$3),"-"))</f>
        <v>1019</v>
      </c>
      <c r="J1464" s="15">
        <f>IFERROR(ROUND(IF('[10]Linked sheet'!I1464="","-",'[10]Linked sheet'!I1464),'Rounded options'!$B$3),"-")</f>
        <v>5</v>
      </c>
      <c r="K1464" s="15">
        <f>IFERROR(ROUND(IF('[10]Linked sheet'!J1464="","-",'[10]Linked sheet'!J1464),'Rounded options'!$B$3),"-")</f>
        <v>266</v>
      </c>
      <c r="L1464" s="15" t="str">
        <f>IF('[10]Linked sheet'!K1464="","-",'[10]Linked sheet'!K1464)</f>
        <v>No</v>
      </c>
      <c r="M1464" s="39" t="str">
        <f>IF('[10]Linked sheet'!L1464="","-",'[10]Linked sheet'!L1464)</f>
        <v>-</v>
      </c>
      <c r="N1464" s="35">
        <f>IFERROR(ROUND('[10]Linked sheet'!M1464,'Rounded options'!$B$3),"-")</f>
        <v>0</v>
      </c>
      <c r="O1464" s="7" t="str">
        <f>IFERROR(VLOOKUP($B1464,[11]BPT_System_Structure!$B:$F,2,FALSE),"-")</f>
        <v>-</v>
      </c>
      <c r="P1464" s="23" t="str">
        <f>IFERROR(VLOOKUP($B1464,[11]BPT_System_Structure!$B:$F,3,FALSE),"-")</f>
        <v>-</v>
      </c>
      <c r="Q1464" s="8" t="str">
        <f>IFERROR(VLOOKUP($B1464,[11]BPT_System_Structure!$B:$F,5,FALSE),"-")</f>
        <v>-</v>
      </c>
      <c r="R1464" s="59">
        <v>0</v>
      </c>
    </row>
    <row r="1465" spans="2:18" hidden="1" x14ac:dyDescent="0.2">
      <c r="B1465" s="21" t="str">
        <f>'[10]Linked sheet'!A1465</f>
        <v>PD65B</v>
      </c>
      <c r="C1465" s="20" t="str">
        <f>VLOOKUP($B1465,'[10]Linked sheet'!$A$3:$O$1925,2,FALSE)</f>
        <v>Paediatric Upper Respiratory Tract Disorders with CC Score 2-4</v>
      </c>
      <c r="D1465" s="68" t="str">
        <f>IF(AND($Q1465=$D$2,$O1465="HRG"),"See 07.BPT",IFERROR(ROUND('[10]Linked sheet'!C1465,'Rounded options'!$B$3),"-"))</f>
        <v>-</v>
      </c>
      <c r="E1465" s="66">
        <f>IF(AND($O1465="HRG",OR($D$2,$Q1465=$E$2)), "See 07.BPTs",IFERROR(ROUND('[10]Linked sheet'!D1465,'Rounded options'!$B$3),"-"))</f>
        <v>977</v>
      </c>
      <c r="F1465" s="15" t="str">
        <f>IFERROR(ROUND(IF('[10]Linked sheet'!E1465="","-",'[10]Linked sheet'!E1465),'Rounded options'!$B$3),"-")</f>
        <v>-</v>
      </c>
      <c r="G1465" s="15" t="str">
        <f>IFERROR(ROUND(IF('[10]Linked sheet'!F1465="","-",'[10]Linked sheet'!F1465),'Rounded options'!$B$3),"-")</f>
        <v>-</v>
      </c>
      <c r="H1465" s="15">
        <f>IFERROR(ROUND(IF('[10]Linked sheet'!G1465="","-",'[10]Linked sheet'!G1465),'Rounded options'!$B$3),"-")</f>
        <v>5</v>
      </c>
      <c r="I1465" s="66">
        <f>IF(AND(Q1465=$I$2,$O1465="HRG"),"See 07.BPTs",IFERROR(ROUND('[10]Linked sheet'!H1465,'Rounded options'!$B$3),"-"))</f>
        <v>604</v>
      </c>
      <c r="J1465" s="15">
        <f>IFERROR(ROUND(IF('[10]Linked sheet'!I1465="","-",'[10]Linked sheet'!I1465),'Rounded options'!$B$3),"-")</f>
        <v>5</v>
      </c>
      <c r="K1465" s="15">
        <f>IFERROR(ROUND(IF('[10]Linked sheet'!J1465="","-",'[10]Linked sheet'!J1465),'Rounded options'!$B$3),"-")</f>
        <v>266</v>
      </c>
      <c r="L1465" s="15" t="str">
        <f>IF('[10]Linked sheet'!K1465="","-",'[10]Linked sheet'!K1465)</f>
        <v>No</v>
      </c>
      <c r="M1465" s="39" t="str">
        <f>IF('[10]Linked sheet'!L1465="","-",'[10]Linked sheet'!L1465)</f>
        <v>-</v>
      </c>
      <c r="N1465" s="35">
        <f>IFERROR(ROUND('[10]Linked sheet'!M1465,'Rounded options'!$B$3),"-")</f>
        <v>0</v>
      </c>
      <c r="O1465" s="7" t="str">
        <f>IFERROR(VLOOKUP($B1465,[11]BPT_System_Structure!$B:$F,2,FALSE),"-")</f>
        <v>-</v>
      </c>
      <c r="P1465" s="23" t="str">
        <f>IFERROR(VLOOKUP($B1465,[11]BPT_System_Structure!$B:$F,3,FALSE),"-")</f>
        <v>-</v>
      </c>
      <c r="Q1465" s="8" t="str">
        <f>IFERROR(VLOOKUP($B1465,[11]BPT_System_Structure!$B:$F,5,FALSE),"-")</f>
        <v>-</v>
      </c>
      <c r="R1465" s="59">
        <v>0</v>
      </c>
    </row>
    <row r="1466" spans="2:18" hidden="1" x14ac:dyDescent="0.2">
      <c r="B1466" s="21" t="str">
        <f>'[10]Linked sheet'!A1466</f>
        <v>PD65C</v>
      </c>
      <c r="C1466" s="20" t="str">
        <f>VLOOKUP($B1466,'[10]Linked sheet'!$A$3:$O$1925,2,FALSE)</f>
        <v>Paediatric Upper Respiratory Tract Disorders with CC Score 1</v>
      </c>
      <c r="D1466" s="68" t="str">
        <f>IF(AND($Q1466=$D$2,$O1466="HRG"),"See 07.BPT",IFERROR(ROUND('[10]Linked sheet'!C1466,'Rounded options'!$B$3),"-"))</f>
        <v>-</v>
      </c>
      <c r="E1466" s="66">
        <f>IF(AND($O1466="HRG",OR($D$2,$Q1466=$E$2)), "See 07.BPTs",IFERROR(ROUND('[10]Linked sheet'!D1466,'Rounded options'!$B$3),"-"))</f>
        <v>739</v>
      </c>
      <c r="F1466" s="15" t="str">
        <f>IFERROR(ROUND(IF('[10]Linked sheet'!E1466="","-",'[10]Linked sheet'!E1466),'Rounded options'!$B$3),"-")</f>
        <v>-</v>
      </c>
      <c r="G1466" s="15" t="str">
        <f>IFERROR(ROUND(IF('[10]Linked sheet'!F1466="","-",'[10]Linked sheet'!F1466),'Rounded options'!$B$3),"-")</f>
        <v>-</v>
      </c>
      <c r="H1466" s="15">
        <f>IFERROR(ROUND(IF('[10]Linked sheet'!G1466="","-",'[10]Linked sheet'!G1466),'Rounded options'!$B$3),"-")</f>
        <v>5</v>
      </c>
      <c r="I1466" s="66">
        <f>IF(AND(Q1466=$I$2,$O1466="HRG"),"See 07.BPTs",IFERROR(ROUND('[10]Linked sheet'!H1466,'Rounded options'!$B$3),"-"))</f>
        <v>478</v>
      </c>
      <c r="J1466" s="15">
        <f>IFERROR(ROUND(IF('[10]Linked sheet'!I1466="","-",'[10]Linked sheet'!I1466),'Rounded options'!$B$3),"-")</f>
        <v>5</v>
      </c>
      <c r="K1466" s="15">
        <f>IFERROR(ROUND(IF('[10]Linked sheet'!J1466="","-",'[10]Linked sheet'!J1466),'Rounded options'!$B$3),"-")</f>
        <v>266</v>
      </c>
      <c r="L1466" s="15" t="str">
        <f>IF('[10]Linked sheet'!K1466="","-",'[10]Linked sheet'!K1466)</f>
        <v>No</v>
      </c>
      <c r="M1466" s="39" t="str">
        <f>IF('[10]Linked sheet'!L1466="","-",'[10]Linked sheet'!L1466)</f>
        <v>-</v>
      </c>
      <c r="N1466" s="35">
        <f>IFERROR(ROUND('[10]Linked sheet'!M1466,'Rounded options'!$B$3),"-")</f>
        <v>0</v>
      </c>
      <c r="O1466" s="7" t="str">
        <f>IFERROR(VLOOKUP($B1466,[11]BPT_System_Structure!$B:$F,2,FALSE),"-")</f>
        <v>-</v>
      </c>
      <c r="P1466" s="23" t="str">
        <f>IFERROR(VLOOKUP($B1466,[11]BPT_System_Structure!$B:$F,3,FALSE),"-")</f>
        <v>-</v>
      </c>
      <c r="Q1466" s="8" t="str">
        <f>IFERROR(VLOOKUP($B1466,[11]BPT_System_Structure!$B:$F,5,FALSE),"-")</f>
        <v>-</v>
      </c>
      <c r="R1466" s="59">
        <v>0</v>
      </c>
    </row>
    <row r="1467" spans="2:18" hidden="1" x14ac:dyDescent="0.2">
      <c r="B1467" s="21" t="str">
        <f>'[10]Linked sheet'!A1467</f>
        <v>PD65D</v>
      </c>
      <c r="C1467" s="20" t="str">
        <f>VLOOKUP($B1467,'[10]Linked sheet'!$A$3:$O$1925,2,FALSE)</f>
        <v>Paediatric Upper Respiratory Tract Disorders with CC Score 0</v>
      </c>
      <c r="D1467" s="68" t="str">
        <f>IF(AND($Q1467=$D$2,$O1467="HRG"),"See 07.BPT",IFERROR(ROUND('[10]Linked sheet'!C1467,'Rounded options'!$B$3),"-"))</f>
        <v>-</v>
      </c>
      <c r="E1467" s="66">
        <f>IF(AND($O1467="HRG",OR($D$2,$Q1467=$E$2)), "See 07.BPTs",IFERROR(ROUND('[10]Linked sheet'!D1467,'Rounded options'!$B$3),"-"))</f>
        <v>739</v>
      </c>
      <c r="F1467" s="15" t="str">
        <f>IFERROR(ROUND(IF('[10]Linked sheet'!E1467="","-",'[10]Linked sheet'!E1467),'Rounded options'!$B$3),"-")</f>
        <v>-</v>
      </c>
      <c r="G1467" s="15" t="str">
        <f>IFERROR(ROUND(IF('[10]Linked sheet'!F1467="","-",'[10]Linked sheet'!F1467),'Rounded options'!$B$3),"-")</f>
        <v>-</v>
      </c>
      <c r="H1467" s="15">
        <f>IFERROR(ROUND(IF('[10]Linked sheet'!G1467="","-",'[10]Linked sheet'!G1467),'Rounded options'!$B$3),"-")</f>
        <v>5</v>
      </c>
      <c r="I1467" s="66">
        <f>IF(AND(Q1467=$I$2,$O1467="HRG"),"See 07.BPTs",IFERROR(ROUND('[10]Linked sheet'!H1467,'Rounded options'!$B$3),"-"))</f>
        <v>456</v>
      </c>
      <c r="J1467" s="15">
        <f>IFERROR(ROUND(IF('[10]Linked sheet'!I1467="","-",'[10]Linked sheet'!I1467),'Rounded options'!$B$3),"-")</f>
        <v>5</v>
      </c>
      <c r="K1467" s="15">
        <f>IFERROR(ROUND(IF('[10]Linked sheet'!J1467="","-",'[10]Linked sheet'!J1467),'Rounded options'!$B$3),"-")</f>
        <v>266</v>
      </c>
      <c r="L1467" s="15" t="str">
        <f>IF('[10]Linked sheet'!K1467="","-",'[10]Linked sheet'!K1467)</f>
        <v>No</v>
      </c>
      <c r="M1467" s="39" t="str">
        <f>IF('[10]Linked sheet'!L1467="","-",'[10]Linked sheet'!L1467)</f>
        <v>-</v>
      </c>
      <c r="N1467" s="35">
        <f>IFERROR(ROUND('[10]Linked sheet'!M1467,'Rounded options'!$B$3),"-")</f>
        <v>0</v>
      </c>
      <c r="O1467" s="7" t="str">
        <f>IFERROR(VLOOKUP($B1467,[11]BPT_System_Structure!$B:$F,2,FALSE),"-")</f>
        <v>-</v>
      </c>
      <c r="P1467" s="23" t="str">
        <f>IFERROR(VLOOKUP($B1467,[11]BPT_System_Structure!$B:$F,3,FALSE),"-")</f>
        <v>-</v>
      </c>
      <c r="Q1467" s="8" t="str">
        <f>IFERROR(VLOOKUP($B1467,[11]BPT_System_Structure!$B:$F,5,FALSE),"-")</f>
        <v>-</v>
      </c>
      <c r="R1467" s="59">
        <v>0</v>
      </c>
    </row>
    <row r="1468" spans="2:18" hidden="1" x14ac:dyDescent="0.2">
      <c r="B1468" s="21" t="str">
        <f>'[10]Linked sheet'!A1468</f>
        <v>PE23A</v>
      </c>
      <c r="C1468" s="20" t="str">
        <f>VLOOKUP($B1468,'[10]Linked sheet'!$A$3:$O$1925,2,FALSE)</f>
        <v>Paediatric Cardiac Conditions with CC Score 13+</v>
      </c>
      <c r="D1468" s="68" t="str">
        <f>IF(AND($Q1468=$D$2,$O1468="HRG"),"See 07.BPT",IFERROR(ROUND('[10]Linked sheet'!C1468,'Rounded options'!$B$3),"-"))</f>
        <v>-</v>
      </c>
      <c r="E1468" s="66">
        <f>IF(AND($O1468="HRG",OR($D$2,$Q1468=$E$2)), "See 07.BPTs",IFERROR(ROUND('[10]Linked sheet'!D1468,'Rounded options'!$B$3),"-"))</f>
        <v>5289</v>
      </c>
      <c r="F1468" s="15" t="str">
        <f>IFERROR(ROUND(IF('[10]Linked sheet'!E1468="","-",'[10]Linked sheet'!E1468),'Rounded options'!$B$3),"-")</f>
        <v>-</v>
      </c>
      <c r="G1468" s="15" t="str">
        <f>IFERROR(ROUND(IF('[10]Linked sheet'!F1468="","-",'[10]Linked sheet'!F1468),'Rounded options'!$B$3),"-")</f>
        <v>-</v>
      </c>
      <c r="H1468" s="15">
        <f>IFERROR(ROUND(IF('[10]Linked sheet'!G1468="","-",'[10]Linked sheet'!G1468),'Rounded options'!$B$3),"-")</f>
        <v>27</v>
      </c>
      <c r="I1468" s="66">
        <f>IF(AND(Q1468=$I$2,$O1468="HRG"),"See 07.BPTs",IFERROR(ROUND('[10]Linked sheet'!H1468,'Rounded options'!$B$3),"-"))</f>
        <v>8912</v>
      </c>
      <c r="J1468" s="15">
        <f>IFERROR(ROUND(IF('[10]Linked sheet'!I1468="","-",'[10]Linked sheet'!I1468),'Rounded options'!$B$3),"-")</f>
        <v>55</v>
      </c>
      <c r="K1468" s="15">
        <f>IFERROR(ROUND(IF('[10]Linked sheet'!J1468="","-",'[10]Linked sheet'!J1468),'Rounded options'!$B$3),"-")</f>
        <v>266</v>
      </c>
      <c r="L1468" s="15" t="str">
        <f>IF('[10]Linked sheet'!K1468="","-",'[10]Linked sheet'!K1468)</f>
        <v>No</v>
      </c>
      <c r="M1468" s="39" t="str">
        <f>IF('[10]Linked sheet'!L1468="","-",'[10]Linked sheet'!L1468)</f>
        <v>-</v>
      </c>
      <c r="N1468" s="35">
        <f>IFERROR(ROUND('[10]Linked sheet'!M1468,'Rounded options'!$B$3),"-")</f>
        <v>0</v>
      </c>
      <c r="O1468" s="7" t="str">
        <f>IFERROR(VLOOKUP($B1468,[11]BPT_System_Structure!$B:$F,2,FALSE),"-")</f>
        <v>-</v>
      </c>
      <c r="P1468" s="23" t="str">
        <f>IFERROR(VLOOKUP($B1468,[11]BPT_System_Structure!$B:$F,3,FALSE),"-")</f>
        <v>-</v>
      </c>
      <c r="Q1468" s="8" t="str">
        <f>IFERROR(VLOOKUP($B1468,[11]BPT_System_Structure!$B:$F,5,FALSE),"-")</f>
        <v>-</v>
      </c>
      <c r="R1468" s="59">
        <v>0</v>
      </c>
    </row>
    <row r="1469" spans="2:18" hidden="1" x14ac:dyDescent="0.2">
      <c r="B1469" s="21" t="str">
        <f>'[10]Linked sheet'!A1469</f>
        <v>PE23B</v>
      </c>
      <c r="C1469" s="20" t="str">
        <f>VLOOKUP($B1469,'[10]Linked sheet'!$A$3:$O$1925,2,FALSE)</f>
        <v>Paediatric Cardiac Conditions with CC Score 10-12</v>
      </c>
      <c r="D1469" s="68" t="str">
        <f>IF(AND($Q1469=$D$2,$O1469="HRG"),"See 07.BPT",IFERROR(ROUND('[10]Linked sheet'!C1469,'Rounded options'!$B$3),"-"))</f>
        <v>-</v>
      </c>
      <c r="E1469" s="66">
        <f>IF(AND($O1469="HRG",OR($D$2,$Q1469=$E$2)), "See 07.BPTs",IFERROR(ROUND('[10]Linked sheet'!D1469,'Rounded options'!$B$3),"-"))</f>
        <v>2339</v>
      </c>
      <c r="F1469" s="15" t="str">
        <f>IFERROR(ROUND(IF('[10]Linked sheet'!E1469="","-",'[10]Linked sheet'!E1469),'Rounded options'!$B$3),"-")</f>
        <v>-</v>
      </c>
      <c r="G1469" s="15" t="str">
        <f>IFERROR(ROUND(IF('[10]Linked sheet'!F1469="","-",'[10]Linked sheet'!F1469),'Rounded options'!$B$3),"-")</f>
        <v>-</v>
      </c>
      <c r="H1469" s="15">
        <f>IFERROR(ROUND(IF('[10]Linked sheet'!G1469="","-",'[10]Linked sheet'!G1469),'Rounded options'!$B$3),"-")</f>
        <v>8</v>
      </c>
      <c r="I1469" s="66">
        <f>IF(AND(Q1469=$I$2,$O1469="HRG"),"See 07.BPTs",IFERROR(ROUND('[10]Linked sheet'!H1469,'Rounded options'!$B$3),"-"))</f>
        <v>5454</v>
      </c>
      <c r="J1469" s="15">
        <f>IFERROR(ROUND(IF('[10]Linked sheet'!I1469="","-",'[10]Linked sheet'!I1469),'Rounded options'!$B$3),"-")</f>
        <v>38</v>
      </c>
      <c r="K1469" s="15">
        <f>IFERROR(ROUND(IF('[10]Linked sheet'!J1469="","-",'[10]Linked sheet'!J1469),'Rounded options'!$B$3),"-")</f>
        <v>266</v>
      </c>
      <c r="L1469" s="15" t="str">
        <f>IF('[10]Linked sheet'!K1469="","-",'[10]Linked sheet'!K1469)</f>
        <v>No</v>
      </c>
      <c r="M1469" s="39" t="str">
        <f>IF('[10]Linked sheet'!L1469="","-",'[10]Linked sheet'!L1469)</f>
        <v>-</v>
      </c>
      <c r="N1469" s="35">
        <f>IFERROR(ROUND('[10]Linked sheet'!M1469,'Rounded options'!$B$3),"-")</f>
        <v>0</v>
      </c>
      <c r="O1469" s="7" t="str">
        <f>IFERROR(VLOOKUP($B1469,[11]BPT_System_Structure!$B:$F,2,FALSE),"-")</f>
        <v>-</v>
      </c>
      <c r="P1469" s="23" t="str">
        <f>IFERROR(VLOOKUP($B1469,[11]BPT_System_Structure!$B:$F,3,FALSE),"-")</f>
        <v>-</v>
      </c>
      <c r="Q1469" s="8" t="str">
        <f>IFERROR(VLOOKUP($B1469,[11]BPT_System_Structure!$B:$F,5,FALSE),"-")</f>
        <v>-</v>
      </c>
      <c r="R1469" s="59">
        <v>0</v>
      </c>
    </row>
    <row r="1470" spans="2:18" hidden="1" x14ac:dyDescent="0.2">
      <c r="B1470" s="21" t="str">
        <f>'[10]Linked sheet'!A1470</f>
        <v>PE23C</v>
      </c>
      <c r="C1470" s="20" t="str">
        <f>VLOOKUP($B1470,'[10]Linked sheet'!$A$3:$O$1925,2,FALSE)</f>
        <v>Paediatric Cardiac Conditions with CC Score 6-9</v>
      </c>
      <c r="D1470" s="68" t="str">
        <f>IF(AND($Q1470=$D$2,$O1470="HRG"),"See 07.BPT",IFERROR(ROUND('[10]Linked sheet'!C1470,'Rounded options'!$B$3),"-"))</f>
        <v>-</v>
      </c>
      <c r="E1470" s="66">
        <f>IF(AND($O1470="HRG",OR($D$2,$Q1470=$E$2)), "See 07.BPTs",IFERROR(ROUND('[10]Linked sheet'!D1470,'Rounded options'!$B$3),"-"))</f>
        <v>1497</v>
      </c>
      <c r="F1470" s="15" t="str">
        <f>IFERROR(ROUND(IF('[10]Linked sheet'!E1470="","-",'[10]Linked sheet'!E1470),'Rounded options'!$B$3),"-")</f>
        <v>-</v>
      </c>
      <c r="G1470" s="15" t="str">
        <f>IFERROR(ROUND(IF('[10]Linked sheet'!F1470="","-",'[10]Linked sheet'!F1470),'Rounded options'!$B$3),"-")</f>
        <v>-</v>
      </c>
      <c r="H1470" s="15">
        <f>IFERROR(ROUND(IF('[10]Linked sheet'!G1470="","-",'[10]Linked sheet'!G1470),'Rounded options'!$B$3),"-")</f>
        <v>5</v>
      </c>
      <c r="I1470" s="66">
        <f>IF(AND(Q1470=$I$2,$O1470="HRG"),"See 07.BPTs",IFERROR(ROUND('[10]Linked sheet'!H1470,'Rounded options'!$B$3),"-"))</f>
        <v>3938</v>
      </c>
      <c r="J1470" s="15">
        <f>IFERROR(ROUND(IF('[10]Linked sheet'!I1470="","-",'[10]Linked sheet'!I1470),'Rounded options'!$B$3),"-")</f>
        <v>22</v>
      </c>
      <c r="K1470" s="15">
        <f>IFERROR(ROUND(IF('[10]Linked sheet'!J1470="","-",'[10]Linked sheet'!J1470),'Rounded options'!$B$3),"-")</f>
        <v>266</v>
      </c>
      <c r="L1470" s="15" t="str">
        <f>IF('[10]Linked sheet'!K1470="","-",'[10]Linked sheet'!K1470)</f>
        <v>No</v>
      </c>
      <c r="M1470" s="39" t="str">
        <f>IF('[10]Linked sheet'!L1470="","-",'[10]Linked sheet'!L1470)</f>
        <v>-</v>
      </c>
      <c r="N1470" s="35">
        <f>IFERROR(ROUND('[10]Linked sheet'!M1470,'Rounded options'!$B$3),"-")</f>
        <v>0</v>
      </c>
      <c r="O1470" s="7" t="str">
        <f>IFERROR(VLOOKUP($B1470,[11]BPT_System_Structure!$B:$F,2,FALSE),"-")</f>
        <v>-</v>
      </c>
      <c r="P1470" s="23" t="str">
        <f>IFERROR(VLOOKUP($B1470,[11]BPT_System_Structure!$B:$F,3,FALSE),"-")</f>
        <v>-</v>
      </c>
      <c r="Q1470" s="8" t="str">
        <f>IFERROR(VLOOKUP($B1470,[11]BPT_System_Structure!$B:$F,5,FALSE),"-")</f>
        <v>-</v>
      </c>
      <c r="R1470" s="59">
        <v>0</v>
      </c>
    </row>
    <row r="1471" spans="2:18" hidden="1" x14ac:dyDescent="0.2">
      <c r="B1471" s="21" t="str">
        <f>'[10]Linked sheet'!A1471</f>
        <v>PE23D</v>
      </c>
      <c r="C1471" s="20" t="str">
        <f>VLOOKUP($B1471,'[10]Linked sheet'!$A$3:$O$1925,2,FALSE)</f>
        <v>Paediatric Cardiac Conditions with CC Score 3-5</v>
      </c>
      <c r="D1471" s="68" t="str">
        <f>IF(AND($Q1471=$D$2,$O1471="HRG"),"See 07.BPT",IFERROR(ROUND('[10]Linked sheet'!C1471,'Rounded options'!$B$3),"-"))</f>
        <v>-</v>
      </c>
      <c r="E1471" s="66">
        <f>IF(AND($O1471="HRG",OR($D$2,$Q1471=$E$2)), "See 07.BPTs",IFERROR(ROUND('[10]Linked sheet'!D1471,'Rounded options'!$B$3),"-"))</f>
        <v>1107</v>
      </c>
      <c r="F1471" s="15" t="str">
        <f>IFERROR(ROUND(IF('[10]Linked sheet'!E1471="","-",'[10]Linked sheet'!E1471),'Rounded options'!$B$3),"-")</f>
        <v>-</v>
      </c>
      <c r="G1471" s="15" t="str">
        <f>IFERROR(ROUND(IF('[10]Linked sheet'!F1471="","-",'[10]Linked sheet'!F1471),'Rounded options'!$B$3),"-")</f>
        <v>-</v>
      </c>
      <c r="H1471" s="15">
        <f>IFERROR(ROUND(IF('[10]Linked sheet'!G1471="","-",'[10]Linked sheet'!G1471),'Rounded options'!$B$3),"-")</f>
        <v>5</v>
      </c>
      <c r="I1471" s="66">
        <f>IF(AND(Q1471=$I$2,$O1471="HRG"),"See 07.BPTs",IFERROR(ROUND('[10]Linked sheet'!H1471,'Rounded options'!$B$3),"-"))</f>
        <v>2280</v>
      </c>
      <c r="J1471" s="15">
        <f>IFERROR(ROUND(IF('[10]Linked sheet'!I1471="","-",'[10]Linked sheet'!I1471),'Rounded options'!$B$3),"-")</f>
        <v>14</v>
      </c>
      <c r="K1471" s="15">
        <f>IFERROR(ROUND(IF('[10]Linked sheet'!J1471="","-",'[10]Linked sheet'!J1471),'Rounded options'!$B$3),"-")</f>
        <v>266</v>
      </c>
      <c r="L1471" s="15" t="str">
        <f>IF('[10]Linked sheet'!K1471="","-",'[10]Linked sheet'!K1471)</f>
        <v>No</v>
      </c>
      <c r="M1471" s="39" t="str">
        <f>IF('[10]Linked sheet'!L1471="","-",'[10]Linked sheet'!L1471)</f>
        <v>-</v>
      </c>
      <c r="N1471" s="35">
        <f>IFERROR(ROUND('[10]Linked sheet'!M1471,'Rounded options'!$B$3),"-")</f>
        <v>0</v>
      </c>
      <c r="O1471" s="7" t="str">
        <f>IFERROR(VLOOKUP($B1471,[11]BPT_System_Structure!$B:$F,2,FALSE),"-")</f>
        <v>-</v>
      </c>
      <c r="P1471" s="23" t="str">
        <f>IFERROR(VLOOKUP($B1471,[11]BPT_System_Structure!$B:$F,3,FALSE),"-")</f>
        <v>-</v>
      </c>
      <c r="Q1471" s="8" t="str">
        <f>IFERROR(VLOOKUP($B1471,[11]BPT_System_Structure!$B:$F,5,FALSE),"-")</f>
        <v>-</v>
      </c>
      <c r="R1471" s="59">
        <v>0</v>
      </c>
    </row>
    <row r="1472" spans="2:18" hidden="1" x14ac:dyDescent="0.2">
      <c r="B1472" s="21" t="str">
        <f>'[10]Linked sheet'!A1472</f>
        <v>PE23E</v>
      </c>
      <c r="C1472" s="20" t="str">
        <f>VLOOKUP($B1472,'[10]Linked sheet'!$A$3:$O$1925,2,FALSE)</f>
        <v>Paediatric Cardiac Conditions with CC Score 1-2</v>
      </c>
      <c r="D1472" s="68" t="str">
        <f>IF(AND($Q1472=$D$2,$O1472="HRG"),"See 07.BPT",IFERROR(ROUND('[10]Linked sheet'!C1472,'Rounded options'!$B$3),"-"))</f>
        <v>-</v>
      </c>
      <c r="E1472" s="66">
        <f>IF(AND($O1472="HRG",OR($D$2,$Q1472=$E$2)), "See 07.BPTs",IFERROR(ROUND('[10]Linked sheet'!D1472,'Rounded options'!$B$3),"-"))</f>
        <v>933</v>
      </c>
      <c r="F1472" s="15" t="str">
        <f>IFERROR(ROUND(IF('[10]Linked sheet'!E1472="","-",'[10]Linked sheet'!E1472),'Rounded options'!$B$3),"-")</f>
        <v>-</v>
      </c>
      <c r="G1472" s="15" t="str">
        <f>IFERROR(ROUND(IF('[10]Linked sheet'!F1472="","-",'[10]Linked sheet'!F1472),'Rounded options'!$B$3),"-")</f>
        <v>-</v>
      </c>
      <c r="H1472" s="15">
        <f>IFERROR(ROUND(IF('[10]Linked sheet'!G1472="","-",'[10]Linked sheet'!G1472),'Rounded options'!$B$3),"-")</f>
        <v>5</v>
      </c>
      <c r="I1472" s="66">
        <f>IF(AND(Q1472=$I$2,$O1472="HRG"),"See 07.BPTs",IFERROR(ROUND('[10]Linked sheet'!H1472,'Rounded options'!$B$3),"-"))</f>
        <v>1329</v>
      </c>
      <c r="J1472" s="15">
        <f>IFERROR(ROUND(IF('[10]Linked sheet'!I1472="","-",'[10]Linked sheet'!I1472),'Rounded options'!$B$3),"-")</f>
        <v>8</v>
      </c>
      <c r="K1472" s="15">
        <f>IFERROR(ROUND(IF('[10]Linked sheet'!J1472="","-",'[10]Linked sheet'!J1472),'Rounded options'!$B$3),"-")</f>
        <v>266</v>
      </c>
      <c r="L1472" s="15" t="str">
        <f>IF('[10]Linked sheet'!K1472="","-",'[10]Linked sheet'!K1472)</f>
        <v>No</v>
      </c>
      <c r="M1472" s="39" t="str">
        <f>IF('[10]Linked sheet'!L1472="","-",'[10]Linked sheet'!L1472)</f>
        <v>-</v>
      </c>
      <c r="N1472" s="35">
        <f>IFERROR(ROUND('[10]Linked sheet'!M1472,'Rounded options'!$B$3),"-")</f>
        <v>0</v>
      </c>
      <c r="O1472" s="7" t="str">
        <f>IFERROR(VLOOKUP($B1472,[11]BPT_System_Structure!$B:$F,2,FALSE),"-")</f>
        <v>-</v>
      </c>
      <c r="P1472" s="23" t="str">
        <f>IFERROR(VLOOKUP($B1472,[11]BPT_System_Structure!$B:$F,3,FALSE),"-")</f>
        <v>-</v>
      </c>
      <c r="Q1472" s="8" t="str">
        <f>IFERROR(VLOOKUP($B1472,[11]BPT_System_Structure!$B:$F,5,FALSE),"-")</f>
        <v>-</v>
      </c>
      <c r="R1472" s="59">
        <v>0</v>
      </c>
    </row>
    <row r="1473" spans="2:18" hidden="1" x14ac:dyDescent="0.2">
      <c r="B1473" s="21" t="str">
        <f>'[10]Linked sheet'!A1473</f>
        <v>PE23F</v>
      </c>
      <c r="C1473" s="20" t="str">
        <f>VLOOKUP($B1473,'[10]Linked sheet'!$A$3:$O$1925,2,FALSE)</f>
        <v>Paediatric Cardiac Conditions with CC Score 0</v>
      </c>
      <c r="D1473" s="68" t="str">
        <f>IF(AND($Q1473=$D$2,$O1473="HRG"),"See 07.BPT",IFERROR(ROUND('[10]Linked sheet'!C1473,'Rounded options'!$B$3),"-"))</f>
        <v>-</v>
      </c>
      <c r="E1473" s="66">
        <f>IF(AND($O1473="HRG",OR($D$2,$Q1473=$E$2)), "See 07.BPTs",IFERROR(ROUND('[10]Linked sheet'!D1473,'Rounded options'!$B$3),"-"))</f>
        <v>752</v>
      </c>
      <c r="F1473" s="15" t="str">
        <f>IFERROR(ROUND(IF('[10]Linked sheet'!E1473="","-",'[10]Linked sheet'!E1473),'Rounded options'!$B$3),"-")</f>
        <v>-</v>
      </c>
      <c r="G1473" s="15" t="str">
        <f>IFERROR(ROUND(IF('[10]Linked sheet'!F1473="","-",'[10]Linked sheet'!F1473),'Rounded options'!$B$3),"-")</f>
        <v>-</v>
      </c>
      <c r="H1473" s="15">
        <f>IFERROR(ROUND(IF('[10]Linked sheet'!G1473="","-",'[10]Linked sheet'!G1473),'Rounded options'!$B$3),"-")</f>
        <v>5</v>
      </c>
      <c r="I1473" s="66">
        <f>IF(AND(Q1473=$I$2,$O1473="HRG"),"See 07.BPTs",IFERROR(ROUND('[10]Linked sheet'!H1473,'Rounded options'!$B$3),"-"))</f>
        <v>831</v>
      </c>
      <c r="J1473" s="15">
        <f>IFERROR(ROUND(IF('[10]Linked sheet'!I1473="","-",'[10]Linked sheet'!I1473),'Rounded options'!$B$3),"-")</f>
        <v>5</v>
      </c>
      <c r="K1473" s="15">
        <f>IFERROR(ROUND(IF('[10]Linked sheet'!J1473="","-",'[10]Linked sheet'!J1473),'Rounded options'!$B$3),"-")</f>
        <v>266</v>
      </c>
      <c r="L1473" s="15" t="str">
        <f>IF('[10]Linked sheet'!K1473="","-",'[10]Linked sheet'!K1473)</f>
        <v>No</v>
      </c>
      <c r="M1473" s="39" t="str">
        <f>IF('[10]Linked sheet'!L1473="","-",'[10]Linked sheet'!L1473)</f>
        <v>-</v>
      </c>
      <c r="N1473" s="35">
        <f>IFERROR(ROUND('[10]Linked sheet'!M1473,'Rounded options'!$B$3),"-")</f>
        <v>0</v>
      </c>
      <c r="O1473" s="7" t="str">
        <f>IFERROR(VLOOKUP($B1473,[11]BPT_System_Structure!$B:$F,2,FALSE),"-")</f>
        <v>-</v>
      </c>
      <c r="P1473" s="23" t="str">
        <f>IFERROR(VLOOKUP($B1473,[11]BPT_System_Structure!$B:$F,3,FALSE),"-")</f>
        <v>-</v>
      </c>
      <c r="Q1473" s="8" t="str">
        <f>IFERROR(VLOOKUP($B1473,[11]BPT_System_Structure!$B:$F,5,FALSE),"-")</f>
        <v>-</v>
      </c>
      <c r="R1473" s="59">
        <v>0</v>
      </c>
    </row>
    <row r="1474" spans="2:18" hidden="1" x14ac:dyDescent="0.2">
      <c r="B1474" s="21" t="str">
        <f>'[10]Linked sheet'!A1474</f>
        <v>PE24A</v>
      </c>
      <c r="C1474" s="20" t="str">
        <f>VLOOKUP($B1474,'[10]Linked sheet'!$A$3:$O$1925,2,FALSE)</f>
        <v>Paediatric Arrhythmia or Conduction Disorders, with CC Score 2+</v>
      </c>
      <c r="D1474" s="68" t="str">
        <f>IF(AND($Q1474=$D$2,$O1474="HRG"),"See 07.BPT",IFERROR(ROUND('[10]Linked sheet'!C1474,'Rounded options'!$B$3),"-"))</f>
        <v>-</v>
      </c>
      <c r="E1474" s="66">
        <f>IF(AND($O1474="HRG",OR($D$2,$Q1474=$E$2)), "See 07.BPTs",IFERROR(ROUND('[10]Linked sheet'!D1474,'Rounded options'!$B$3),"-"))</f>
        <v>1050</v>
      </c>
      <c r="F1474" s="15" t="str">
        <f>IFERROR(ROUND(IF('[10]Linked sheet'!E1474="","-",'[10]Linked sheet'!E1474),'Rounded options'!$B$3),"-")</f>
        <v>-</v>
      </c>
      <c r="G1474" s="15" t="str">
        <f>IFERROR(ROUND(IF('[10]Linked sheet'!F1474="","-",'[10]Linked sheet'!F1474),'Rounded options'!$B$3),"-")</f>
        <v>-</v>
      </c>
      <c r="H1474" s="15">
        <f>IFERROR(ROUND(IF('[10]Linked sheet'!G1474="","-",'[10]Linked sheet'!G1474),'Rounded options'!$B$3),"-")</f>
        <v>5</v>
      </c>
      <c r="I1474" s="66">
        <f>IF(AND(Q1474=$I$2,$O1474="HRG"),"See 07.BPTs",IFERROR(ROUND('[10]Linked sheet'!H1474,'Rounded options'!$B$3),"-"))</f>
        <v>919</v>
      </c>
      <c r="J1474" s="15">
        <f>IFERROR(ROUND(IF('[10]Linked sheet'!I1474="","-",'[10]Linked sheet'!I1474),'Rounded options'!$B$3),"-")</f>
        <v>5</v>
      </c>
      <c r="K1474" s="15">
        <f>IFERROR(ROUND(IF('[10]Linked sheet'!J1474="","-",'[10]Linked sheet'!J1474),'Rounded options'!$B$3),"-")</f>
        <v>266</v>
      </c>
      <c r="L1474" s="15" t="str">
        <f>IF('[10]Linked sheet'!K1474="","-",'[10]Linked sheet'!K1474)</f>
        <v>No</v>
      </c>
      <c r="M1474" s="39" t="str">
        <f>IF('[10]Linked sheet'!L1474="","-",'[10]Linked sheet'!L1474)</f>
        <v>-</v>
      </c>
      <c r="N1474" s="35">
        <f>IFERROR(ROUND('[10]Linked sheet'!M1474,'Rounded options'!$B$3),"-")</f>
        <v>0</v>
      </c>
      <c r="O1474" s="7" t="str">
        <f>IFERROR(VLOOKUP($B1474,[11]BPT_System_Structure!$B:$F,2,FALSE),"-")</f>
        <v>-</v>
      </c>
      <c r="P1474" s="23" t="str">
        <f>IFERROR(VLOOKUP($B1474,[11]BPT_System_Structure!$B:$F,3,FALSE),"-")</f>
        <v>-</v>
      </c>
      <c r="Q1474" s="8" t="str">
        <f>IFERROR(VLOOKUP($B1474,[11]BPT_System_Structure!$B:$F,5,FALSE),"-")</f>
        <v>-</v>
      </c>
      <c r="R1474" s="59">
        <v>0</v>
      </c>
    </row>
    <row r="1475" spans="2:18" hidden="1" x14ac:dyDescent="0.2">
      <c r="B1475" s="21" t="str">
        <f>'[10]Linked sheet'!A1475</f>
        <v>PE24B</v>
      </c>
      <c r="C1475" s="20" t="str">
        <f>VLOOKUP($B1475,'[10]Linked sheet'!$A$3:$O$1925,2,FALSE)</f>
        <v>Paediatric Arrhythmia or Conduction Disorders, with CC Score 1</v>
      </c>
      <c r="D1475" s="68" t="str">
        <f>IF(AND($Q1475=$D$2,$O1475="HRG"),"See 07.BPT",IFERROR(ROUND('[10]Linked sheet'!C1475,'Rounded options'!$B$3),"-"))</f>
        <v>-</v>
      </c>
      <c r="E1475" s="66">
        <f>IF(AND($O1475="HRG",OR($D$2,$Q1475=$E$2)), "See 07.BPTs",IFERROR(ROUND('[10]Linked sheet'!D1475,'Rounded options'!$B$3),"-"))</f>
        <v>833</v>
      </c>
      <c r="F1475" s="15" t="str">
        <f>IFERROR(ROUND(IF('[10]Linked sheet'!E1475="","-",'[10]Linked sheet'!E1475),'Rounded options'!$B$3),"-")</f>
        <v>-</v>
      </c>
      <c r="G1475" s="15" t="str">
        <f>IFERROR(ROUND(IF('[10]Linked sheet'!F1475="","-",'[10]Linked sheet'!F1475),'Rounded options'!$B$3),"-")</f>
        <v>-</v>
      </c>
      <c r="H1475" s="15">
        <f>IFERROR(ROUND(IF('[10]Linked sheet'!G1475="","-",'[10]Linked sheet'!G1475),'Rounded options'!$B$3),"-")</f>
        <v>5</v>
      </c>
      <c r="I1475" s="66">
        <f>IF(AND(Q1475=$I$2,$O1475="HRG"),"See 07.BPTs",IFERROR(ROUND('[10]Linked sheet'!H1475,'Rounded options'!$B$3),"-"))</f>
        <v>622</v>
      </c>
      <c r="J1475" s="15">
        <f>IFERROR(ROUND(IF('[10]Linked sheet'!I1475="","-",'[10]Linked sheet'!I1475),'Rounded options'!$B$3),"-")</f>
        <v>5</v>
      </c>
      <c r="K1475" s="15">
        <f>IFERROR(ROUND(IF('[10]Linked sheet'!J1475="","-",'[10]Linked sheet'!J1475),'Rounded options'!$B$3),"-")</f>
        <v>266</v>
      </c>
      <c r="L1475" s="15" t="str">
        <f>IF('[10]Linked sheet'!K1475="","-",'[10]Linked sheet'!K1475)</f>
        <v>No</v>
      </c>
      <c r="M1475" s="39" t="str">
        <f>IF('[10]Linked sheet'!L1475="","-",'[10]Linked sheet'!L1475)</f>
        <v>-</v>
      </c>
      <c r="N1475" s="35">
        <f>IFERROR(ROUND('[10]Linked sheet'!M1475,'Rounded options'!$B$3),"-")</f>
        <v>0</v>
      </c>
      <c r="O1475" s="7" t="str">
        <f>IFERROR(VLOOKUP($B1475,[11]BPT_System_Structure!$B:$F,2,FALSE),"-")</f>
        <v>-</v>
      </c>
      <c r="P1475" s="23" t="str">
        <f>IFERROR(VLOOKUP($B1475,[11]BPT_System_Structure!$B:$F,3,FALSE),"-")</f>
        <v>-</v>
      </c>
      <c r="Q1475" s="8" t="str">
        <f>IFERROR(VLOOKUP($B1475,[11]BPT_System_Structure!$B:$F,5,FALSE),"-")</f>
        <v>-</v>
      </c>
      <c r="R1475" s="59">
        <v>0</v>
      </c>
    </row>
    <row r="1476" spans="2:18" hidden="1" x14ac:dyDescent="0.2">
      <c r="B1476" s="21" t="str">
        <f>'[10]Linked sheet'!A1476</f>
        <v>PE24C</v>
      </c>
      <c r="C1476" s="20" t="str">
        <f>VLOOKUP($B1476,'[10]Linked sheet'!$A$3:$O$1925,2,FALSE)</f>
        <v>Paediatric Arrhythmia or Conduction Disorders, with CC Score 0</v>
      </c>
      <c r="D1476" s="68" t="str">
        <f>IF(AND($Q1476=$D$2,$O1476="HRG"),"See 07.BPT",IFERROR(ROUND('[10]Linked sheet'!C1476,'Rounded options'!$B$3),"-"))</f>
        <v>-</v>
      </c>
      <c r="E1476" s="66">
        <f>IF(AND($O1476="HRG",OR($D$2,$Q1476=$E$2)), "See 07.BPTs",IFERROR(ROUND('[10]Linked sheet'!D1476,'Rounded options'!$B$3),"-"))</f>
        <v>674</v>
      </c>
      <c r="F1476" s="15" t="str">
        <f>IFERROR(ROUND(IF('[10]Linked sheet'!E1476="","-",'[10]Linked sheet'!E1476),'Rounded options'!$B$3),"-")</f>
        <v>-</v>
      </c>
      <c r="G1476" s="15" t="str">
        <f>IFERROR(ROUND(IF('[10]Linked sheet'!F1476="","-",'[10]Linked sheet'!F1476),'Rounded options'!$B$3),"-")</f>
        <v>-</v>
      </c>
      <c r="H1476" s="15">
        <f>IFERROR(ROUND(IF('[10]Linked sheet'!G1476="","-",'[10]Linked sheet'!G1476),'Rounded options'!$B$3),"-")</f>
        <v>5</v>
      </c>
      <c r="I1476" s="66">
        <f>IF(AND(Q1476=$I$2,$O1476="HRG"),"See 07.BPTs",IFERROR(ROUND('[10]Linked sheet'!H1476,'Rounded options'!$B$3),"-"))</f>
        <v>549</v>
      </c>
      <c r="J1476" s="15">
        <f>IFERROR(ROUND(IF('[10]Linked sheet'!I1476="","-",'[10]Linked sheet'!I1476),'Rounded options'!$B$3),"-")</f>
        <v>5</v>
      </c>
      <c r="K1476" s="15">
        <f>IFERROR(ROUND(IF('[10]Linked sheet'!J1476="","-",'[10]Linked sheet'!J1476),'Rounded options'!$B$3),"-")</f>
        <v>266</v>
      </c>
      <c r="L1476" s="15" t="str">
        <f>IF('[10]Linked sheet'!K1476="","-",'[10]Linked sheet'!K1476)</f>
        <v>No</v>
      </c>
      <c r="M1476" s="39" t="str">
        <f>IF('[10]Linked sheet'!L1476="","-",'[10]Linked sheet'!L1476)</f>
        <v>-</v>
      </c>
      <c r="N1476" s="35">
        <f>IFERROR(ROUND('[10]Linked sheet'!M1476,'Rounded options'!$B$3),"-")</f>
        <v>0</v>
      </c>
      <c r="O1476" s="7" t="str">
        <f>IFERROR(VLOOKUP($B1476,[11]BPT_System_Structure!$B:$F,2,FALSE),"-")</f>
        <v>-</v>
      </c>
      <c r="P1476" s="23" t="str">
        <f>IFERROR(VLOOKUP($B1476,[11]BPT_System_Structure!$B:$F,3,FALSE),"-")</f>
        <v>-</v>
      </c>
      <c r="Q1476" s="8" t="str">
        <f>IFERROR(VLOOKUP($B1476,[11]BPT_System_Structure!$B:$F,5,FALSE),"-")</f>
        <v>-</v>
      </c>
      <c r="R1476" s="59">
        <v>0</v>
      </c>
    </row>
    <row r="1477" spans="2:18" hidden="1" x14ac:dyDescent="0.2">
      <c r="B1477" s="21" t="str">
        <f>'[10]Linked sheet'!A1477</f>
        <v>PE62A</v>
      </c>
      <c r="C1477" s="20" t="str">
        <f>VLOOKUP($B1477,'[10]Linked sheet'!$A$3:$O$1925,2,FALSE)</f>
        <v>Paediatric Syncope and Collapse, with CC Score 2+</v>
      </c>
      <c r="D1477" s="68" t="str">
        <f>IF(AND($Q1477=$D$2,$O1477="HRG"),"See 07.BPT",IFERROR(ROUND('[10]Linked sheet'!C1477,'Rounded options'!$B$3),"-"))</f>
        <v>-</v>
      </c>
      <c r="E1477" s="66">
        <f>IF(AND($O1477="HRG",OR($D$2,$Q1477=$E$2)), "See 07.BPTs",IFERROR(ROUND('[10]Linked sheet'!D1477,'Rounded options'!$B$3),"-"))</f>
        <v>599</v>
      </c>
      <c r="F1477" s="15" t="str">
        <f>IFERROR(ROUND(IF('[10]Linked sheet'!E1477="","-",'[10]Linked sheet'!E1477),'Rounded options'!$B$3),"-")</f>
        <v>-</v>
      </c>
      <c r="G1477" s="15" t="str">
        <f>IFERROR(ROUND(IF('[10]Linked sheet'!F1477="","-",'[10]Linked sheet'!F1477),'Rounded options'!$B$3),"-")</f>
        <v>-</v>
      </c>
      <c r="H1477" s="15">
        <f>IFERROR(ROUND(IF('[10]Linked sheet'!G1477="","-",'[10]Linked sheet'!G1477),'Rounded options'!$B$3),"-")</f>
        <v>5</v>
      </c>
      <c r="I1477" s="66">
        <f>IF(AND(Q1477=$I$2,$O1477="HRG"),"See 07.BPTs",IFERROR(ROUND('[10]Linked sheet'!H1477,'Rounded options'!$B$3),"-"))</f>
        <v>547</v>
      </c>
      <c r="J1477" s="15">
        <f>IFERROR(ROUND(IF('[10]Linked sheet'!I1477="","-",'[10]Linked sheet'!I1477),'Rounded options'!$B$3),"-")</f>
        <v>5</v>
      </c>
      <c r="K1477" s="15">
        <f>IFERROR(ROUND(IF('[10]Linked sheet'!J1477="","-",'[10]Linked sheet'!J1477),'Rounded options'!$B$3),"-")</f>
        <v>266</v>
      </c>
      <c r="L1477" s="15" t="str">
        <f>IF('[10]Linked sheet'!K1477="","-",'[10]Linked sheet'!K1477)</f>
        <v>No</v>
      </c>
      <c r="M1477" s="39" t="str">
        <f>IF('[10]Linked sheet'!L1477="","-",'[10]Linked sheet'!L1477)</f>
        <v>-</v>
      </c>
      <c r="N1477" s="35">
        <f>IFERROR(ROUND('[10]Linked sheet'!M1477,'Rounded options'!$B$3),"-")</f>
        <v>0</v>
      </c>
      <c r="O1477" s="7" t="str">
        <f>IFERROR(VLOOKUP($B1477,[11]BPT_System_Structure!$B:$F,2,FALSE),"-")</f>
        <v>-</v>
      </c>
      <c r="P1477" s="23" t="str">
        <f>IFERROR(VLOOKUP($B1477,[11]BPT_System_Structure!$B:$F,3,FALSE),"-")</f>
        <v>-</v>
      </c>
      <c r="Q1477" s="8" t="str">
        <f>IFERROR(VLOOKUP($B1477,[11]BPT_System_Structure!$B:$F,5,FALSE),"-")</f>
        <v>-</v>
      </c>
      <c r="R1477" s="59">
        <v>0</v>
      </c>
    </row>
    <row r="1478" spans="2:18" hidden="1" x14ac:dyDescent="0.2">
      <c r="B1478" s="21" t="str">
        <f>'[10]Linked sheet'!A1478</f>
        <v>PE62B</v>
      </c>
      <c r="C1478" s="20" t="str">
        <f>VLOOKUP($B1478,'[10]Linked sheet'!$A$3:$O$1925,2,FALSE)</f>
        <v>Paediatric Syncope and Collapse, with CC Score 1</v>
      </c>
      <c r="D1478" s="68" t="str">
        <f>IF(AND($Q1478=$D$2,$O1478="HRG"),"See 07.BPT",IFERROR(ROUND('[10]Linked sheet'!C1478,'Rounded options'!$B$3),"-"))</f>
        <v>-</v>
      </c>
      <c r="E1478" s="66">
        <f>IF(AND($O1478="HRG",OR($D$2,$Q1478=$E$2)), "See 07.BPTs",IFERROR(ROUND('[10]Linked sheet'!D1478,'Rounded options'!$B$3),"-"))</f>
        <v>497</v>
      </c>
      <c r="F1478" s="15" t="str">
        <f>IFERROR(ROUND(IF('[10]Linked sheet'!E1478="","-",'[10]Linked sheet'!E1478),'Rounded options'!$B$3),"-")</f>
        <v>-</v>
      </c>
      <c r="G1478" s="15" t="str">
        <f>IFERROR(ROUND(IF('[10]Linked sheet'!F1478="","-",'[10]Linked sheet'!F1478),'Rounded options'!$B$3),"-")</f>
        <v>-</v>
      </c>
      <c r="H1478" s="15">
        <f>IFERROR(ROUND(IF('[10]Linked sheet'!G1478="","-",'[10]Linked sheet'!G1478),'Rounded options'!$B$3),"-")</f>
        <v>5</v>
      </c>
      <c r="I1478" s="66">
        <f>IF(AND(Q1478=$I$2,$O1478="HRG"),"See 07.BPTs",IFERROR(ROUND('[10]Linked sheet'!H1478,'Rounded options'!$B$3),"-"))</f>
        <v>452</v>
      </c>
      <c r="J1478" s="15">
        <f>IFERROR(ROUND(IF('[10]Linked sheet'!I1478="","-",'[10]Linked sheet'!I1478),'Rounded options'!$B$3),"-")</f>
        <v>5</v>
      </c>
      <c r="K1478" s="15">
        <f>IFERROR(ROUND(IF('[10]Linked sheet'!J1478="","-",'[10]Linked sheet'!J1478),'Rounded options'!$B$3),"-")</f>
        <v>266</v>
      </c>
      <c r="L1478" s="15" t="str">
        <f>IF('[10]Linked sheet'!K1478="","-",'[10]Linked sheet'!K1478)</f>
        <v>No</v>
      </c>
      <c r="M1478" s="39" t="str">
        <f>IF('[10]Linked sheet'!L1478="","-",'[10]Linked sheet'!L1478)</f>
        <v>-</v>
      </c>
      <c r="N1478" s="35">
        <f>IFERROR(ROUND('[10]Linked sheet'!M1478,'Rounded options'!$B$3),"-")</f>
        <v>0</v>
      </c>
      <c r="O1478" s="7" t="str">
        <f>IFERROR(VLOOKUP($B1478,[11]BPT_System_Structure!$B:$F,2,FALSE),"-")</f>
        <v>-</v>
      </c>
      <c r="P1478" s="23" t="str">
        <f>IFERROR(VLOOKUP($B1478,[11]BPT_System_Structure!$B:$F,3,FALSE),"-")</f>
        <v>-</v>
      </c>
      <c r="Q1478" s="8" t="str">
        <f>IFERROR(VLOOKUP($B1478,[11]BPT_System_Structure!$B:$F,5,FALSE),"-")</f>
        <v>-</v>
      </c>
      <c r="R1478" s="59">
        <v>0</v>
      </c>
    </row>
    <row r="1479" spans="2:18" hidden="1" x14ac:dyDescent="0.2">
      <c r="B1479" s="21" t="str">
        <f>'[10]Linked sheet'!A1479</f>
        <v>PE62C</v>
      </c>
      <c r="C1479" s="20" t="str">
        <f>VLOOKUP($B1479,'[10]Linked sheet'!$A$3:$O$1925,2,FALSE)</f>
        <v>Paediatric Syncope and Collapse, with CC Score 0</v>
      </c>
      <c r="D1479" s="68" t="str">
        <f>IF(AND($Q1479=$D$2,$O1479="HRG"),"See 07.BPT",IFERROR(ROUND('[10]Linked sheet'!C1479,'Rounded options'!$B$3),"-"))</f>
        <v>-</v>
      </c>
      <c r="E1479" s="66">
        <f>IF(AND($O1479="HRG",OR($D$2,$Q1479=$E$2)), "See 07.BPTs",IFERROR(ROUND('[10]Linked sheet'!D1479,'Rounded options'!$B$3),"-"))</f>
        <v>497</v>
      </c>
      <c r="F1479" s="15" t="str">
        <f>IFERROR(ROUND(IF('[10]Linked sheet'!E1479="","-",'[10]Linked sheet'!E1479),'Rounded options'!$B$3),"-")</f>
        <v>-</v>
      </c>
      <c r="G1479" s="15" t="str">
        <f>IFERROR(ROUND(IF('[10]Linked sheet'!F1479="","-",'[10]Linked sheet'!F1479),'Rounded options'!$B$3),"-")</f>
        <v>-</v>
      </c>
      <c r="H1479" s="15">
        <f>IFERROR(ROUND(IF('[10]Linked sheet'!G1479="","-",'[10]Linked sheet'!G1479),'Rounded options'!$B$3),"-")</f>
        <v>5</v>
      </c>
      <c r="I1479" s="66">
        <f>IF(AND(Q1479=$I$2,$O1479="HRG"),"See 07.BPTs",IFERROR(ROUND('[10]Linked sheet'!H1479,'Rounded options'!$B$3),"-"))</f>
        <v>414</v>
      </c>
      <c r="J1479" s="15">
        <f>IFERROR(ROUND(IF('[10]Linked sheet'!I1479="","-",'[10]Linked sheet'!I1479),'Rounded options'!$B$3),"-")</f>
        <v>5</v>
      </c>
      <c r="K1479" s="15">
        <f>IFERROR(ROUND(IF('[10]Linked sheet'!J1479="","-",'[10]Linked sheet'!J1479),'Rounded options'!$B$3),"-")</f>
        <v>266</v>
      </c>
      <c r="L1479" s="15" t="str">
        <f>IF('[10]Linked sheet'!K1479="","-",'[10]Linked sheet'!K1479)</f>
        <v>No</v>
      </c>
      <c r="M1479" s="39" t="str">
        <f>IF('[10]Linked sheet'!L1479="","-",'[10]Linked sheet'!L1479)</f>
        <v>-</v>
      </c>
      <c r="N1479" s="35">
        <f>IFERROR(ROUND('[10]Linked sheet'!M1479,'Rounded options'!$B$3),"-")</f>
        <v>0</v>
      </c>
      <c r="O1479" s="7" t="str">
        <f>IFERROR(VLOOKUP($B1479,[11]BPT_System_Structure!$B:$F,2,FALSE),"-")</f>
        <v>-</v>
      </c>
      <c r="P1479" s="23" t="str">
        <f>IFERROR(VLOOKUP($B1479,[11]BPT_System_Structure!$B:$F,3,FALSE),"-")</f>
        <v>-</v>
      </c>
      <c r="Q1479" s="8" t="str">
        <f>IFERROR(VLOOKUP($B1479,[11]BPT_System_Structure!$B:$F,5,FALSE),"-")</f>
        <v>-</v>
      </c>
      <c r="R1479" s="59">
        <v>0</v>
      </c>
    </row>
    <row r="1480" spans="2:18" hidden="1" x14ac:dyDescent="0.2">
      <c r="B1480" s="21" t="str">
        <f>'[10]Linked sheet'!A1480</f>
        <v>PF21A</v>
      </c>
      <c r="C1480" s="20" t="str">
        <f>VLOOKUP($B1480,'[10]Linked sheet'!$A$3:$O$1925,2,FALSE)</f>
        <v>Paediatric Infectious or Non-Infectious Gastroenteritis, with CC Score 1+</v>
      </c>
      <c r="D1480" s="68" t="str">
        <f>IF(AND($Q1480=$D$2,$O1480="HRG"),"See 07.BPT",IFERROR(ROUND('[10]Linked sheet'!C1480,'Rounded options'!$B$3),"-"))</f>
        <v>-</v>
      </c>
      <c r="E1480" s="66">
        <f>IF(AND($O1480="HRG",OR($D$2,$Q1480=$E$2)), "See 07.BPTs",IFERROR(ROUND('[10]Linked sheet'!D1480,'Rounded options'!$B$3),"-"))</f>
        <v>1343</v>
      </c>
      <c r="F1480" s="15" t="str">
        <f>IFERROR(ROUND(IF('[10]Linked sheet'!E1480="","-",'[10]Linked sheet'!E1480),'Rounded options'!$B$3),"-")</f>
        <v>-</v>
      </c>
      <c r="G1480" s="15" t="str">
        <f>IFERROR(ROUND(IF('[10]Linked sheet'!F1480="","-",'[10]Linked sheet'!F1480),'Rounded options'!$B$3),"-")</f>
        <v>-</v>
      </c>
      <c r="H1480" s="15">
        <f>IFERROR(ROUND(IF('[10]Linked sheet'!G1480="","-",'[10]Linked sheet'!G1480),'Rounded options'!$B$3),"-")</f>
        <v>5</v>
      </c>
      <c r="I1480" s="66">
        <f>IF(AND(Q1480=$I$2,$O1480="HRG"),"See 07.BPTs",IFERROR(ROUND('[10]Linked sheet'!H1480,'Rounded options'!$B$3),"-"))</f>
        <v>735</v>
      </c>
      <c r="J1480" s="15">
        <f>IFERROR(ROUND(IF('[10]Linked sheet'!I1480="","-",'[10]Linked sheet'!I1480),'Rounded options'!$B$3),"-")</f>
        <v>5</v>
      </c>
      <c r="K1480" s="15">
        <f>IFERROR(ROUND(IF('[10]Linked sheet'!J1480="","-",'[10]Linked sheet'!J1480),'Rounded options'!$B$3),"-")</f>
        <v>266</v>
      </c>
      <c r="L1480" s="15" t="str">
        <f>IF('[10]Linked sheet'!K1480="","-",'[10]Linked sheet'!K1480)</f>
        <v>No</v>
      </c>
      <c r="M1480" s="39" t="str">
        <f>IF('[10]Linked sheet'!L1480="","-",'[10]Linked sheet'!L1480)</f>
        <v>-</v>
      </c>
      <c r="N1480" s="35">
        <f>IFERROR(ROUND('[10]Linked sheet'!M1480,'Rounded options'!$B$3),"-")</f>
        <v>0</v>
      </c>
      <c r="O1480" s="7" t="str">
        <f>IFERROR(VLOOKUP($B1480,[11]BPT_System_Structure!$B:$F,2,FALSE),"-")</f>
        <v>-</v>
      </c>
      <c r="P1480" s="23" t="str">
        <f>IFERROR(VLOOKUP($B1480,[11]BPT_System_Structure!$B:$F,3,FALSE),"-")</f>
        <v>-</v>
      </c>
      <c r="Q1480" s="8" t="str">
        <f>IFERROR(VLOOKUP($B1480,[11]BPT_System_Structure!$B:$F,5,FALSE),"-")</f>
        <v>-</v>
      </c>
      <c r="R1480" s="59">
        <v>0</v>
      </c>
    </row>
    <row r="1481" spans="2:18" hidden="1" x14ac:dyDescent="0.2">
      <c r="B1481" s="21" t="str">
        <f>'[10]Linked sheet'!A1481</f>
        <v>PF21B</v>
      </c>
      <c r="C1481" s="20" t="str">
        <f>VLOOKUP($B1481,'[10]Linked sheet'!$A$3:$O$1925,2,FALSE)</f>
        <v>Paediatric Infectious or Non-Infectious Gastroenteritis, with CC Score 0</v>
      </c>
      <c r="D1481" s="68" t="str">
        <f>IF(AND($Q1481=$D$2,$O1481="HRG"),"See 07.BPT",IFERROR(ROUND('[10]Linked sheet'!C1481,'Rounded options'!$B$3),"-"))</f>
        <v>-</v>
      </c>
      <c r="E1481" s="66">
        <f>IF(AND($O1481="HRG",OR($D$2,$Q1481=$E$2)), "See 07.BPTs",IFERROR(ROUND('[10]Linked sheet'!D1481,'Rounded options'!$B$3),"-"))</f>
        <v>518</v>
      </c>
      <c r="F1481" s="15" t="str">
        <f>IFERROR(ROUND(IF('[10]Linked sheet'!E1481="","-",'[10]Linked sheet'!E1481),'Rounded options'!$B$3),"-")</f>
        <v>-</v>
      </c>
      <c r="G1481" s="15" t="str">
        <f>IFERROR(ROUND(IF('[10]Linked sheet'!F1481="","-",'[10]Linked sheet'!F1481),'Rounded options'!$B$3),"-")</f>
        <v>-</v>
      </c>
      <c r="H1481" s="15">
        <f>IFERROR(ROUND(IF('[10]Linked sheet'!G1481="","-",'[10]Linked sheet'!G1481),'Rounded options'!$B$3),"-")</f>
        <v>5</v>
      </c>
      <c r="I1481" s="66">
        <f>IF(AND(Q1481=$I$2,$O1481="HRG"),"See 07.BPTs",IFERROR(ROUND('[10]Linked sheet'!H1481,'Rounded options'!$B$3),"-"))</f>
        <v>498</v>
      </c>
      <c r="J1481" s="15">
        <f>IFERROR(ROUND(IF('[10]Linked sheet'!I1481="","-",'[10]Linked sheet'!I1481),'Rounded options'!$B$3),"-")</f>
        <v>5</v>
      </c>
      <c r="K1481" s="15">
        <f>IFERROR(ROUND(IF('[10]Linked sheet'!J1481="","-",'[10]Linked sheet'!J1481),'Rounded options'!$B$3),"-")</f>
        <v>266</v>
      </c>
      <c r="L1481" s="15" t="str">
        <f>IF('[10]Linked sheet'!K1481="","-",'[10]Linked sheet'!K1481)</f>
        <v>No</v>
      </c>
      <c r="M1481" s="39" t="str">
        <f>IF('[10]Linked sheet'!L1481="","-",'[10]Linked sheet'!L1481)</f>
        <v>-</v>
      </c>
      <c r="N1481" s="35">
        <f>IFERROR(ROUND('[10]Linked sheet'!M1481,'Rounded options'!$B$3),"-")</f>
        <v>0</v>
      </c>
      <c r="O1481" s="7" t="str">
        <f>IFERROR(VLOOKUP($B1481,[11]BPT_System_Structure!$B:$F,2,FALSE),"-")</f>
        <v>-</v>
      </c>
      <c r="P1481" s="23" t="str">
        <f>IFERROR(VLOOKUP($B1481,[11]BPT_System_Structure!$B:$F,3,FALSE),"-")</f>
        <v>-</v>
      </c>
      <c r="Q1481" s="8" t="str">
        <f>IFERROR(VLOOKUP($B1481,[11]BPT_System_Structure!$B:$F,5,FALSE),"-")</f>
        <v>-</v>
      </c>
      <c r="R1481" s="59">
        <v>0</v>
      </c>
    </row>
    <row r="1482" spans="2:18" hidden="1" x14ac:dyDescent="0.2">
      <c r="B1482" s="21" t="str">
        <f>'[10]Linked sheet'!A1482</f>
        <v>PF25A</v>
      </c>
      <c r="C1482" s="20" t="str">
        <f>VLOOKUP($B1482,'[10]Linked sheet'!$A$3:$O$1925,2,FALSE)</f>
        <v>Paediatric Major Gastrointestinal Disorders with CC Score 7+</v>
      </c>
      <c r="D1482" s="68" t="str">
        <f>IF(AND($Q1482=$D$2,$O1482="HRG"),"See 07.BPT",IFERROR(ROUND('[10]Linked sheet'!C1482,'Rounded options'!$B$3),"-"))</f>
        <v>-</v>
      </c>
      <c r="E1482" s="66">
        <f>IF(AND($O1482="HRG",OR($D$2,$Q1482=$E$2)), "See 07.BPTs",IFERROR(ROUND('[10]Linked sheet'!D1482,'Rounded options'!$B$3),"-"))</f>
        <v>4423</v>
      </c>
      <c r="F1482" s="15" t="str">
        <f>IFERROR(ROUND(IF('[10]Linked sheet'!E1482="","-",'[10]Linked sheet'!E1482),'Rounded options'!$B$3),"-")</f>
        <v>-</v>
      </c>
      <c r="G1482" s="15" t="str">
        <f>IFERROR(ROUND(IF('[10]Linked sheet'!F1482="","-",'[10]Linked sheet'!F1482),'Rounded options'!$B$3),"-")</f>
        <v>-</v>
      </c>
      <c r="H1482" s="15">
        <f>IFERROR(ROUND(IF('[10]Linked sheet'!G1482="","-",'[10]Linked sheet'!G1482),'Rounded options'!$B$3),"-")</f>
        <v>15</v>
      </c>
      <c r="I1482" s="66">
        <f>IF(AND(Q1482=$I$2,$O1482="HRG"),"See 07.BPTs",IFERROR(ROUND('[10]Linked sheet'!H1482,'Rounded options'!$B$3),"-"))</f>
        <v>6620</v>
      </c>
      <c r="J1482" s="15">
        <f>IFERROR(ROUND(IF('[10]Linked sheet'!I1482="","-",'[10]Linked sheet'!I1482),'Rounded options'!$B$3),"-")</f>
        <v>46</v>
      </c>
      <c r="K1482" s="15">
        <f>IFERROR(ROUND(IF('[10]Linked sheet'!J1482="","-",'[10]Linked sheet'!J1482),'Rounded options'!$B$3),"-")</f>
        <v>266</v>
      </c>
      <c r="L1482" s="15" t="str">
        <f>IF('[10]Linked sheet'!K1482="","-",'[10]Linked sheet'!K1482)</f>
        <v>No</v>
      </c>
      <c r="M1482" s="39" t="str">
        <f>IF('[10]Linked sheet'!L1482="","-",'[10]Linked sheet'!L1482)</f>
        <v>-</v>
      </c>
      <c r="N1482" s="35">
        <f>IFERROR(ROUND('[10]Linked sheet'!M1482,'Rounded options'!$B$3),"-")</f>
        <v>0</v>
      </c>
      <c r="O1482" s="7" t="str">
        <f>IFERROR(VLOOKUP($B1482,[11]BPT_System_Structure!$B:$F,2,FALSE),"-")</f>
        <v>-</v>
      </c>
      <c r="P1482" s="23" t="str">
        <f>IFERROR(VLOOKUP($B1482,[11]BPT_System_Structure!$B:$F,3,FALSE),"-")</f>
        <v>-</v>
      </c>
      <c r="Q1482" s="8" t="str">
        <f>IFERROR(VLOOKUP($B1482,[11]BPT_System_Structure!$B:$F,5,FALSE),"-")</f>
        <v>-</v>
      </c>
      <c r="R1482" s="59">
        <v>0</v>
      </c>
    </row>
    <row r="1483" spans="2:18" hidden="1" x14ac:dyDescent="0.2">
      <c r="B1483" s="21" t="str">
        <f>'[10]Linked sheet'!A1483</f>
        <v>PF25B</v>
      </c>
      <c r="C1483" s="20" t="str">
        <f>VLOOKUP($B1483,'[10]Linked sheet'!$A$3:$O$1925,2,FALSE)</f>
        <v>Paediatric Major Gastrointestinal Disorders with CC Score 5-6</v>
      </c>
      <c r="D1483" s="68" t="str">
        <f>IF(AND($Q1483=$D$2,$O1483="HRG"),"See 07.BPT",IFERROR(ROUND('[10]Linked sheet'!C1483,'Rounded options'!$B$3),"-"))</f>
        <v>-</v>
      </c>
      <c r="E1483" s="66">
        <f>IF(AND($O1483="HRG",OR($D$2,$Q1483=$E$2)), "See 07.BPTs",IFERROR(ROUND('[10]Linked sheet'!D1483,'Rounded options'!$B$3),"-"))</f>
        <v>2207</v>
      </c>
      <c r="F1483" s="15" t="str">
        <f>IFERROR(ROUND(IF('[10]Linked sheet'!E1483="","-",'[10]Linked sheet'!E1483),'Rounded options'!$B$3),"-")</f>
        <v>-</v>
      </c>
      <c r="G1483" s="15" t="str">
        <f>IFERROR(ROUND(IF('[10]Linked sheet'!F1483="","-",'[10]Linked sheet'!F1483),'Rounded options'!$B$3),"-")</f>
        <v>-</v>
      </c>
      <c r="H1483" s="15">
        <f>IFERROR(ROUND(IF('[10]Linked sheet'!G1483="","-",'[10]Linked sheet'!G1483),'Rounded options'!$B$3),"-")</f>
        <v>11</v>
      </c>
      <c r="I1483" s="66">
        <f>IF(AND(Q1483=$I$2,$O1483="HRG"),"See 07.BPTs",IFERROR(ROUND('[10]Linked sheet'!H1483,'Rounded options'!$B$3),"-"))</f>
        <v>2796</v>
      </c>
      <c r="J1483" s="15">
        <f>IFERROR(ROUND(IF('[10]Linked sheet'!I1483="","-",'[10]Linked sheet'!I1483),'Rounded options'!$B$3),"-")</f>
        <v>16</v>
      </c>
      <c r="K1483" s="15">
        <f>IFERROR(ROUND(IF('[10]Linked sheet'!J1483="","-",'[10]Linked sheet'!J1483),'Rounded options'!$B$3),"-")</f>
        <v>266</v>
      </c>
      <c r="L1483" s="15" t="str">
        <f>IF('[10]Linked sheet'!K1483="","-",'[10]Linked sheet'!K1483)</f>
        <v>No</v>
      </c>
      <c r="M1483" s="39" t="str">
        <f>IF('[10]Linked sheet'!L1483="","-",'[10]Linked sheet'!L1483)</f>
        <v>-</v>
      </c>
      <c r="N1483" s="35">
        <f>IFERROR(ROUND('[10]Linked sheet'!M1483,'Rounded options'!$B$3),"-")</f>
        <v>0</v>
      </c>
      <c r="O1483" s="7" t="str">
        <f>IFERROR(VLOOKUP($B1483,[11]BPT_System_Structure!$B:$F,2,FALSE),"-")</f>
        <v>-</v>
      </c>
      <c r="P1483" s="23" t="str">
        <f>IFERROR(VLOOKUP($B1483,[11]BPT_System_Structure!$B:$F,3,FALSE),"-")</f>
        <v>-</v>
      </c>
      <c r="Q1483" s="8" t="str">
        <f>IFERROR(VLOOKUP($B1483,[11]BPT_System_Structure!$B:$F,5,FALSE),"-")</f>
        <v>-</v>
      </c>
      <c r="R1483" s="59">
        <v>0</v>
      </c>
    </row>
    <row r="1484" spans="2:18" hidden="1" x14ac:dyDescent="0.2">
      <c r="B1484" s="21" t="str">
        <f>'[10]Linked sheet'!A1484</f>
        <v>PF25C</v>
      </c>
      <c r="C1484" s="20" t="str">
        <f>VLOOKUP($B1484,'[10]Linked sheet'!$A$3:$O$1925,2,FALSE)</f>
        <v>Paediatric Major Gastrointestinal Disorders with CC Score 3-4</v>
      </c>
      <c r="D1484" s="68" t="str">
        <f>IF(AND($Q1484=$D$2,$O1484="HRG"),"See 07.BPT",IFERROR(ROUND('[10]Linked sheet'!C1484,'Rounded options'!$B$3),"-"))</f>
        <v>-</v>
      </c>
      <c r="E1484" s="66">
        <f>IF(AND($O1484="HRG",OR($D$2,$Q1484=$E$2)), "See 07.BPTs",IFERROR(ROUND('[10]Linked sheet'!D1484,'Rounded options'!$B$3),"-"))</f>
        <v>1948</v>
      </c>
      <c r="F1484" s="15" t="str">
        <f>IFERROR(ROUND(IF('[10]Linked sheet'!E1484="","-",'[10]Linked sheet'!E1484),'Rounded options'!$B$3),"-")</f>
        <v>-</v>
      </c>
      <c r="G1484" s="15" t="str">
        <f>IFERROR(ROUND(IF('[10]Linked sheet'!F1484="","-",'[10]Linked sheet'!F1484),'Rounded options'!$B$3),"-")</f>
        <v>-</v>
      </c>
      <c r="H1484" s="15">
        <f>IFERROR(ROUND(IF('[10]Linked sheet'!G1484="","-",'[10]Linked sheet'!G1484),'Rounded options'!$B$3),"-")</f>
        <v>8</v>
      </c>
      <c r="I1484" s="66">
        <f>IF(AND(Q1484=$I$2,$O1484="HRG"),"See 07.BPTs",IFERROR(ROUND('[10]Linked sheet'!H1484,'Rounded options'!$B$3),"-"))</f>
        <v>1843</v>
      </c>
      <c r="J1484" s="15">
        <f>IFERROR(ROUND(IF('[10]Linked sheet'!I1484="","-",'[10]Linked sheet'!I1484),'Rounded options'!$B$3),"-")</f>
        <v>10</v>
      </c>
      <c r="K1484" s="15">
        <f>IFERROR(ROUND(IF('[10]Linked sheet'!J1484="","-",'[10]Linked sheet'!J1484),'Rounded options'!$B$3),"-")</f>
        <v>266</v>
      </c>
      <c r="L1484" s="15" t="str">
        <f>IF('[10]Linked sheet'!K1484="","-",'[10]Linked sheet'!K1484)</f>
        <v>No</v>
      </c>
      <c r="M1484" s="39" t="str">
        <f>IF('[10]Linked sheet'!L1484="","-",'[10]Linked sheet'!L1484)</f>
        <v>-</v>
      </c>
      <c r="N1484" s="35">
        <f>IFERROR(ROUND('[10]Linked sheet'!M1484,'Rounded options'!$B$3),"-")</f>
        <v>0</v>
      </c>
      <c r="O1484" s="7" t="str">
        <f>IFERROR(VLOOKUP($B1484,[11]BPT_System_Structure!$B:$F,2,FALSE),"-")</f>
        <v>-</v>
      </c>
      <c r="P1484" s="23" t="str">
        <f>IFERROR(VLOOKUP($B1484,[11]BPT_System_Structure!$B:$F,3,FALSE),"-")</f>
        <v>-</v>
      </c>
      <c r="Q1484" s="8" t="str">
        <f>IFERROR(VLOOKUP($B1484,[11]BPT_System_Structure!$B:$F,5,FALSE),"-")</f>
        <v>-</v>
      </c>
      <c r="R1484" s="59">
        <v>0</v>
      </c>
    </row>
    <row r="1485" spans="2:18" hidden="1" x14ac:dyDescent="0.2">
      <c r="B1485" s="21" t="str">
        <f>'[10]Linked sheet'!A1485</f>
        <v>PF25D</v>
      </c>
      <c r="C1485" s="20" t="str">
        <f>VLOOKUP($B1485,'[10]Linked sheet'!$A$3:$O$1925,2,FALSE)</f>
        <v>Paediatric Major Gastrointestinal Disorders with CC Score 1-2</v>
      </c>
      <c r="D1485" s="68" t="str">
        <f>IF(AND($Q1485=$D$2,$O1485="HRG"),"See 07.BPT",IFERROR(ROUND('[10]Linked sheet'!C1485,'Rounded options'!$B$3),"-"))</f>
        <v>-</v>
      </c>
      <c r="E1485" s="66">
        <f>IF(AND($O1485="HRG",OR($D$2,$Q1485=$E$2)), "See 07.BPTs",IFERROR(ROUND('[10]Linked sheet'!D1485,'Rounded options'!$B$3),"-"))</f>
        <v>1392</v>
      </c>
      <c r="F1485" s="15" t="str">
        <f>IFERROR(ROUND(IF('[10]Linked sheet'!E1485="","-",'[10]Linked sheet'!E1485),'Rounded options'!$B$3),"-")</f>
        <v>-</v>
      </c>
      <c r="G1485" s="15" t="str">
        <f>IFERROR(ROUND(IF('[10]Linked sheet'!F1485="","-",'[10]Linked sheet'!F1485),'Rounded options'!$B$3),"-")</f>
        <v>-</v>
      </c>
      <c r="H1485" s="15">
        <f>IFERROR(ROUND(IF('[10]Linked sheet'!G1485="","-",'[10]Linked sheet'!G1485),'Rounded options'!$B$3),"-")</f>
        <v>5</v>
      </c>
      <c r="I1485" s="66">
        <f>IF(AND(Q1485=$I$2,$O1485="HRG"),"See 07.BPTs",IFERROR(ROUND('[10]Linked sheet'!H1485,'Rounded options'!$B$3),"-"))</f>
        <v>1462</v>
      </c>
      <c r="J1485" s="15">
        <f>IFERROR(ROUND(IF('[10]Linked sheet'!I1485="","-",'[10]Linked sheet'!I1485),'Rounded options'!$B$3),"-")</f>
        <v>8</v>
      </c>
      <c r="K1485" s="15">
        <f>IFERROR(ROUND(IF('[10]Linked sheet'!J1485="","-",'[10]Linked sheet'!J1485),'Rounded options'!$B$3),"-")</f>
        <v>266</v>
      </c>
      <c r="L1485" s="15" t="str">
        <f>IF('[10]Linked sheet'!K1485="","-",'[10]Linked sheet'!K1485)</f>
        <v>No</v>
      </c>
      <c r="M1485" s="39" t="str">
        <f>IF('[10]Linked sheet'!L1485="","-",'[10]Linked sheet'!L1485)</f>
        <v>-</v>
      </c>
      <c r="N1485" s="35">
        <f>IFERROR(ROUND('[10]Linked sheet'!M1485,'Rounded options'!$B$3),"-")</f>
        <v>0</v>
      </c>
      <c r="O1485" s="7" t="str">
        <f>IFERROR(VLOOKUP($B1485,[11]BPT_System_Structure!$B:$F,2,FALSE),"-")</f>
        <v>-</v>
      </c>
      <c r="P1485" s="23" t="str">
        <f>IFERROR(VLOOKUP($B1485,[11]BPT_System_Structure!$B:$F,3,FALSE),"-")</f>
        <v>-</v>
      </c>
      <c r="Q1485" s="8" t="str">
        <f>IFERROR(VLOOKUP($B1485,[11]BPT_System_Structure!$B:$F,5,FALSE),"-")</f>
        <v>-</v>
      </c>
      <c r="R1485" s="59">
        <v>0</v>
      </c>
    </row>
    <row r="1486" spans="2:18" hidden="1" x14ac:dyDescent="0.2">
      <c r="B1486" s="21" t="str">
        <f>'[10]Linked sheet'!A1486</f>
        <v>PF25E</v>
      </c>
      <c r="C1486" s="20" t="str">
        <f>VLOOKUP($B1486,'[10]Linked sheet'!$A$3:$O$1925,2,FALSE)</f>
        <v>Paediatric Major Gastrointestinal Disorders with CC Score 0</v>
      </c>
      <c r="D1486" s="68" t="str">
        <f>IF(AND($Q1486=$D$2,$O1486="HRG"),"See 07.BPT",IFERROR(ROUND('[10]Linked sheet'!C1486,'Rounded options'!$B$3),"-"))</f>
        <v>-</v>
      </c>
      <c r="E1486" s="66">
        <f>IF(AND($O1486="HRG",OR($D$2,$Q1486=$E$2)), "See 07.BPTs",IFERROR(ROUND('[10]Linked sheet'!D1486,'Rounded options'!$B$3),"-"))</f>
        <v>965</v>
      </c>
      <c r="F1486" s="15" t="str">
        <f>IFERROR(ROUND(IF('[10]Linked sheet'!E1486="","-",'[10]Linked sheet'!E1486),'Rounded options'!$B$3),"-")</f>
        <v>-</v>
      </c>
      <c r="G1486" s="15" t="str">
        <f>IFERROR(ROUND(IF('[10]Linked sheet'!F1486="","-",'[10]Linked sheet'!F1486),'Rounded options'!$B$3),"-")</f>
        <v>-</v>
      </c>
      <c r="H1486" s="15">
        <f>IFERROR(ROUND(IF('[10]Linked sheet'!G1486="","-",'[10]Linked sheet'!G1486),'Rounded options'!$B$3),"-")</f>
        <v>5</v>
      </c>
      <c r="I1486" s="66">
        <f>IF(AND(Q1486=$I$2,$O1486="HRG"),"See 07.BPTs",IFERROR(ROUND('[10]Linked sheet'!H1486,'Rounded options'!$B$3),"-"))</f>
        <v>1055</v>
      </c>
      <c r="J1486" s="15">
        <f>IFERROR(ROUND(IF('[10]Linked sheet'!I1486="","-",'[10]Linked sheet'!I1486),'Rounded options'!$B$3),"-")</f>
        <v>5</v>
      </c>
      <c r="K1486" s="15">
        <f>IFERROR(ROUND(IF('[10]Linked sheet'!J1486="","-",'[10]Linked sheet'!J1486),'Rounded options'!$B$3),"-")</f>
        <v>266</v>
      </c>
      <c r="L1486" s="15" t="str">
        <f>IF('[10]Linked sheet'!K1486="","-",'[10]Linked sheet'!K1486)</f>
        <v>No</v>
      </c>
      <c r="M1486" s="39" t="str">
        <f>IF('[10]Linked sheet'!L1486="","-",'[10]Linked sheet'!L1486)</f>
        <v>-</v>
      </c>
      <c r="N1486" s="35">
        <f>IFERROR(ROUND('[10]Linked sheet'!M1486,'Rounded options'!$B$3),"-")</f>
        <v>0</v>
      </c>
      <c r="O1486" s="7" t="str">
        <f>IFERROR(VLOOKUP($B1486,[11]BPT_System_Structure!$B:$F,2,FALSE),"-")</f>
        <v>-</v>
      </c>
      <c r="P1486" s="23" t="str">
        <f>IFERROR(VLOOKUP($B1486,[11]BPT_System_Structure!$B:$F,3,FALSE),"-")</f>
        <v>-</v>
      </c>
      <c r="Q1486" s="8" t="str">
        <f>IFERROR(VLOOKUP($B1486,[11]BPT_System_Structure!$B:$F,5,FALSE),"-")</f>
        <v>-</v>
      </c>
      <c r="R1486" s="59">
        <v>0</v>
      </c>
    </row>
    <row r="1487" spans="2:18" hidden="1" x14ac:dyDescent="0.2">
      <c r="B1487" s="21" t="str">
        <f>'[10]Linked sheet'!A1487</f>
        <v>PF26A</v>
      </c>
      <c r="C1487" s="20" t="str">
        <f>VLOOKUP($B1487,'[10]Linked sheet'!$A$3:$O$1925,2,FALSE)</f>
        <v>Paediatric Other Gastrointestinal Disorders with CC Score 4+</v>
      </c>
      <c r="D1487" s="68" t="str">
        <f>IF(AND($Q1487=$D$2,$O1487="HRG"),"See 07.BPT",IFERROR(ROUND('[10]Linked sheet'!C1487,'Rounded options'!$B$3),"-"))</f>
        <v>-</v>
      </c>
      <c r="E1487" s="66">
        <f>IF(AND($O1487="HRG",OR($D$2,$Q1487=$E$2)), "See 07.BPTs",IFERROR(ROUND('[10]Linked sheet'!D1487,'Rounded options'!$B$3),"-"))</f>
        <v>3526</v>
      </c>
      <c r="F1487" s="15" t="str">
        <f>IFERROR(ROUND(IF('[10]Linked sheet'!E1487="","-",'[10]Linked sheet'!E1487),'Rounded options'!$B$3),"-")</f>
        <v>-</v>
      </c>
      <c r="G1487" s="15" t="str">
        <f>IFERROR(ROUND(IF('[10]Linked sheet'!F1487="","-",'[10]Linked sheet'!F1487),'Rounded options'!$B$3),"-")</f>
        <v>-</v>
      </c>
      <c r="H1487" s="15">
        <f>IFERROR(ROUND(IF('[10]Linked sheet'!G1487="","-",'[10]Linked sheet'!G1487),'Rounded options'!$B$3),"-")</f>
        <v>10</v>
      </c>
      <c r="I1487" s="66">
        <f>IF(AND(Q1487=$I$2,$O1487="HRG"),"See 07.BPTs",IFERROR(ROUND('[10]Linked sheet'!H1487,'Rounded options'!$B$3),"-"))</f>
        <v>1935</v>
      </c>
      <c r="J1487" s="15">
        <f>IFERROR(ROUND(IF('[10]Linked sheet'!I1487="","-",'[10]Linked sheet'!I1487),'Rounded options'!$B$3),"-")</f>
        <v>10</v>
      </c>
      <c r="K1487" s="15">
        <f>IFERROR(ROUND(IF('[10]Linked sheet'!J1487="","-",'[10]Linked sheet'!J1487),'Rounded options'!$B$3),"-")</f>
        <v>266</v>
      </c>
      <c r="L1487" s="15" t="str">
        <f>IF('[10]Linked sheet'!K1487="","-",'[10]Linked sheet'!K1487)</f>
        <v>No</v>
      </c>
      <c r="M1487" s="39" t="str">
        <f>IF('[10]Linked sheet'!L1487="","-",'[10]Linked sheet'!L1487)</f>
        <v>-</v>
      </c>
      <c r="N1487" s="35">
        <f>IFERROR(ROUND('[10]Linked sheet'!M1487,'Rounded options'!$B$3),"-")</f>
        <v>0</v>
      </c>
      <c r="O1487" s="7" t="str">
        <f>IFERROR(VLOOKUP($B1487,[11]BPT_System_Structure!$B:$F,2,FALSE),"-")</f>
        <v>-</v>
      </c>
      <c r="P1487" s="23" t="str">
        <f>IFERROR(VLOOKUP($B1487,[11]BPT_System_Structure!$B:$F,3,FALSE),"-")</f>
        <v>-</v>
      </c>
      <c r="Q1487" s="8" t="str">
        <f>IFERROR(VLOOKUP($B1487,[11]BPT_System_Structure!$B:$F,5,FALSE),"-")</f>
        <v>-</v>
      </c>
      <c r="R1487" s="59">
        <v>0</v>
      </c>
    </row>
    <row r="1488" spans="2:18" hidden="1" x14ac:dyDescent="0.2">
      <c r="B1488" s="21" t="str">
        <f>'[10]Linked sheet'!A1488</f>
        <v>PF26B</v>
      </c>
      <c r="C1488" s="20" t="str">
        <f>VLOOKUP($B1488,'[10]Linked sheet'!$A$3:$O$1925,2,FALSE)</f>
        <v>Paediatric Other Gastrointestinal Disorders with CC Score 1-3</v>
      </c>
      <c r="D1488" s="68" t="str">
        <f>IF(AND($Q1488=$D$2,$O1488="HRG"),"See 07.BPT",IFERROR(ROUND('[10]Linked sheet'!C1488,'Rounded options'!$B$3),"-"))</f>
        <v>-</v>
      </c>
      <c r="E1488" s="66">
        <f>IF(AND($O1488="HRG",OR($D$2,$Q1488=$E$2)), "See 07.BPTs",IFERROR(ROUND('[10]Linked sheet'!D1488,'Rounded options'!$B$3),"-"))</f>
        <v>1198</v>
      </c>
      <c r="F1488" s="15" t="str">
        <f>IFERROR(ROUND(IF('[10]Linked sheet'!E1488="","-",'[10]Linked sheet'!E1488),'Rounded options'!$B$3),"-")</f>
        <v>-</v>
      </c>
      <c r="G1488" s="15" t="str">
        <f>IFERROR(ROUND(IF('[10]Linked sheet'!F1488="","-",'[10]Linked sheet'!F1488),'Rounded options'!$B$3),"-")</f>
        <v>-</v>
      </c>
      <c r="H1488" s="15">
        <f>IFERROR(ROUND(IF('[10]Linked sheet'!G1488="","-",'[10]Linked sheet'!G1488),'Rounded options'!$B$3),"-")</f>
        <v>5</v>
      </c>
      <c r="I1488" s="66">
        <f>IF(AND(Q1488=$I$2,$O1488="HRG"),"See 07.BPTs",IFERROR(ROUND('[10]Linked sheet'!H1488,'Rounded options'!$B$3),"-"))</f>
        <v>808</v>
      </c>
      <c r="J1488" s="15">
        <f>IFERROR(ROUND(IF('[10]Linked sheet'!I1488="","-",'[10]Linked sheet'!I1488),'Rounded options'!$B$3),"-")</f>
        <v>5</v>
      </c>
      <c r="K1488" s="15">
        <f>IFERROR(ROUND(IF('[10]Linked sheet'!J1488="","-",'[10]Linked sheet'!J1488),'Rounded options'!$B$3),"-")</f>
        <v>266</v>
      </c>
      <c r="L1488" s="15" t="str">
        <f>IF('[10]Linked sheet'!K1488="","-",'[10]Linked sheet'!K1488)</f>
        <v>No</v>
      </c>
      <c r="M1488" s="39" t="str">
        <f>IF('[10]Linked sheet'!L1488="","-",'[10]Linked sheet'!L1488)</f>
        <v>-</v>
      </c>
      <c r="N1488" s="35">
        <f>IFERROR(ROUND('[10]Linked sheet'!M1488,'Rounded options'!$B$3),"-")</f>
        <v>0</v>
      </c>
      <c r="O1488" s="7" t="str">
        <f>IFERROR(VLOOKUP($B1488,[11]BPT_System_Structure!$B:$F,2,FALSE),"-")</f>
        <v>-</v>
      </c>
      <c r="P1488" s="23" t="str">
        <f>IFERROR(VLOOKUP($B1488,[11]BPT_System_Structure!$B:$F,3,FALSE),"-")</f>
        <v>-</v>
      </c>
      <c r="Q1488" s="8" t="str">
        <f>IFERROR(VLOOKUP($B1488,[11]BPT_System_Structure!$B:$F,5,FALSE),"-")</f>
        <v>-</v>
      </c>
      <c r="R1488" s="59">
        <v>0</v>
      </c>
    </row>
    <row r="1489" spans="2:18" hidden="1" x14ac:dyDescent="0.2">
      <c r="B1489" s="21" t="str">
        <f>'[10]Linked sheet'!A1489</f>
        <v>PF26C</v>
      </c>
      <c r="C1489" s="20" t="str">
        <f>VLOOKUP($B1489,'[10]Linked sheet'!$A$3:$O$1925,2,FALSE)</f>
        <v>Paediatric Other Gastrointestinal Disorders with CC Score 0</v>
      </c>
      <c r="D1489" s="68" t="str">
        <f>IF(AND($Q1489=$D$2,$O1489="HRG"),"See 07.BPT",IFERROR(ROUND('[10]Linked sheet'!C1489,'Rounded options'!$B$3),"-"))</f>
        <v>-</v>
      </c>
      <c r="E1489" s="66">
        <f>IF(AND($O1489="HRG",OR($D$2,$Q1489=$E$2)), "See 07.BPTs",IFERROR(ROUND('[10]Linked sheet'!D1489,'Rounded options'!$B$3),"-"))</f>
        <v>780</v>
      </c>
      <c r="F1489" s="15" t="str">
        <f>IFERROR(ROUND(IF('[10]Linked sheet'!E1489="","-",'[10]Linked sheet'!E1489),'Rounded options'!$B$3),"-")</f>
        <v>-</v>
      </c>
      <c r="G1489" s="15" t="str">
        <f>IFERROR(ROUND(IF('[10]Linked sheet'!F1489="","-",'[10]Linked sheet'!F1489),'Rounded options'!$B$3),"-")</f>
        <v>-</v>
      </c>
      <c r="H1489" s="15">
        <f>IFERROR(ROUND(IF('[10]Linked sheet'!G1489="","-",'[10]Linked sheet'!G1489),'Rounded options'!$B$3),"-")</f>
        <v>5</v>
      </c>
      <c r="I1489" s="66">
        <f>IF(AND(Q1489=$I$2,$O1489="HRG"),"See 07.BPTs",IFERROR(ROUND('[10]Linked sheet'!H1489,'Rounded options'!$B$3),"-"))</f>
        <v>557</v>
      </c>
      <c r="J1489" s="15">
        <f>IFERROR(ROUND(IF('[10]Linked sheet'!I1489="","-",'[10]Linked sheet'!I1489),'Rounded options'!$B$3),"-")</f>
        <v>5</v>
      </c>
      <c r="K1489" s="15">
        <f>IFERROR(ROUND(IF('[10]Linked sheet'!J1489="","-",'[10]Linked sheet'!J1489),'Rounded options'!$B$3),"-")</f>
        <v>266</v>
      </c>
      <c r="L1489" s="15" t="str">
        <f>IF('[10]Linked sheet'!K1489="","-",'[10]Linked sheet'!K1489)</f>
        <v>No</v>
      </c>
      <c r="M1489" s="39" t="str">
        <f>IF('[10]Linked sheet'!L1489="","-",'[10]Linked sheet'!L1489)</f>
        <v>-</v>
      </c>
      <c r="N1489" s="35">
        <f>IFERROR(ROUND('[10]Linked sheet'!M1489,'Rounded options'!$B$3),"-")</f>
        <v>0</v>
      </c>
      <c r="O1489" s="7" t="str">
        <f>IFERROR(VLOOKUP($B1489,[11]BPT_System_Structure!$B:$F,2,FALSE),"-")</f>
        <v>-</v>
      </c>
      <c r="P1489" s="23" t="str">
        <f>IFERROR(VLOOKUP($B1489,[11]BPT_System_Structure!$B:$F,3,FALSE),"-")</f>
        <v>-</v>
      </c>
      <c r="Q1489" s="8" t="str">
        <f>IFERROR(VLOOKUP($B1489,[11]BPT_System_Structure!$B:$F,5,FALSE),"-")</f>
        <v>-</v>
      </c>
      <c r="R1489" s="59">
        <v>0</v>
      </c>
    </row>
    <row r="1490" spans="2:18" hidden="1" x14ac:dyDescent="0.2">
      <c r="B1490" s="21" t="str">
        <f>'[10]Linked sheet'!A1490</f>
        <v>PF27A</v>
      </c>
      <c r="C1490" s="20" t="str">
        <f>VLOOKUP($B1490,'[10]Linked sheet'!$A$3:$O$1925,2,FALSE)</f>
        <v>Paediatric Inflammatory Bowel Disease with CC Score 1+</v>
      </c>
      <c r="D1490" s="68" t="str">
        <f>IF(AND($Q1490=$D$2,$O1490="HRG"),"See 07.BPT",IFERROR(ROUND('[10]Linked sheet'!C1490,'Rounded options'!$B$3),"-"))</f>
        <v>-</v>
      </c>
      <c r="E1490" s="66">
        <f>IF(AND($O1490="HRG",OR($D$2,$Q1490=$E$2)), "See 07.BPTs",IFERROR(ROUND('[10]Linked sheet'!D1490,'Rounded options'!$B$3),"-"))</f>
        <v>758</v>
      </c>
      <c r="F1490" s="15" t="str">
        <f>IFERROR(ROUND(IF('[10]Linked sheet'!E1490="","-",'[10]Linked sheet'!E1490),'Rounded options'!$B$3),"-")</f>
        <v>-</v>
      </c>
      <c r="G1490" s="15" t="str">
        <f>IFERROR(ROUND(IF('[10]Linked sheet'!F1490="","-",'[10]Linked sheet'!F1490),'Rounded options'!$B$3),"-")</f>
        <v>-</v>
      </c>
      <c r="H1490" s="15">
        <f>IFERROR(ROUND(IF('[10]Linked sheet'!G1490="","-",'[10]Linked sheet'!G1490),'Rounded options'!$B$3),"-")</f>
        <v>5</v>
      </c>
      <c r="I1490" s="66">
        <f>IF(AND(Q1490=$I$2,$O1490="HRG"),"See 07.BPTs",IFERROR(ROUND('[10]Linked sheet'!H1490,'Rounded options'!$B$3),"-"))</f>
        <v>2821</v>
      </c>
      <c r="J1490" s="15">
        <f>IFERROR(ROUND(IF('[10]Linked sheet'!I1490="","-",'[10]Linked sheet'!I1490),'Rounded options'!$B$3),"-")</f>
        <v>15</v>
      </c>
      <c r="K1490" s="15">
        <f>IFERROR(ROUND(IF('[10]Linked sheet'!J1490="","-",'[10]Linked sheet'!J1490),'Rounded options'!$B$3),"-")</f>
        <v>266</v>
      </c>
      <c r="L1490" s="15" t="str">
        <f>IF('[10]Linked sheet'!K1490="","-",'[10]Linked sheet'!K1490)</f>
        <v>No</v>
      </c>
      <c r="M1490" s="39" t="str">
        <f>IF('[10]Linked sheet'!L1490="","-",'[10]Linked sheet'!L1490)</f>
        <v>-</v>
      </c>
      <c r="N1490" s="35">
        <f>IFERROR(ROUND('[10]Linked sheet'!M1490,'Rounded options'!$B$3),"-")</f>
        <v>0</v>
      </c>
      <c r="O1490" s="7" t="str">
        <f>IFERROR(VLOOKUP($B1490,[11]BPT_System_Structure!$B:$F,2,FALSE),"-")</f>
        <v>-</v>
      </c>
      <c r="P1490" s="23" t="str">
        <f>IFERROR(VLOOKUP($B1490,[11]BPT_System_Structure!$B:$F,3,FALSE),"-")</f>
        <v>-</v>
      </c>
      <c r="Q1490" s="8" t="str">
        <f>IFERROR(VLOOKUP($B1490,[11]BPT_System_Structure!$B:$F,5,FALSE),"-")</f>
        <v>-</v>
      </c>
      <c r="R1490" s="59">
        <v>0</v>
      </c>
    </row>
    <row r="1491" spans="2:18" hidden="1" x14ac:dyDescent="0.2">
      <c r="B1491" s="21" t="str">
        <f>'[10]Linked sheet'!A1491</f>
        <v>PF27B</v>
      </c>
      <c r="C1491" s="20" t="str">
        <f>VLOOKUP($B1491,'[10]Linked sheet'!$A$3:$O$1925,2,FALSE)</f>
        <v>Paediatric Inflammatory Bowel Disease with CC Score 0</v>
      </c>
      <c r="D1491" s="68" t="str">
        <f>IF(AND($Q1491=$D$2,$O1491="HRG"),"See 07.BPT",IFERROR(ROUND('[10]Linked sheet'!C1491,'Rounded options'!$B$3),"-"))</f>
        <v>-</v>
      </c>
      <c r="E1491" s="66">
        <f>IF(AND($O1491="HRG",OR($D$2,$Q1491=$E$2)), "See 07.BPTs",IFERROR(ROUND('[10]Linked sheet'!D1491,'Rounded options'!$B$3),"-"))</f>
        <v>499</v>
      </c>
      <c r="F1491" s="15" t="str">
        <f>IFERROR(ROUND(IF('[10]Linked sheet'!E1491="","-",'[10]Linked sheet'!E1491),'Rounded options'!$B$3),"-")</f>
        <v>-</v>
      </c>
      <c r="G1491" s="15" t="str">
        <f>IFERROR(ROUND(IF('[10]Linked sheet'!F1491="","-",'[10]Linked sheet'!F1491),'Rounded options'!$B$3),"-")</f>
        <v>-</v>
      </c>
      <c r="H1491" s="15">
        <f>IFERROR(ROUND(IF('[10]Linked sheet'!G1491="","-",'[10]Linked sheet'!G1491),'Rounded options'!$B$3),"-")</f>
        <v>5</v>
      </c>
      <c r="I1491" s="66">
        <f>IF(AND(Q1491=$I$2,$O1491="HRG"),"See 07.BPTs",IFERROR(ROUND('[10]Linked sheet'!H1491,'Rounded options'!$B$3),"-"))</f>
        <v>1531</v>
      </c>
      <c r="J1491" s="15">
        <f>IFERROR(ROUND(IF('[10]Linked sheet'!I1491="","-",'[10]Linked sheet'!I1491),'Rounded options'!$B$3),"-")</f>
        <v>13</v>
      </c>
      <c r="K1491" s="15">
        <f>IFERROR(ROUND(IF('[10]Linked sheet'!J1491="","-",'[10]Linked sheet'!J1491),'Rounded options'!$B$3),"-")</f>
        <v>266</v>
      </c>
      <c r="L1491" s="15" t="str">
        <f>IF('[10]Linked sheet'!K1491="","-",'[10]Linked sheet'!K1491)</f>
        <v>No</v>
      </c>
      <c r="M1491" s="39" t="str">
        <f>IF('[10]Linked sheet'!L1491="","-",'[10]Linked sheet'!L1491)</f>
        <v>-</v>
      </c>
      <c r="N1491" s="35">
        <f>IFERROR(ROUND('[10]Linked sheet'!M1491,'Rounded options'!$B$3),"-")</f>
        <v>0</v>
      </c>
      <c r="O1491" s="7" t="str">
        <f>IFERROR(VLOOKUP($B1491,[11]BPT_System_Structure!$B:$F,2,FALSE),"-")</f>
        <v>-</v>
      </c>
      <c r="P1491" s="23" t="str">
        <f>IFERROR(VLOOKUP($B1491,[11]BPT_System_Structure!$B:$F,3,FALSE),"-")</f>
        <v>-</v>
      </c>
      <c r="Q1491" s="8" t="str">
        <f>IFERROR(VLOOKUP($B1491,[11]BPT_System_Structure!$B:$F,5,FALSE),"-")</f>
        <v>-</v>
      </c>
      <c r="R1491" s="59">
        <v>0</v>
      </c>
    </row>
    <row r="1492" spans="2:18" hidden="1" x14ac:dyDescent="0.2">
      <c r="B1492" s="21" t="str">
        <f>'[10]Linked sheet'!A1492</f>
        <v>PF28A</v>
      </c>
      <c r="C1492" s="20" t="str">
        <f>VLOOKUP($B1492,'[10]Linked sheet'!$A$3:$O$1925,2,FALSE)</f>
        <v>Paediatric Feeding Difficulties or Vomiting, with CC Score 6+</v>
      </c>
      <c r="D1492" s="68" t="str">
        <f>IF(AND($Q1492=$D$2,$O1492="HRG"),"See 07.BPT",IFERROR(ROUND('[10]Linked sheet'!C1492,'Rounded options'!$B$3),"-"))</f>
        <v>-</v>
      </c>
      <c r="E1492" s="66">
        <f>IF(AND($O1492="HRG",OR($D$2,$Q1492=$E$2)), "See 07.BPTs",IFERROR(ROUND('[10]Linked sheet'!D1492,'Rounded options'!$B$3),"-"))</f>
        <v>4108</v>
      </c>
      <c r="F1492" s="15" t="str">
        <f>IFERROR(ROUND(IF('[10]Linked sheet'!E1492="","-",'[10]Linked sheet'!E1492),'Rounded options'!$B$3),"-")</f>
        <v>-</v>
      </c>
      <c r="G1492" s="15" t="str">
        <f>IFERROR(ROUND(IF('[10]Linked sheet'!F1492="","-",'[10]Linked sheet'!F1492),'Rounded options'!$B$3),"-")</f>
        <v>-</v>
      </c>
      <c r="H1492" s="15">
        <f>IFERROR(ROUND(IF('[10]Linked sheet'!G1492="","-",'[10]Linked sheet'!G1492),'Rounded options'!$B$3),"-")</f>
        <v>12</v>
      </c>
      <c r="I1492" s="66">
        <f>IF(AND(Q1492=$I$2,$O1492="HRG"),"See 07.BPTs",IFERROR(ROUND('[10]Linked sheet'!H1492,'Rounded options'!$B$3),"-"))</f>
        <v>1953</v>
      </c>
      <c r="J1492" s="15">
        <f>IFERROR(ROUND(IF('[10]Linked sheet'!I1492="","-",'[10]Linked sheet'!I1492),'Rounded options'!$B$3),"-")</f>
        <v>11</v>
      </c>
      <c r="K1492" s="15">
        <f>IFERROR(ROUND(IF('[10]Linked sheet'!J1492="","-",'[10]Linked sheet'!J1492),'Rounded options'!$B$3),"-")</f>
        <v>266</v>
      </c>
      <c r="L1492" s="15" t="str">
        <f>IF('[10]Linked sheet'!K1492="","-",'[10]Linked sheet'!K1492)</f>
        <v>No</v>
      </c>
      <c r="M1492" s="39" t="str">
        <f>IF('[10]Linked sheet'!L1492="","-",'[10]Linked sheet'!L1492)</f>
        <v>-</v>
      </c>
      <c r="N1492" s="35">
        <f>IFERROR(ROUND('[10]Linked sheet'!M1492,'Rounded options'!$B$3),"-")</f>
        <v>0</v>
      </c>
      <c r="O1492" s="7" t="str">
        <f>IFERROR(VLOOKUP($B1492,[11]BPT_System_Structure!$B:$F,2,FALSE),"-")</f>
        <v>-</v>
      </c>
      <c r="P1492" s="23" t="str">
        <f>IFERROR(VLOOKUP($B1492,[11]BPT_System_Structure!$B:$F,3,FALSE),"-")</f>
        <v>-</v>
      </c>
      <c r="Q1492" s="8" t="str">
        <f>IFERROR(VLOOKUP($B1492,[11]BPT_System_Structure!$B:$F,5,FALSE),"-")</f>
        <v>-</v>
      </c>
      <c r="R1492" s="59">
        <v>0</v>
      </c>
    </row>
    <row r="1493" spans="2:18" hidden="1" x14ac:dyDescent="0.2">
      <c r="B1493" s="21" t="str">
        <f>'[10]Linked sheet'!A1493</f>
        <v>PF28B</v>
      </c>
      <c r="C1493" s="20" t="str">
        <f>VLOOKUP($B1493,'[10]Linked sheet'!$A$3:$O$1925,2,FALSE)</f>
        <v>Paediatric Feeding Difficulties or Vomiting, with CC Score 4-5</v>
      </c>
      <c r="D1493" s="68" t="str">
        <f>IF(AND($Q1493=$D$2,$O1493="HRG"),"See 07.BPT",IFERROR(ROUND('[10]Linked sheet'!C1493,'Rounded options'!$B$3),"-"))</f>
        <v>-</v>
      </c>
      <c r="E1493" s="66">
        <f>IF(AND($O1493="HRG",OR($D$2,$Q1493=$E$2)), "See 07.BPTs",IFERROR(ROUND('[10]Linked sheet'!D1493,'Rounded options'!$B$3),"-"))</f>
        <v>2611</v>
      </c>
      <c r="F1493" s="15" t="str">
        <f>IFERROR(ROUND(IF('[10]Linked sheet'!E1493="","-",'[10]Linked sheet'!E1493),'Rounded options'!$B$3),"-")</f>
        <v>-</v>
      </c>
      <c r="G1493" s="15" t="str">
        <f>IFERROR(ROUND(IF('[10]Linked sheet'!F1493="","-",'[10]Linked sheet'!F1493),'Rounded options'!$B$3),"-")</f>
        <v>-</v>
      </c>
      <c r="H1493" s="15">
        <f>IFERROR(ROUND(IF('[10]Linked sheet'!G1493="","-",'[10]Linked sheet'!G1493),'Rounded options'!$B$3),"-")</f>
        <v>9</v>
      </c>
      <c r="I1493" s="66">
        <f>IF(AND(Q1493=$I$2,$O1493="HRG"),"See 07.BPTs",IFERROR(ROUND('[10]Linked sheet'!H1493,'Rounded options'!$B$3),"-"))</f>
        <v>1514</v>
      </c>
      <c r="J1493" s="15">
        <f>IFERROR(ROUND(IF('[10]Linked sheet'!I1493="","-",'[10]Linked sheet'!I1493),'Rounded options'!$B$3),"-")</f>
        <v>8</v>
      </c>
      <c r="K1493" s="15">
        <f>IFERROR(ROUND(IF('[10]Linked sheet'!J1493="","-",'[10]Linked sheet'!J1493),'Rounded options'!$B$3),"-")</f>
        <v>266</v>
      </c>
      <c r="L1493" s="15" t="str">
        <f>IF('[10]Linked sheet'!K1493="","-",'[10]Linked sheet'!K1493)</f>
        <v>No</v>
      </c>
      <c r="M1493" s="39" t="str">
        <f>IF('[10]Linked sheet'!L1493="","-",'[10]Linked sheet'!L1493)</f>
        <v>-</v>
      </c>
      <c r="N1493" s="35">
        <f>IFERROR(ROUND('[10]Linked sheet'!M1493,'Rounded options'!$B$3),"-")</f>
        <v>0</v>
      </c>
      <c r="O1493" s="7" t="str">
        <f>IFERROR(VLOOKUP($B1493,[11]BPT_System_Structure!$B:$F,2,FALSE),"-")</f>
        <v>-</v>
      </c>
      <c r="P1493" s="23" t="str">
        <f>IFERROR(VLOOKUP($B1493,[11]BPT_System_Structure!$B:$F,3,FALSE),"-")</f>
        <v>-</v>
      </c>
      <c r="Q1493" s="8" t="str">
        <f>IFERROR(VLOOKUP($B1493,[11]BPT_System_Structure!$B:$F,5,FALSE),"-")</f>
        <v>-</v>
      </c>
      <c r="R1493" s="59">
        <v>0</v>
      </c>
    </row>
    <row r="1494" spans="2:18" hidden="1" x14ac:dyDescent="0.2">
      <c r="B1494" s="21" t="str">
        <f>'[10]Linked sheet'!A1494</f>
        <v>PF28C</v>
      </c>
      <c r="C1494" s="20" t="str">
        <f>VLOOKUP($B1494,'[10]Linked sheet'!$A$3:$O$1925,2,FALSE)</f>
        <v>Paediatric Feeding Difficulties or Vomiting, with CC Score 2-3</v>
      </c>
      <c r="D1494" s="68" t="str">
        <f>IF(AND($Q1494=$D$2,$O1494="HRG"),"See 07.BPT",IFERROR(ROUND('[10]Linked sheet'!C1494,'Rounded options'!$B$3),"-"))</f>
        <v>-</v>
      </c>
      <c r="E1494" s="66">
        <f>IF(AND($O1494="HRG",OR($D$2,$Q1494=$E$2)), "See 07.BPTs",IFERROR(ROUND('[10]Linked sheet'!D1494,'Rounded options'!$B$3),"-"))</f>
        <v>1815</v>
      </c>
      <c r="F1494" s="15" t="str">
        <f>IFERROR(ROUND(IF('[10]Linked sheet'!E1494="","-",'[10]Linked sheet'!E1494),'Rounded options'!$B$3),"-")</f>
        <v>-</v>
      </c>
      <c r="G1494" s="15" t="str">
        <f>IFERROR(ROUND(IF('[10]Linked sheet'!F1494="","-",'[10]Linked sheet'!F1494),'Rounded options'!$B$3),"-")</f>
        <v>-</v>
      </c>
      <c r="H1494" s="15">
        <f>IFERROR(ROUND(IF('[10]Linked sheet'!G1494="","-",'[10]Linked sheet'!G1494),'Rounded options'!$B$3),"-")</f>
        <v>8</v>
      </c>
      <c r="I1494" s="66">
        <f>IF(AND(Q1494=$I$2,$O1494="HRG"),"See 07.BPTs",IFERROR(ROUND('[10]Linked sheet'!H1494,'Rounded options'!$B$3),"-"))</f>
        <v>896</v>
      </c>
      <c r="J1494" s="15">
        <f>IFERROR(ROUND(IF('[10]Linked sheet'!I1494="","-",'[10]Linked sheet'!I1494),'Rounded options'!$B$3),"-")</f>
        <v>5</v>
      </c>
      <c r="K1494" s="15">
        <f>IFERROR(ROUND(IF('[10]Linked sheet'!J1494="","-",'[10]Linked sheet'!J1494),'Rounded options'!$B$3),"-")</f>
        <v>266</v>
      </c>
      <c r="L1494" s="15" t="str">
        <f>IF('[10]Linked sheet'!K1494="","-",'[10]Linked sheet'!K1494)</f>
        <v>No</v>
      </c>
      <c r="M1494" s="39" t="str">
        <f>IF('[10]Linked sheet'!L1494="","-",'[10]Linked sheet'!L1494)</f>
        <v>-</v>
      </c>
      <c r="N1494" s="35">
        <f>IFERROR(ROUND('[10]Linked sheet'!M1494,'Rounded options'!$B$3),"-")</f>
        <v>0</v>
      </c>
      <c r="O1494" s="7" t="str">
        <f>IFERROR(VLOOKUP($B1494,[11]BPT_System_Structure!$B:$F,2,FALSE),"-")</f>
        <v>-</v>
      </c>
      <c r="P1494" s="23" t="str">
        <f>IFERROR(VLOOKUP($B1494,[11]BPT_System_Structure!$B:$F,3,FALSE),"-")</f>
        <v>-</v>
      </c>
      <c r="Q1494" s="8" t="str">
        <f>IFERROR(VLOOKUP($B1494,[11]BPT_System_Structure!$B:$F,5,FALSE),"-")</f>
        <v>-</v>
      </c>
      <c r="R1494" s="59">
        <v>0</v>
      </c>
    </row>
    <row r="1495" spans="2:18" hidden="1" x14ac:dyDescent="0.2">
      <c r="B1495" s="21" t="str">
        <f>'[10]Linked sheet'!A1495</f>
        <v>PF28D</v>
      </c>
      <c r="C1495" s="20" t="str">
        <f>VLOOKUP($B1495,'[10]Linked sheet'!$A$3:$O$1925,2,FALSE)</f>
        <v>Paediatric Feeding Difficulties or Vomiting, with CC Score 1</v>
      </c>
      <c r="D1495" s="68" t="str">
        <f>IF(AND($Q1495=$D$2,$O1495="HRG"),"See 07.BPT",IFERROR(ROUND('[10]Linked sheet'!C1495,'Rounded options'!$B$3),"-"))</f>
        <v>-</v>
      </c>
      <c r="E1495" s="66">
        <f>IF(AND($O1495="HRG",OR($D$2,$Q1495=$E$2)), "See 07.BPTs",IFERROR(ROUND('[10]Linked sheet'!D1495,'Rounded options'!$B$3),"-"))</f>
        <v>1310</v>
      </c>
      <c r="F1495" s="15" t="str">
        <f>IFERROR(ROUND(IF('[10]Linked sheet'!E1495="","-",'[10]Linked sheet'!E1495),'Rounded options'!$B$3),"-")</f>
        <v>-</v>
      </c>
      <c r="G1495" s="15" t="str">
        <f>IFERROR(ROUND(IF('[10]Linked sheet'!F1495="","-",'[10]Linked sheet'!F1495),'Rounded options'!$B$3),"-")</f>
        <v>-</v>
      </c>
      <c r="H1495" s="15">
        <f>IFERROR(ROUND(IF('[10]Linked sheet'!G1495="","-",'[10]Linked sheet'!G1495),'Rounded options'!$B$3),"-")</f>
        <v>5</v>
      </c>
      <c r="I1495" s="66">
        <f>IF(AND(Q1495=$I$2,$O1495="HRG"),"See 07.BPTs",IFERROR(ROUND('[10]Linked sheet'!H1495,'Rounded options'!$B$3),"-"))</f>
        <v>601</v>
      </c>
      <c r="J1495" s="15">
        <f>IFERROR(ROUND(IF('[10]Linked sheet'!I1495="","-",'[10]Linked sheet'!I1495),'Rounded options'!$B$3),"-")</f>
        <v>5</v>
      </c>
      <c r="K1495" s="15">
        <f>IFERROR(ROUND(IF('[10]Linked sheet'!J1495="","-",'[10]Linked sheet'!J1495),'Rounded options'!$B$3),"-")</f>
        <v>266</v>
      </c>
      <c r="L1495" s="15" t="str">
        <f>IF('[10]Linked sheet'!K1495="","-",'[10]Linked sheet'!K1495)</f>
        <v>No</v>
      </c>
      <c r="M1495" s="39" t="str">
        <f>IF('[10]Linked sheet'!L1495="","-",'[10]Linked sheet'!L1495)</f>
        <v>-</v>
      </c>
      <c r="N1495" s="35">
        <f>IFERROR(ROUND('[10]Linked sheet'!M1495,'Rounded options'!$B$3),"-")</f>
        <v>0</v>
      </c>
      <c r="O1495" s="7" t="str">
        <f>IFERROR(VLOOKUP($B1495,[11]BPT_System_Structure!$B:$F,2,FALSE),"-")</f>
        <v>-</v>
      </c>
      <c r="P1495" s="23" t="str">
        <f>IFERROR(VLOOKUP($B1495,[11]BPT_System_Structure!$B:$F,3,FALSE),"-")</f>
        <v>-</v>
      </c>
      <c r="Q1495" s="8" t="str">
        <f>IFERROR(VLOOKUP($B1495,[11]BPT_System_Structure!$B:$F,5,FALSE),"-")</f>
        <v>-</v>
      </c>
      <c r="R1495" s="59">
        <v>0</v>
      </c>
    </row>
    <row r="1496" spans="2:18" hidden="1" x14ac:dyDescent="0.2">
      <c r="B1496" s="21" t="str">
        <f>'[10]Linked sheet'!A1496</f>
        <v>PF28E</v>
      </c>
      <c r="C1496" s="20" t="str">
        <f>VLOOKUP($B1496,'[10]Linked sheet'!$A$3:$O$1925,2,FALSE)</f>
        <v>Paediatric Feeding Difficulties or Vomiting, with CC Score 0</v>
      </c>
      <c r="D1496" s="68" t="str">
        <f>IF(AND($Q1496=$D$2,$O1496="HRG"),"See 07.BPT",IFERROR(ROUND('[10]Linked sheet'!C1496,'Rounded options'!$B$3),"-"))</f>
        <v>-</v>
      </c>
      <c r="E1496" s="66">
        <f>IF(AND($O1496="HRG",OR($D$2,$Q1496=$E$2)), "See 07.BPTs",IFERROR(ROUND('[10]Linked sheet'!D1496,'Rounded options'!$B$3),"-"))</f>
        <v>804</v>
      </c>
      <c r="F1496" s="15" t="str">
        <f>IFERROR(ROUND(IF('[10]Linked sheet'!E1496="","-",'[10]Linked sheet'!E1496),'Rounded options'!$B$3),"-")</f>
        <v>-</v>
      </c>
      <c r="G1496" s="15" t="str">
        <f>IFERROR(ROUND(IF('[10]Linked sheet'!F1496="","-",'[10]Linked sheet'!F1496),'Rounded options'!$B$3),"-")</f>
        <v>-</v>
      </c>
      <c r="H1496" s="15">
        <f>IFERROR(ROUND(IF('[10]Linked sheet'!G1496="","-",'[10]Linked sheet'!G1496),'Rounded options'!$B$3),"-")</f>
        <v>5</v>
      </c>
      <c r="I1496" s="66">
        <f>IF(AND(Q1496=$I$2,$O1496="HRG"),"See 07.BPTs",IFERROR(ROUND('[10]Linked sheet'!H1496,'Rounded options'!$B$3),"-"))</f>
        <v>494</v>
      </c>
      <c r="J1496" s="15">
        <f>IFERROR(ROUND(IF('[10]Linked sheet'!I1496="","-",'[10]Linked sheet'!I1496),'Rounded options'!$B$3),"-")</f>
        <v>5</v>
      </c>
      <c r="K1496" s="15">
        <f>IFERROR(ROUND(IF('[10]Linked sheet'!J1496="","-",'[10]Linked sheet'!J1496),'Rounded options'!$B$3),"-")</f>
        <v>266</v>
      </c>
      <c r="L1496" s="15" t="str">
        <f>IF('[10]Linked sheet'!K1496="","-",'[10]Linked sheet'!K1496)</f>
        <v>No</v>
      </c>
      <c r="M1496" s="39" t="str">
        <f>IF('[10]Linked sheet'!L1496="","-",'[10]Linked sheet'!L1496)</f>
        <v>-</v>
      </c>
      <c r="N1496" s="35">
        <f>IFERROR(ROUND('[10]Linked sheet'!M1496,'Rounded options'!$B$3),"-")</f>
        <v>0</v>
      </c>
      <c r="O1496" s="7" t="str">
        <f>IFERROR(VLOOKUP($B1496,[11]BPT_System_Structure!$B:$F,2,FALSE),"-")</f>
        <v>-</v>
      </c>
      <c r="P1496" s="23" t="str">
        <f>IFERROR(VLOOKUP($B1496,[11]BPT_System_Structure!$B:$F,3,FALSE),"-")</f>
        <v>-</v>
      </c>
      <c r="Q1496" s="8" t="str">
        <f>IFERROR(VLOOKUP($B1496,[11]BPT_System_Structure!$B:$F,5,FALSE),"-")</f>
        <v>-</v>
      </c>
      <c r="R1496" s="59">
        <v>0</v>
      </c>
    </row>
    <row r="1497" spans="2:18" hidden="1" x14ac:dyDescent="0.2">
      <c r="B1497" s="21" t="str">
        <f>'[10]Linked sheet'!A1497</f>
        <v>PG71A</v>
      </c>
      <c r="C1497" s="20" t="str">
        <f>VLOOKUP($B1497,'[10]Linked sheet'!$A$3:$O$1925,2,FALSE)</f>
        <v>Paediatric Hepatobiliary or Pancreatic Disorders, with CC Score 2+</v>
      </c>
      <c r="D1497" s="68" t="str">
        <f>IF(AND($Q1497=$D$2,$O1497="HRG"),"See 07.BPT",IFERROR(ROUND('[10]Linked sheet'!C1497,'Rounded options'!$B$3),"-"))</f>
        <v>-</v>
      </c>
      <c r="E1497" s="66">
        <f>IF(AND($O1497="HRG",OR($D$2,$Q1497=$E$2)), "See 07.BPTs",IFERROR(ROUND('[10]Linked sheet'!D1497,'Rounded options'!$B$3),"-"))</f>
        <v>1620</v>
      </c>
      <c r="F1497" s="15" t="str">
        <f>IFERROR(ROUND(IF('[10]Linked sheet'!E1497="","-",'[10]Linked sheet'!E1497),'Rounded options'!$B$3),"-")</f>
        <v>-</v>
      </c>
      <c r="G1497" s="15" t="str">
        <f>IFERROR(ROUND(IF('[10]Linked sheet'!F1497="","-",'[10]Linked sheet'!F1497),'Rounded options'!$B$3),"-")</f>
        <v>-</v>
      </c>
      <c r="H1497" s="15">
        <f>IFERROR(ROUND(IF('[10]Linked sheet'!G1497="","-",'[10]Linked sheet'!G1497),'Rounded options'!$B$3),"-")</f>
        <v>8</v>
      </c>
      <c r="I1497" s="66">
        <f>IF(AND(Q1497=$I$2,$O1497="HRG"),"See 07.BPTs",IFERROR(ROUND('[10]Linked sheet'!H1497,'Rounded options'!$B$3),"-"))</f>
        <v>2687</v>
      </c>
      <c r="J1497" s="15">
        <f>IFERROR(ROUND(IF('[10]Linked sheet'!I1497="","-",'[10]Linked sheet'!I1497),'Rounded options'!$B$3),"-")</f>
        <v>16</v>
      </c>
      <c r="K1497" s="15">
        <f>IFERROR(ROUND(IF('[10]Linked sheet'!J1497="","-",'[10]Linked sheet'!J1497),'Rounded options'!$B$3),"-")</f>
        <v>266</v>
      </c>
      <c r="L1497" s="15" t="str">
        <f>IF('[10]Linked sheet'!K1497="","-",'[10]Linked sheet'!K1497)</f>
        <v>No</v>
      </c>
      <c r="M1497" s="39" t="str">
        <f>IF('[10]Linked sheet'!L1497="","-",'[10]Linked sheet'!L1497)</f>
        <v>-</v>
      </c>
      <c r="N1497" s="35">
        <f>IFERROR(ROUND('[10]Linked sheet'!M1497,'Rounded options'!$B$3),"-")</f>
        <v>0</v>
      </c>
      <c r="O1497" s="7" t="str">
        <f>IFERROR(VLOOKUP($B1497,[11]BPT_System_Structure!$B:$F,2,FALSE),"-")</f>
        <v>-</v>
      </c>
      <c r="P1497" s="23" t="str">
        <f>IFERROR(VLOOKUP($B1497,[11]BPT_System_Structure!$B:$F,3,FALSE),"-")</f>
        <v>-</v>
      </c>
      <c r="Q1497" s="8" t="str">
        <f>IFERROR(VLOOKUP($B1497,[11]BPT_System_Structure!$B:$F,5,FALSE),"-")</f>
        <v>-</v>
      </c>
      <c r="R1497" s="59">
        <v>0</v>
      </c>
    </row>
    <row r="1498" spans="2:18" hidden="1" x14ac:dyDescent="0.2">
      <c r="B1498" s="21" t="str">
        <f>'[10]Linked sheet'!A1498</f>
        <v>PG71B</v>
      </c>
      <c r="C1498" s="20" t="str">
        <f>VLOOKUP($B1498,'[10]Linked sheet'!$A$3:$O$1925,2,FALSE)</f>
        <v>Paediatric Hepatobiliary or Pancreatic Disorders, with CC Score 1</v>
      </c>
      <c r="D1498" s="68" t="str">
        <f>IF(AND($Q1498=$D$2,$O1498="HRG"),"See 07.BPT",IFERROR(ROUND('[10]Linked sheet'!C1498,'Rounded options'!$B$3),"-"))</f>
        <v>-</v>
      </c>
      <c r="E1498" s="66">
        <f>IF(AND($O1498="HRG",OR($D$2,$Q1498=$E$2)), "See 07.BPTs",IFERROR(ROUND('[10]Linked sheet'!D1498,'Rounded options'!$B$3),"-"))</f>
        <v>1364</v>
      </c>
      <c r="F1498" s="15" t="str">
        <f>IFERROR(ROUND(IF('[10]Linked sheet'!E1498="","-",'[10]Linked sheet'!E1498),'Rounded options'!$B$3),"-")</f>
        <v>-</v>
      </c>
      <c r="G1498" s="15" t="str">
        <f>IFERROR(ROUND(IF('[10]Linked sheet'!F1498="","-",'[10]Linked sheet'!F1498),'Rounded options'!$B$3),"-")</f>
        <v>-</v>
      </c>
      <c r="H1498" s="15">
        <f>IFERROR(ROUND(IF('[10]Linked sheet'!G1498="","-",'[10]Linked sheet'!G1498),'Rounded options'!$B$3),"-")</f>
        <v>5</v>
      </c>
      <c r="I1498" s="66">
        <f>IF(AND(Q1498=$I$2,$O1498="HRG"),"See 07.BPTs",IFERROR(ROUND('[10]Linked sheet'!H1498,'Rounded options'!$B$3),"-"))</f>
        <v>1476</v>
      </c>
      <c r="J1498" s="15">
        <f>IFERROR(ROUND(IF('[10]Linked sheet'!I1498="","-",'[10]Linked sheet'!I1498),'Rounded options'!$B$3),"-")</f>
        <v>9</v>
      </c>
      <c r="K1498" s="15">
        <f>IFERROR(ROUND(IF('[10]Linked sheet'!J1498="","-",'[10]Linked sheet'!J1498),'Rounded options'!$B$3),"-")</f>
        <v>266</v>
      </c>
      <c r="L1498" s="15" t="str">
        <f>IF('[10]Linked sheet'!K1498="","-",'[10]Linked sheet'!K1498)</f>
        <v>No</v>
      </c>
      <c r="M1498" s="39" t="str">
        <f>IF('[10]Linked sheet'!L1498="","-",'[10]Linked sheet'!L1498)</f>
        <v>-</v>
      </c>
      <c r="N1498" s="35">
        <f>IFERROR(ROUND('[10]Linked sheet'!M1498,'Rounded options'!$B$3),"-")</f>
        <v>0</v>
      </c>
      <c r="O1498" s="7" t="str">
        <f>IFERROR(VLOOKUP($B1498,[11]BPT_System_Structure!$B:$F,2,FALSE),"-")</f>
        <v>-</v>
      </c>
      <c r="P1498" s="23" t="str">
        <f>IFERROR(VLOOKUP($B1498,[11]BPT_System_Structure!$B:$F,3,FALSE),"-")</f>
        <v>-</v>
      </c>
      <c r="Q1498" s="8" t="str">
        <f>IFERROR(VLOOKUP($B1498,[11]BPT_System_Structure!$B:$F,5,FALSE),"-")</f>
        <v>-</v>
      </c>
      <c r="R1498" s="59">
        <v>0</v>
      </c>
    </row>
    <row r="1499" spans="2:18" hidden="1" x14ac:dyDescent="0.2">
      <c r="B1499" s="21" t="str">
        <f>'[10]Linked sheet'!A1499</f>
        <v>PG71C</v>
      </c>
      <c r="C1499" s="20" t="str">
        <f>VLOOKUP($B1499,'[10]Linked sheet'!$A$3:$O$1925,2,FALSE)</f>
        <v>Paediatric Hepatobiliary or Pancreatic Disorders, with CC Score 0</v>
      </c>
      <c r="D1499" s="68" t="str">
        <f>IF(AND($Q1499=$D$2,$O1499="HRG"),"See 07.BPT",IFERROR(ROUND('[10]Linked sheet'!C1499,'Rounded options'!$B$3),"-"))</f>
        <v>-</v>
      </c>
      <c r="E1499" s="66">
        <f>IF(AND($O1499="HRG",OR($D$2,$Q1499=$E$2)), "See 07.BPTs",IFERROR(ROUND('[10]Linked sheet'!D1499,'Rounded options'!$B$3),"-"))</f>
        <v>926</v>
      </c>
      <c r="F1499" s="15" t="str">
        <f>IFERROR(ROUND(IF('[10]Linked sheet'!E1499="","-",'[10]Linked sheet'!E1499),'Rounded options'!$B$3),"-")</f>
        <v>-</v>
      </c>
      <c r="G1499" s="15" t="str">
        <f>IFERROR(ROUND(IF('[10]Linked sheet'!F1499="","-",'[10]Linked sheet'!F1499),'Rounded options'!$B$3),"-")</f>
        <v>-</v>
      </c>
      <c r="H1499" s="15">
        <f>IFERROR(ROUND(IF('[10]Linked sheet'!G1499="","-",'[10]Linked sheet'!G1499),'Rounded options'!$B$3),"-")</f>
        <v>5</v>
      </c>
      <c r="I1499" s="66">
        <f>IF(AND(Q1499=$I$2,$O1499="HRG"),"See 07.BPTs",IFERROR(ROUND('[10]Linked sheet'!H1499,'Rounded options'!$B$3),"-"))</f>
        <v>1113</v>
      </c>
      <c r="J1499" s="15">
        <f>IFERROR(ROUND(IF('[10]Linked sheet'!I1499="","-",'[10]Linked sheet'!I1499),'Rounded options'!$B$3),"-")</f>
        <v>8</v>
      </c>
      <c r="K1499" s="15">
        <f>IFERROR(ROUND(IF('[10]Linked sheet'!J1499="","-",'[10]Linked sheet'!J1499),'Rounded options'!$B$3),"-")</f>
        <v>266</v>
      </c>
      <c r="L1499" s="15" t="str">
        <f>IF('[10]Linked sheet'!K1499="","-",'[10]Linked sheet'!K1499)</f>
        <v>No</v>
      </c>
      <c r="M1499" s="39" t="str">
        <f>IF('[10]Linked sheet'!L1499="","-",'[10]Linked sheet'!L1499)</f>
        <v>-</v>
      </c>
      <c r="N1499" s="35">
        <f>IFERROR(ROUND('[10]Linked sheet'!M1499,'Rounded options'!$B$3),"-")</f>
        <v>0</v>
      </c>
      <c r="O1499" s="7" t="str">
        <f>IFERROR(VLOOKUP($B1499,[11]BPT_System_Structure!$B:$F,2,FALSE),"-")</f>
        <v>-</v>
      </c>
      <c r="P1499" s="23" t="str">
        <f>IFERROR(VLOOKUP($B1499,[11]BPT_System_Structure!$B:$F,3,FALSE),"-")</f>
        <v>-</v>
      </c>
      <c r="Q1499" s="8" t="str">
        <f>IFERROR(VLOOKUP($B1499,[11]BPT_System_Structure!$B:$F,5,FALSE),"-")</f>
        <v>-</v>
      </c>
      <c r="R1499" s="59">
        <v>0</v>
      </c>
    </row>
    <row r="1500" spans="2:18" hidden="1" x14ac:dyDescent="0.2">
      <c r="B1500" s="21" t="str">
        <f>'[10]Linked sheet'!A1500</f>
        <v>PH34A</v>
      </c>
      <c r="C1500" s="20" t="str">
        <f>VLOOKUP($B1500,'[10]Linked sheet'!$A$3:$O$1925,2,FALSE)</f>
        <v>Paediatric Musculoskeletal or Connective Tissue Disorders, with CC Score 5+</v>
      </c>
      <c r="D1500" s="68" t="str">
        <f>IF(AND($Q1500=$D$2,$O1500="HRG"),"See 07.BPT",IFERROR(ROUND('[10]Linked sheet'!C1500,'Rounded options'!$B$3),"-"))</f>
        <v>-</v>
      </c>
      <c r="E1500" s="66">
        <f>IF(AND($O1500="HRG",OR($D$2,$Q1500=$E$2)), "See 07.BPTs",IFERROR(ROUND('[10]Linked sheet'!D1500,'Rounded options'!$B$3),"-"))</f>
        <v>1005</v>
      </c>
      <c r="F1500" s="15" t="str">
        <f>IFERROR(ROUND(IF('[10]Linked sheet'!E1500="","-",'[10]Linked sheet'!E1500),'Rounded options'!$B$3),"-")</f>
        <v>-</v>
      </c>
      <c r="G1500" s="15" t="str">
        <f>IFERROR(ROUND(IF('[10]Linked sheet'!F1500="","-",'[10]Linked sheet'!F1500),'Rounded options'!$B$3),"-")</f>
        <v>-</v>
      </c>
      <c r="H1500" s="15">
        <f>IFERROR(ROUND(IF('[10]Linked sheet'!G1500="","-",'[10]Linked sheet'!G1500),'Rounded options'!$B$3),"-")</f>
        <v>5</v>
      </c>
      <c r="I1500" s="66">
        <f>IF(AND(Q1500=$I$2,$O1500="HRG"),"See 07.BPTs",IFERROR(ROUND('[10]Linked sheet'!H1500,'Rounded options'!$B$3),"-"))</f>
        <v>2181</v>
      </c>
      <c r="J1500" s="15">
        <f>IFERROR(ROUND(IF('[10]Linked sheet'!I1500="","-",'[10]Linked sheet'!I1500),'Rounded options'!$B$3),"-")</f>
        <v>13</v>
      </c>
      <c r="K1500" s="15">
        <f>IFERROR(ROUND(IF('[10]Linked sheet'!J1500="","-",'[10]Linked sheet'!J1500),'Rounded options'!$B$3),"-")</f>
        <v>266</v>
      </c>
      <c r="L1500" s="15" t="str">
        <f>IF('[10]Linked sheet'!K1500="","-",'[10]Linked sheet'!K1500)</f>
        <v>No</v>
      </c>
      <c r="M1500" s="39" t="str">
        <f>IF('[10]Linked sheet'!L1500="","-",'[10]Linked sheet'!L1500)</f>
        <v>-</v>
      </c>
      <c r="N1500" s="35">
        <f>IFERROR(ROUND('[10]Linked sheet'!M1500,'Rounded options'!$B$3),"-")</f>
        <v>0</v>
      </c>
      <c r="O1500" s="7" t="str">
        <f>IFERROR(VLOOKUP($B1500,[11]BPT_System_Structure!$B:$F,2,FALSE),"-")</f>
        <v>-</v>
      </c>
      <c r="P1500" s="23" t="str">
        <f>IFERROR(VLOOKUP($B1500,[11]BPT_System_Structure!$B:$F,3,FALSE),"-")</f>
        <v>-</v>
      </c>
      <c r="Q1500" s="8" t="str">
        <f>IFERROR(VLOOKUP($B1500,[11]BPT_System_Structure!$B:$F,5,FALSE),"-")</f>
        <v>-</v>
      </c>
      <c r="R1500" s="59">
        <v>0</v>
      </c>
    </row>
    <row r="1501" spans="2:18" hidden="1" x14ac:dyDescent="0.2">
      <c r="B1501" s="21" t="str">
        <f>'[10]Linked sheet'!A1501</f>
        <v>PH34B</v>
      </c>
      <c r="C1501" s="20" t="str">
        <f>VLOOKUP($B1501,'[10]Linked sheet'!$A$3:$O$1925,2,FALSE)</f>
        <v>Paediatric Musculoskeletal or Connective Tissue Disorders, with CC Score 3-4</v>
      </c>
      <c r="D1501" s="68" t="str">
        <f>IF(AND($Q1501=$D$2,$O1501="HRG"),"See 07.BPT",IFERROR(ROUND('[10]Linked sheet'!C1501,'Rounded options'!$B$3),"-"))</f>
        <v>-</v>
      </c>
      <c r="E1501" s="66">
        <f>IF(AND($O1501="HRG",OR($D$2,$Q1501=$E$2)), "See 07.BPTs",IFERROR(ROUND('[10]Linked sheet'!D1501,'Rounded options'!$B$3),"-"))</f>
        <v>781</v>
      </c>
      <c r="F1501" s="15" t="str">
        <f>IFERROR(ROUND(IF('[10]Linked sheet'!E1501="","-",'[10]Linked sheet'!E1501),'Rounded options'!$B$3),"-")</f>
        <v>-</v>
      </c>
      <c r="G1501" s="15" t="str">
        <f>IFERROR(ROUND(IF('[10]Linked sheet'!F1501="","-",'[10]Linked sheet'!F1501),'Rounded options'!$B$3),"-")</f>
        <v>-</v>
      </c>
      <c r="H1501" s="15">
        <f>IFERROR(ROUND(IF('[10]Linked sheet'!G1501="","-",'[10]Linked sheet'!G1501),'Rounded options'!$B$3),"-")</f>
        <v>5</v>
      </c>
      <c r="I1501" s="66">
        <f>IF(AND(Q1501=$I$2,$O1501="HRG"),"See 07.BPTs",IFERROR(ROUND('[10]Linked sheet'!H1501,'Rounded options'!$B$3),"-"))</f>
        <v>1089</v>
      </c>
      <c r="J1501" s="15">
        <f>IFERROR(ROUND(IF('[10]Linked sheet'!I1501="","-",'[10]Linked sheet'!I1501),'Rounded options'!$B$3),"-")</f>
        <v>5</v>
      </c>
      <c r="K1501" s="15">
        <f>IFERROR(ROUND(IF('[10]Linked sheet'!J1501="","-",'[10]Linked sheet'!J1501),'Rounded options'!$B$3),"-")</f>
        <v>266</v>
      </c>
      <c r="L1501" s="15" t="str">
        <f>IF('[10]Linked sheet'!K1501="","-",'[10]Linked sheet'!K1501)</f>
        <v>No</v>
      </c>
      <c r="M1501" s="39" t="str">
        <f>IF('[10]Linked sheet'!L1501="","-",'[10]Linked sheet'!L1501)</f>
        <v>-</v>
      </c>
      <c r="N1501" s="35">
        <f>IFERROR(ROUND('[10]Linked sheet'!M1501,'Rounded options'!$B$3),"-")</f>
        <v>0</v>
      </c>
      <c r="O1501" s="7" t="str">
        <f>IFERROR(VLOOKUP($B1501,[11]BPT_System_Structure!$B:$F,2,FALSE),"-")</f>
        <v>-</v>
      </c>
      <c r="P1501" s="23" t="str">
        <f>IFERROR(VLOOKUP($B1501,[11]BPT_System_Structure!$B:$F,3,FALSE),"-")</f>
        <v>-</v>
      </c>
      <c r="Q1501" s="8" t="str">
        <f>IFERROR(VLOOKUP($B1501,[11]BPT_System_Structure!$B:$F,5,FALSE),"-")</f>
        <v>-</v>
      </c>
      <c r="R1501" s="59">
        <v>0</v>
      </c>
    </row>
    <row r="1502" spans="2:18" hidden="1" x14ac:dyDescent="0.2">
      <c r="B1502" s="21" t="str">
        <f>'[10]Linked sheet'!A1502</f>
        <v>PH34C</v>
      </c>
      <c r="C1502" s="20" t="str">
        <f>VLOOKUP($B1502,'[10]Linked sheet'!$A$3:$O$1925,2,FALSE)</f>
        <v>Paediatric Musculoskeletal or Connective Tissue Disorders, with CC Score 1-2</v>
      </c>
      <c r="D1502" s="68" t="str">
        <f>IF(AND($Q1502=$D$2,$O1502="HRG"),"See 07.BPT",IFERROR(ROUND('[10]Linked sheet'!C1502,'Rounded options'!$B$3),"-"))</f>
        <v>-</v>
      </c>
      <c r="E1502" s="66">
        <f>IF(AND($O1502="HRG",OR($D$2,$Q1502=$E$2)), "See 07.BPTs",IFERROR(ROUND('[10]Linked sheet'!D1502,'Rounded options'!$B$3),"-"))</f>
        <v>691</v>
      </c>
      <c r="F1502" s="15" t="str">
        <f>IFERROR(ROUND(IF('[10]Linked sheet'!E1502="","-",'[10]Linked sheet'!E1502),'Rounded options'!$B$3),"-")</f>
        <v>-</v>
      </c>
      <c r="G1502" s="15" t="str">
        <f>IFERROR(ROUND(IF('[10]Linked sheet'!F1502="","-",'[10]Linked sheet'!F1502),'Rounded options'!$B$3),"-")</f>
        <v>-</v>
      </c>
      <c r="H1502" s="15">
        <f>IFERROR(ROUND(IF('[10]Linked sheet'!G1502="","-",'[10]Linked sheet'!G1502),'Rounded options'!$B$3),"-")</f>
        <v>5</v>
      </c>
      <c r="I1502" s="66">
        <f>IF(AND(Q1502=$I$2,$O1502="HRG"),"See 07.BPTs",IFERROR(ROUND('[10]Linked sheet'!H1502,'Rounded options'!$B$3),"-"))</f>
        <v>697</v>
      </c>
      <c r="J1502" s="15">
        <f>IFERROR(ROUND(IF('[10]Linked sheet'!I1502="","-",'[10]Linked sheet'!I1502),'Rounded options'!$B$3),"-")</f>
        <v>5</v>
      </c>
      <c r="K1502" s="15">
        <f>IFERROR(ROUND(IF('[10]Linked sheet'!J1502="","-",'[10]Linked sheet'!J1502),'Rounded options'!$B$3),"-")</f>
        <v>266</v>
      </c>
      <c r="L1502" s="15" t="str">
        <f>IF('[10]Linked sheet'!K1502="","-",'[10]Linked sheet'!K1502)</f>
        <v>No</v>
      </c>
      <c r="M1502" s="39" t="str">
        <f>IF('[10]Linked sheet'!L1502="","-",'[10]Linked sheet'!L1502)</f>
        <v>-</v>
      </c>
      <c r="N1502" s="35">
        <f>IFERROR(ROUND('[10]Linked sheet'!M1502,'Rounded options'!$B$3),"-")</f>
        <v>0</v>
      </c>
      <c r="O1502" s="7" t="str">
        <f>IFERROR(VLOOKUP($B1502,[11]BPT_System_Structure!$B:$F,2,FALSE),"-")</f>
        <v>-</v>
      </c>
      <c r="P1502" s="23" t="str">
        <f>IFERROR(VLOOKUP($B1502,[11]BPT_System_Structure!$B:$F,3,FALSE),"-")</f>
        <v>-</v>
      </c>
      <c r="Q1502" s="8" t="str">
        <f>IFERROR(VLOOKUP($B1502,[11]BPT_System_Structure!$B:$F,5,FALSE),"-")</f>
        <v>-</v>
      </c>
      <c r="R1502" s="59">
        <v>0</v>
      </c>
    </row>
    <row r="1503" spans="2:18" hidden="1" x14ac:dyDescent="0.2">
      <c r="B1503" s="21" t="str">
        <f>'[10]Linked sheet'!A1503</f>
        <v>PH34D</v>
      </c>
      <c r="C1503" s="20" t="str">
        <f>VLOOKUP($B1503,'[10]Linked sheet'!$A$3:$O$1925,2,FALSE)</f>
        <v>Paediatric Musculoskeletal or Connective Tissue Disorders, with CC Score 0</v>
      </c>
      <c r="D1503" s="68" t="str">
        <f>IF(AND($Q1503=$D$2,$O1503="HRG"),"See 07.BPT",IFERROR(ROUND('[10]Linked sheet'!C1503,'Rounded options'!$B$3),"-"))</f>
        <v>-</v>
      </c>
      <c r="E1503" s="66">
        <f>IF(AND($O1503="HRG",OR($D$2,$Q1503=$E$2)), "See 07.BPTs",IFERROR(ROUND('[10]Linked sheet'!D1503,'Rounded options'!$B$3),"-"))</f>
        <v>562</v>
      </c>
      <c r="F1503" s="15" t="str">
        <f>IFERROR(ROUND(IF('[10]Linked sheet'!E1503="","-",'[10]Linked sheet'!E1503),'Rounded options'!$B$3),"-")</f>
        <v>-</v>
      </c>
      <c r="G1503" s="15" t="str">
        <f>IFERROR(ROUND(IF('[10]Linked sheet'!F1503="","-",'[10]Linked sheet'!F1503),'Rounded options'!$B$3),"-")</f>
        <v>-</v>
      </c>
      <c r="H1503" s="15">
        <f>IFERROR(ROUND(IF('[10]Linked sheet'!G1503="","-",'[10]Linked sheet'!G1503),'Rounded options'!$B$3),"-")</f>
        <v>5</v>
      </c>
      <c r="I1503" s="66">
        <f>IF(AND(Q1503=$I$2,$O1503="HRG"),"See 07.BPTs",IFERROR(ROUND('[10]Linked sheet'!H1503,'Rounded options'!$B$3),"-"))</f>
        <v>585</v>
      </c>
      <c r="J1503" s="15">
        <f>IFERROR(ROUND(IF('[10]Linked sheet'!I1503="","-",'[10]Linked sheet'!I1503),'Rounded options'!$B$3),"-")</f>
        <v>5</v>
      </c>
      <c r="K1503" s="15">
        <f>IFERROR(ROUND(IF('[10]Linked sheet'!J1503="","-",'[10]Linked sheet'!J1503),'Rounded options'!$B$3),"-")</f>
        <v>266</v>
      </c>
      <c r="L1503" s="15" t="str">
        <f>IF('[10]Linked sheet'!K1503="","-",'[10]Linked sheet'!K1503)</f>
        <v>No</v>
      </c>
      <c r="M1503" s="39" t="str">
        <f>IF('[10]Linked sheet'!L1503="","-",'[10]Linked sheet'!L1503)</f>
        <v>-</v>
      </c>
      <c r="N1503" s="35">
        <f>IFERROR(ROUND('[10]Linked sheet'!M1503,'Rounded options'!$B$3),"-")</f>
        <v>0</v>
      </c>
      <c r="O1503" s="7" t="str">
        <f>IFERROR(VLOOKUP($B1503,[11]BPT_System_Structure!$B:$F,2,FALSE),"-")</f>
        <v>-</v>
      </c>
      <c r="P1503" s="23" t="str">
        <f>IFERROR(VLOOKUP($B1503,[11]BPT_System_Structure!$B:$F,3,FALSE),"-")</f>
        <v>-</v>
      </c>
      <c r="Q1503" s="8" t="str">
        <f>IFERROR(VLOOKUP($B1503,[11]BPT_System_Structure!$B:$F,5,FALSE),"-")</f>
        <v>-</v>
      </c>
      <c r="R1503" s="59">
        <v>0</v>
      </c>
    </row>
    <row r="1504" spans="2:18" hidden="1" x14ac:dyDescent="0.2">
      <c r="B1504" s="21" t="str">
        <f>'[10]Linked sheet'!A1504</f>
        <v>PJ35A</v>
      </c>
      <c r="C1504" s="20" t="str">
        <f>VLOOKUP($B1504,'[10]Linked sheet'!$A$3:$O$1925,2,FALSE)</f>
        <v>Paediatric Skin Disorders with CC Score 4+</v>
      </c>
      <c r="D1504" s="68" t="str">
        <f>IF(AND($Q1504=$D$2,$O1504="HRG"),"See 07.BPT",IFERROR(ROUND('[10]Linked sheet'!C1504,'Rounded options'!$B$3),"-"))</f>
        <v>-</v>
      </c>
      <c r="E1504" s="66">
        <f>IF(AND($O1504="HRG",OR($D$2,$Q1504=$E$2)), "See 07.BPTs",IFERROR(ROUND('[10]Linked sheet'!D1504,'Rounded options'!$B$3),"-"))</f>
        <v>1559</v>
      </c>
      <c r="F1504" s="15" t="str">
        <f>IFERROR(ROUND(IF('[10]Linked sheet'!E1504="","-",'[10]Linked sheet'!E1504),'Rounded options'!$B$3),"-")</f>
        <v>-</v>
      </c>
      <c r="G1504" s="15" t="str">
        <f>IFERROR(ROUND(IF('[10]Linked sheet'!F1504="","-",'[10]Linked sheet'!F1504),'Rounded options'!$B$3),"-")</f>
        <v>-</v>
      </c>
      <c r="H1504" s="15">
        <f>IFERROR(ROUND(IF('[10]Linked sheet'!G1504="","-",'[10]Linked sheet'!G1504),'Rounded options'!$B$3),"-")</f>
        <v>5</v>
      </c>
      <c r="I1504" s="66">
        <f>IF(AND(Q1504=$I$2,$O1504="HRG"),"See 07.BPTs",IFERROR(ROUND('[10]Linked sheet'!H1504,'Rounded options'!$B$3),"-"))</f>
        <v>1618</v>
      </c>
      <c r="J1504" s="15">
        <f>IFERROR(ROUND(IF('[10]Linked sheet'!I1504="","-",'[10]Linked sheet'!I1504),'Rounded options'!$B$3),"-")</f>
        <v>10</v>
      </c>
      <c r="K1504" s="15">
        <f>IFERROR(ROUND(IF('[10]Linked sheet'!J1504="","-",'[10]Linked sheet'!J1504),'Rounded options'!$B$3),"-")</f>
        <v>266</v>
      </c>
      <c r="L1504" s="15" t="str">
        <f>IF('[10]Linked sheet'!K1504="","-",'[10]Linked sheet'!K1504)</f>
        <v>No</v>
      </c>
      <c r="M1504" s="39" t="str">
        <f>IF('[10]Linked sheet'!L1504="","-",'[10]Linked sheet'!L1504)</f>
        <v>-</v>
      </c>
      <c r="N1504" s="35">
        <f>IFERROR(ROUND('[10]Linked sheet'!M1504,'Rounded options'!$B$3),"-")</f>
        <v>0</v>
      </c>
      <c r="O1504" s="7" t="str">
        <f>IFERROR(VLOOKUP($B1504,[11]BPT_System_Structure!$B:$F,2,FALSE),"-")</f>
        <v>-</v>
      </c>
      <c r="P1504" s="23" t="str">
        <f>IFERROR(VLOOKUP($B1504,[11]BPT_System_Structure!$B:$F,3,FALSE),"-")</f>
        <v>-</v>
      </c>
      <c r="Q1504" s="8" t="str">
        <f>IFERROR(VLOOKUP($B1504,[11]BPT_System_Structure!$B:$F,5,FALSE),"-")</f>
        <v>-</v>
      </c>
      <c r="R1504" s="59">
        <v>0</v>
      </c>
    </row>
    <row r="1505" spans="2:18" hidden="1" x14ac:dyDescent="0.2">
      <c r="B1505" s="21" t="str">
        <f>'[10]Linked sheet'!A1505</f>
        <v>PJ35B</v>
      </c>
      <c r="C1505" s="20" t="str">
        <f>VLOOKUP($B1505,'[10]Linked sheet'!$A$3:$O$1925,2,FALSE)</f>
        <v>Paediatric Skin Disorders with CC Score 2-3</v>
      </c>
      <c r="D1505" s="68" t="str">
        <f>IF(AND($Q1505=$D$2,$O1505="HRG"),"See 07.BPT",IFERROR(ROUND('[10]Linked sheet'!C1505,'Rounded options'!$B$3),"-"))</f>
        <v>-</v>
      </c>
      <c r="E1505" s="66">
        <f>IF(AND($O1505="HRG",OR($D$2,$Q1505=$E$2)), "See 07.BPTs",IFERROR(ROUND('[10]Linked sheet'!D1505,'Rounded options'!$B$3),"-"))</f>
        <v>785</v>
      </c>
      <c r="F1505" s="15" t="str">
        <f>IFERROR(ROUND(IF('[10]Linked sheet'!E1505="","-",'[10]Linked sheet'!E1505),'Rounded options'!$B$3),"-")</f>
        <v>-</v>
      </c>
      <c r="G1505" s="15" t="str">
        <f>IFERROR(ROUND(IF('[10]Linked sheet'!F1505="","-",'[10]Linked sheet'!F1505),'Rounded options'!$B$3),"-")</f>
        <v>-</v>
      </c>
      <c r="H1505" s="15">
        <f>IFERROR(ROUND(IF('[10]Linked sheet'!G1505="","-",'[10]Linked sheet'!G1505),'Rounded options'!$B$3),"-")</f>
        <v>5</v>
      </c>
      <c r="I1505" s="66">
        <f>IF(AND(Q1505=$I$2,$O1505="HRG"),"See 07.BPTs",IFERROR(ROUND('[10]Linked sheet'!H1505,'Rounded options'!$B$3),"-"))</f>
        <v>986</v>
      </c>
      <c r="J1505" s="15">
        <f>IFERROR(ROUND(IF('[10]Linked sheet'!I1505="","-",'[10]Linked sheet'!I1505),'Rounded options'!$B$3),"-")</f>
        <v>5</v>
      </c>
      <c r="K1505" s="15">
        <f>IFERROR(ROUND(IF('[10]Linked sheet'!J1505="","-",'[10]Linked sheet'!J1505),'Rounded options'!$B$3),"-")</f>
        <v>266</v>
      </c>
      <c r="L1505" s="15" t="str">
        <f>IF('[10]Linked sheet'!K1505="","-",'[10]Linked sheet'!K1505)</f>
        <v>No</v>
      </c>
      <c r="M1505" s="39" t="str">
        <f>IF('[10]Linked sheet'!L1505="","-",'[10]Linked sheet'!L1505)</f>
        <v>-</v>
      </c>
      <c r="N1505" s="35">
        <f>IFERROR(ROUND('[10]Linked sheet'!M1505,'Rounded options'!$B$3),"-")</f>
        <v>0</v>
      </c>
      <c r="O1505" s="7" t="str">
        <f>IFERROR(VLOOKUP($B1505,[11]BPT_System_Structure!$B:$F,2,FALSE),"-")</f>
        <v>-</v>
      </c>
      <c r="P1505" s="23" t="str">
        <f>IFERROR(VLOOKUP($B1505,[11]BPT_System_Structure!$B:$F,3,FALSE),"-")</f>
        <v>-</v>
      </c>
      <c r="Q1505" s="8" t="str">
        <f>IFERROR(VLOOKUP($B1505,[11]BPT_System_Structure!$B:$F,5,FALSE),"-")</f>
        <v>-</v>
      </c>
      <c r="R1505" s="59">
        <v>0</v>
      </c>
    </row>
    <row r="1506" spans="2:18" hidden="1" x14ac:dyDescent="0.2">
      <c r="B1506" s="21" t="str">
        <f>'[10]Linked sheet'!A1506</f>
        <v>PJ35C</v>
      </c>
      <c r="C1506" s="20" t="str">
        <f>VLOOKUP($B1506,'[10]Linked sheet'!$A$3:$O$1925,2,FALSE)</f>
        <v>Paediatric Skin Disorders with CC Score 1</v>
      </c>
      <c r="D1506" s="68" t="str">
        <f>IF(AND($Q1506=$D$2,$O1506="HRG"),"See 07.BPT",IFERROR(ROUND('[10]Linked sheet'!C1506,'Rounded options'!$B$3),"-"))</f>
        <v>-</v>
      </c>
      <c r="E1506" s="66">
        <f>IF(AND($O1506="HRG",OR($D$2,$Q1506=$E$2)), "See 07.BPTs",IFERROR(ROUND('[10]Linked sheet'!D1506,'Rounded options'!$B$3),"-"))</f>
        <v>747</v>
      </c>
      <c r="F1506" s="15" t="str">
        <f>IFERROR(ROUND(IF('[10]Linked sheet'!E1506="","-",'[10]Linked sheet'!E1506),'Rounded options'!$B$3),"-")</f>
        <v>-</v>
      </c>
      <c r="G1506" s="15" t="str">
        <f>IFERROR(ROUND(IF('[10]Linked sheet'!F1506="","-",'[10]Linked sheet'!F1506),'Rounded options'!$B$3),"-")</f>
        <v>-</v>
      </c>
      <c r="H1506" s="15">
        <f>IFERROR(ROUND(IF('[10]Linked sheet'!G1506="","-",'[10]Linked sheet'!G1506),'Rounded options'!$B$3),"-")</f>
        <v>5</v>
      </c>
      <c r="I1506" s="66">
        <f>IF(AND(Q1506=$I$2,$O1506="HRG"),"See 07.BPTs",IFERROR(ROUND('[10]Linked sheet'!H1506,'Rounded options'!$B$3),"-"))</f>
        <v>663</v>
      </c>
      <c r="J1506" s="15">
        <f>IFERROR(ROUND(IF('[10]Linked sheet'!I1506="","-",'[10]Linked sheet'!I1506),'Rounded options'!$B$3),"-")</f>
        <v>5</v>
      </c>
      <c r="K1506" s="15">
        <f>IFERROR(ROUND(IF('[10]Linked sheet'!J1506="","-",'[10]Linked sheet'!J1506),'Rounded options'!$B$3),"-")</f>
        <v>266</v>
      </c>
      <c r="L1506" s="15" t="str">
        <f>IF('[10]Linked sheet'!K1506="","-",'[10]Linked sheet'!K1506)</f>
        <v>No</v>
      </c>
      <c r="M1506" s="39" t="str">
        <f>IF('[10]Linked sheet'!L1506="","-",'[10]Linked sheet'!L1506)</f>
        <v>-</v>
      </c>
      <c r="N1506" s="35">
        <f>IFERROR(ROUND('[10]Linked sheet'!M1506,'Rounded options'!$B$3),"-")</f>
        <v>0</v>
      </c>
      <c r="O1506" s="7" t="str">
        <f>IFERROR(VLOOKUP($B1506,[11]BPT_System_Structure!$B:$F,2,FALSE),"-")</f>
        <v>-</v>
      </c>
      <c r="P1506" s="23" t="str">
        <f>IFERROR(VLOOKUP($B1506,[11]BPT_System_Structure!$B:$F,3,FALSE),"-")</f>
        <v>-</v>
      </c>
      <c r="Q1506" s="8" t="str">
        <f>IFERROR(VLOOKUP($B1506,[11]BPT_System_Structure!$B:$F,5,FALSE),"-")</f>
        <v>-</v>
      </c>
      <c r="R1506" s="59">
        <v>0</v>
      </c>
    </row>
    <row r="1507" spans="2:18" hidden="1" x14ac:dyDescent="0.2">
      <c r="B1507" s="21" t="str">
        <f>'[10]Linked sheet'!A1507</f>
        <v>PJ35D</v>
      </c>
      <c r="C1507" s="20" t="str">
        <f>VLOOKUP($B1507,'[10]Linked sheet'!$A$3:$O$1925,2,FALSE)</f>
        <v>Paediatric Skin Disorders with CC Score 0</v>
      </c>
      <c r="D1507" s="68" t="str">
        <f>IF(AND($Q1507=$D$2,$O1507="HRG"),"See 07.BPT",IFERROR(ROUND('[10]Linked sheet'!C1507,'Rounded options'!$B$3),"-"))</f>
        <v>-</v>
      </c>
      <c r="E1507" s="66">
        <f>IF(AND($O1507="HRG",OR($D$2,$Q1507=$E$2)), "See 07.BPTs",IFERROR(ROUND('[10]Linked sheet'!D1507,'Rounded options'!$B$3),"-"))</f>
        <v>684</v>
      </c>
      <c r="F1507" s="15" t="str">
        <f>IFERROR(ROUND(IF('[10]Linked sheet'!E1507="","-",'[10]Linked sheet'!E1507),'Rounded options'!$B$3),"-")</f>
        <v>-</v>
      </c>
      <c r="G1507" s="15" t="str">
        <f>IFERROR(ROUND(IF('[10]Linked sheet'!F1507="","-",'[10]Linked sheet'!F1507),'Rounded options'!$B$3),"-")</f>
        <v>-</v>
      </c>
      <c r="H1507" s="15">
        <f>IFERROR(ROUND(IF('[10]Linked sheet'!G1507="","-",'[10]Linked sheet'!G1507),'Rounded options'!$B$3),"-")</f>
        <v>5</v>
      </c>
      <c r="I1507" s="66">
        <f>IF(AND(Q1507=$I$2,$O1507="HRG"),"See 07.BPTs",IFERROR(ROUND('[10]Linked sheet'!H1507,'Rounded options'!$B$3),"-"))</f>
        <v>564</v>
      </c>
      <c r="J1507" s="15">
        <f>IFERROR(ROUND(IF('[10]Linked sheet'!I1507="","-",'[10]Linked sheet'!I1507),'Rounded options'!$B$3),"-")</f>
        <v>5</v>
      </c>
      <c r="K1507" s="15">
        <f>IFERROR(ROUND(IF('[10]Linked sheet'!J1507="","-",'[10]Linked sheet'!J1507),'Rounded options'!$B$3),"-")</f>
        <v>266</v>
      </c>
      <c r="L1507" s="15" t="str">
        <f>IF('[10]Linked sheet'!K1507="","-",'[10]Linked sheet'!K1507)</f>
        <v>No</v>
      </c>
      <c r="M1507" s="39" t="str">
        <f>IF('[10]Linked sheet'!L1507="","-",'[10]Linked sheet'!L1507)</f>
        <v>-</v>
      </c>
      <c r="N1507" s="35">
        <f>IFERROR(ROUND('[10]Linked sheet'!M1507,'Rounded options'!$B$3),"-")</f>
        <v>0</v>
      </c>
      <c r="O1507" s="7" t="str">
        <f>IFERROR(VLOOKUP($B1507,[11]BPT_System_Structure!$B:$F,2,FALSE),"-")</f>
        <v>-</v>
      </c>
      <c r="P1507" s="23" t="str">
        <f>IFERROR(VLOOKUP($B1507,[11]BPT_System_Structure!$B:$F,3,FALSE),"-")</f>
        <v>-</v>
      </c>
      <c r="Q1507" s="8" t="str">
        <f>IFERROR(VLOOKUP($B1507,[11]BPT_System_Structure!$B:$F,5,FALSE),"-")</f>
        <v>-</v>
      </c>
      <c r="R1507" s="59">
        <v>0</v>
      </c>
    </row>
    <row r="1508" spans="2:18" hidden="1" x14ac:dyDescent="0.2">
      <c r="B1508" s="21" t="str">
        <f>'[10]Linked sheet'!A1508</f>
        <v>PJ66A</v>
      </c>
      <c r="C1508" s="20" t="str">
        <f>VLOOKUP($B1508,'[10]Linked sheet'!$A$3:$O$1925,2,FALSE)</f>
        <v>Paediatric Rash or Other Non-Specific Skin Eruption, with CC Score 3+</v>
      </c>
      <c r="D1508" s="68" t="str">
        <f>IF(AND($Q1508=$D$2,$O1508="HRG"),"See 07.BPT",IFERROR(ROUND('[10]Linked sheet'!C1508,'Rounded options'!$B$3),"-"))</f>
        <v>-</v>
      </c>
      <c r="E1508" s="66">
        <f>IF(AND($O1508="HRG",OR($D$2,$Q1508=$E$2)), "See 07.BPTs",IFERROR(ROUND('[10]Linked sheet'!D1508,'Rounded options'!$B$3),"-"))</f>
        <v>686</v>
      </c>
      <c r="F1508" s="15" t="str">
        <f>IFERROR(ROUND(IF('[10]Linked sheet'!E1508="","-",'[10]Linked sheet'!E1508),'Rounded options'!$B$3),"-")</f>
        <v>-</v>
      </c>
      <c r="G1508" s="15" t="str">
        <f>IFERROR(ROUND(IF('[10]Linked sheet'!F1508="","-",'[10]Linked sheet'!F1508),'Rounded options'!$B$3),"-")</f>
        <v>-</v>
      </c>
      <c r="H1508" s="15">
        <f>IFERROR(ROUND(IF('[10]Linked sheet'!G1508="","-",'[10]Linked sheet'!G1508),'Rounded options'!$B$3),"-")</f>
        <v>5</v>
      </c>
      <c r="I1508" s="66">
        <f>IF(AND(Q1508=$I$2,$O1508="HRG"),"See 07.BPTs",IFERROR(ROUND('[10]Linked sheet'!H1508,'Rounded options'!$B$3),"-"))</f>
        <v>614</v>
      </c>
      <c r="J1508" s="15">
        <f>IFERROR(ROUND(IF('[10]Linked sheet'!I1508="","-",'[10]Linked sheet'!I1508),'Rounded options'!$B$3),"-")</f>
        <v>5</v>
      </c>
      <c r="K1508" s="15">
        <f>IFERROR(ROUND(IF('[10]Linked sheet'!J1508="","-",'[10]Linked sheet'!J1508),'Rounded options'!$B$3),"-")</f>
        <v>266</v>
      </c>
      <c r="L1508" s="15" t="str">
        <f>IF('[10]Linked sheet'!K1508="","-",'[10]Linked sheet'!K1508)</f>
        <v>No</v>
      </c>
      <c r="M1508" s="39" t="str">
        <f>IF('[10]Linked sheet'!L1508="","-",'[10]Linked sheet'!L1508)</f>
        <v>-</v>
      </c>
      <c r="N1508" s="35">
        <f>IFERROR(ROUND('[10]Linked sheet'!M1508,'Rounded options'!$B$3),"-")</f>
        <v>0</v>
      </c>
      <c r="O1508" s="7" t="str">
        <f>IFERROR(VLOOKUP($B1508,[11]BPT_System_Structure!$B:$F,2,FALSE),"-")</f>
        <v>-</v>
      </c>
      <c r="P1508" s="23" t="str">
        <f>IFERROR(VLOOKUP($B1508,[11]BPT_System_Structure!$B:$F,3,FALSE),"-")</f>
        <v>-</v>
      </c>
      <c r="Q1508" s="8" t="str">
        <f>IFERROR(VLOOKUP($B1508,[11]BPT_System_Structure!$B:$F,5,FALSE),"-")</f>
        <v>-</v>
      </c>
      <c r="R1508" s="59">
        <v>0</v>
      </c>
    </row>
    <row r="1509" spans="2:18" hidden="1" x14ac:dyDescent="0.2">
      <c r="B1509" s="21" t="str">
        <f>'[10]Linked sheet'!A1509</f>
        <v>PJ66B</v>
      </c>
      <c r="C1509" s="20" t="str">
        <f>VLOOKUP($B1509,'[10]Linked sheet'!$A$3:$O$1925,2,FALSE)</f>
        <v>Paediatric Rash or Other Non-Specific Skin Eruption, with CC Score 1-2</v>
      </c>
      <c r="D1509" s="68" t="str">
        <f>IF(AND($Q1509=$D$2,$O1509="HRG"),"See 07.BPT",IFERROR(ROUND('[10]Linked sheet'!C1509,'Rounded options'!$B$3),"-"))</f>
        <v>-</v>
      </c>
      <c r="E1509" s="66">
        <f>IF(AND($O1509="HRG",OR($D$2,$Q1509=$E$2)), "See 07.BPTs",IFERROR(ROUND('[10]Linked sheet'!D1509,'Rounded options'!$B$3),"-"))</f>
        <v>385</v>
      </c>
      <c r="F1509" s="15" t="str">
        <f>IFERROR(ROUND(IF('[10]Linked sheet'!E1509="","-",'[10]Linked sheet'!E1509),'Rounded options'!$B$3),"-")</f>
        <v>-</v>
      </c>
      <c r="G1509" s="15" t="str">
        <f>IFERROR(ROUND(IF('[10]Linked sheet'!F1509="","-",'[10]Linked sheet'!F1509),'Rounded options'!$B$3),"-")</f>
        <v>-</v>
      </c>
      <c r="H1509" s="15">
        <f>IFERROR(ROUND(IF('[10]Linked sheet'!G1509="","-",'[10]Linked sheet'!G1509),'Rounded options'!$B$3),"-")</f>
        <v>5</v>
      </c>
      <c r="I1509" s="66">
        <f>IF(AND(Q1509=$I$2,$O1509="HRG"),"See 07.BPTs",IFERROR(ROUND('[10]Linked sheet'!H1509,'Rounded options'!$B$3),"-"))</f>
        <v>485</v>
      </c>
      <c r="J1509" s="15">
        <f>IFERROR(ROUND(IF('[10]Linked sheet'!I1509="","-",'[10]Linked sheet'!I1509),'Rounded options'!$B$3),"-")</f>
        <v>5</v>
      </c>
      <c r="K1509" s="15">
        <f>IFERROR(ROUND(IF('[10]Linked sheet'!J1509="","-",'[10]Linked sheet'!J1509),'Rounded options'!$B$3),"-")</f>
        <v>266</v>
      </c>
      <c r="L1509" s="15" t="str">
        <f>IF('[10]Linked sheet'!K1509="","-",'[10]Linked sheet'!K1509)</f>
        <v>No</v>
      </c>
      <c r="M1509" s="39" t="str">
        <f>IF('[10]Linked sheet'!L1509="","-",'[10]Linked sheet'!L1509)</f>
        <v>-</v>
      </c>
      <c r="N1509" s="35">
        <f>IFERROR(ROUND('[10]Linked sheet'!M1509,'Rounded options'!$B$3),"-")</f>
        <v>0</v>
      </c>
      <c r="O1509" s="7" t="str">
        <f>IFERROR(VLOOKUP($B1509,[11]BPT_System_Structure!$B:$F,2,FALSE),"-")</f>
        <v>-</v>
      </c>
      <c r="P1509" s="23" t="str">
        <f>IFERROR(VLOOKUP($B1509,[11]BPT_System_Structure!$B:$F,3,FALSE),"-")</f>
        <v>-</v>
      </c>
      <c r="Q1509" s="8" t="str">
        <f>IFERROR(VLOOKUP($B1509,[11]BPT_System_Structure!$B:$F,5,FALSE),"-")</f>
        <v>-</v>
      </c>
      <c r="R1509" s="59">
        <v>0</v>
      </c>
    </row>
    <row r="1510" spans="2:18" hidden="1" x14ac:dyDescent="0.2">
      <c r="B1510" s="21" t="str">
        <f>'[10]Linked sheet'!A1510</f>
        <v>PJ66C</v>
      </c>
      <c r="C1510" s="20" t="str">
        <f>VLOOKUP($B1510,'[10]Linked sheet'!$A$3:$O$1925,2,FALSE)</f>
        <v>Paediatric Rash or Other Non-Specific Skin Eruption, with CC Score 0</v>
      </c>
      <c r="D1510" s="68" t="str">
        <f>IF(AND($Q1510=$D$2,$O1510="HRG"),"See 07.BPT",IFERROR(ROUND('[10]Linked sheet'!C1510,'Rounded options'!$B$3),"-"))</f>
        <v>-</v>
      </c>
      <c r="E1510" s="66">
        <f>IF(AND($O1510="HRG",OR($D$2,$Q1510=$E$2)), "See 07.BPTs",IFERROR(ROUND('[10]Linked sheet'!D1510,'Rounded options'!$B$3),"-"))</f>
        <v>385</v>
      </c>
      <c r="F1510" s="15" t="str">
        <f>IFERROR(ROUND(IF('[10]Linked sheet'!E1510="","-",'[10]Linked sheet'!E1510),'Rounded options'!$B$3),"-")</f>
        <v>-</v>
      </c>
      <c r="G1510" s="15" t="str">
        <f>IFERROR(ROUND(IF('[10]Linked sheet'!F1510="","-",'[10]Linked sheet'!F1510),'Rounded options'!$B$3),"-")</f>
        <v>-</v>
      </c>
      <c r="H1510" s="15">
        <f>IFERROR(ROUND(IF('[10]Linked sheet'!G1510="","-",'[10]Linked sheet'!G1510),'Rounded options'!$B$3),"-")</f>
        <v>5</v>
      </c>
      <c r="I1510" s="66">
        <f>IF(AND(Q1510=$I$2,$O1510="HRG"),"See 07.BPTs",IFERROR(ROUND('[10]Linked sheet'!H1510,'Rounded options'!$B$3),"-"))</f>
        <v>424</v>
      </c>
      <c r="J1510" s="15">
        <f>IFERROR(ROUND(IF('[10]Linked sheet'!I1510="","-",'[10]Linked sheet'!I1510),'Rounded options'!$B$3),"-")</f>
        <v>5</v>
      </c>
      <c r="K1510" s="15">
        <f>IFERROR(ROUND(IF('[10]Linked sheet'!J1510="","-",'[10]Linked sheet'!J1510),'Rounded options'!$B$3),"-")</f>
        <v>266</v>
      </c>
      <c r="L1510" s="15" t="str">
        <f>IF('[10]Linked sheet'!K1510="","-",'[10]Linked sheet'!K1510)</f>
        <v>No</v>
      </c>
      <c r="M1510" s="39" t="str">
        <f>IF('[10]Linked sheet'!L1510="","-",'[10]Linked sheet'!L1510)</f>
        <v>-</v>
      </c>
      <c r="N1510" s="35">
        <f>IFERROR(ROUND('[10]Linked sheet'!M1510,'Rounded options'!$B$3),"-")</f>
        <v>0</v>
      </c>
      <c r="O1510" s="7" t="str">
        <f>IFERROR(VLOOKUP($B1510,[11]BPT_System_Structure!$B:$F,2,FALSE),"-")</f>
        <v>-</v>
      </c>
      <c r="P1510" s="23" t="str">
        <f>IFERROR(VLOOKUP($B1510,[11]BPT_System_Structure!$B:$F,3,FALSE),"-")</f>
        <v>-</v>
      </c>
      <c r="Q1510" s="8" t="str">
        <f>IFERROR(VLOOKUP($B1510,[11]BPT_System_Structure!$B:$F,5,FALSE),"-")</f>
        <v>-</v>
      </c>
      <c r="R1510" s="59">
        <v>0</v>
      </c>
    </row>
    <row r="1511" spans="2:18" hidden="1" x14ac:dyDescent="0.2">
      <c r="B1511" s="21" t="str">
        <f>'[10]Linked sheet'!A1511</f>
        <v>PK36A</v>
      </c>
      <c r="C1511" s="20" t="str">
        <f>VLOOKUP($B1511,'[10]Linked sheet'!$A$3:$O$1925,2,FALSE)</f>
        <v>Paediatric Endocrine Disorders, excluding Diabetes Mellitus, with CC Score 4+</v>
      </c>
      <c r="D1511" s="68" t="str">
        <f>IF(AND($Q1511=$D$2,$O1511="HRG"),"See 07.BPT",IFERROR(ROUND('[10]Linked sheet'!C1511,'Rounded options'!$B$3),"-"))</f>
        <v>-</v>
      </c>
      <c r="E1511" s="66">
        <f>IF(AND($O1511="HRG",OR($D$2,$Q1511=$E$2)), "See 07.BPTs",IFERROR(ROUND('[10]Linked sheet'!D1511,'Rounded options'!$B$3),"-"))</f>
        <v>778</v>
      </c>
      <c r="F1511" s="15" t="str">
        <f>IFERROR(ROUND(IF('[10]Linked sheet'!E1511="","-",'[10]Linked sheet'!E1511),'Rounded options'!$B$3),"-")</f>
        <v>-</v>
      </c>
      <c r="G1511" s="15" t="str">
        <f>IFERROR(ROUND(IF('[10]Linked sheet'!F1511="","-",'[10]Linked sheet'!F1511),'Rounded options'!$B$3),"-")</f>
        <v>-</v>
      </c>
      <c r="H1511" s="15">
        <f>IFERROR(ROUND(IF('[10]Linked sheet'!G1511="","-",'[10]Linked sheet'!G1511),'Rounded options'!$B$3),"-")</f>
        <v>5</v>
      </c>
      <c r="I1511" s="66">
        <f>IF(AND(Q1511=$I$2,$O1511="HRG"),"See 07.BPTs",IFERROR(ROUND('[10]Linked sheet'!H1511,'Rounded options'!$B$3),"-"))</f>
        <v>3689</v>
      </c>
      <c r="J1511" s="15">
        <f>IFERROR(ROUND(IF('[10]Linked sheet'!I1511="","-",'[10]Linked sheet'!I1511),'Rounded options'!$B$3),"-")</f>
        <v>24</v>
      </c>
      <c r="K1511" s="15">
        <f>IFERROR(ROUND(IF('[10]Linked sheet'!J1511="","-",'[10]Linked sheet'!J1511),'Rounded options'!$B$3),"-")</f>
        <v>266</v>
      </c>
      <c r="L1511" s="15" t="str">
        <f>IF('[10]Linked sheet'!K1511="","-",'[10]Linked sheet'!K1511)</f>
        <v>No</v>
      </c>
      <c r="M1511" s="39" t="str">
        <f>IF('[10]Linked sheet'!L1511="","-",'[10]Linked sheet'!L1511)</f>
        <v>-</v>
      </c>
      <c r="N1511" s="35">
        <f>IFERROR(ROUND('[10]Linked sheet'!M1511,'Rounded options'!$B$3),"-")</f>
        <v>0</v>
      </c>
      <c r="O1511" s="7" t="str">
        <f>IFERROR(VLOOKUP($B1511,[11]BPT_System_Structure!$B:$F,2,FALSE),"-")</f>
        <v>-</v>
      </c>
      <c r="P1511" s="23" t="str">
        <f>IFERROR(VLOOKUP($B1511,[11]BPT_System_Structure!$B:$F,3,FALSE),"-")</f>
        <v>-</v>
      </c>
      <c r="Q1511" s="8" t="str">
        <f>IFERROR(VLOOKUP($B1511,[11]BPT_System_Structure!$B:$F,5,FALSE),"-")</f>
        <v>-</v>
      </c>
      <c r="R1511" s="59">
        <v>0</v>
      </c>
    </row>
    <row r="1512" spans="2:18" hidden="1" x14ac:dyDescent="0.2">
      <c r="B1512" s="21" t="str">
        <f>'[10]Linked sheet'!A1512</f>
        <v>PK36B</v>
      </c>
      <c r="C1512" s="20" t="str">
        <f>VLOOKUP($B1512,'[10]Linked sheet'!$A$3:$O$1925,2,FALSE)</f>
        <v>Paediatric Endocrine Disorders, excluding Diabetes Mellitus, with CC Score 1-3</v>
      </c>
      <c r="D1512" s="68" t="str">
        <f>IF(AND($Q1512=$D$2,$O1512="HRG"),"See 07.BPT",IFERROR(ROUND('[10]Linked sheet'!C1512,'Rounded options'!$B$3),"-"))</f>
        <v>-</v>
      </c>
      <c r="E1512" s="66">
        <f>IF(AND($O1512="HRG",OR($D$2,$Q1512=$E$2)), "See 07.BPTs",IFERROR(ROUND('[10]Linked sheet'!D1512,'Rounded options'!$B$3),"-"))</f>
        <v>614</v>
      </c>
      <c r="F1512" s="15" t="str">
        <f>IFERROR(ROUND(IF('[10]Linked sheet'!E1512="","-",'[10]Linked sheet'!E1512),'Rounded options'!$B$3),"-")</f>
        <v>-</v>
      </c>
      <c r="G1512" s="15" t="str">
        <f>IFERROR(ROUND(IF('[10]Linked sheet'!F1512="","-",'[10]Linked sheet'!F1512),'Rounded options'!$B$3),"-")</f>
        <v>-</v>
      </c>
      <c r="H1512" s="15">
        <f>IFERROR(ROUND(IF('[10]Linked sheet'!G1512="","-",'[10]Linked sheet'!G1512),'Rounded options'!$B$3),"-")</f>
        <v>5</v>
      </c>
      <c r="I1512" s="66">
        <f>IF(AND(Q1512=$I$2,$O1512="HRG"),"See 07.BPTs",IFERROR(ROUND('[10]Linked sheet'!H1512,'Rounded options'!$B$3),"-"))</f>
        <v>1270</v>
      </c>
      <c r="J1512" s="15">
        <f>IFERROR(ROUND(IF('[10]Linked sheet'!I1512="","-",'[10]Linked sheet'!I1512),'Rounded options'!$B$3),"-")</f>
        <v>8</v>
      </c>
      <c r="K1512" s="15">
        <f>IFERROR(ROUND(IF('[10]Linked sheet'!J1512="","-",'[10]Linked sheet'!J1512),'Rounded options'!$B$3),"-")</f>
        <v>266</v>
      </c>
      <c r="L1512" s="15" t="str">
        <f>IF('[10]Linked sheet'!K1512="","-",'[10]Linked sheet'!K1512)</f>
        <v>No</v>
      </c>
      <c r="M1512" s="39" t="str">
        <f>IF('[10]Linked sheet'!L1512="","-",'[10]Linked sheet'!L1512)</f>
        <v>-</v>
      </c>
      <c r="N1512" s="35">
        <f>IFERROR(ROUND('[10]Linked sheet'!M1512,'Rounded options'!$B$3),"-")</f>
        <v>0</v>
      </c>
      <c r="O1512" s="7" t="str">
        <f>IFERROR(VLOOKUP($B1512,[11]BPT_System_Structure!$B:$F,2,FALSE),"-")</f>
        <v>-</v>
      </c>
      <c r="P1512" s="23" t="str">
        <f>IFERROR(VLOOKUP($B1512,[11]BPT_System_Structure!$B:$F,3,FALSE),"-")</f>
        <v>-</v>
      </c>
      <c r="Q1512" s="8" t="str">
        <f>IFERROR(VLOOKUP($B1512,[11]BPT_System_Structure!$B:$F,5,FALSE),"-")</f>
        <v>-</v>
      </c>
      <c r="R1512" s="59">
        <v>0</v>
      </c>
    </row>
    <row r="1513" spans="2:18" hidden="1" x14ac:dyDescent="0.2">
      <c r="B1513" s="21" t="str">
        <f>'[10]Linked sheet'!A1513</f>
        <v>PK36C</v>
      </c>
      <c r="C1513" s="20" t="str">
        <f>VLOOKUP($B1513,'[10]Linked sheet'!$A$3:$O$1925,2,FALSE)</f>
        <v>Paediatric Endocrine Disorders, excluding Diabetes Mellitus, with CC Score 0</v>
      </c>
      <c r="D1513" s="68" t="str">
        <f>IF(AND($Q1513=$D$2,$O1513="HRG"),"See 07.BPT",IFERROR(ROUND('[10]Linked sheet'!C1513,'Rounded options'!$B$3),"-"))</f>
        <v>-</v>
      </c>
      <c r="E1513" s="66">
        <f>IF(AND($O1513="HRG",OR($D$2,$Q1513=$E$2)), "See 07.BPTs",IFERROR(ROUND('[10]Linked sheet'!D1513,'Rounded options'!$B$3),"-"))</f>
        <v>520</v>
      </c>
      <c r="F1513" s="15" t="str">
        <f>IFERROR(ROUND(IF('[10]Linked sheet'!E1513="","-",'[10]Linked sheet'!E1513),'Rounded options'!$B$3),"-")</f>
        <v>-</v>
      </c>
      <c r="G1513" s="15" t="str">
        <f>IFERROR(ROUND(IF('[10]Linked sheet'!F1513="","-",'[10]Linked sheet'!F1513),'Rounded options'!$B$3),"-")</f>
        <v>-</v>
      </c>
      <c r="H1513" s="15">
        <f>IFERROR(ROUND(IF('[10]Linked sheet'!G1513="","-",'[10]Linked sheet'!G1513),'Rounded options'!$B$3),"-")</f>
        <v>5</v>
      </c>
      <c r="I1513" s="66">
        <f>IF(AND(Q1513=$I$2,$O1513="HRG"),"See 07.BPTs",IFERROR(ROUND('[10]Linked sheet'!H1513,'Rounded options'!$B$3),"-"))</f>
        <v>668</v>
      </c>
      <c r="J1513" s="15">
        <f>IFERROR(ROUND(IF('[10]Linked sheet'!I1513="","-",'[10]Linked sheet'!I1513),'Rounded options'!$B$3),"-")</f>
        <v>5</v>
      </c>
      <c r="K1513" s="15">
        <f>IFERROR(ROUND(IF('[10]Linked sheet'!J1513="","-",'[10]Linked sheet'!J1513),'Rounded options'!$B$3),"-")</f>
        <v>266</v>
      </c>
      <c r="L1513" s="15" t="str">
        <f>IF('[10]Linked sheet'!K1513="","-",'[10]Linked sheet'!K1513)</f>
        <v>No</v>
      </c>
      <c r="M1513" s="39" t="str">
        <f>IF('[10]Linked sheet'!L1513="","-",'[10]Linked sheet'!L1513)</f>
        <v>-</v>
      </c>
      <c r="N1513" s="35">
        <f>IFERROR(ROUND('[10]Linked sheet'!M1513,'Rounded options'!$B$3),"-")</f>
        <v>0</v>
      </c>
      <c r="O1513" s="7" t="str">
        <f>IFERROR(VLOOKUP($B1513,[11]BPT_System_Structure!$B:$F,2,FALSE),"-")</f>
        <v>-</v>
      </c>
      <c r="P1513" s="23" t="str">
        <f>IFERROR(VLOOKUP($B1513,[11]BPT_System_Structure!$B:$F,3,FALSE),"-")</f>
        <v>-</v>
      </c>
      <c r="Q1513" s="8" t="str">
        <f>IFERROR(VLOOKUP($B1513,[11]BPT_System_Structure!$B:$F,5,FALSE),"-")</f>
        <v>-</v>
      </c>
      <c r="R1513" s="59">
        <v>0</v>
      </c>
    </row>
    <row r="1514" spans="2:18" hidden="1" x14ac:dyDescent="0.2">
      <c r="B1514" s="21" t="str">
        <f>'[10]Linked sheet'!A1514</f>
        <v>PK67A</v>
      </c>
      <c r="C1514" s="20" t="str">
        <f>VLOOKUP($B1514,'[10]Linked sheet'!$A$3:$O$1925,2,FALSE)</f>
        <v>Paediatric Diabetes Mellitus, with Ketoacidosis or Coma, with CC Score 1+</v>
      </c>
      <c r="D1514" s="68" t="str">
        <f>IF(AND($Q1514=$D$2,$O1514="HRG"),"See 07.BPT",IFERROR(ROUND('[10]Linked sheet'!C1514,'Rounded options'!$B$3),"-"))</f>
        <v>-</v>
      </c>
      <c r="E1514" s="66">
        <f>IF(AND($O1514="HRG",OR($D$2,$Q1514=$E$2)), "See 07.BPTs",IFERROR(ROUND('[10]Linked sheet'!D1514,'Rounded options'!$B$3),"-"))</f>
        <v>1900</v>
      </c>
      <c r="F1514" s="15" t="str">
        <f>IFERROR(ROUND(IF('[10]Linked sheet'!E1514="","-",'[10]Linked sheet'!E1514),'Rounded options'!$B$3),"-")</f>
        <v>-</v>
      </c>
      <c r="G1514" s="15" t="str">
        <f>IFERROR(ROUND(IF('[10]Linked sheet'!F1514="","-",'[10]Linked sheet'!F1514),'Rounded options'!$B$3),"-")</f>
        <v>-</v>
      </c>
      <c r="H1514" s="15">
        <f>IFERROR(ROUND(IF('[10]Linked sheet'!G1514="","-",'[10]Linked sheet'!G1514),'Rounded options'!$B$3),"-")</f>
        <v>6</v>
      </c>
      <c r="I1514" s="66">
        <f>IF(AND(Q1514=$I$2,$O1514="HRG"),"See 07.BPTs",IFERROR(ROUND('[10]Linked sheet'!H1514,'Rounded options'!$B$3),"-"))</f>
        <v>1265</v>
      </c>
      <c r="J1514" s="15">
        <f>IFERROR(ROUND(IF('[10]Linked sheet'!I1514="","-",'[10]Linked sheet'!I1514),'Rounded options'!$B$3),"-")</f>
        <v>6</v>
      </c>
      <c r="K1514" s="15">
        <f>IFERROR(ROUND(IF('[10]Linked sheet'!J1514="","-",'[10]Linked sheet'!J1514),'Rounded options'!$B$3),"-")</f>
        <v>266</v>
      </c>
      <c r="L1514" s="15" t="str">
        <f>IF('[10]Linked sheet'!K1514="","-",'[10]Linked sheet'!K1514)</f>
        <v>No</v>
      </c>
      <c r="M1514" s="39" t="str">
        <f>IF('[10]Linked sheet'!L1514="","-",'[10]Linked sheet'!L1514)</f>
        <v>-</v>
      </c>
      <c r="N1514" s="35">
        <f>IFERROR(ROUND('[10]Linked sheet'!M1514,'Rounded options'!$B$3),"-")</f>
        <v>0</v>
      </c>
      <c r="O1514" s="7" t="str">
        <f>IFERROR(VLOOKUP($B1514,[11]BPT_System_Structure!$B:$F,2,FALSE),"-")</f>
        <v>-</v>
      </c>
      <c r="P1514" s="23" t="str">
        <f>IFERROR(VLOOKUP($B1514,[11]BPT_System_Structure!$B:$F,3,FALSE),"-")</f>
        <v>-</v>
      </c>
      <c r="Q1514" s="8" t="str">
        <f>IFERROR(VLOOKUP($B1514,[11]BPT_System_Structure!$B:$F,5,FALSE),"-")</f>
        <v>-</v>
      </c>
      <c r="R1514" s="59">
        <v>0</v>
      </c>
    </row>
    <row r="1515" spans="2:18" hidden="1" x14ac:dyDescent="0.2">
      <c r="B1515" s="21" t="str">
        <f>'[10]Linked sheet'!A1515</f>
        <v>PK67B</v>
      </c>
      <c r="C1515" s="20" t="str">
        <f>VLOOKUP($B1515,'[10]Linked sheet'!$A$3:$O$1925,2,FALSE)</f>
        <v>Paediatric Diabetes Mellitus, with Ketoacidosis or Coma, with CC Score 0</v>
      </c>
      <c r="D1515" s="68" t="str">
        <f>IF(AND($Q1515=$D$2,$O1515="HRG"),"See 07.BPT",IFERROR(ROUND('[10]Linked sheet'!C1515,'Rounded options'!$B$3),"-"))</f>
        <v>-</v>
      </c>
      <c r="E1515" s="66">
        <f>IF(AND($O1515="HRG",OR($D$2,$Q1515=$E$2)), "See 07.BPTs",IFERROR(ROUND('[10]Linked sheet'!D1515,'Rounded options'!$B$3),"-"))</f>
        <v>1110</v>
      </c>
      <c r="F1515" s="15" t="str">
        <f>IFERROR(ROUND(IF('[10]Linked sheet'!E1515="","-",'[10]Linked sheet'!E1515),'Rounded options'!$B$3),"-")</f>
        <v>-</v>
      </c>
      <c r="G1515" s="15" t="str">
        <f>IFERROR(ROUND(IF('[10]Linked sheet'!F1515="","-",'[10]Linked sheet'!F1515),'Rounded options'!$B$3),"-")</f>
        <v>-</v>
      </c>
      <c r="H1515" s="15">
        <f>IFERROR(ROUND(IF('[10]Linked sheet'!G1515="","-",'[10]Linked sheet'!G1515),'Rounded options'!$B$3),"-")</f>
        <v>9</v>
      </c>
      <c r="I1515" s="66">
        <f>IF(AND(Q1515=$I$2,$O1515="HRG"),"See 07.BPTs",IFERROR(ROUND('[10]Linked sheet'!H1515,'Rounded options'!$B$3),"-"))</f>
        <v>1097</v>
      </c>
      <c r="J1515" s="15">
        <f>IFERROR(ROUND(IF('[10]Linked sheet'!I1515="","-",'[10]Linked sheet'!I1515),'Rounded options'!$B$3),"-")</f>
        <v>6</v>
      </c>
      <c r="K1515" s="15">
        <f>IFERROR(ROUND(IF('[10]Linked sheet'!J1515="","-",'[10]Linked sheet'!J1515),'Rounded options'!$B$3),"-")</f>
        <v>266</v>
      </c>
      <c r="L1515" s="15" t="str">
        <f>IF('[10]Linked sheet'!K1515="","-",'[10]Linked sheet'!K1515)</f>
        <v>No</v>
      </c>
      <c r="M1515" s="39" t="str">
        <f>IF('[10]Linked sheet'!L1515="","-",'[10]Linked sheet'!L1515)</f>
        <v>-</v>
      </c>
      <c r="N1515" s="35">
        <f>IFERROR(ROUND('[10]Linked sheet'!M1515,'Rounded options'!$B$3),"-")</f>
        <v>0</v>
      </c>
      <c r="O1515" s="7" t="str">
        <f>IFERROR(VLOOKUP($B1515,[11]BPT_System_Structure!$B:$F,2,FALSE),"-")</f>
        <v>-</v>
      </c>
      <c r="P1515" s="23" t="str">
        <f>IFERROR(VLOOKUP($B1515,[11]BPT_System_Structure!$B:$F,3,FALSE),"-")</f>
        <v>-</v>
      </c>
      <c r="Q1515" s="8" t="str">
        <f>IFERROR(VLOOKUP($B1515,[11]BPT_System_Structure!$B:$F,5,FALSE),"-")</f>
        <v>-</v>
      </c>
      <c r="R1515" s="59">
        <v>0</v>
      </c>
    </row>
    <row r="1516" spans="2:18" hidden="1" x14ac:dyDescent="0.2">
      <c r="B1516" s="21" t="str">
        <f>'[10]Linked sheet'!A1516</f>
        <v>PK68A</v>
      </c>
      <c r="C1516" s="20" t="str">
        <f>VLOOKUP($B1516,'[10]Linked sheet'!$A$3:$O$1925,2,FALSE)</f>
        <v>Paediatric Diabetes Mellitus, without Ketoacidosis or Coma, with CC Score 3+</v>
      </c>
      <c r="D1516" s="68" t="str">
        <f>IF(AND($Q1516=$D$2,$O1516="HRG"),"See 07.BPT",IFERROR(ROUND('[10]Linked sheet'!C1516,'Rounded options'!$B$3),"-"))</f>
        <v>-</v>
      </c>
      <c r="E1516" s="66">
        <f>IF(AND($O1516="HRG",OR($D$2,$Q1516=$E$2)), "See 07.BPTs",IFERROR(ROUND('[10]Linked sheet'!D1516,'Rounded options'!$B$3),"-"))</f>
        <v>1988</v>
      </c>
      <c r="F1516" s="15" t="str">
        <f>IFERROR(ROUND(IF('[10]Linked sheet'!E1516="","-",'[10]Linked sheet'!E1516),'Rounded options'!$B$3),"-")</f>
        <v>-</v>
      </c>
      <c r="G1516" s="15" t="str">
        <f>IFERROR(ROUND(IF('[10]Linked sheet'!F1516="","-",'[10]Linked sheet'!F1516),'Rounded options'!$B$3),"-")</f>
        <v>-</v>
      </c>
      <c r="H1516" s="15">
        <f>IFERROR(ROUND(IF('[10]Linked sheet'!G1516="","-",'[10]Linked sheet'!G1516),'Rounded options'!$B$3),"-")</f>
        <v>5</v>
      </c>
      <c r="I1516" s="66">
        <f>IF(AND(Q1516=$I$2,$O1516="HRG"),"See 07.BPTs",IFERROR(ROUND('[10]Linked sheet'!H1516,'Rounded options'!$B$3),"-"))</f>
        <v>1623</v>
      </c>
      <c r="J1516" s="15">
        <f>IFERROR(ROUND(IF('[10]Linked sheet'!I1516="","-",'[10]Linked sheet'!I1516),'Rounded options'!$B$3),"-")</f>
        <v>8</v>
      </c>
      <c r="K1516" s="15">
        <f>IFERROR(ROUND(IF('[10]Linked sheet'!J1516="","-",'[10]Linked sheet'!J1516),'Rounded options'!$B$3),"-")</f>
        <v>266</v>
      </c>
      <c r="L1516" s="15" t="str">
        <f>IF('[10]Linked sheet'!K1516="","-",'[10]Linked sheet'!K1516)</f>
        <v>No</v>
      </c>
      <c r="M1516" s="39" t="str">
        <f>IF('[10]Linked sheet'!L1516="","-",'[10]Linked sheet'!L1516)</f>
        <v>-</v>
      </c>
      <c r="N1516" s="35">
        <f>IFERROR(ROUND('[10]Linked sheet'!M1516,'Rounded options'!$B$3),"-")</f>
        <v>0</v>
      </c>
      <c r="O1516" s="7" t="str">
        <f>IFERROR(VLOOKUP($B1516,[11]BPT_System_Structure!$B:$F,2,FALSE),"-")</f>
        <v>-</v>
      </c>
      <c r="P1516" s="23" t="str">
        <f>IFERROR(VLOOKUP($B1516,[11]BPT_System_Structure!$B:$F,3,FALSE),"-")</f>
        <v>-</v>
      </c>
      <c r="Q1516" s="8" t="str">
        <f>IFERROR(VLOOKUP($B1516,[11]BPT_System_Structure!$B:$F,5,FALSE),"-")</f>
        <v>-</v>
      </c>
      <c r="R1516" s="59">
        <v>0</v>
      </c>
    </row>
    <row r="1517" spans="2:18" hidden="1" x14ac:dyDescent="0.2">
      <c r="B1517" s="21" t="str">
        <f>'[10]Linked sheet'!A1517</f>
        <v>PK68B</v>
      </c>
      <c r="C1517" s="20" t="str">
        <f>VLOOKUP($B1517,'[10]Linked sheet'!$A$3:$O$1925,2,FALSE)</f>
        <v>Paediatric Diabetes Mellitus, without Ketoacidosis or Coma, with CC Score 1-2</v>
      </c>
      <c r="D1517" s="68" t="str">
        <f>IF(AND($Q1517=$D$2,$O1517="HRG"),"See 07.BPT",IFERROR(ROUND('[10]Linked sheet'!C1517,'Rounded options'!$B$3),"-"))</f>
        <v>-</v>
      </c>
      <c r="E1517" s="66">
        <f>IF(AND($O1517="HRG",OR($D$2,$Q1517=$E$2)), "See 07.BPTs",IFERROR(ROUND('[10]Linked sheet'!D1517,'Rounded options'!$B$3),"-"))</f>
        <v>1269</v>
      </c>
      <c r="F1517" s="15" t="str">
        <f>IFERROR(ROUND(IF('[10]Linked sheet'!E1517="","-",'[10]Linked sheet'!E1517),'Rounded options'!$B$3),"-")</f>
        <v>-</v>
      </c>
      <c r="G1517" s="15" t="str">
        <f>IFERROR(ROUND(IF('[10]Linked sheet'!F1517="","-",'[10]Linked sheet'!F1517),'Rounded options'!$B$3),"-")</f>
        <v>-</v>
      </c>
      <c r="H1517" s="15">
        <f>IFERROR(ROUND(IF('[10]Linked sheet'!G1517="","-",'[10]Linked sheet'!G1517),'Rounded options'!$B$3),"-")</f>
        <v>5</v>
      </c>
      <c r="I1517" s="66">
        <f>IF(AND(Q1517=$I$2,$O1517="HRG"),"See 07.BPTs",IFERROR(ROUND('[10]Linked sheet'!H1517,'Rounded options'!$B$3),"-"))</f>
        <v>948</v>
      </c>
      <c r="J1517" s="15">
        <f>IFERROR(ROUND(IF('[10]Linked sheet'!I1517="","-",'[10]Linked sheet'!I1517),'Rounded options'!$B$3),"-")</f>
        <v>5</v>
      </c>
      <c r="K1517" s="15">
        <f>IFERROR(ROUND(IF('[10]Linked sheet'!J1517="","-",'[10]Linked sheet'!J1517),'Rounded options'!$B$3),"-")</f>
        <v>266</v>
      </c>
      <c r="L1517" s="15" t="str">
        <f>IF('[10]Linked sheet'!K1517="","-",'[10]Linked sheet'!K1517)</f>
        <v>No</v>
      </c>
      <c r="M1517" s="39" t="str">
        <f>IF('[10]Linked sheet'!L1517="","-",'[10]Linked sheet'!L1517)</f>
        <v>-</v>
      </c>
      <c r="N1517" s="35">
        <f>IFERROR(ROUND('[10]Linked sheet'!M1517,'Rounded options'!$B$3),"-")</f>
        <v>0</v>
      </c>
      <c r="O1517" s="7" t="str">
        <f>IFERROR(VLOOKUP($B1517,[11]BPT_System_Structure!$B:$F,2,FALSE),"-")</f>
        <v>-</v>
      </c>
      <c r="P1517" s="23" t="str">
        <f>IFERROR(VLOOKUP($B1517,[11]BPT_System_Structure!$B:$F,3,FALSE),"-")</f>
        <v>-</v>
      </c>
      <c r="Q1517" s="8" t="str">
        <f>IFERROR(VLOOKUP($B1517,[11]BPT_System_Structure!$B:$F,5,FALSE),"-")</f>
        <v>-</v>
      </c>
      <c r="R1517" s="59">
        <v>0</v>
      </c>
    </row>
    <row r="1518" spans="2:18" hidden="1" x14ac:dyDescent="0.2">
      <c r="B1518" s="21" t="str">
        <f>'[10]Linked sheet'!A1518</f>
        <v>PK68C</v>
      </c>
      <c r="C1518" s="20" t="str">
        <f>VLOOKUP($B1518,'[10]Linked sheet'!$A$3:$O$1925,2,FALSE)</f>
        <v>Paediatric Diabetes Mellitus, without Ketoacidosis or Coma, with CC Score 0</v>
      </c>
      <c r="D1518" s="68" t="str">
        <f>IF(AND($Q1518=$D$2,$O1518="HRG"),"See 07.BPT",IFERROR(ROUND('[10]Linked sheet'!C1518,'Rounded options'!$B$3),"-"))</f>
        <v>-</v>
      </c>
      <c r="E1518" s="66">
        <f>IF(AND($O1518="HRG",OR($D$2,$Q1518=$E$2)), "See 07.BPTs",IFERROR(ROUND('[10]Linked sheet'!D1518,'Rounded options'!$B$3),"-"))</f>
        <v>753</v>
      </c>
      <c r="F1518" s="15" t="str">
        <f>IFERROR(ROUND(IF('[10]Linked sheet'!E1518="","-",'[10]Linked sheet'!E1518),'Rounded options'!$B$3),"-")</f>
        <v>-</v>
      </c>
      <c r="G1518" s="15" t="str">
        <f>IFERROR(ROUND(IF('[10]Linked sheet'!F1518="","-",'[10]Linked sheet'!F1518),'Rounded options'!$B$3),"-")</f>
        <v>-</v>
      </c>
      <c r="H1518" s="15">
        <f>IFERROR(ROUND(IF('[10]Linked sheet'!G1518="","-",'[10]Linked sheet'!G1518),'Rounded options'!$B$3),"-")</f>
        <v>5</v>
      </c>
      <c r="I1518" s="66">
        <f>IF(AND(Q1518=$I$2,$O1518="HRG"),"See 07.BPTs",IFERROR(ROUND('[10]Linked sheet'!H1518,'Rounded options'!$B$3),"-"))</f>
        <v>948</v>
      </c>
      <c r="J1518" s="15">
        <f>IFERROR(ROUND(IF('[10]Linked sheet'!I1518="","-",'[10]Linked sheet'!I1518),'Rounded options'!$B$3),"-")</f>
        <v>5</v>
      </c>
      <c r="K1518" s="15">
        <f>IFERROR(ROUND(IF('[10]Linked sheet'!J1518="","-",'[10]Linked sheet'!J1518),'Rounded options'!$B$3),"-")</f>
        <v>266</v>
      </c>
      <c r="L1518" s="15" t="str">
        <f>IF('[10]Linked sheet'!K1518="","-",'[10]Linked sheet'!K1518)</f>
        <v>No</v>
      </c>
      <c r="M1518" s="39" t="str">
        <f>IF('[10]Linked sheet'!L1518="","-",'[10]Linked sheet'!L1518)</f>
        <v>-</v>
      </c>
      <c r="N1518" s="35">
        <f>IFERROR(ROUND('[10]Linked sheet'!M1518,'Rounded options'!$B$3),"-")</f>
        <v>0</v>
      </c>
      <c r="O1518" s="7" t="str">
        <f>IFERROR(VLOOKUP($B1518,[11]BPT_System_Structure!$B:$F,2,FALSE),"-")</f>
        <v>-</v>
      </c>
      <c r="P1518" s="23" t="str">
        <f>IFERROR(VLOOKUP($B1518,[11]BPT_System_Structure!$B:$F,3,FALSE),"-")</f>
        <v>-</v>
      </c>
      <c r="Q1518" s="8" t="str">
        <f>IFERROR(VLOOKUP($B1518,[11]BPT_System_Structure!$B:$F,5,FALSE),"-")</f>
        <v>-</v>
      </c>
      <c r="R1518" s="59">
        <v>0</v>
      </c>
    </row>
    <row r="1519" spans="2:18" hidden="1" x14ac:dyDescent="0.2">
      <c r="B1519" s="21" t="str">
        <f>'[10]Linked sheet'!A1519</f>
        <v>PK72A</v>
      </c>
      <c r="C1519" s="20" t="str">
        <f>VLOOKUP($B1519,'[10]Linked sheet'!$A$3:$O$1925,2,FALSE)</f>
        <v>Paediatric Metabolic Disorders with CC Score 4+</v>
      </c>
      <c r="D1519" s="68" t="str">
        <f>IF(AND($Q1519=$D$2,$O1519="HRG"),"See 07.BPT",IFERROR(ROUND('[10]Linked sheet'!C1519,'Rounded options'!$B$3),"-"))</f>
        <v>-</v>
      </c>
      <c r="E1519" s="66">
        <f>IF(AND($O1519="HRG",OR($D$2,$Q1519=$E$2)), "See 07.BPTs",IFERROR(ROUND('[10]Linked sheet'!D1519,'Rounded options'!$B$3),"-"))</f>
        <v>1530</v>
      </c>
      <c r="F1519" s="15" t="str">
        <f>IFERROR(ROUND(IF('[10]Linked sheet'!E1519="","-",'[10]Linked sheet'!E1519),'Rounded options'!$B$3),"-")</f>
        <v>-</v>
      </c>
      <c r="G1519" s="15" t="str">
        <f>IFERROR(ROUND(IF('[10]Linked sheet'!F1519="","-",'[10]Linked sheet'!F1519),'Rounded options'!$B$3),"-")</f>
        <v>-</v>
      </c>
      <c r="H1519" s="15">
        <f>IFERROR(ROUND(IF('[10]Linked sheet'!G1519="","-",'[10]Linked sheet'!G1519),'Rounded options'!$B$3),"-")</f>
        <v>5</v>
      </c>
      <c r="I1519" s="66">
        <f>IF(AND(Q1519=$I$2,$O1519="HRG"),"See 07.BPTs",IFERROR(ROUND('[10]Linked sheet'!H1519,'Rounded options'!$B$3),"-"))</f>
        <v>6336</v>
      </c>
      <c r="J1519" s="15">
        <f>IFERROR(ROUND(IF('[10]Linked sheet'!I1519="","-",'[10]Linked sheet'!I1519),'Rounded options'!$B$3),"-")</f>
        <v>36</v>
      </c>
      <c r="K1519" s="15">
        <f>IFERROR(ROUND(IF('[10]Linked sheet'!J1519="","-",'[10]Linked sheet'!J1519),'Rounded options'!$B$3),"-")</f>
        <v>266</v>
      </c>
      <c r="L1519" s="15" t="str">
        <f>IF('[10]Linked sheet'!K1519="","-",'[10]Linked sheet'!K1519)</f>
        <v>No</v>
      </c>
      <c r="M1519" s="39" t="str">
        <f>IF('[10]Linked sheet'!L1519="","-",'[10]Linked sheet'!L1519)</f>
        <v>-</v>
      </c>
      <c r="N1519" s="35">
        <f>IFERROR(ROUND('[10]Linked sheet'!M1519,'Rounded options'!$B$3),"-")</f>
        <v>0</v>
      </c>
      <c r="O1519" s="7" t="str">
        <f>IFERROR(VLOOKUP($B1519,[11]BPT_System_Structure!$B:$F,2,FALSE),"-")</f>
        <v>-</v>
      </c>
      <c r="P1519" s="23" t="str">
        <f>IFERROR(VLOOKUP($B1519,[11]BPT_System_Structure!$B:$F,3,FALSE),"-")</f>
        <v>-</v>
      </c>
      <c r="Q1519" s="8" t="str">
        <f>IFERROR(VLOOKUP($B1519,[11]BPT_System_Structure!$B:$F,5,FALSE),"-")</f>
        <v>-</v>
      </c>
      <c r="R1519" s="59">
        <v>0</v>
      </c>
    </row>
    <row r="1520" spans="2:18" hidden="1" x14ac:dyDescent="0.2">
      <c r="B1520" s="21" t="str">
        <f>'[10]Linked sheet'!A1520</f>
        <v>PK72B</v>
      </c>
      <c r="C1520" s="20" t="str">
        <f>VLOOKUP($B1520,'[10]Linked sheet'!$A$3:$O$1925,2,FALSE)</f>
        <v>Paediatric Metabolic Disorders with CC Score 1-3</v>
      </c>
      <c r="D1520" s="68" t="str">
        <f>IF(AND($Q1520=$D$2,$O1520="HRG"),"See 07.BPT",IFERROR(ROUND('[10]Linked sheet'!C1520,'Rounded options'!$B$3),"-"))</f>
        <v>-</v>
      </c>
      <c r="E1520" s="66">
        <f>IF(AND($O1520="HRG",OR($D$2,$Q1520=$E$2)), "See 07.BPTs",IFERROR(ROUND('[10]Linked sheet'!D1520,'Rounded options'!$B$3),"-"))</f>
        <v>1616</v>
      </c>
      <c r="F1520" s="15" t="str">
        <f>IFERROR(ROUND(IF('[10]Linked sheet'!E1520="","-",'[10]Linked sheet'!E1520),'Rounded options'!$B$3),"-")</f>
        <v>-</v>
      </c>
      <c r="G1520" s="15" t="str">
        <f>IFERROR(ROUND(IF('[10]Linked sheet'!F1520="","-",'[10]Linked sheet'!F1520),'Rounded options'!$B$3),"-")</f>
        <v>-</v>
      </c>
      <c r="H1520" s="15">
        <f>IFERROR(ROUND(IF('[10]Linked sheet'!G1520="","-",'[10]Linked sheet'!G1520),'Rounded options'!$B$3),"-")</f>
        <v>5</v>
      </c>
      <c r="I1520" s="66">
        <f>IF(AND(Q1520=$I$2,$O1520="HRG"),"See 07.BPTs",IFERROR(ROUND('[10]Linked sheet'!H1520,'Rounded options'!$B$3),"-"))</f>
        <v>1531</v>
      </c>
      <c r="J1520" s="15">
        <f>IFERROR(ROUND(IF('[10]Linked sheet'!I1520="","-",'[10]Linked sheet'!I1520),'Rounded options'!$B$3),"-")</f>
        <v>9</v>
      </c>
      <c r="K1520" s="15">
        <f>IFERROR(ROUND(IF('[10]Linked sheet'!J1520="","-",'[10]Linked sheet'!J1520),'Rounded options'!$B$3),"-")</f>
        <v>266</v>
      </c>
      <c r="L1520" s="15" t="str">
        <f>IF('[10]Linked sheet'!K1520="","-",'[10]Linked sheet'!K1520)</f>
        <v>No</v>
      </c>
      <c r="M1520" s="39" t="str">
        <f>IF('[10]Linked sheet'!L1520="","-",'[10]Linked sheet'!L1520)</f>
        <v>-</v>
      </c>
      <c r="N1520" s="35">
        <f>IFERROR(ROUND('[10]Linked sheet'!M1520,'Rounded options'!$B$3),"-")</f>
        <v>0</v>
      </c>
      <c r="O1520" s="7" t="str">
        <f>IFERROR(VLOOKUP($B1520,[11]BPT_System_Structure!$B:$F,2,FALSE),"-")</f>
        <v>-</v>
      </c>
      <c r="P1520" s="23" t="str">
        <f>IFERROR(VLOOKUP($B1520,[11]BPT_System_Structure!$B:$F,3,FALSE),"-")</f>
        <v>-</v>
      </c>
      <c r="Q1520" s="8" t="str">
        <f>IFERROR(VLOOKUP($B1520,[11]BPT_System_Structure!$B:$F,5,FALSE),"-")</f>
        <v>-</v>
      </c>
      <c r="R1520" s="59">
        <v>0</v>
      </c>
    </row>
    <row r="1521" spans="2:18" hidden="1" x14ac:dyDescent="0.2">
      <c r="B1521" s="21" t="str">
        <f>'[10]Linked sheet'!A1521</f>
        <v>PK72C</v>
      </c>
      <c r="C1521" s="20" t="str">
        <f>VLOOKUP($B1521,'[10]Linked sheet'!$A$3:$O$1925,2,FALSE)</f>
        <v>Paediatric Metabolic Disorders with CC Score 0</v>
      </c>
      <c r="D1521" s="68" t="str">
        <f>IF(AND($Q1521=$D$2,$O1521="HRG"),"See 07.BPT",IFERROR(ROUND('[10]Linked sheet'!C1521,'Rounded options'!$B$3),"-"))</f>
        <v>-</v>
      </c>
      <c r="E1521" s="66">
        <f>IF(AND($O1521="HRG",OR($D$2,$Q1521=$E$2)), "See 07.BPTs",IFERROR(ROUND('[10]Linked sheet'!D1521,'Rounded options'!$B$3),"-"))</f>
        <v>1120</v>
      </c>
      <c r="F1521" s="15" t="str">
        <f>IFERROR(ROUND(IF('[10]Linked sheet'!E1521="","-",'[10]Linked sheet'!E1521),'Rounded options'!$B$3),"-")</f>
        <v>-</v>
      </c>
      <c r="G1521" s="15" t="str">
        <f>IFERROR(ROUND(IF('[10]Linked sheet'!F1521="","-",'[10]Linked sheet'!F1521),'Rounded options'!$B$3),"-")</f>
        <v>-</v>
      </c>
      <c r="H1521" s="15">
        <f>IFERROR(ROUND(IF('[10]Linked sheet'!G1521="","-",'[10]Linked sheet'!G1521),'Rounded options'!$B$3),"-")</f>
        <v>5</v>
      </c>
      <c r="I1521" s="66">
        <f>IF(AND(Q1521=$I$2,$O1521="HRG"),"See 07.BPTs",IFERROR(ROUND('[10]Linked sheet'!H1521,'Rounded options'!$B$3),"-"))</f>
        <v>1317</v>
      </c>
      <c r="J1521" s="15">
        <f>IFERROR(ROUND(IF('[10]Linked sheet'!I1521="","-",'[10]Linked sheet'!I1521),'Rounded options'!$B$3),"-")</f>
        <v>8</v>
      </c>
      <c r="K1521" s="15">
        <f>IFERROR(ROUND(IF('[10]Linked sheet'!J1521="","-",'[10]Linked sheet'!J1521),'Rounded options'!$B$3),"-")</f>
        <v>266</v>
      </c>
      <c r="L1521" s="15" t="str">
        <f>IF('[10]Linked sheet'!K1521="","-",'[10]Linked sheet'!K1521)</f>
        <v>No</v>
      </c>
      <c r="M1521" s="39" t="str">
        <f>IF('[10]Linked sheet'!L1521="","-",'[10]Linked sheet'!L1521)</f>
        <v>-</v>
      </c>
      <c r="N1521" s="35">
        <f>IFERROR(ROUND('[10]Linked sheet'!M1521,'Rounded options'!$B$3),"-")</f>
        <v>0</v>
      </c>
      <c r="O1521" s="7" t="str">
        <f>IFERROR(VLOOKUP($B1521,[11]BPT_System_Structure!$B:$F,2,FALSE),"-")</f>
        <v>-</v>
      </c>
      <c r="P1521" s="23" t="str">
        <f>IFERROR(VLOOKUP($B1521,[11]BPT_System_Structure!$B:$F,3,FALSE),"-")</f>
        <v>-</v>
      </c>
      <c r="Q1521" s="8" t="str">
        <f>IFERROR(VLOOKUP($B1521,[11]BPT_System_Structure!$B:$F,5,FALSE),"-")</f>
        <v>-</v>
      </c>
      <c r="R1521" s="59">
        <v>0</v>
      </c>
    </row>
    <row r="1522" spans="2:18" hidden="1" x14ac:dyDescent="0.2">
      <c r="B1522" s="21" t="str">
        <f>'[10]Linked sheet'!A1522</f>
        <v>PL38A</v>
      </c>
      <c r="C1522" s="20" t="str">
        <f>VLOOKUP($B1522,'[10]Linked sheet'!$A$3:$O$1925,2,FALSE)</f>
        <v>Paediatric Renal Disease with Renal Failure, with CC Score 3+</v>
      </c>
      <c r="D1522" s="68" t="str">
        <f>IF(AND($Q1522=$D$2,$O1522="HRG"),"See 07.BPT",IFERROR(ROUND('[10]Linked sheet'!C1522,'Rounded options'!$B$3),"-"))</f>
        <v>-</v>
      </c>
      <c r="E1522" s="66">
        <f>IF(AND($O1522="HRG",OR($D$2,$Q1522=$E$2)), "See 07.BPTs",IFERROR(ROUND('[10]Linked sheet'!D1522,'Rounded options'!$B$3),"-"))</f>
        <v>1711</v>
      </c>
      <c r="F1522" s="15" t="str">
        <f>IFERROR(ROUND(IF('[10]Linked sheet'!E1522="","-",'[10]Linked sheet'!E1522),'Rounded options'!$B$3),"-")</f>
        <v>-</v>
      </c>
      <c r="G1522" s="15" t="str">
        <f>IFERROR(ROUND(IF('[10]Linked sheet'!F1522="","-",'[10]Linked sheet'!F1522),'Rounded options'!$B$3),"-")</f>
        <v>-</v>
      </c>
      <c r="H1522" s="15">
        <f>IFERROR(ROUND(IF('[10]Linked sheet'!G1522="","-",'[10]Linked sheet'!G1522),'Rounded options'!$B$3),"-")</f>
        <v>5</v>
      </c>
      <c r="I1522" s="66">
        <f>IF(AND(Q1522=$I$2,$O1522="HRG"),"See 07.BPTs",IFERROR(ROUND('[10]Linked sheet'!H1522,'Rounded options'!$B$3),"-"))</f>
        <v>4859</v>
      </c>
      <c r="J1522" s="15">
        <f>IFERROR(ROUND(IF('[10]Linked sheet'!I1522="","-",'[10]Linked sheet'!I1522),'Rounded options'!$B$3),"-")</f>
        <v>20</v>
      </c>
      <c r="K1522" s="15">
        <f>IFERROR(ROUND(IF('[10]Linked sheet'!J1522="","-",'[10]Linked sheet'!J1522),'Rounded options'!$B$3),"-")</f>
        <v>266</v>
      </c>
      <c r="L1522" s="15" t="str">
        <f>IF('[10]Linked sheet'!K1522="","-",'[10]Linked sheet'!K1522)</f>
        <v>No</v>
      </c>
      <c r="M1522" s="39" t="str">
        <f>IF('[10]Linked sheet'!L1522="","-",'[10]Linked sheet'!L1522)</f>
        <v>-</v>
      </c>
      <c r="N1522" s="35">
        <f>IFERROR(ROUND('[10]Linked sheet'!M1522,'Rounded options'!$B$3),"-")</f>
        <v>0</v>
      </c>
      <c r="O1522" s="7" t="str">
        <f>IFERROR(VLOOKUP($B1522,[11]BPT_System_Structure!$B:$F,2,FALSE),"-")</f>
        <v>-</v>
      </c>
      <c r="P1522" s="23" t="str">
        <f>IFERROR(VLOOKUP($B1522,[11]BPT_System_Structure!$B:$F,3,FALSE),"-")</f>
        <v>-</v>
      </c>
      <c r="Q1522" s="8" t="str">
        <f>IFERROR(VLOOKUP($B1522,[11]BPT_System_Structure!$B:$F,5,FALSE),"-")</f>
        <v>-</v>
      </c>
      <c r="R1522" s="59">
        <v>0</v>
      </c>
    </row>
    <row r="1523" spans="2:18" hidden="1" x14ac:dyDescent="0.2">
      <c r="B1523" s="21" t="str">
        <f>'[10]Linked sheet'!A1523</f>
        <v>PL38B</v>
      </c>
      <c r="C1523" s="20" t="str">
        <f>VLOOKUP($B1523,'[10]Linked sheet'!$A$3:$O$1925,2,FALSE)</f>
        <v>Paediatric Renal Disease with Renal Failure, with CC Score 1-2</v>
      </c>
      <c r="D1523" s="68" t="str">
        <f>IF(AND($Q1523=$D$2,$O1523="HRG"),"See 07.BPT",IFERROR(ROUND('[10]Linked sheet'!C1523,'Rounded options'!$B$3),"-"))</f>
        <v>-</v>
      </c>
      <c r="E1523" s="66">
        <f>IF(AND($O1523="HRG",OR($D$2,$Q1523=$E$2)), "See 07.BPTs",IFERROR(ROUND('[10]Linked sheet'!D1523,'Rounded options'!$B$3),"-"))</f>
        <v>731</v>
      </c>
      <c r="F1523" s="15" t="str">
        <f>IFERROR(ROUND(IF('[10]Linked sheet'!E1523="","-",'[10]Linked sheet'!E1523),'Rounded options'!$B$3),"-")</f>
        <v>-</v>
      </c>
      <c r="G1523" s="15" t="str">
        <f>IFERROR(ROUND(IF('[10]Linked sheet'!F1523="","-",'[10]Linked sheet'!F1523),'Rounded options'!$B$3),"-")</f>
        <v>-</v>
      </c>
      <c r="H1523" s="15">
        <f>IFERROR(ROUND(IF('[10]Linked sheet'!G1523="","-",'[10]Linked sheet'!G1523),'Rounded options'!$B$3),"-")</f>
        <v>5</v>
      </c>
      <c r="I1523" s="66">
        <f>IF(AND(Q1523=$I$2,$O1523="HRG"),"See 07.BPTs",IFERROR(ROUND('[10]Linked sheet'!H1523,'Rounded options'!$B$3),"-"))</f>
        <v>1850</v>
      </c>
      <c r="J1523" s="15">
        <f>IFERROR(ROUND(IF('[10]Linked sheet'!I1523="","-",'[10]Linked sheet'!I1523),'Rounded options'!$B$3),"-")</f>
        <v>9</v>
      </c>
      <c r="K1523" s="15">
        <f>IFERROR(ROUND(IF('[10]Linked sheet'!J1523="","-",'[10]Linked sheet'!J1523),'Rounded options'!$B$3),"-")</f>
        <v>266</v>
      </c>
      <c r="L1523" s="15" t="str">
        <f>IF('[10]Linked sheet'!K1523="","-",'[10]Linked sheet'!K1523)</f>
        <v>No</v>
      </c>
      <c r="M1523" s="39" t="str">
        <f>IF('[10]Linked sheet'!L1523="","-",'[10]Linked sheet'!L1523)</f>
        <v>-</v>
      </c>
      <c r="N1523" s="35">
        <f>IFERROR(ROUND('[10]Linked sheet'!M1523,'Rounded options'!$B$3),"-")</f>
        <v>0</v>
      </c>
      <c r="O1523" s="7" t="str">
        <f>IFERROR(VLOOKUP($B1523,[11]BPT_System_Structure!$B:$F,2,FALSE),"-")</f>
        <v>-</v>
      </c>
      <c r="P1523" s="23" t="str">
        <f>IFERROR(VLOOKUP($B1523,[11]BPT_System_Structure!$B:$F,3,FALSE),"-")</f>
        <v>-</v>
      </c>
      <c r="Q1523" s="8" t="str">
        <f>IFERROR(VLOOKUP($B1523,[11]BPT_System_Structure!$B:$F,5,FALSE),"-")</f>
        <v>-</v>
      </c>
      <c r="R1523" s="59">
        <v>0</v>
      </c>
    </row>
    <row r="1524" spans="2:18" hidden="1" x14ac:dyDescent="0.2">
      <c r="B1524" s="21" t="str">
        <f>'[10]Linked sheet'!A1524</f>
        <v>PL38C</v>
      </c>
      <c r="C1524" s="20" t="str">
        <f>VLOOKUP($B1524,'[10]Linked sheet'!$A$3:$O$1925,2,FALSE)</f>
        <v>Paediatric Renal Disease with Renal Failure, with CC Score 0</v>
      </c>
      <c r="D1524" s="68" t="str">
        <f>IF(AND($Q1524=$D$2,$O1524="HRG"),"See 07.BPT",IFERROR(ROUND('[10]Linked sheet'!C1524,'Rounded options'!$B$3),"-"))</f>
        <v>-</v>
      </c>
      <c r="E1524" s="66">
        <f>IF(AND($O1524="HRG",OR($D$2,$Q1524=$E$2)), "See 07.BPTs",IFERROR(ROUND('[10]Linked sheet'!D1524,'Rounded options'!$B$3),"-"))</f>
        <v>546</v>
      </c>
      <c r="F1524" s="15" t="str">
        <f>IFERROR(ROUND(IF('[10]Linked sheet'!E1524="","-",'[10]Linked sheet'!E1524),'Rounded options'!$B$3),"-")</f>
        <v>-</v>
      </c>
      <c r="G1524" s="15" t="str">
        <f>IFERROR(ROUND(IF('[10]Linked sheet'!F1524="","-",'[10]Linked sheet'!F1524),'Rounded options'!$B$3),"-")</f>
        <v>-</v>
      </c>
      <c r="H1524" s="15">
        <f>IFERROR(ROUND(IF('[10]Linked sheet'!G1524="","-",'[10]Linked sheet'!G1524),'Rounded options'!$B$3),"-")</f>
        <v>5</v>
      </c>
      <c r="I1524" s="66">
        <f>IF(AND(Q1524=$I$2,$O1524="HRG"),"See 07.BPTs",IFERROR(ROUND('[10]Linked sheet'!H1524,'Rounded options'!$B$3),"-"))</f>
        <v>1254</v>
      </c>
      <c r="J1524" s="15">
        <f>IFERROR(ROUND(IF('[10]Linked sheet'!I1524="","-",'[10]Linked sheet'!I1524),'Rounded options'!$B$3),"-")</f>
        <v>8</v>
      </c>
      <c r="K1524" s="15">
        <f>IFERROR(ROUND(IF('[10]Linked sheet'!J1524="","-",'[10]Linked sheet'!J1524),'Rounded options'!$B$3),"-")</f>
        <v>266</v>
      </c>
      <c r="L1524" s="15" t="str">
        <f>IF('[10]Linked sheet'!K1524="","-",'[10]Linked sheet'!K1524)</f>
        <v>No</v>
      </c>
      <c r="M1524" s="39" t="str">
        <f>IF('[10]Linked sheet'!L1524="","-",'[10]Linked sheet'!L1524)</f>
        <v>-</v>
      </c>
      <c r="N1524" s="35">
        <f>IFERROR(ROUND('[10]Linked sheet'!M1524,'Rounded options'!$B$3),"-")</f>
        <v>0</v>
      </c>
      <c r="O1524" s="7" t="str">
        <f>IFERROR(VLOOKUP($B1524,[11]BPT_System_Structure!$B:$F,2,FALSE),"-")</f>
        <v>-</v>
      </c>
      <c r="P1524" s="23" t="str">
        <f>IFERROR(VLOOKUP($B1524,[11]BPT_System_Structure!$B:$F,3,FALSE),"-")</f>
        <v>-</v>
      </c>
      <c r="Q1524" s="8" t="str">
        <f>IFERROR(VLOOKUP($B1524,[11]BPT_System_Structure!$B:$F,5,FALSE),"-")</f>
        <v>-</v>
      </c>
      <c r="R1524" s="59">
        <v>0</v>
      </c>
    </row>
    <row r="1525" spans="2:18" hidden="1" x14ac:dyDescent="0.2">
      <c r="B1525" s="21" t="str">
        <f>'[10]Linked sheet'!A1525</f>
        <v>PL69A</v>
      </c>
      <c r="C1525" s="20" t="str">
        <f>VLOOKUP($B1525,'[10]Linked sheet'!$A$3:$O$1925,2,FALSE)</f>
        <v>Paediatric Nephritic or Nephrotic Renal Diseases, with CC Score 2+</v>
      </c>
      <c r="D1525" s="68" t="str">
        <f>IF(AND($Q1525=$D$2,$O1525="HRG"),"See 07.BPT",IFERROR(ROUND('[10]Linked sheet'!C1525,'Rounded options'!$B$3),"-"))</f>
        <v>-</v>
      </c>
      <c r="E1525" s="66">
        <f>IF(AND($O1525="HRG",OR($D$2,$Q1525=$E$2)), "See 07.BPTs",IFERROR(ROUND('[10]Linked sheet'!D1525,'Rounded options'!$B$3),"-"))</f>
        <v>869</v>
      </c>
      <c r="F1525" s="15" t="str">
        <f>IFERROR(ROUND(IF('[10]Linked sheet'!E1525="","-",'[10]Linked sheet'!E1525),'Rounded options'!$B$3),"-")</f>
        <v>-</v>
      </c>
      <c r="G1525" s="15" t="str">
        <f>IFERROR(ROUND(IF('[10]Linked sheet'!F1525="","-",'[10]Linked sheet'!F1525),'Rounded options'!$B$3),"-")</f>
        <v>-</v>
      </c>
      <c r="H1525" s="15">
        <f>IFERROR(ROUND(IF('[10]Linked sheet'!G1525="","-",'[10]Linked sheet'!G1525),'Rounded options'!$B$3),"-")</f>
        <v>5</v>
      </c>
      <c r="I1525" s="66">
        <f>IF(AND(Q1525=$I$2,$O1525="HRG"),"See 07.BPTs",IFERROR(ROUND('[10]Linked sheet'!H1525,'Rounded options'!$B$3),"-"))</f>
        <v>1698</v>
      </c>
      <c r="J1525" s="15">
        <f>IFERROR(ROUND(IF('[10]Linked sheet'!I1525="","-",'[10]Linked sheet'!I1525),'Rounded options'!$B$3),"-")</f>
        <v>7</v>
      </c>
      <c r="K1525" s="15">
        <f>IFERROR(ROUND(IF('[10]Linked sheet'!J1525="","-",'[10]Linked sheet'!J1525),'Rounded options'!$B$3),"-")</f>
        <v>266</v>
      </c>
      <c r="L1525" s="15" t="str">
        <f>IF('[10]Linked sheet'!K1525="","-",'[10]Linked sheet'!K1525)</f>
        <v>No</v>
      </c>
      <c r="M1525" s="39" t="str">
        <f>IF('[10]Linked sheet'!L1525="","-",'[10]Linked sheet'!L1525)</f>
        <v>-</v>
      </c>
      <c r="N1525" s="35">
        <f>IFERROR(ROUND('[10]Linked sheet'!M1525,'Rounded options'!$B$3),"-")</f>
        <v>0</v>
      </c>
      <c r="O1525" s="7" t="str">
        <f>IFERROR(VLOOKUP($B1525,[11]BPT_System_Structure!$B:$F,2,FALSE),"-")</f>
        <v>-</v>
      </c>
      <c r="P1525" s="23" t="str">
        <f>IFERROR(VLOOKUP($B1525,[11]BPT_System_Structure!$B:$F,3,FALSE),"-")</f>
        <v>-</v>
      </c>
      <c r="Q1525" s="8" t="str">
        <f>IFERROR(VLOOKUP($B1525,[11]BPT_System_Structure!$B:$F,5,FALSE),"-")</f>
        <v>-</v>
      </c>
      <c r="R1525" s="59">
        <v>0</v>
      </c>
    </row>
    <row r="1526" spans="2:18" hidden="1" x14ac:dyDescent="0.2">
      <c r="B1526" s="21" t="str">
        <f>'[10]Linked sheet'!A1526</f>
        <v>PL69B</v>
      </c>
      <c r="C1526" s="20" t="str">
        <f>VLOOKUP($B1526,'[10]Linked sheet'!$A$3:$O$1925,2,FALSE)</f>
        <v>Paediatric Nephritic or Nephrotic Renal Diseases, with CC Score 1</v>
      </c>
      <c r="D1526" s="68" t="str">
        <f>IF(AND($Q1526=$D$2,$O1526="HRG"),"See 07.BPT",IFERROR(ROUND('[10]Linked sheet'!C1526,'Rounded options'!$B$3),"-"))</f>
        <v>-</v>
      </c>
      <c r="E1526" s="66">
        <f>IF(AND($O1526="HRG",OR($D$2,$Q1526=$E$2)), "See 07.BPTs",IFERROR(ROUND('[10]Linked sheet'!D1526,'Rounded options'!$B$3),"-"))</f>
        <v>468</v>
      </c>
      <c r="F1526" s="15" t="str">
        <f>IFERROR(ROUND(IF('[10]Linked sheet'!E1526="","-",'[10]Linked sheet'!E1526),'Rounded options'!$B$3),"-")</f>
        <v>-</v>
      </c>
      <c r="G1526" s="15" t="str">
        <f>IFERROR(ROUND(IF('[10]Linked sheet'!F1526="","-",'[10]Linked sheet'!F1526),'Rounded options'!$B$3),"-")</f>
        <v>-</v>
      </c>
      <c r="H1526" s="15">
        <f>IFERROR(ROUND(IF('[10]Linked sheet'!G1526="","-",'[10]Linked sheet'!G1526),'Rounded options'!$B$3),"-")</f>
        <v>5</v>
      </c>
      <c r="I1526" s="66">
        <f>IF(AND(Q1526=$I$2,$O1526="HRG"),"See 07.BPTs",IFERROR(ROUND('[10]Linked sheet'!H1526,'Rounded options'!$B$3),"-"))</f>
        <v>1302</v>
      </c>
      <c r="J1526" s="15">
        <f>IFERROR(ROUND(IF('[10]Linked sheet'!I1526="","-",'[10]Linked sheet'!I1526),'Rounded options'!$B$3),"-")</f>
        <v>9</v>
      </c>
      <c r="K1526" s="15">
        <f>IFERROR(ROUND(IF('[10]Linked sheet'!J1526="","-",'[10]Linked sheet'!J1526),'Rounded options'!$B$3),"-")</f>
        <v>266</v>
      </c>
      <c r="L1526" s="15" t="str">
        <f>IF('[10]Linked sheet'!K1526="","-",'[10]Linked sheet'!K1526)</f>
        <v>No</v>
      </c>
      <c r="M1526" s="39" t="str">
        <f>IF('[10]Linked sheet'!L1526="","-",'[10]Linked sheet'!L1526)</f>
        <v>-</v>
      </c>
      <c r="N1526" s="35">
        <f>IFERROR(ROUND('[10]Linked sheet'!M1526,'Rounded options'!$B$3),"-")</f>
        <v>0</v>
      </c>
      <c r="O1526" s="7" t="str">
        <f>IFERROR(VLOOKUP($B1526,[11]BPT_System_Structure!$B:$F,2,FALSE),"-")</f>
        <v>-</v>
      </c>
      <c r="P1526" s="23" t="str">
        <f>IFERROR(VLOOKUP($B1526,[11]BPT_System_Structure!$B:$F,3,FALSE),"-")</f>
        <v>-</v>
      </c>
      <c r="Q1526" s="8" t="str">
        <f>IFERROR(VLOOKUP($B1526,[11]BPT_System_Structure!$B:$F,5,FALSE),"-")</f>
        <v>-</v>
      </c>
      <c r="R1526" s="59">
        <v>0</v>
      </c>
    </row>
    <row r="1527" spans="2:18" hidden="1" x14ac:dyDescent="0.2">
      <c r="B1527" s="21" t="str">
        <f>'[10]Linked sheet'!A1527</f>
        <v>PL69C</v>
      </c>
      <c r="C1527" s="20" t="str">
        <f>VLOOKUP($B1527,'[10]Linked sheet'!$A$3:$O$1925,2,FALSE)</f>
        <v>Paediatric Nephritic or Nephrotic Renal Diseases, with CC Score 0</v>
      </c>
      <c r="D1527" s="68" t="str">
        <f>IF(AND($Q1527=$D$2,$O1527="HRG"),"See 07.BPT",IFERROR(ROUND('[10]Linked sheet'!C1527,'Rounded options'!$B$3),"-"))</f>
        <v>-</v>
      </c>
      <c r="E1527" s="66">
        <f>IF(AND($O1527="HRG",OR($D$2,$Q1527=$E$2)), "See 07.BPTs",IFERROR(ROUND('[10]Linked sheet'!D1527,'Rounded options'!$B$3),"-"))</f>
        <v>468</v>
      </c>
      <c r="F1527" s="15" t="str">
        <f>IFERROR(ROUND(IF('[10]Linked sheet'!E1527="","-",'[10]Linked sheet'!E1527),'Rounded options'!$B$3),"-")</f>
        <v>-</v>
      </c>
      <c r="G1527" s="15" t="str">
        <f>IFERROR(ROUND(IF('[10]Linked sheet'!F1527="","-",'[10]Linked sheet'!F1527),'Rounded options'!$B$3),"-")</f>
        <v>-</v>
      </c>
      <c r="H1527" s="15">
        <f>IFERROR(ROUND(IF('[10]Linked sheet'!G1527="","-",'[10]Linked sheet'!G1527),'Rounded options'!$B$3),"-")</f>
        <v>5</v>
      </c>
      <c r="I1527" s="66">
        <f>IF(AND(Q1527=$I$2,$O1527="HRG"),"See 07.BPTs",IFERROR(ROUND('[10]Linked sheet'!H1527,'Rounded options'!$B$3),"-"))</f>
        <v>1088</v>
      </c>
      <c r="J1527" s="15">
        <f>IFERROR(ROUND(IF('[10]Linked sheet'!I1527="","-",'[10]Linked sheet'!I1527),'Rounded options'!$B$3),"-")</f>
        <v>8</v>
      </c>
      <c r="K1527" s="15">
        <f>IFERROR(ROUND(IF('[10]Linked sheet'!J1527="","-",'[10]Linked sheet'!J1527),'Rounded options'!$B$3),"-")</f>
        <v>266</v>
      </c>
      <c r="L1527" s="15" t="str">
        <f>IF('[10]Linked sheet'!K1527="","-",'[10]Linked sheet'!K1527)</f>
        <v>No</v>
      </c>
      <c r="M1527" s="39" t="str">
        <f>IF('[10]Linked sheet'!L1527="","-",'[10]Linked sheet'!L1527)</f>
        <v>-</v>
      </c>
      <c r="N1527" s="35">
        <f>IFERROR(ROUND('[10]Linked sheet'!M1527,'Rounded options'!$B$3),"-")</f>
        <v>0</v>
      </c>
      <c r="O1527" s="7" t="str">
        <f>IFERROR(VLOOKUP($B1527,[11]BPT_System_Structure!$B:$F,2,FALSE),"-")</f>
        <v>-</v>
      </c>
      <c r="P1527" s="23" t="str">
        <f>IFERROR(VLOOKUP($B1527,[11]BPT_System_Structure!$B:$F,3,FALSE),"-")</f>
        <v>-</v>
      </c>
      <c r="Q1527" s="8" t="str">
        <f>IFERROR(VLOOKUP($B1527,[11]BPT_System_Structure!$B:$F,5,FALSE),"-")</f>
        <v>-</v>
      </c>
      <c r="R1527" s="59">
        <v>0</v>
      </c>
    </row>
    <row r="1528" spans="2:18" hidden="1" x14ac:dyDescent="0.2">
      <c r="B1528" s="21" t="str">
        <f>'[10]Linked sheet'!A1528</f>
        <v>PL70A</v>
      </c>
      <c r="C1528" s="20" t="str">
        <f>VLOOKUP($B1528,'[10]Linked sheet'!$A$3:$O$1925,2,FALSE)</f>
        <v>Paediatric Other Renal Diseases with CC Score 4+</v>
      </c>
      <c r="D1528" s="68" t="str">
        <f>IF(AND($Q1528=$D$2,$O1528="HRG"),"See 07.BPT",IFERROR(ROUND('[10]Linked sheet'!C1528,'Rounded options'!$B$3),"-"))</f>
        <v>-</v>
      </c>
      <c r="E1528" s="66">
        <f>IF(AND($O1528="HRG",OR($D$2,$Q1528=$E$2)), "See 07.BPTs",IFERROR(ROUND('[10]Linked sheet'!D1528,'Rounded options'!$B$3),"-"))</f>
        <v>1265</v>
      </c>
      <c r="F1528" s="15" t="str">
        <f>IFERROR(ROUND(IF('[10]Linked sheet'!E1528="","-",'[10]Linked sheet'!E1528),'Rounded options'!$B$3),"-")</f>
        <v>-</v>
      </c>
      <c r="G1528" s="15" t="str">
        <f>IFERROR(ROUND(IF('[10]Linked sheet'!F1528="","-",'[10]Linked sheet'!F1528),'Rounded options'!$B$3),"-")</f>
        <v>-</v>
      </c>
      <c r="H1528" s="15">
        <f>IFERROR(ROUND(IF('[10]Linked sheet'!G1528="","-",'[10]Linked sheet'!G1528),'Rounded options'!$B$3),"-")</f>
        <v>5</v>
      </c>
      <c r="I1528" s="66">
        <f>IF(AND(Q1528=$I$2,$O1528="HRG"),"See 07.BPTs",IFERROR(ROUND('[10]Linked sheet'!H1528,'Rounded options'!$B$3),"-"))</f>
        <v>1451</v>
      </c>
      <c r="J1528" s="15">
        <f>IFERROR(ROUND(IF('[10]Linked sheet'!I1528="","-",'[10]Linked sheet'!I1528),'Rounded options'!$B$3),"-")</f>
        <v>8</v>
      </c>
      <c r="K1528" s="15">
        <f>IFERROR(ROUND(IF('[10]Linked sheet'!J1528="","-",'[10]Linked sheet'!J1528),'Rounded options'!$B$3),"-")</f>
        <v>266</v>
      </c>
      <c r="L1528" s="15" t="str">
        <f>IF('[10]Linked sheet'!K1528="","-",'[10]Linked sheet'!K1528)</f>
        <v>No</v>
      </c>
      <c r="M1528" s="39" t="str">
        <f>IF('[10]Linked sheet'!L1528="","-",'[10]Linked sheet'!L1528)</f>
        <v>-</v>
      </c>
      <c r="N1528" s="35">
        <f>IFERROR(ROUND('[10]Linked sheet'!M1528,'Rounded options'!$B$3),"-")</f>
        <v>0</v>
      </c>
      <c r="O1528" s="7" t="str">
        <f>IFERROR(VLOOKUP($B1528,[11]BPT_System_Structure!$B:$F,2,FALSE),"-")</f>
        <v>-</v>
      </c>
      <c r="P1528" s="23" t="str">
        <f>IFERROR(VLOOKUP($B1528,[11]BPT_System_Structure!$B:$F,3,FALSE),"-")</f>
        <v>-</v>
      </c>
      <c r="Q1528" s="8" t="str">
        <f>IFERROR(VLOOKUP($B1528,[11]BPT_System_Structure!$B:$F,5,FALSE),"-")</f>
        <v>-</v>
      </c>
      <c r="R1528" s="59">
        <v>0</v>
      </c>
    </row>
    <row r="1529" spans="2:18" hidden="1" x14ac:dyDescent="0.2">
      <c r="B1529" s="21" t="str">
        <f>'[10]Linked sheet'!A1529</f>
        <v>PL70B</v>
      </c>
      <c r="C1529" s="20" t="str">
        <f>VLOOKUP($B1529,'[10]Linked sheet'!$A$3:$O$1925,2,FALSE)</f>
        <v>Paediatric Other Renal Diseases with CC Score 2-3</v>
      </c>
      <c r="D1529" s="68" t="str">
        <f>IF(AND($Q1529=$D$2,$O1529="HRG"),"See 07.BPT",IFERROR(ROUND('[10]Linked sheet'!C1529,'Rounded options'!$B$3),"-"))</f>
        <v>-</v>
      </c>
      <c r="E1529" s="66">
        <f>IF(AND($O1529="HRG",OR($D$2,$Q1529=$E$2)), "See 07.BPTs",IFERROR(ROUND('[10]Linked sheet'!D1529,'Rounded options'!$B$3),"-"))</f>
        <v>640</v>
      </c>
      <c r="F1529" s="15" t="str">
        <f>IFERROR(ROUND(IF('[10]Linked sheet'!E1529="","-",'[10]Linked sheet'!E1529),'Rounded options'!$B$3),"-")</f>
        <v>-</v>
      </c>
      <c r="G1529" s="15" t="str">
        <f>IFERROR(ROUND(IF('[10]Linked sheet'!F1529="","-",'[10]Linked sheet'!F1529),'Rounded options'!$B$3),"-")</f>
        <v>-</v>
      </c>
      <c r="H1529" s="15">
        <f>IFERROR(ROUND(IF('[10]Linked sheet'!G1529="","-",'[10]Linked sheet'!G1529),'Rounded options'!$B$3),"-")</f>
        <v>5</v>
      </c>
      <c r="I1529" s="66">
        <f>IF(AND(Q1529=$I$2,$O1529="HRG"),"See 07.BPTs",IFERROR(ROUND('[10]Linked sheet'!H1529,'Rounded options'!$B$3),"-"))</f>
        <v>794</v>
      </c>
      <c r="J1529" s="15">
        <f>IFERROR(ROUND(IF('[10]Linked sheet'!I1529="","-",'[10]Linked sheet'!I1529),'Rounded options'!$B$3),"-")</f>
        <v>5</v>
      </c>
      <c r="K1529" s="15">
        <f>IFERROR(ROUND(IF('[10]Linked sheet'!J1529="","-",'[10]Linked sheet'!J1529),'Rounded options'!$B$3),"-")</f>
        <v>266</v>
      </c>
      <c r="L1529" s="15" t="str">
        <f>IF('[10]Linked sheet'!K1529="","-",'[10]Linked sheet'!K1529)</f>
        <v>No</v>
      </c>
      <c r="M1529" s="39" t="str">
        <f>IF('[10]Linked sheet'!L1529="","-",'[10]Linked sheet'!L1529)</f>
        <v>-</v>
      </c>
      <c r="N1529" s="35">
        <f>IFERROR(ROUND('[10]Linked sheet'!M1529,'Rounded options'!$B$3),"-")</f>
        <v>0</v>
      </c>
      <c r="O1529" s="7" t="str">
        <f>IFERROR(VLOOKUP($B1529,[11]BPT_System_Structure!$B:$F,2,FALSE),"-")</f>
        <v>-</v>
      </c>
      <c r="P1529" s="23" t="str">
        <f>IFERROR(VLOOKUP($B1529,[11]BPT_System_Structure!$B:$F,3,FALSE),"-")</f>
        <v>-</v>
      </c>
      <c r="Q1529" s="8" t="str">
        <f>IFERROR(VLOOKUP($B1529,[11]BPT_System_Structure!$B:$F,5,FALSE),"-")</f>
        <v>-</v>
      </c>
      <c r="R1529" s="59">
        <v>0</v>
      </c>
    </row>
    <row r="1530" spans="2:18" hidden="1" x14ac:dyDescent="0.2">
      <c r="B1530" s="21" t="str">
        <f>'[10]Linked sheet'!A1530</f>
        <v>PL70C</v>
      </c>
      <c r="C1530" s="20" t="str">
        <f>VLOOKUP($B1530,'[10]Linked sheet'!$A$3:$O$1925,2,FALSE)</f>
        <v>Paediatric Other Renal Diseases with CC Score 1</v>
      </c>
      <c r="D1530" s="68" t="str">
        <f>IF(AND($Q1530=$D$2,$O1530="HRG"),"See 07.BPT",IFERROR(ROUND('[10]Linked sheet'!C1530,'Rounded options'!$B$3),"-"))</f>
        <v>-</v>
      </c>
      <c r="E1530" s="66">
        <f>IF(AND($O1530="HRG",OR($D$2,$Q1530=$E$2)), "See 07.BPTs",IFERROR(ROUND('[10]Linked sheet'!D1530,'Rounded options'!$B$3),"-"))</f>
        <v>518</v>
      </c>
      <c r="F1530" s="15" t="str">
        <f>IFERROR(ROUND(IF('[10]Linked sheet'!E1530="","-",'[10]Linked sheet'!E1530),'Rounded options'!$B$3),"-")</f>
        <v>-</v>
      </c>
      <c r="G1530" s="15" t="str">
        <f>IFERROR(ROUND(IF('[10]Linked sheet'!F1530="","-",'[10]Linked sheet'!F1530),'Rounded options'!$B$3),"-")</f>
        <v>-</v>
      </c>
      <c r="H1530" s="15">
        <f>IFERROR(ROUND(IF('[10]Linked sheet'!G1530="","-",'[10]Linked sheet'!G1530),'Rounded options'!$B$3),"-")</f>
        <v>5</v>
      </c>
      <c r="I1530" s="66">
        <f>IF(AND(Q1530=$I$2,$O1530="HRG"),"See 07.BPTs",IFERROR(ROUND('[10]Linked sheet'!H1530,'Rounded options'!$B$3),"-"))</f>
        <v>596</v>
      </c>
      <c r="J1530" s="15">
        <f>IFERROR(ROUND(IF('[10]Linked sheet'!I1530="","-",'[10]Linked sheet'!I1530),'Rounded options'!$B$3),"-")</f>
        <v>5</v>
      </c>
      <c r="K1530" s="15">
        <f>IFERROR(ROUND(IF('[10]Linked sheet'!J1530="","-",'[10]Linked sheet'!J1530),'Rounded options'!$B$3),"-")</f>
        <v>266</v>
      </c>
      <c r="L1530" s="15" t="str">
        <f>IF('[10]Linked sheet'!K1530="","-",'[10]Linked sheet'!K1530)</f>
        <v>No</v>
      </c>
      <c r="M1530" s="39" t="str">
        <f>IF('[10]Linked sheet'!L1530="","-",'[10]Linked sheet'!L1530)</f>
        <v>-</v>
      </c>
      <c r="N1530" s="35">
        <f>IFERROR(ROUND('[10]Linked sheet'!M1530,'Rounded options'!$B$3),"-")</f>
        <v>0</v>
      </c>
      <c r="O1530" s="7" t="str">
        <f>IFERROR(VLOOKUP($B1530,[11]BPT_System_Structure!$B:$F,2,FALSE),"-")</f>
        <v>-</v>
      </c>
      <c r="P1530" s="23" t="str">
        <f>IFERROR(VLOOKUP($B1530,[11]BPT_System_Structure!$B:$F,3,FALSE),"-")</f>
        <v>-</v>
      </c>
      <c r="Q1530" s="8" t="str">
        <f>IFERROR(VLOOKUP($B1530,[11]BPT_System_Structure!$B:$F,5,FALSE),"-")</f>
        <v>-</v>
      </c>
      <c r="R1530" s="59">
        <v>0</v>
      </c>
    </row>
    <row r="1531" spans="2:18" hidden="1" x14ac:dyDescent="0.2">
      <c r="B1531" s="21" t="str">
        <f>'[10]Linked sheet'!A1531</f>
        <v>PL70D</v>
      </c>
      <c r="C1531" s="20" t="str">
        <f>VLOOKUP($B1531,'[10]Linked sheet'!$A$3:$O$1925,2,FALSE)</f>
        <v>Paediatric Other Renal Diseases with CC Score 0</v>
      </c>
      <c r="D1531" s="68" t="str">
        <f>IF(AND($Q1531=$D$2,$O1531="HRG"),"See 07.BPT",IFERROR(ROUND('[10]Linked sheet'!C1531,'Rounded options'!$B$3),"-"))</f>
        <v>-</v>
      </c>
      <c r="E1531" s="66">
        <f>IF(AND($O1531="HRG",OR($D$2,$Q1531=$E$2)), "See 07.BPTs",IFERROR(ROUND('[10]Linked sheet'!D1531,'Rounded options'!$B$3),"-"))</f>
        <v>452</v>
      </c>
      <c r="F1531" s="15" t="str">
        <f>IFERROR(ROUND(IF('[10]Linked sheet'!E1531="","-",'[10]Linked sheet'!E1531),'Rounded options'!$B$3),"-")</f>
        <v>-</v>
      </c>
      <c r="G1531" s="15" t="str">
        <f>IFERROR(ROUND(IF('[10]Linked sheet'!F1531="","-",'[10]Linked sheet'!F1531),'Rounded options'!$B$3),"-")</f>
        <v>-</v>
      </c>
      <c r="H1531" s="15">
        <f>IFERROR(ROUND(IF('[10]Linked sheet'!G1531="","-",'[10]Linked sheet'!G1531),'Rounded options'!$B$3),"-")</f>
        <v>5</v>
      </c>
      <c r="I1531" s="66">
        <f>IF(AND(Q1531=$I$2,$O1531="HRG"),"See 07.BPTs",IFERROR(ROUND('[10]Linked sheet'!H1531,'Rounded options'!$B$3),"-"))</f>
        <v>480</v>
      </c>
      <c r="J1531" s="15">
        <f>IFERROR(ROUND(IF('[10]Linked sheet'!I1531="","-",'[10]Linked sheet'!I1531),'Rounded options'!$B$3),"-")</f>
        <v>5</v>
      </c>
      <c r="K1531" s="15">
        <f>IFERROR(ROUND(IF('[10]Linked sheet'!J1531="","-",'[10]Linked sheet'!J1531),'Rounded options'!$B$3),"-")</f>
        <v>266</v>
      </c>
      <c r="L1531" s="15" t="str">
        <f>IF('[10]Linked sheet'!K1531="","-",'[10]Linked sheet'!K1531)</f>
        <v>No</v>
      </c>
      <c r="M1531" s="39" t="str">
        <f>IF('[10]Linked sheet'!L1531="","-",'[10]Linked sheet'!L1531)</f>
        <v>-</v>
      </c>
      <c r="N1531" s="35">
        <f>IFERROR(ROUND('[10]Linked sheet'!M1531,'Rounded options'!$B$3),"-")</f>
        <v>0</v>
      </c>
      <c r="O1531" s="7" t="str">
        <f>IFERROR(VLOOKUP($B1531,[11]BPT_System_Structure!$B:$F,2,FALSE),"-")</f>
        <v>-</v>
      </c>
      <c r="P1531" s="23" t="str">
        <f>IFERROR(VLOOKUP($B1531,[11]BPT_System_Structure!$B:$F,3,FALSE),"-")</f>
        <v>-</v>
      </c>
      <c r="Q1531" s="8" t="str">
        <f>IFERROR(VLOOKUP($B1531,[11]BPT_System_Structure!$B:$F,5,FALSE),"-")</f>
        <v>-</v>
      </c>
      <c r="R1531" s="59">
        <v>0</v>
      </c>
    </row>
    <row r="1532" spans="2:18" hidden="1" x14ac:dyDescent="0.2">
      <c r="B1532" s="21" t="str">
        <f>'[10]Linked sheet'!A1532</f>
        <v>PM40A</v>
      </c>
      <c r="C1532" s="20" t="str">
        <f>VLOOKUP($B1532,'[10]Linked sheet'!$A$3:$O$1925,2,FALSE)</f>
        <v>Paediatric Acute Lymphoblastic Leukaemia with length of stay 1 day or more, with CC Score 3+</v>
      </c>
      <c r="D1532" s="68" t="str">
        <f>IF(AND($Q1532=$D$2,$O1532="HRG"),"See 07.BPT",IFERROR(ROUND('[10]Linked sheet'!C1532,'Rounded options'!$B$3),"-"))</f>
        <v>-</v>
      </c>
      <c r="E1532" s="66">
        <f>IF(AND($O1532="HRG",OR($D$2,$Q1532=$E$2)), "See 07.BPTs",IFERROR(ROUND('[10]Linked sheet'!D1532,'Rounded options'!$B$3),"-"))</f>
        <v>8161</v>
      </c>
      <c r="F1532" s="15" t="str">
        <f>IFERROR(ROUND(IF('[10]Linked sheet'!E1532="","-",'[10]Linked sheet'!E1532),'Rounded options'!$B$3),"-")</f>
        <v>-</v>
      </c>
      <c r="G1532" s="15" t="str">
        <f>IFERROR(ROUND(IF('[10]Linked sheet'!F1532="","-",'[10]Linked sheet'!F1532),'Rounded options'!$B$3),"-")</f>
        <v>-</v>
      </c>
      <c r="H1532" s="15">
        <f>IFERROR(ROUND(IF('[10]Linked sheet'!G1532="","-",'[10]Linked sheet'!G1532),'Rounded options'!$B$3),"-")</f>
        <v>26</v>
      </c>
      <c r="I1532" s="66">
        <f>IF(AND(Q1532=$I$2,$O1532="HRG"),"See 07.BPTs",IFERROR(ROUND('[10]Linked sheet'!H1532,'Rounded options'!$B$3),"-"))</f>
        <v>7876</v>
      </c>
      <c r="J1532" s="15">
        <f>IFERROR(ROUND(IF('[10]Linked sheet'!I1532="","-",'[10]Linked sheet'!I1532),'Rounded options'!$B$3),"-")</f>
        <v>33</v>
      </c>
      <c r="K1532" s="15">
        <f>IFERROR(ROUND(IF('[10]Linked sheet'!J1532="","-",'[10]Linked sheet'!J1532),'Rounded options'!$B$3),"-")</f>
        <v>266</v>
      </c>
      <c r="L1532" s="15" t="str">
        <f>IF('[10]Linked sheet'!K1532="","-",'[10]Linked sheet'!K1532)</f>
        <v>No</v>
      </c>
      <c r="M1532" s="39" t="str">
        <f>IF('[10]Linked sheet'!L1532="","-",'[10]Linked sheet'!L1532)</f>
        <v>-</v>
      </c>
      <c r="N1532" s="35">
        <f>IFERROR(ROUND('[10]Linked sheet'!M1532,'Rounded options'!$B$3),"-")</f>
        <v>0</v>
      </c>
      <c r="O1532" s="7" t="str">
        <f>IFERROR(VLOOKUP($B1532,[11]BPT_System_Structure!$B:$F,2,FALSE),"-")</f>
        <v>-</v>
      </c>
      <c r="P1532" s="23" t="str">
        <f>IFERROR(VLOOKUP($B1532,[11]BPT_System_Structure!$B:$F,3,FALSE),"-")</f>
        <v>-</v>
      </c>
      <c r="Q1532" s="8" t="str">
        <f>IFERROR(VLOOKUP($B1532,[11]BPT_System_Structure!$B:$F,5,FALSE),"-")</f>
        <v>-</v>
      </c>
      <c r="R1532" s="59">
        <v>0</v>
      </c>
    </row>
    <row r="1533" spans="2:18" hidden="1" x14ac:dyDescent="0.2">
      <c r="B1533" s="21" t="str">
        <f>'[10]Linked sheet'!A1533</f>
        <v>PM40B</v>
      </c>
      <c r="C1533" s="20" t="str">
        <f>VLOOKUP($B1533,'[10]Linked sheet'!$A$3:$O$1925,2,FALSE)</f>
        <v>Paediatric Acute Lymphoblastic Leukaemia with length of stay 1 day or more, with CC Score 1-2</v>
      </c>
      <c r="D1533" s="68" t="str">
        <f>IF(AND($Q1533=$D$2,$O1533="HRG"),"See 07.BPT",IFERROR(ROUND('[10]Linked sheet'!C1533,'Rounded options'!$B$3),"-"))</f>
        <v>-</v>
      </c>
      <c r="E1533" s="66">
        <f>IF(AND($O1533="HRG",OR($D$2,$Q1533=$E$2)), "See 07.BPTs",IFERROR(ROUND('[10]Linked sheet'!D1533,'Rounded options'!$B$3),"-"))</f>
        <v>4383</v>
      </c>
      <c r="F1533" s="15" t="str">
        <f>IFERROR(ROUND(IF('[10]Linked sheet'!E1533="","-",'[10]Linked sheet'!E1533),'Rounded options'!$B$3),"-")</f>
        <v>-</v>
      </c>
      <c r="G1533" s="15" t="str">
        <f>IFERROR(ROUND(IF('[10]Linked sheet'!F1533="","-",'[10]Linked sheet'!F1533),'Rounded options'!$B$3),"-")</f>
        <v>-</v>
      </c>
      <c r="H1533" s="15">
        <f>IFERROR(ROUND(IF('[10]Linked sheet'!G1533="","-",'[10]Linked sheet'!G1533),'Rounded options'!$B$3),"-")</f>
        <v>11</v>
      </c>
      <c r="I1533" s="66">
        <f>IF(AND(Q1533=$I$2,$O1533="HRG"),"See 07.BPTs",IFERROR(ROUND('[10]Linked sheet'!H1533,'Rounded options'!$B$3),"-"))</f>
        <v>3869</v>
      </c>
      <c r="J1533" s="15">
        <f>IFERROR(ROUND(IF('[10]Linked sheet'!I1533="","-",'[10]Linked sheet'!I1533),'Rounded options'!$B$3),"-")</f>
        <v>21</v>
      </c>
      <c r="K1533" s="15">
        <f>IFERROR(ROUND(IF('[10]Linked sheet'!J1533="","-",'[10]Linked sheet'!J1533),'Rounded options'!$B$3),"-")</f>
        <v>266</v>
      </c>
      <c r="L1533" s="15" t="str">
        <f>IF('[10]Linked sheet'!K1533="","-",'[10]Linked sheet'!K1533)</f>
        <v>No</v>
      </c>
      <c r="M1533" s="39" t="str">
        <f>IF('[10]Linked sheet'!L1533="","-",'[10]Linked sheet'!L1533)</f>
        <v>-</v>
      </c>
      <c r="N1533" s="35">
        <f>IFERROR(ROUND('[10]Linked sheet'!M1533,'Rounded options'!$B$3),"-")</f>
        <v>0</v>
      </c>
      <c r="O1533" s="7" t="str">
        <f>IFERROR(VLOOKUP($B1533,[11]BPT_System_Structure!$B:$F,2,FALSE),"-")</f>
        <v>-</v>
      </c>
      <c r="P1533" s="23" t="str">
        <f>IFERROR(VLOOKUP($B1533,[11]BPT_System_Structure!$B:$F,3,FALSE),"-")</f>
        <v>-</v>
      </c>
      <c r="Q1533" s="8" t="str">
        <f>IFERROR(VLOOKUP($B1533,[11]BPT_System_Structure!$B:$F,5,FALSE),"-")</f>
        <v>-</v>
      </c>
      <c r="R1533" s="59">
        <v>0</v>
      </c>
    </row>
    <row r="1534" spans="2:18" hidden="1" x14ac:dyDescent="0.2">
      <c r="B1534" s="21" t="str">
        <f>'[10]Linked sheet'!A1534</f>
        <v>PM40C</v>
      </c>
      <c r="C1534" s="20" t="str">
        <f>VLOOKUP($B1534,'[10]Linked sheet'!$A$3:$O$1925,2,FALSE)</f>
        <v>Paediatric Acute Lymphoblastic Leukaemia with length of stay 1 day or more, with CC Score 0</v>
      </c>
      <c r="D1534" s="68" t="str">
        <f>IF(AND($Q1534=$D$2,$O1534="HRG"),"See 07.BPT",IFERROR(ROUND('[10]Linked sheet'!C1534,'Rounded options'!$B$3),"-"))</f>
        <v>-</v>
      </c>
      <c r="E1534" s="66">
        <f>IF(AND($O1534="HRG",OR($D$2,$Q1534=$E$2)), "See 07.BPTs",IFERROR(ROUND('[10]Linked sheet'!D1534,'Rounded options'!$B$3),"-"))</f>
        <v>3193</v>
      </c>
      <c r="F1534" s="15" t="str">
        <f>IFERROR(ROUND(IF('[10]Linked sheet'!E1534="","-",'[10]Linked sheet'!E1534),'Rounded options'!$B$3),"-")</f>
        <v>-</v>
      </c>
      <c r="G1534" s="15" t="str">
        <f>IFERROR(ROUND(IF('[10]Linked sheet'!F1534="","-",'[10]Linked sheet'!F1534),'Rounded options'!$B$3),"-")</f>
        <v>-</v>
      </c>
      <c r="H1534" s="15">
        <f>IFERROR(ROUND(IF('[10]Linked sheet'!G1534="","-",'[10]Linked sheet'!G1534),'Rounded options'!$B$3),"-")</f>
        <v>7</v>
      </c>
      <c r="I1534" s="66">
        <f>IF(AND(Q1534=$I$2,$O1534="HRG"),"See 07.BPTs",IFERROR(ROUND('[10]Linked sheet'!H1534,'Rounded options'!$B$3),"-"))</f>
        <v>2610</v>
      </c>
      <c r="J1534" s="15">
        <f>IFERROR(ROUND(IF('[10]Linked sheet'!I1534="","-",'[10]Linked sheet'!I1534),'Rounded options'!$B$3),"-")</f>
        <v>12</v>
      </c>
      <c r="K1534" s="15">
        <f>IFERROR(ROUND(IF('[10]Linked sheet'!J1534="","-",'[10]Linked sheet'!J1534),'Rounded options'!$B$3),"-")</f>
        <v>266</v>
      </c>
      <c r="L1534" s="15" t="str">
        <f>IF('[10]Linked sheet'!K1534="","-",'[10]Linked sheet'!K1534)</f>
        <v>No</v>
      </c>
      <c r="M1534" s="39" t="str">
        <f>IF('[10]Linked sheet'!L1534="","-",'[10]Linked sheet'!L1534)</f>
        <v>-</v>
      </c>
      <c r="N1534" s="35">
        <f>IFERROR(ROUND('[10]Linked sheet'!M1534,'Rounded options'!$B$3),"-")</f>
        <v>0</v>
      </c>
      <c r="O1534" s="7" t="str">
        <f>IFERROR(VLOOKUP($B1534,[11]BPT_System_Structure!$B:$F,2,FALSE),"-")</f>
        <v>-</v>
      </c>
      <c r="P1534" s="23" t="str">
        <f>IFERROR(VLOOKUP($B1534,[11]BPT_System_Structure!$B:$F,3,FALSE),"-")</f>
        <v>-</v>
      </c>
      <c r="Q1534" s="8" t="str">
        <f>IFERROR(VLOOKUP($B1534,[11]BPT_System_Structure!$B:$F,5,FALSE),"-")</f>
        <v>-</v>
      </c>
      <c r="R1534" s="59">
        <v>0</v>
      </c>
    </row>
    <row r="1535" spans="2:18" hidden="1" x14ac:dyDescent="0.2">
      <c r="B1535" s="21" t="str">
        <f>'[10]Linked sheet'!A1535</f>
        <v>PM41Z</v>
      </c>
      <c r="C1535" s="20" t="str">
        <f>VLOOKUP($B1535,'[10]Linked sheet'!$A$3:$O$1925,2,FALSE)</f>
        <v>Paediatric Other Haematological Malignancies with length of stay 1 day or more</v>
      </c>
      <c r="D1535" s="68" t="str">
        <f>IF(AND($Q1535=$D$2,$O1535="HRG"),"See 07.BPT",IFERROR(ROUND('[10]Linked sheet'!C1535,'Rounded options'!$B$3),"-"))</f>
        <v>-</v>
      </c>
      <c r="E1535" s="66">
        <f>IF(AND($O1535="HRG",OR($D$2,$Q1535=$E$2)), "See 07.BPTs",IFERROR(ROUND('[10]Linked sheet'!D1535,'Rounded options'!$B$3),"-"))</f>
        <v>8135</v>
      </c>
      <c r="F1535" s="15" t="str">
        <f>IFERROR(ROUND(IF('[10]Linked sheet'!E1535="","-",'[10]Linked sheet'!E1535),'Rounded options'!$B$3),"-")</f>
        <v>-</v>
      </c>
      <c r="G1535" s="15" t="str">
        <f>IFERROR(ROUND(IF('[10]Linked sheet'!F1535="","-",'[10]Linked sheet'!F1535),'Rounded options'!$B$3),"-")</f>
        <v>-</v>
      </c>
      <c r="H1535" s="15">
        <f>IFERROR(ROUND(IF('[10]Linked sheet'!G1535="","-",'[10]Linked sheet'!G1535),'Rounded options'!$B$3),"-")</f>
        <v>34</v>
      </c>
      <c r="I1535" s="66">
        <f>IF(AND(Q1535=$I$2,$O1535="HRG"),"See 07.BPTs",IFERROR(ROUND('[10]Linked sheet'!H1535,'Rounded options'!$B$3),"-"))</f>
        <v>7886</v>
      </c>
      <c r="J1535" s="15">
        <f>IFERROR(ROUND(IF('[10]Linked sheet'!I1535="","-",'[10]Linked sheet'!I1535),'Rounded options'!$B$3),"-")</f>
        <v>58</v>
      </c>
      <c r="K1535" s="15">
        <f>IFERROR(ROUND(IF('[10]Linked sheet'!J1535="","-",'[10]Linked sheet'!J1535),'Rounded options'!$B$3),"-")</f>
        <v>266</v>
      </c>
      <c r="L1535" s="15" t="str">
        <f>IF('[10]Linked sheet'!K1535="","-",'[10]Linked sheet'!K1535)</f>
        <v>No</v>
      </c>
      <c r="M1535" s="39" t="str">
        <f>IF('[10]Linked sheet'!L1535="","-",'[10]Linked sheet'!L1535)</f>
        <v>-</v>
      </c>
      <c r="N1535" s="35">
        <f>IFERROR(ROUND('[10]Linked sheet'!M1535,'Rounded options'!$B$3),"-")</f>
        <v>0</v>
      </c>
      <c r="O1535" s="7" t="str">
        <f>IFERROR(VLOOKUP($B1535,[11]BPT_System_Structure!$B:$F,2,FALSE),"-")</f>
        <v>-</v>
      </c>
      <c r="P1535" s="23" t="str">
        <f>IFERROR(VLOOKUP($B1535,[11]BPT_System_Structure!$B:$F,3,FALSE),"-")</f>
        <v>-</v>
      </c>
      <c r="Q1535" s="8" t="str">
        <f>IFERROR(VLOOKUP($B1535,[11]BPT_System_Structure!$B:$F,5,FALSE),"-")</f>
        <v>-</v>
      </c>
      <c r="R1535" s="59">
        <v>0</v>
      </c>
    </row>
    <row r="1536" spans="2:18" hidden="1" x14ac:dyDescent="0.2">
      <c r="B1536" s="21" t="str">
        <f>'[10]Linked sheet'!A1536</f>
        <v>PM42A</v>
      </c>
      <c r="C1536" s="20" t="str">
        <f>VLOOKUP($B1536,'[10]Linked sheet'!$A$3:$O$1925,2,FALSE)</f>
        <v>Paediatric Brain Tumours with length of stay 1 day or more, with CC score 1+</v>
      </c>
      <c r="D1536" s="68" t="str">
        <f>IF(AND($Q1536=$D$2,$O1536="HRG"),"See 07.BPT",IFERROR(ROUND('[10]Linked sheet'!C1536,'Rounded options'!$B$3),"-"))</f>
        <v>-</v>
      </c>
      <c r="E1536" s="66">
        <f>IF(AND($O1536="HRG",OR($D$2,$Q1536=$E$2)), "See 07.BPTs",IFERROR(ROUND('[10]Linked sheet'!D1536,'Rounded options'!$B$3),"-"))</f>
        <v>2551</v>
      </c>
      <c r="F1536" s="15" t="str">
        <f>IFERROR(ROUND(IF('[10]Linked sheet'!E1536="","-",'[10]Linked sheet'!E1536),'Rounded options'!$B$3),"-")</f>
        <v>-</v>
      </c>
      <c r="G1536" s="15" t="str">
        <f>IFERROR(ROUND(IF('[10]Linked sheet'!F1536="","-",'[10]Linked sheet'!F1536),'Rounded options'!$B$3),"-")</f>
        <v>-</v>
      </c>
      <c r="H1536" s="15">
        <f>IFERROR(ROUND(IF('[10]Linked sheet'!G1536="","-",'[10]Linked sheet'!G1536),'Rounded options'!$B$3),"-")</f>
        <v>7</v>
      </c>
      <c r="I1536" s="66">
        <f>IF(AND(Q1536=$I$2,$O1536="HRG"),"See 07.BPTs",IFERROR(ROUND('[10]Linked sheet'!H1536,'Rounded options'!$B$3),"-"))</f>
        <v>3143</v>
      </c>
      <c r="J1536" s="15">
        <f>IFERROR(ROUND(IF('[10]Linked sheet'!I1536="","-",'[10]Linked sheet'!I1536),'Rounded options'!$B$3),"-")</f>
        <v>11</v>
      </c>
      <c r="K1536" s="15">
        <f>IFERROR(ROUND(IF('[10]Linked sheet'!J1536="","-",'[10]Linked sheet'!J1536),'Rounded options'!$B$3),"-")</f>
        <v>266</v>
      </c>
      <c r="L1536" s="15" t="str">
        <f>IF('[10]Linked sheet'!K1536="","-",'[10]Linked sheet'!K1536)</f>
        <v>No</v>
      </c>
      <c r="M1536" s="39" t="str">
        <f>IF('[10]Linked sheet'!L1536="","-",'[10]Linked sheet'!L1536)</f>
        <v>-</v>
      </c>
      <c r="N1536" s="35">
        <f>IFERROR(ROUND('[10]Linked sheet'!M1536,'Rounded options'!$B$3),"-")</f>
        <v>0</v>
      </c>
      <c r="O1536" s="7" t="str">
        <f>IFERROR(VLOOKUP($B1536,[11]BPT_System_Structure!$B:$F,2,FALSE),"-")</f>
        <v>-</v>
      </c>
      <c r="P1536" s="23" t="str">
        <f>IFERROR(VLOOKUP($B1536,[11]BPT_System_Structure!$B:$F,3,FALSE),"-")</f>
        <v>-</v>
      </c>
      <c r="Q1536" s="8" t="str">
        <f>IFERROR(VLOOKUP($B1536,[11]BPT_System_Structure!$B:$F,5,FALSE),"-")</f>
        <v>-</v>
      </c>
      <c r="R1536" s="59">
        <v>0</v>
      </c>
    </row>
    <row r="1537" spans="2:18" hidden="1" x14ac:dyDescent="0.2">
      <c r="B1537" s="21" t="str">
        <f>'[10]Linked sheet'!A1537</f>
        <v>PM42B</v>
      </c>
      <c r="C1537" s="20" t="str">
        <f>VLOOKUP($B1537,'[10]Linked sheet'!$A$3:$O$1925,2,FALSE)</f>
        <v>Paediatric Brain Tumours with length of stay 1 day or more, with CC score 0</v>
      </c>
      <c r="D1537" s="68" t="str">
        <f>IF(AND($Q1537=$D$2,$O1537="HRG"),"See 07.BPT",IFERROR(ROUND('[10]Linked sheet'!C1537,'Rounded options'!$B$3),"-"))</f>
        <v>-</v>
      </c>
      <c r="E1537" s="66">
        <f>IF(AND($O1537="HRG",OR($D$2,$Q1537=$E$2)), "See 07.BPTs",IFERROR(ROUND('[10]Linked sheet'!D1537,'Rounded options'!$B$3),"-"))</f>
        <v>2205</v>
      </c>
      <c r="F1537" s="15" t="str">
        <f>IFERROR(ROUND(IF('[10]Linked sheet'!E1537="","-",'[10]Linked sheet'!E1537),'Rounded options'!$B$3),"-")</f>
        <v>-</v>
      </c>
      <c r="G1537" s="15" t="str">
        <f>IFERROR(ROUND(IF('[10]Linked sheet'!F1537="","-",'[10]Linked sheet'!F1537),'Rounded options'!$B$3),"-")</f>
        <v>-</v>
      </c>
      <c r="H1537" s="15">
        <f>IFERROR(ROUND(IF('[10]Linked sheet'!G1537="","-",'[10]Linked sheet'!G1537),'Rounded options'!$B$3),"-")</f>
        <v>6</v>
      </c>
      <c r="I1537" s="66">
        <f>IF(AND(Q1537=$I$2,$O1537="HRG"),"See 07.BPTs",IFERROR(ROUND('[10]Linked sheet'!H1537,'Rounded options'!$B$3),"-"))</f>
        <v>1792</v>
      </c>
      <c r="J1537" s="15">
        <f>IFERROR(ROUND(IF('[10]Linked sheet'!I1537="","-",'[10]Linked sheet'!I1537),'Rounded options'!$B$3),"-")</f>
        <v>6</v>
      </c>
      <c r="K1537" s="15">
        <f>IFERROR(ROUND(IF('[10]Linked sheet'!J1537="","-",'[10]Linked sheet'!J1537),'Rounded options'!$B$3),"-")</f>
        <v>266</v>
      </c>
      <c r="L1537" s="15" t="str">
        <f>IF('[10]Linked sheet'!K1537="","-",'[10]Linked sheet'!K1537)</f>
        <v>No</v>
      </c>
      <c r="M1537" s="39" t="str">
        <f>IF('[10]Linked sheet'!L1537="","-",'[10]Linked sheet'!L1537)</f>
        <v>-</v>
      </c>
      <c r="N1537" s="35">
        <f>IFERROR(ROUND('[10]Linked sheet'!M1537,'Rounded options'!$B$3),"-")</f>
        <v>0</v>
      </c>
      <c r="O1537" s="7" t="str">
        <f>IFERROR(VLOOKUP($B1537,[11]BPT_System_Structure!$B:$F,2,FALSE),"-")</f>
        <v>-</v>
      </c>
      <c r="P1537" s="23" t="str">
        <f>IFERROR(VLOOKUP($B1537,[11]BPT_System_Structure!$B:$F,3,FALSE),"-")</f>
        <v>-</v>
      </c>
      <c r="Q1537" s="8" t="str">
        <f>IFERROR(VLOOKUP($B1537,[11]BPT_System_Structure!$B:$F,5,FALSE),"-")</f>
        <v>-</v>
      </c>
      <c r="R1537" s="59">
        <v>0</v>
      </c>
    </row>
    <row r="1538" spans="2:18" hidden="1" x14ac:dyDescent="0.2">
      <c r="B1538" s="21" t="str">
        <f>'[10]Linked sheet'!A1538</f>
        <v>PM43A</v>
      </c>
      <c r="C1538" s="20" t="str">
        <f>VLOOKUP($B1538,'[10]Linked sheet'!$A$3:$O$1925,2,FALSE)</f>
        <v>Paediatric Other Neoplasms with length of stay 1 day or more, with CC Score 5+</v>
      </c>
      <c r="D1538" s="68" t="str">
        <f>IF(AND($Q1538=$D$2,$O1538="HRG"),"See 07.BPT",IFERROR(ROUND('[10]Linked sheet'!C1538,'Rounded options'!$B$3),"-"))</f>
        <v>-</v>
      </c>
      <c r="E1538" s="66">
        <f>IF(AND($O1538="HRG",OR($D$2,$Q1538=$E$2)), "See 07.BPTs",IFERROR(ROUND('[10]Linked sheet'!D1538,'Rounded options'!$B$3),"-"))</f>
        <v>5158</v>
      </c>
      <c r="F1538" s="15" t="str">
        <f>IFERROR(ROUND(IF('[10]Linked sheet'!E1538="","-",'[10]Linked sheet'!E1538),'Rounded options'!$B$3),"-")</f>
        <v>-</v>
      </c>
      <c r="G1538" s="15" t="str">
        <f>IFERROR(ROUND(IF('[10]Linked sheet'!F1538="","-",'[10]Linked sheet'!F1538),'Rounded options'!$B$3),"-")</f>
        <v>-</v>
      </c>
      <c r="H1538" s="15">
        <f>IFERROR(ROUND(IF('[10]Linked sheet'!G1538="","-",'[10]Linked sheet'!G1538),'Rounded options'!$B$3),"-")</f>
        <v>13</v>
      </c>
      <c r="I1538" s="66">
        <f>IF(AND(Q1538=$I$2,$O1538="HRG"),"See 07.BPTs",IFERROR(ROUND('[10]Linked sheet'!H1538,'Rounded options'!$B$3),"-"))</f>
        <v>5917</v>
      </c>
      <c r="J1538" s="15">
        <f>IFERROR(ROUND(IF('[10]Linked sheet'!I1538="","-",'[10]Linked sheet'!I1538),'Rounded options'!$B$3),"-")</f>
        <v>26</v>
      </c>
      <c r="K1538" s="15">
        <f>IFERROR(ROUND(IF('[10]Linked sheet'!J1538="","-",'[10]Linked sheet'!J1538),'Rounded options'!$B$3),"-")</f>
        <v>266</v>
      </c>
      <c r="L1538" s="15" t="str">
        <f>IF('[10]Linked sheet'!K1538="","-",'[10]Linked sheet'!K1538)</f>
        <v>No</v>
      </c>
      <c r="M1538" s="39" t="str">
        <f>IF('[10]Linked sheet'!L1538="","-",'[10]Linked sheet'!L1538)</f>
        <v>-</v>
      </c>
      <c r="N1538" s="35">
        <f>IFERROR(ROUND('[10]Linked sheet'!M1538,'Rounded options'!$B$3),"-")</f>
        <v>0</v>
      </c>
      <c r="O1538" s="7" t="str">
        <f>IFERROR(VLOOKUP($B1538,[11]BPT_System_Structure!$B:$F,2,FALSE),"-")</f>
        <v>-</v>
      </c>
      <c r="P1538" s="23" t="str">
        <f>IFERROR(VLOOKUP($B1538,[11]BPT_System_Structure!$B:$F,3,FALSE),"-")</f>
        <v>-</v>
      </c>
      <c r="Q1538" s="8" t="str">
        <f>IFERROR(VLOOKUP($B1538,[11]BPT_System_Structure!$B:$F,5,FALSE),"-")</f>
        <v>-</v>
      </c>
      <c r="R1538" s="59">
        <v>0</v>
      </c>
    </row>
    <row r="1539" spans="2:18" hidden="1" x14ac:dyDescent="0.2">
      <c r="B1539" s="21" t="str">
        <f>'[10]Linked sheet'!A1539</f>
        <v>PM43B</v>
      </c>
      <c r="C1539" s="20" t="str">
        <f>VLOOKUP($B1539,'[10]Linked sheet'!$A$3:$O$1925,2,FALSE)</f>
        <v>Paediatric Other Neoplasms with length of stay 1 day or more, with CC Score 1-4</v>
      </c>
      <c r="D1539" s="68" t="str">
        <f>IF(AND($Q1539=$D$2,$O1539="HRG"),"See 07.BPT",IFERROR(ROUND('[10]Linked sheet'!C1539,'Rounded options'!$B$3),"-"))</f>
        <v>-</v>
      </c>
      <c r="E1539" s="66">
        <f>IF(AND($O1539="HRG",OR($D$2,$Q1539=$E$2)), "See 07.BPTs",IFERROR(ROUND('[10]Linked sheet'!D1539,'Rounded options'!$B$3),"-"))</f>
        <v>2885</v>
      </c>
      <c r="F1539" s="15" t="str">
        <f>IFERROR(ROUND(IF('[10]Linked sheet'!E1539="","-",'[10]Linked sheet'!E1539),'Rounded options'!$B$3),"-")</f>
        <v>-</v>
      </c>
      <c r="G1539" s="15" t="str">
        <f>IFERROR(ROUND(IF('[10]Linked sheet'!F1539="","-",'[10]Linked sheet'!F1539),'Rounded options'!$B$3),"-")</f>
        <v>-</v>
      </c>
      <c r="H1539" s="15">
        <f>IFERROR(ROUND(IF('[10]Linked sheet'!G1539="","-",'[10]Linked sheet'!G1539),'Rounded options'!$B$3),"-")</f>
        <v>7</v>
      </c>
      <c r="I1539" s="66">
        <f>IF(AND(Q1539=$I$2,$O1539="HRG"),"See 07.BPTs",IFERROR(ROUND('[10]Linked sheet'!H1539,'Rounded options'!$B$3),"-"))</f>
        <v>2738</v>
      </c>
      <c r="J1539" s="15">
        <f>IFERROR(ROUND(IF('[10]Linked sheet'!I1539="","-",'[10]Linked sheet'!I1539),'Rounded options'!$B$3),"-")</f>
        <v>10</v>
      </c>
      <c r="K1539" s="15">
        <f>IFERROR(ROUND(IF('[10]Linked sheet'!J1539="","-",'[10]Linked sheet'!J1539),'Rounded options'!$B$3),"-")</f>
        <v>266</v>
      </c>
      <c r="L1539" s="15" t="str">
        <f>IF('[10]Linked sheet'!K1539="","-",'[10]Linked sheet'!K1539)</f>
        <v>No</v>
      </c>
      <c r="M1539" s="39" t="str">
        <f>IF('[10]Linked sheet'!L1539="","-",'[10]Linked sheet'!L1539)</f>
        <v>-</v>
      </c>
      <c r="N1539" s="35">
        <f>IFERROR(ROUND('[10]Linked sheet'!M1539,'Rounded options'!$B$3),"-")</f>
        <v>0</v>
      </c>
      <c r="O1539" s="7" t="str">
        <f>IFERROR(VLOOKUP($B1539,[11]BPT_System_Structure!$B:$F,2,FALSE),"-")</f>
        <v>-</v>
      </c>
      <c r="P1539" s="23" t="str">
        <f>IFERROR(VLOOKUP($B1539,[11]BPT_System_Structure!$B:$F,3,FALSE),"-")</f>
        <v>-</v>
      </c>
      <c r="Q1539" s="8" t="str">
        <f>IFERROR(VLOOKUP($B1539,[11]BPT_System_Structure!$B:$F,5,FALSE),"-")</f>
        <v>-</v>
      </c>
      <c r="R1539" s="59">
        <v>0</v>
      </c>
    </row>
    <row r="1540" spans="2:18" hidden="1" x14ac:dyDescent="0.2">
      <c r="B1540" s="21" t="str">
        <f>'[10]Linked sheet'!A1540</f>
        <v>PM43C</v>
      </c>
      <c r="C1540" s="20" t="str">
        <f>VLOOKUP($B1540,'[10]Linked sheet'!$A$3:$O$1925,2,FALSE)</f>
        <v>Paediatric Other Neoplasms with length of stay 1 day or more, with CC Score 0</v>
      </c>
      <c r="D1540" s="68" t="str">
        <f>IF(AND($Q1540=$D$2,$O1540="HRG"),"See 07.BPT",IFERROR(ROUND('[10]Linked sheet'!C1540,'Rounded options'!$B$3),"-"))</f>
        <v>-</v>
      </c>
      <c r="E1540" s="66">
        <f>IF(AND($O1540="HRG",OR($D$2,$Q1540=$E$2)), "See 07.BPTs",IFERROR(ROUND('[10]Linked sheet'!D1540,'Rounded options'!$B$3),"-"))</f>
        <v>2386</v>
      </c>
      <c r="F1540" s="15" t="str">
        <f>IFERROR(ROUND(IF('[10]Linked sheet'!E1540="","-",'[10]Linked sheet'!E1540),'Rounded options'!$B$3),"-")</f>
        <v>-</v>
      </c>
      <c r="G1540" s="15" t="str">
        <f>IFERROR(ROUND(IF('[10]Linked sheet'!F1540="","-",'[10]Linked sheet'!F1540),'Rounded options'!$B$3),"-")</f>
        <v>-</v>
      </c>
      <c r="H1540" s="15">
        <f>IFERROR(ROUND(IF('[10]Linked sheet'!G1540="","-",'[10]Linked sheet'!G1540),'Rounded options'!$B$3),"-")</f>
        <v>7</v>
      </c>
      <c r="I1540" s="66">
        <f>IF(AND(Q1540=$I$2,$O1540="HRG"),"See 07.BPTs",IFERROR(ROUND('[10]Linked sheet'!H1540,'Rounded options'!$B$3),"-"))</f>
        <v>1909</v>
      </c>
      <c r="J1540" s="15">
        <f>IFERROR(ROUND(IF('[10]Linked sheet'!I1540="","-",'[10]Linked sheet'!I1540),'Rounded options'!$B$3),"-")</f>
        <v>9</v>
      </c>
      <c r="K1540" s="15">
        <f>IFERROR(ROUND(IF('[10]Linked sheet'!J1540="","-",'[10]Linked sheet'!J1540),'Rounded options'!$B$3),"-")</f>
        <v>266</v>
      </c>
      <c r="L1540" s="15" t="str">
        <f>IF('[10]Linked sheet'!K1540="","-",'[10]Linked sheet'!K1540)</f>
        <v>No</v>
      </c>
      <c r="M1540" s="39" t="str">
        <f>IF('[10]Linked sheet'!L1540="","-",'[10]Linked sheet'!L1540)</f>
        <v>-</v>
      </c>
      <c r="N1540" s="35">
        <f>IFERROR(ROUND('[10]Linked sheet'!M1540,'Rounded options'!$B$3),"-")</f>
        <v>0</v>
      </c>
      <c r="O1540" s="7" t="str">
        <f>IFERROR(VLOOKUP($B1540,[11]BPT_System_Structure!$B:$F,2,FALSE),"-")</f>
        <v>-</v>
      </c>
      <c r="P1540" s="23" t="str">
        <f>IFERROR(VLOOKUP($B1540,[11]BPT_System_Structure!$B:$F,3,FALSE),"-")</f>
        <v>-</v>
      </c>
      <c r="Q1540" s="8" t="str">
        <f>IFERROR(VLOOKUP($B1540,[11]BPT_System_Structure!$B:$F,5,FALSE),"-")</f>
        <v>-</v>
      </c>
      <c r="R1540" s="59">
        <v>0</v>
      </c>
    </row>
    <row r="1541" spans="2:18" hidden="1" x14ac:dyDescent="0.2">
      <c r="B1541" s="21" t="str">
        <f>'[10]Linked sheet'!A1541</f>
        <v>PM44Z</v>
      </c>
      <c r="C1541" s="20" t="str">
        <f>VLOOKUP($B1541,'[10]Linked sheet'!$A$3:$O$1925,2,FALSE)</f>
        <v>Paediatric Neoplasm Diagnoses with length of stay 0 days</v>
      </c>
      <c r="D1541" s="68" t="str">
        <f>IF(AND($Q1541=$D$2,$O1541="HRG"),"See 07.BPT",IFERROR(ROUND('[10]Linked sheet'!C1541,'Rounded options'!$B$3),"-"))</f>
        <v>-</v>
      </c>
      <c r="E1541" s="66">
        <f>IF(AND($O1541="HRG",OR($D$2,$Q1541=$E$2)), "See 07.BPTs",IFERROR(ROUND('[10]Linked sheet'!D1541,'Rounded options'!$B$3),"-"))</f>
        <v>625</v>
      </c>
      <c r="F1541" s="15" t="str">
        <f>IFERROR(ROUND(IF('[10]Linked sheet'!E1541="","-",'[10]Linked sheet'!E1541),'Rounded options'!$B$3),"-")</f>
        <v>-</v>
      </c>
      <c r="G1541" s="15" t="str">
        <f>IFERROR(ROUND(IF('[10]Linked sheet'!F1541="","-",'[10]Linked sheet'!F1541),'Rounded options'!$B$3),"-")</f>
        <v>-</v>
      </c>
      <c r="H1541" s="15">
        <f>IFERROR(ROUND(IF('[10]Linked sheet'!G1541="","-",'[10]Linked sheet'!G1541),'Rounded options'!$B$3),"-")</f>
        <v>5</v>
      </c>
      <c r="I1541" s="66">
        <f>IF(AND(Q1541=$I$2,$O1541="HRG"),"See 07.BPTs",IFERROR(ROUND('[10]Linked sheet'!H1541,'Rounded options'!$B$3),"-"))</f>
        <v>709</v>
      </c>
      <c r="J1541" s="15">
        <f>IFERROR(ROUND(IF('[10]Linked sheet'!I1541="","-",'[10]Linked sheet'!I1541),'Rounded options'!$B$3),"-")</f>
        <v>5</v>
      </c>
      <c r="K1541" s="15">
        <f>IFERROR(ROUND(IF('[10]Linked sheet'!J1541="","-",'[10]Linked sheet'!J1541),'Rounded options'!$B$3),"-")</f>
        <v>266</v>
      </c>
      <c r="L1541" s="15" t="str">
        <f>IF('[10]Linked sheet'!K1541="","-",'[10]Linked sheet'!K1541)</f>
        <v>No</v>
      </c>
      <c r="M1541" s="39" t="str">
        <f>IF('[10]Linked sheet'!L1541="","-",'[10]Linked sheet'!L1541)</f>
        <v>-</v>
      </c>
      <c r="N1541" s="35">
        <f>IFERROR(ROUND('[10]Linked sheet'!M1541,'Rounded options'!$B$3),"-")</f>
        <v>0</v>
      </c>
      <c r="O1541" s="7" t="str">
        <f>IFERROR(VLOOKUP($B1541,[11]BPT_System_Structure!$B:$F,2,FALSE),"-")</f>
        <v>-</v>
      </c>
      <c r="P1541" s="23" t="str">
        <f>IFERROR(VLOOKUP($B1541,[11]BPT_System_Structure!$B:$F,3,FALSE),"-")</f>
        <v>-</v>
      </c>
      <c r="Q1541" s="8" t="str">
        <f>IFERROR(VLOOKUP($B1541,[11]BPT_System_Structure!$B:$F,5,FALSE),"-")</f>
        <v>-</v>
      </c>
      <c r="R1541" s="59">
        <v>0</v>
      </c>
    </row>
    <row r="1542" spans="2:18" hidden="1" x14ac:dyDescent="0.2">
      <c r="B1542" s="21" t="str">
        <f>'[10]Linked sheet'!A1542</f>
        <v>PM45A</v>
      </c>
      <c r="C1542" s="20" t="str">
        <f>VLOOKUP($B1542,'[10]Linked sheet'!$A$3:$O$1925,2,FALSE)</f>
        <v>Paediatric Febrile Neutropenia with Malignancy, with CC Score 6+</v>
      </c>
      <c r="D1542" s="68" t="str">
        <f>IF(AND($Q1542=$D$2,$O1542="HRG"),"See 07.BPT",IFERROR(ROUND('[10]Linked sheet'!C1542,'Rounded options'!$B$3),"-"))</f>
        <v>-</v>
      </c>
      <c r="E1542" s="66">
        <f>IF(AND($O1542="HRG",OR($D$2,$Q1542=$E$2)), "See 07.BPTs",IFERROR(ROUND('[10]Linked sheet'!D1542,'Rounded options'!$B$3),"-"))</f>
        <v>19311</v>
      </c>
      <c r="F1542" s="15" t="str">
        <f>IFERROR(ROUND(IF('[10]Linked sheet'!E1542="","-",'[10]Linked sheet'!E1542),'Rounded options'!$B$3),"-")</f>
        <v>-</v>
      </c>
      <c r="G1542" s="15" t="str">
        <f>IFERROR(ROUND(IF('[10]Linked sheet'!F1542="","-",'[10]Linked sheet'!F1542),'Rounded options'!$B$3),"-")</f>
        <v>-</v>
      </c>
      <c r="H1542" s="15">
        <f>IFERROR(ROUND(IF('[10]Linked sheet'!G1542="","-",'[10]Linked sheet'!G1542),'Rounded options'!$B$3),"-")</f>
        <v>78</v>
      </c>
      <c r="I1542" s="66">
        <f>IF(AND(Q1542=$I$2,$O1542="HRG"),"See 07.BPTs",IFERROR(ROUND('[10]Linked sheet'!H1542,'Rounded options'!$B$3),"-"))</f>
        <v>13351</v>
      </c>
      <c r="J1542" s="15">
        <f>IFERROR(ROUND(IF('[10]Linked sheet'!I1542="","-",'[10]Linked sheet'!I1542),'Rounded options'!$B$3),"-")</f>
        <v>71</v>
      </c>
      <c r="K1542" s="15">
        <f>IFERROR(ROUND(IF('[10]Linked sheet'!J1542="","-",'[10]Linked sheet'!J1542),'Rounded options'!$B$3),"-")</f>
        <v>266</v>
      </c>
      <c r="L1542" s="15" t="str">
        <f>IF('[10]Linked sheet'!K1542="","-",'[10]Linked sheet'!K1542)</f>
        <v>No</v>
      </c>
      <c r="M1542" s="39" t="str">
        <f>IF('[10]Linked sheet'!L1542="","-",'[10]Linked sheet'!L1542)</f>
        <v>-</v>
      </c>
      <c r="N1542" s="35">
        <f>IFERROR(ROUND('[10]Linked sheet'!M1542,'Rounded options'!$B$3),"-")</f>
        <v>0</v>
      </c>
      <c r="O1542" s="7" t="str">
        <f>IFERROR(VLOOKUP($B1542,[11]BPT_System_Structure!$B:$F,2,FALSE),"-")</f>
        <v>-</v>
      </c>
      <c r="P1542" s="23" t="str">
        <f>IFERROR(VLOOKUP($B1542,[11]BPT_System_Structure!$B:$F,3,FALSE),"-")</f>
        <v>-</v>
      </c>
      <c r="Q1542" s="8" t="str">
        <f>IFERROR(VLOOKUP($B1542,[11]BPT_System_Structure!$B:$F,5,FALSE),"-")</f>
        <v>-</v>
      </c>
      <c r="R1542" s="59">
        <v>0</v>
      </c>
    </row>
    <row r="1543" spans="2:18" hidden="1" x14ac:dyDescent="0.2">
      <c r="B1543" s="21" t="str">
        <f>'[10]Linked sheet'!A1543</f>
        <v>PM45B</v>
      </c>
      <c r="C1543" s="20" t="str">
        <f>VLOOKUP($B1543,'[10]Linked sheet'!$A$3:$O$1925,2,FALSE)</f>
        <v>Paediatric Febrile Neutropenia with Malignancy, with CC Score 3-5</v>
      </c>
      <c r="D1543" s="68" t="str">
        <f>IF(AND($Q1543=$D$2,$O1543="HRG"),"See 07.BPT",IFERROR(ROUND('[10]Linked sheet'!C1543,'Rounded options'!$B$3),"-"))</f>
        <v>-</v>
      </c>
      <c r="E1543" s="66">
        <f>IF(AND($O1543="HRG",OR($D$2,$Q1543=$E$2)), "See 07.BPTs",IFERROR(ROUND('[10]Linked sheet'!D1543,'Rounded options'!$B$3),"-"))</f>
        <v>8227</v>
      </c>
      <c r="F1543" s="15" t="str">
        <f>IFERROR(ROUND(IF('[10]Linked sheet'!E1543="","-",'[10]Linked sheet'!E1543),'Rounded options'!$B$3),"-")</f>
        <v>-</v>
      </c>
      <c r="G1543" s="15" t="str">
        <f>IFERROR(ROUND(IF('[10]Linked sheet'!F1543="","-",'[10]Linked sheet'!F1543),'Rounded options'!$B$3),"-")</f>
        <v>-</v>
      </c>
      <c r="H1543" s="15">
        <f>IFERROR(ROUND(IF('[10]Linked sheet'!G1543="","-",'[10]Linked sheet'!G1543),'Rounded options'!$B$3),"-")</f>
        <v>41</v>
      </c>
      <c r="I1543" s="66">
        <f>IF(AND(Q1543=$I$2,$O1543="HRG"),"See 07.BPTs",IFERROR(ROUND('[10]Linked sheet'!H1543,'Rounded options'!$B$3),"-"))</f>
        <v>4538</v>
      </c>
      <c r="J1543" s="15">
        <f>IFERROR(ROUND(IF('[10]Linked sheet'!I1543="","-",'[10]Linked sheet'!I1543),'Rounded options'!$B$3),"-")</f>
        <v>16</v>
      </c>
      <c r="K1543" s="15">
        <f>IFERROR(ROUND(IF('[10]Linked sheet'!J1543="","-",'[10]Linked sheet'!J1543),'Rounded options'!$B$3),"-")</f>
        <v>266</v>
      </c>
      <c r="L1543" s="15" t="str">
        <f>IF('[10]Linked sheet'!K1543="","-",'[10]Linked sheet'!K1543)</f>
        <v>No</v>
      </c>
      <c r="M1543" s="39" t="str">
        <f>IF('[10]Linked sheet'!L1543="","-",'[10]Linked sheet'!L1543)</f>
        <v>-</v>
      </c>
      <c r="N1543" s="35">
        <f>IFERROR(ROUND('[10]Linked sheet'!M1543,'Rounded options'!$B$3),"-")</f>
        <v>0</v>
      </c>
      <c r="O1543" s="7" t="str">
        <f>IFERROR(VLOOKUP($B1543,[11]BPT_System_Structure!$B:$F,2,FALSE),"-")</f>
        <v>-</v>
      </c>
      <c r="P1543" s="23" t="str">
        <f>IFERROR(VLOOKUP($B1543,[11]BPT_System_Structure!$B:$F,3,FALSE),"-")</f>
        <v>-</v>
      </c>
      <c r="Q1543" s="8" t="str">
        <f>IFERROR(VLOOKUP($B1543,[11]BPT_System_Structure!$B:$F,5,FALSE),"-")</f>
        <v>-</v>
      </c>
      <c r="R1543" s="59">
        <v>0</v>
      </c>
    </row>
    <row r="1544" spans="2:18" hidden="1" x14ac:dyDescent="0.2">
      <c r="B1544" s="21" t="str">
        <f>'[10]Linked sheet'!A1544</f>
        <v>PM45C</v>
      </c>
      <c r="C1544" s="20" t="str">
        <f>VLOOKUP($B1544,'[10]Linked sheet'!$A$3:$O$1925,2,FALSE)</f>
        <v>Paediatric Febrile Neutropenia with Malignancy, with CC Score 1-2</v>
      </c>
      <c r="D1544" s="68" t="str">
        <f>IF(AND($Q1544=$D$2,$O1544="HRG"),"See 07.BPT",IFERROR(ROUND('[10]Linked sheet'!C1544,'Rounded options'!$B$3),"-"))</f>
        <v>-</v>
      </c>
      <c r="E1544" s="66">
        <f>IF(AND($O1544="HRG",OR($D$2,$Q1544=$E$2)), "See 07.BPTs",IFERROR(ROUND('[10]Linked sheet'!D1544,'Rounded options'!$B$3),"-"))</f>
        <v>4878</v>
      </c>
      <c r="F1544" s="15" t="str">
        <f>IFERROR(ROUND(IF('[10]Linked sheet'!E1544="","-",'[10]Linked sheet'!E1544),'Rounded options'!$B$3),"-")</f>
        <v>-</v>
      </c>
      <c r="G1544" s="15" t="str">
        <f>IFERROR(ROUND(IF('[10]Linked sheet'!F1544="","-",'[10]Linked sheet'!F1544),'Rounded options'!$B$3),"-")</f>
        <v>-</v>
      </c>
      <c r="H1544" s="15">
        <f>IFERROR(ROUND(IF('[10]Linked sheet'!G1544="","-",'[10]Linked sheet'!G1544),'Rounded options'!$B$3),"-")</f>
        <v>16</v>
      </c>
      <c r="I1544" s="66">
        <f>IF(AND(Q1544=$I$2,$O1544="HRG"),"See 07.BPTs",IFERROR(ROUND('[10]Linked sheet'!H1544,'Rounded options'!$B$3),"-"))</f>
        <v>2858</v>
      </c>
      <c r="J1544" s="15">
        <f>IFERROR(ROUND(IF('[10]Linked sheet'!I1544="","-",'[10]Linked sheet'!I1544),'Rounded options'!$B$3),"-")</f>
        <v>12</v>
      </c>
      <c r="K1544" s="15">
        <f>IFERROR(ROUND(IF('[10]Linked sheet'!J1544="","-",'[10]Linked sheet'!J1544),'Rounded options'!$B$3),"-")</f>
        <v>266</v>
      </c>
      <c r="L1544" s="15" t="str">
        <f>IF('[10]Linked sheet'!K1544="","-",'[10]Linked sheet'!K1544)</f>
        <v>No</v>
      </c>
      <c r="M1544" s="39" t="str">
        <f>IF('[10]Linked sheet'!L1544="","-",'[10]Linked sheet'!L1544)</f>
        <v>-</v>
      </c>
      <c r="N1544" s="35">
        <f>IFERROR(ROUND('[10]Linked sheet'!M1544,'Rounded options'!$B$3),"-")</f>
        <v>0</v>
      </c>
      <c r="O1544" s="7" t="str">
        <f>IFERROR(VLOOKUP($B1544,[11]BPT_System_Structure!$B:$F,2,FALSE),"-")</f>
        <v>-</v>
      </c>
      <c r="P1544" s="23" t="str">
        <f>IFERROR(VLOOKUP($B1544,[11]BPT_System_Structure!$B:$F,3,FALSE),"-")</f>
        <v>-</v>
      </c>
      <c r="Q1544" s="8" t="str">
        <f>IFERROR(VLOOKUP($B1544,[11]BPT_System_Structure!$B:$F,5,FALSE),"-")</f>
        <v>-</v>
      </c>
      <c r="R1544" s="59">
        <v>0</v>
      </c>
    </row>
    <row r="1545" spans="2:18" hidden="1" x14ac:dyDescent="0.2">
      <c r="B1545" s="21" t="str">
        <f>'[10]Linked sheet'!A1545</f>
        <v>PM45D</v>
      </c>
      <c r="C1545" s="20" t="str">
        <f>VLOOKUP($B1545,'[10]Linked sheet'!$A$3:$O$1925,2,FALSE)</f>
        <v>Paediatric Febrile Neutropenia with Malignancy, with CC Score 0</v>
      </c>
      <c r="D1545" s="68" t="str">
        <f>IF(AND($Q1545=$D$2,$O1545="HRG"),"See 07.BPT",IFERROR(ROUND('[10]Linked sheet'!C1545,'Rounded options'!$B$3),"-"))</f>
        <v>-</v>
      </c>
      <c r="E1545" s="66">
        <f>IF(AND($O1545="HRG",OR($D$2,$Q1545=$E$2)), "See 07.BPTs",IFERROR(ROUND('[10]Linked sheet'!D1545,'Rounded options'!$B$3),"-"))</f>
        <v>2958</v>
      </c>
      <c r="F1545" s="15" t="str">
        <f>IFERROR(ROUND(IF('[10]Linked sheet'!E1545="","-",'[10]Linked sheet'!E1545),'Rounded options'!$B$3),"-")</f>
        <v>-</v>
      </c>
      <c r="G1545" s="15" t="str">
        <f>IFERROR(ROUND(IF('[10]Linked sheet'!F1545="","-",'[10]Linked sheet'!F1545),'Rounded options'!$B$3),"-")</f>
        <v>-</v>
      </c>
      <c r="H1545" s="15">
        <f>IFERROR(ROUND(IF('[10]Linked sheet'!G1545="","-",'[10]Linked sheet'!G1545),'Rounded options'!$B$3),"-")</f>
        <v>10</v>
      </c>
      <c r="I1545" s="66">
        <f>IF(AND(Q1545=$I$2,$O1545="HRG"),"See 07.BPTs",IFERROR(ROUND('[10]Linked sheet'!H1545,'Rounded options'!$B$3),"-"))</f>
        <v>1994</v>
      </c>
      <c r="J1545" s="15">
        <f>IFERROR(ROUND(IF('[10]Linked sheet'!I1545="","-",'[10]Linked sheet'!I1545),'Rounded options'!$B$3),"-")</f>
        <v>7</v>
      </c>
      <c r="K1545" s="15">
        <f>IFERROR(ROUND(IF('[10]Linked sheet'!J1545="","-",'[10]Linked sheet'!J1545),'Rounded options'!$B$3),"-")</f>
        <v>266</v>
      </c>
      <c r="L1545" s="15" t="str">
        <f>IF('[10]Linked sheet'!K1545="","-",'[10]Linked sheet'!K1545)</f>
        <v>No</v>
      </c>
      <c r="M1545" s="39" t="str">
        <f>IF('[10]Linked sheet'!L1545="","-",'[10]Linked sheet'!L1545)</f>
        <v>-</v>
      </c>
      <c r="N1545" s="35">
        <f>IFERROR(ROUND('[10]Linked sheet'!M1545,'Rounded options'!$B$3),"-")</f>
        <v>0</v>
      </c>
      <c r="O1545" s="7" t="str">
        <f>IFERROR(VLOOKUP($B1545,[11]BPT_System_Structure!$B:$F,2,FALSE),"-")</f>
        <v>-</v>
      </c>
      <c r="P1545" s="23" t="str">
        <f>IFERROR(VLOOKUP($B1545,[11]BPT_System_Structure!$B:$F,3,FALSE),"-")</f>
        <v>-</v>
      </c>
      <c r="Q1545" s="8" t="str">
        <f>IFERROR(VLOOKUP($B1545,[11]BPT_System_Structure!$B:$F,5,FALSE),"-")</f>
        <v>-</v>
      </c>
      <c r="R1545" s="59">
        <v>0</v>
      </c>
    </row>
    <row r="1546" spans="2:18" hidden="1" x14ac:dyDescent="0.2">
      <c r="B1546" s="21" t="str">
        <f>'[10]Linked sheet'!A1546</f>
        <v>PN46A</v>
      </c>
      <c r="C1546" s="20" t="str">
        <f>VLOOKUP($B1546,'[10]Linked sheet'!$A$3:$O$1925,2,FALSE)</f>
        <v>Paediatric Thalassaemia with CC Score 1+</v>
      </c>
      <c r="D1546" s="68" t="str">
        <f>IF(AND($Q1546=$D$2,$O1546="HRG"),"See 07.BPT",IFERROR(ROUND('[10]Linked sheet'!C1546,'Rounded options'!$B$3),"-"))</f>
        <v>-</v>
      </c>
      <c r="E1546" s="66">
        <f>IF(AND($O1546="HRG",OR($D$2,$Q1546=$E$2)), "See 07.BPTs",IFERROR(ROUND('[10]Linked sheet'!D1546,'Rounded options'!$B$3),"-"))</f>
        <v>471</v>
      </c>
      <c r="F1546" s="15" t="str">
        <f>IFERROR(ROUND(IF('[10]Linked sheet'!E1546="","-",'[10]Linked sheet'!E1546),'Rounded options'!$B$3),"-")</f>
        <v>-</v>
      </c>
      <c r="G1546" s="15" t="str">
        <f>IFERROR(ROUND(IF('[10]Linked sheet'!F1546="","-",'[10]Linked sheet'!F1546),'Rounded options'!$B$3),"-")</f>
        <v>-</v>
      </c>
      <c r="H1546" s="15">
        <f>IFERROR(ROUND(IF('[10]Linked sheet'!G1546="","-",'[10]Linked sheet'!G1546),'Rounded options'!$B$3),"-")</f>
        <v>5</v>
      </c>
      <c r="I1546" s="66">
        <f>IF(AND(Q1546=$I$2,$O1546="HRG"),"See 07.BPTs",IFERROR(ROUND('[10]Linked sheet'!H1546,'Rounded options'!$B$3),"-"))</f>
        <v>736</v>
      </c>
      <c r="J1546" s="15">
        <f>IFERROR(ROUND(IF('[10]Linked sheet'!I1546="","-",'[10]Linked sheet'!I1546),'Rounded options'!$B$3),"-")</f>
        <v>5</v>
      </c>
      <c r="K1546" s="15">
        <f>IFERROR(ROUND(IF('[10]Linked sheet'!J1546="","-",'[10]Linked sheet'!J1546),'Rounded options'!$B$3),"-")</f>
        <v>266</v>
      </c>
      <c r="L1546" s="15" t="str">
        <f>IF('[10]Linked sheet'!K1546="","-",'[10]Linked sheet'!K1546)</f>
        <v>No</v>
      </c>
      <c r="M1546" s="39" t="str">
        <f>IF('[10]Linked sheet'!L1546="","-",'[10]Linked sheet'!L1546)</f>
        <v>-</v>
      </c>
      <c r="N1546" s="35">
        <f>IFERROR(ROUND('[10]Linked sheet'!M1546,'Rounded options'!$B$3),"-")</f>
        <v>0</v>
      </c>
      <c r="O1546" s="7" t="str">
        <f>IFERROR(VLOOKUP($B1546,[11]BPT_System_Structure!$B:$F,2,FALSE),"-")</f>
        <v>-</v>
      </c>
      <c r="P1546" s="23" t="str">
        <f>IFERROR(VLOOKUP($B1546,[11]BPT_System_Structure!$B:$F,3,FALSE),"-")</f>
        <v>-</v>
      </c>
      <c r="Q1546" s="8" t="str">
        <f>IFERROR(VLOOKUP($B1546,[11]BPT_System_Structure!$B:$F,5,FALSE),"-")</f>
        <v>-</v>
      </c>
      <c r="R1546" s="59">
        <v>0</v>
      </c>
    </row>
    <row r="1547" spans="2:18" hidden="1" x14ac:dyDescent="0.2">
      <c r="B1547" s="21" t="str">
        <f>'[10]Linked sheet'!A1547</f>
        <v>PN46B</v>
      </c>
      <c r="C1547" s="20" t="str">
        <f>VLOOKUP($B1547,'[10]Linked sheet'!$A$3:$O$1925,2,FALSE)</f>
        <v>Paediatric Thalassaemia with CC Score 0</v>
      </c>
      <c r="D1547" s="68" t="str">
        <f>IF(AND($Q1547=$D$2,$O1547="HRG"),"See 07.BPT",IFERROR(ROUND('[10]Linked sheet'!C1547,'Rounded options'!$B$3),"-"))</f>
        <v>-</v>
      </c>
      <c r="E1547" s="66">
        <f>IF(AND($O1547="HRG",OR($D$2,$Q1547=$E$2)), "See 07.BPTs",IFERROR(ROUND('[10]Linked sheet'!D1547,'Rounded options'!$B$3),"-"))</f>
        <v>446</v>
      </c>
      <c r="F1547" s="15" t="str">
        <f>IFERROR(ROUND(IF('[10]Linked sheet'!E1547="","-",'[10]Linked sheet'!E1547),'Rounded options'!$B$3),"-")</f>
        <v>-</v>
      </c>
      <c r="G1547" s="15" t="str">
        <f>IFERROR(ROUND(IF('[10]Linked sheet'!F1547="","-",'[10]Linked sheet'!F1547),'Rounded options'!$B$3),"-")</f>
        <v>-</v>
      </c>
      <c r="H1547" s="15">
        <f>IFERROR(ROUND(IF('[10]Linked sheet'!G1547="","-",'[10]Linked sheet'!G1547),'Rounded options'!$B$3),"-")</f>
        <v>5</v>
      </c>
      <c r="I1547" s="66">
        <f>IF(AND(Q1547=$I$2,$O1547="HRG"),"See 07.BPTs",IFERROR(ROUND('[10]Linked sheet'!H1547,'Rounded options'!$B$3),"-"))</f>
        <v>500</v>
      </c>
      <c r="J1547" s="15">
        <f>IFERROR(ROUND(IF('[10]Linked sheet'!I1547="","-",'[10]Linked sheet'!I1547),'Rounded options'!$B$3),"-")</f>
        <v>5</v>
      </c>
      <c r="K1547" s="15">
        <f>IFERROR(ROUND(IF('[10]Linked sheet'!J1547="","-",'[10]Linked sheet'!J1547),'Rounded options'!$B$3),"-")</f>
        <v>266</v>
      </c>
      <c r="L1547" s="15" t="str">
        <f>IF('[10]Linked sheet'!K1547="","-",'[10]Linked sheet'!K1547)</f>
        <v>No</v>
      </c>
      <c r="M1547" s="39" t="str">
        <f>IF('[10]Linked sheet'!L1547="","-",'[10]Linked sheet'!L1547)</f>
        <v>-</v>
      </c>
      <c r="N1547" s="35">
        <f>IFERROR(ROUND('[10]Linked sheet'!M1547,'Rounded options'!$B$3),"-")</f>
        <v>0</v>
      </c>
      <c r="O1547" s="7" t="str">
        <f>IFERROR(VLOOKUP($B1547,[11]BPT_System_Structure!$B:$F,2,FALSE),"-")</f>
        <v>-</v>
      </c>
      <c r="P1547" s="23" t="str">
        <f>IFERROR(VLOOKUP($B1547,[11]BPT_System_Structure!$B:$F,3,FALSE),"-")</f>
        <v>-</v>
      </c>
      <c r="Q1547" s="8" t="str">
        <f>IFERROR(VLOOKUP($B1547,[11]BPT_System_Structure!$B:$F,5,FALSE),"-")</f>
        <v>-</v>
      </c>
      <c r="R1547" s="59">
        <v>0</v>
      </c>
    </row>
    <row r="1548" spans="2:18" hidden="1" x14ac:dyDescent="0.2">
      <c r="B1548" s="21" t="str">
        <f>'[10]Linked sheet'!A1548</f>
        <v>PN47A</v>
      </c>
      <c r="C1548" s="20" t="str">
        <f>VLOOKUP($B1548,'[10]Linked sheet'!$A$3:$O$1925,2,FALSE)</f>
        <v>Paediatric Sickle-Cell Anaemia with Crisis, with CC Score 1+</v>
      </c>
      <c r="D1548" s="68" t="str">
        <f>IF(AND($Q1548=$D$2,$O1548="HRG"),"See 07.BPT",IFERROR(ROUND('[10]Linked sheet'!C1548,'Rounded options'!$B$3),"-"))</f>
        <v>-</v>
      </c>
      <c r="E1548" s="66">
        <f>IF(AND($O1548="HRG",OR($D$2,$Q1548=$E$2)), "See 07.BPTs",IFERROR(ROUND('[10]Linked sheet'!D1548,'Rounded options'!$B$3),"-"))</f>
        <v>905</v>
      </c>
      <c r="F1548" s="15" t="str">
        <f>IFERROR(ROUND(IF('[10]Linked sheet'!E1548="","-",'[10]Linked sheet'!E1548),'Rounded options'!$B$3),"-")</f>
        <v>-</v>
      </c>
      <c r="G1548" s="15" t="str">
        <f>IFERROR(ROUND(IF('[10]Linked sheet'!F1548="","-",'[10]Linked sheet'!F1548),'Rounded options'!$B$3),"-")</f>
        <v>-</v>
      </c>
      <c r="H1548" s="15">
        <f>IFERROR(ROUND(IF('[10]Linked sheet'!G1548="","-",'[10]Linked sheet'!G1548),'Rounded options'!$B$3),"-")</f>
        <v>5</v>
      </c>
      <c r="I1548" s="66">
        <f>IF(AND(Q1548=$I$2,$O1548="HRG"),"See 07.BPTs",IFERROR(ROUND('[10]Linked sheet'!H1548,'Rounded options'!$B$3),"-"))</f>
        <v>1990</v>
      </c>
      <c r="J1548" s="15">
        <f>IFERROR(ROUND(IF('[10]Linked sheet'!I1548="","-",'[10]Linked sheet'!I1548),'Rounded options'!$B$3),"-")</f>
        <v>11</v>
      </c>
      <c r="K1548" s="15">
        <f>IFERROR(ROUND(IF('[10]Linked sheet'!J1548="","-",'[10]Linked sheet'!J1548),'Rounded options'!$B$3),"-")</f>
        <v>266</v>
      </c>
      <c r="L1548" s="15" t="str">
        <f>IF('[10]Linked sheet'!K1548="","-",'[10]Linked sheet'!K1548)</f>
        <v>No</v>
      </c>
      <c r="M1548" s="39" t="str">
        <f>IF('[10]Linked sheet'!L1548="","-",'[10]Linked sheet'!L1548)</f>
        <v>-</v>
      </c>
      <c r="N1548" s="35">
        <f>IFERROR(ROUND('[10]Linked sheet'!M1548,'Rounded options'!$B$3),"-")</f>
        <v>0</v>
      </c>
      <c r="O1548" s="7" t="str">
        <f>IFERROR(VLOOKUP($B1548,[11]BPT_System_Structure!$B:$F,2,FALSE),"-")</f>
        <v>-</v>
      </c>
      <c r="P1548" s="23" t="str">
        <f>IFERROR(VLOOKUP($B1548,[11]BPT_System_Structure!$B:$F,3,FALSE),"-")</f>
        <v>-</v>
      </c>
      <c r="Q1548" s="8" t="str">
        <f>IFERROR(VLOOKUP($B1548,[11]BPT_System_Structure!$B:$F,5,FALSE),"-")</f>
        <v>-</v>
      </c>
      <c r="R1548" s="59">
        <v>0</v>
      </c>
    </row>
    <row r="1549" spans="2:18" hidden="1" x14ac:dyDescent="0.2">
      <c r="B1549" s="21" t="str">
        <f>'[10]Linked sheet'!A1549</f>
        <v>PN47B</v>
      </c>
      <c r="C1549" s="20" t="str">
        <f>VLOOKUP($B1549,'[10]Linked sheet'!$A$3:$O$1925,2,FALSE)</f>
        <v>Paediatric Sickle-Cell Anaemia with Crisis, with CC Score 0</v>
      </c>
      <c r="D1549" s="68" t="str">
        <f>IF(AND($Q1549=$D$2,$O1549="HRG"),"See 07.BPT",IFERROR(ROUND('[10]Linked sheet'!C1549,'Rounded options'!$B$3),"-"))</f>
        <v>-</v>
      </c>
      <c r="E1549" s="66">
        <f>IF(AND($O1549="HRG",OR($D$2,$Q1549=$E$2)), "See 07.BPTs",IFERROR(ROUND('[10]Linked sheet'!D1549,'Rounded options'!$B$3),"-"))</f>
        <v>548</v>
      </c>
      <c r="F1549" s="15" t="str">
        <f>IFERROR(ROUND(IF('[10]Linked sheet'!E1549="","-",'[10]Linked sheet'!E1549),'Rounded options'!$B$3),"-")</f>
        <v>-</v>
      </c>
      <c r="G1549" s="15" t="str">
        <f>IFERROR(ROUND(IF('[10]Linked sheet'!F1549="","-",'[10]Linked sheet'!F1549),'Rounded options'!$B$3),"-")</f>
        <v>-</v>
      </c>
      <c r="H1549" s="15">
        <f>IFERROR(ROUND(IF('[10]Linked sheet'!G1549="","-",'[10]Linked sheet'!G1549),'Rounded options'!$B$3),"-")</f>
        <v>5</v>
      </c>
      <c r="I1549" s="66">
        <f>IF(AND(Q1549=$I$2,$O1549="HRG"),"See 07.BPTs",IFERROR(ROUND('[10]Linked sheet'!H1549,'Rounded options'!$B$3),"-"))</f>
        <v>1206</v>
      </c>
      <c r="J1549" s="15">
        <f>IFERROR(ROUND(IF('[10]Linked sheet'!I1549="","-",'[10]Linked sheet'!I1549),'Rounded options'!$B$3),"-")</f>
        <v>6</v>
      </c>
      <c r="K1549" s="15">
        <f>IFERROR(ROUND(IF('[10]Linked sheet'!J1549="","-",'[10]Linked sheet'!J1549),'Rounded options'!$B$3),"-")</f>
        <v>266</v>
      </c>
      <c r="L1549" s="15" t="str">
        <f>IF('[10]Linked sheet'!K1549="","-",'[10]Linked sheet'!K1549)</f>
        <v>No</v>
      </c>
      <c r="M1549" s="39" t="str">
        <f>IF('[10]Linked sheet'!L1549="","-",'[10]Linked sheet'!L1549)</f>
        <v>-</v>
      </c>
      <c r="N1549" s="35">
        <f>IFERROR(ROUND('[10]Linked sheet'!M1549,'Rounded options'!$B$3),"-")</f>
        <v>0</v>
      </c>
      <c r="O1549" s="7" t="str">
        <f>IFERROR(VLOOKUP($B1549,[11]BPT_System_Structure!$B:$F,2,FALSE),"-")</f>
        <v>-</v>
      </c>
      <c r="P1549" s="23" t="str">
        <f>IFERROR(VLOOKUP($B1549,[11]BPT_System_Structure!$B:$F,3,FALSE),"-")</f>
        <v>-</v>
      </c>
      <c r="Q1549" s="8" t="str">
        <f>IFERROR(VLOOKUP($B1549,[11]BPT_System_Structure!$B:$F,5,FALSE),"-")</f>
        <v>-</v>
      </c>
      <c r="R1549" s="59">
        <v>0</v>
      </c>
    </row>
    <row r="1550" spans="2:18" hidden="1" x14ac:dyDescent="0.2">
      <c r="B1550" s="21" t="str">
        <f>'[10]Linked sheet'!A1550</f>
        <v>PN48A</v>
      </c>
      <c r="C1550" s="20" t="str">
        <f>VLOOKUP($B1550,'[10]Linked sheet'!$A$3:$O$1925,2,FALSE)</f>
        <v>Paediatric Blood Cell Disorders with CC Score 5+</v>
      </c>
      <c r="D1550" s="68" t="str">
        <f>IF(AND($Q1550=$D$2,$O1550="HRG"),"See 07.BPT",IFERROR(ROUND('[10]Linked sheet'!C1550,'Rounded options'!$B$3),"-"))</f>
        <v>-</v>
      </c>
      <c r="E1550" s="66">
        <f>IF(AND($O1550="HRG",OR($D$2,$Q1550=$E$2)), "See 07.BPTs",IFERROR(ROUND('[10]Linked sheet'!D1550,'Rounded options'!$B$3),"-"))</f>
        <v>3415</v>
      </c>
      <c r="F1550" s="15" t="str">
        <f>IFERROR(ROUND(IF('[10]Linked sheet'!E1550="","-",'[10]Linked sheet'!E1550),'Rounded options'!$B$3),"-")</f>
        <v>-</v>
      </c>
      <c r="G1550" s="15" t="str">
        <f>IFERROR(ROUND(IF('[10]Linked sheet'!F1550="","-",'[10]Linked sheet'!F1550),'Rounded options'!$B$3),"-")</f>
        <v>-</v>
      </c>
      <c r="H1550" s="15">
        <f>IFERROR(ROUND(IF('[10]Linked sheet'!G1550="","-",'[10]Linked sheet'!G1550),'Rounded options'!$B$3),"-")</f>
        <v>13</v>
      </c>
      <c r="I1550" s="66">
        <f>IF(AND(Q1550=$I$2,$O1550="HRG"),"See 07.BPTs",IFERROR(ROUND('[10]Linked sheet'!H1550,'Rounded options'!$B$3),"-"))</f>
        <v>3579</v>
      </c>
      <c r="J1550" s="15">
        <f>IFERROR(ROUND(IF('[10]Linked sheet'!I1550="","-",'[10]Linked sheet'!I1550),'Rounded options'!$B$3),"-")</f>
        <v>15</v>
      </c>
      <c r="K1550" s="15">
        <f>IFERROR(ROUND(IF('[10]Linked sheet'!J1550="","-",'[10]Linked sheet'!J1550),'Rounded options'!$B$3),"-")</f>
        <v>266</v>
      </c>
      <c r="L1550" s="15" t="str">
        <f>IF('[10]Linked sheet'!K1550="","-",'[10]Linked sheet'!K1550)</f>
        <v>No</v>
      </c>
      <c r="M1550" s="39" t="str">
        <f>IF('[10]Linked sheet'!L1550="","-",'[10]Linked sheet'!L1550)</f>
        <v>-</v>
      </c>
      <c r="N1550" s="35">
        <f>IFERROR(ROUND('[10]Linked sheet'!M1550,'Rounded options'!$B$3),"-")</f>
        <v>0</v>
      </c>
      <c r="O1550" s="7" t="str">
        <f>IFERROR(VLOOKUP($B1550,[11]BPT_System_Structure!$B:$F,2,FALSE),"-")</f>
        <v>-</v>
      </c>
      <c r="P1550" s="23" t="str">
        <f>IFERROR(VLOOKUP($B1550,[11]BPT_System_Structure!$B:$F,3,FALSE),"-")</f>
        <v>-</v>
      </c>
      <c r="Q1550" s="8" t="str">
        <f>IFERROR(VLOOKUP($B1550,[11]BPT_System_Structure!$B:$F,5,FALSE),"-")</f>
        <v>-</v>
      </c>
      <c r="R1550" s="59">
        <v>0</v>
      </c>
    </row>
    <row r="1551" spans="2:18" hidden="1" x14ac:dyDescent="0.2">
      <c r="B1551" s="21" t="str">
        <f>'[10]Linked sheet'!A1551</f>
        <v>PN48B</v>
      </c>
      <c r="C1551" s="20" t="str">
        <f>VLOOKUP($B1551,'[10]Linked sheet'!$A$3:$O$1925,2,FALSE)</f>
        <v>Paediatric Blood Cell Disorders with CC Score 1-4</v>
      </c>
      <c r="D1551" s="68" t="str">
        <f>IF(AND($Q1551=$D$2,$O1551="HRG"),"See 07.BPT",IFERROR(ROUND('[10]Linked sheet'!C1551,'Rounded options'!$B$3),"-"))</f>
        <v>-</v>
      </c>
      <c r="E1551" s="66">
        <f>IF(AND($O1551="HRG",OR($D$2,$Q1551=$E$2)), "See 07.BPTs",IFERROR(ROUND('[10]Linked sheet'!D1551,'Rounded options'!$B$3),"-"))</f>
        <v>646</v>
      </c>
      <c r="F1551" s="15" t="str">
        <f>IFERROR(ROUND(IF('[10]Linked sheet'!E1551="","-",'[10]Linked sheet'!E1551),'Rounded options'!$B$3),"-")</f>
        <v>-</v>
      </c>
      <c r="G1551" s="15" t="str">
        <f>IFERROR(ROUND(IF('[10]Linked sheet'!F1551="","-",'[10]Linked sheet'!F1551),'Rounded options'!$B$3),"-")</f>
        <v>-</v>
      </c>
      <c r="H1551" s="15">
        <f>IFERROR(ROUND(IF('[10]Linked sheet'!G1551="","-",'[10]Linked sheet'!G1551),'Rounded options'!$B$3),"-")</f>
        <v>5</v>
      </c>
      <c r="I1551" s="66">
        <f>IF(AND(Q1551=$I$2,$O1551="HRG"),"See 07.BPTs",IFERROR(ROUND('[10]Linked sheet'!H1551,'Rounded options'!$B$3),"-"))</f>
        <v>1412</v>
      </c>
      <c r="J1551" s="15">
        <f>IFERROR(ROUND(IF('[10]Linked sheet'!I1551="","-",'[10]Linked sheet'!I1551),'Rounded options'!$B$3),"-")</f>
        <v>6</v>
      </c>
      <c r="K1551" s="15">
        <f>IFERROR(ROUND(IF('[10]Linked sheet'!J1551="","-",'[10]Linked sheet'!J1551),'Rounded options'!$B$3),"-")</f>
        <v>266</v>
      </c>
      <c r="L1551" s="15" t="str">
        <f>IF('[10]Linked sheet'!K1551="","-",'[10]Linked sheet'!K1551)</f>
        <v>No</v>
      </c>
      <c r="M1551" s="39" t="str">
        <f>IF('[10]Linked sheet'!L1551="","-",'[10]Linked sheet'!L1551)</f>
        <v>-</v>
      </c>
      <c r="N1551" s="35">
        <f>IFERROR(ROUND('[10]Linked sheet'!M1551,'Rounded options'!$B$3),"-")</f>
        <v>0</v>
      </c>
      <c r="O1551" s="7" t="str">
        <f>IFERROR(VLOOKUP($B1551,[11]BPT_System_Structure!$B:$F,2,FALSE),"-")</f>
        <v>-</v>
      </c>
      <c r="P1551" s="23" t="str">
        <f>IFERROR(VLOOKUP($B1551,[11]BPT_System_Structure!$B:$F,3,FALSE),"-")</f>
        <v>-</v>
      </c>
      <c r="Q1551" s="8" t="str">
        <f>IFERROR(VLOOKUP($B1551,[11]BPT_System_Structure!$B:$F,5,FALSE),"-")</f>
        <v>-</v>
      </c>
      <c r="R1551" s="59">
        <v>0</v>
      </c>
    </row>
    <row r="1552" spans="2:18" hidden="1" x14ac:dyDescent="0.2">
      <c r="B1552" s="21" t="str">
        <f>'[10]Linked sheet'!A1552</f>
        <v>PN48C</v>
      </c>
      <c r="C1552" s="20" t="str">
        <f>VLOOKUP($B1552,'[10]Linked sheet'!$A$3:$O$1925,2,FALSE)</f>
        <v>Paediatric Blood Cell Disorders with CC Score 0</v>
      </c>
      <c r="D1552" s="68" t="str">
        <f>IF(AND($Q1552=$D$2,$O1552="HRG"),"See 07.BPT",IFERROR(ROUND('[10]Linked sheet'!C1552,'Rounded options'!$B$3),"-"))</f>
        <v>-</v>
      </c>
      <c r="E1552" s="66">
        <f>IF(AND($O1552="HRG",OR($D$2,$Q1552=$E$2)), "See 07.BPTs",IFERROR(ROUND('[10]Linked sheet'!D1552,'Rounded options'!$B$3),"-"))</f>
        <v>496</v>
      </c>
      <c r="F1552" s="15" t="str">
        <f>IFERROR(ROUND(IF('[10]Linked sheet'!E1552="","-",'[10]Linked sheet'!E1552),'Rounded options'!$B$3),"-")</f>
        <v>-</v>
      </c>
      <c r="G1552" s="15" t="str">
        <f>IFERROR(ROUND(IF('[10]Linked sheet'!F1552="","-",'[10]Linked sheet'!F1552),'Rounded options'!$B$3),"-")</f>
        <v>-</v>
      </c>
      <c r="H1552" s="15">
        <f>IFERROR(ROUND(IF('[10]Linked sheet'!G1552="","-",'[10]Linked sheet'!G1552),'Rounded options'!$B$3),"-")</f>
        <v>5</v>
      </c>
      <c r="I1552" s="66">
        <f>IF(AND(Q1552=$I$2,$O1552="HRG"),"See 07.BPTs",IFERROR(ROUND('[10]Linked sheet'!H1552,'Rounded options'!$B$3),"-"))</f>
        <v>778</v>
      </c>
      <c r="J1552" s="15">
        <f>IFERROR(ROUND(IF('[10]Linked sheet'!I1552="","-",'[10]Linked sheet'!I1552),'Rounded options'!$B$3),"-")</f>
        <v>5</v>
      </c>
      <c r="K1552" s="15">
        <f>IFERROR(ROUND(IF('[10]Linked sheet'!J1552="","-",'[10]Linked sheet'!J1552),'Rounded options'!$B$3),"-")</f>
        <v>266</v>
      </c>
      <c r="L1552" s="15" t="str">
        <f>IF('[10]Linked sheet'!K1552="","-",'[10]Linked sheet'!K1552)</f>
        <v>No</v>
      </c>
      <c r="M1552" s="39" t="str">
        <f>IF('[10]Linked sheet'!L1552="","-",'[10]Linked sheet'!L1552)</f>
        <v>-</v>
      </c>
      <c r="N1552" s="35">
        <f>IFERROR(ROUND('[10]Linked sheet'!M1552,'Rounded options'!$B$3),"-")</f>
        <v>0</v>
      </c>
      <c r="O1552" s="7" t="str">
        <f>IFERROR(VLOOKUP($B1552,[11]BPT_System_Structure!$B:$F,2,FALSE),"-")</f>
        <v>-</v>
      </c>
      <c r="P1552" s="23" t="str">
        <f>IFERROR(VLOOKUP($B1552,[11]BPT_System_Structure!$B:$F,3,FALSE),"-")</f>
        <v>-</v>
      </c>
      <c r="Q1552" s="8" t="str">
        <f>IFERROR(VLOOKUP($B1552,[11]BPT_System_Structure!$B:$F,5,FALSE),"-")</f>
        <v>-</v>
      </c>
      <c r="R1552" s="59">
        <v>0</v>
      </c>
    </row>
    <row r="1553" spans="2:18" hidden="1" x14ac:dyDescent="0.2">
      <c r="B1553" s="21" t="str">
        <f>'[10]Linked sheet'!A1553</f>
        <v>PN49A</v>
      </c>
      <c r="C1553" s="20" t="str">
        <f>VLOOKUP($B1553,'[10]Linked sheet'!$A$3:$O$1925,2,FALSE)</f>
        <v>Paediatric Coagulation Disorders with CC Score 1+</v>
      </c>
      <c r="D1553" s="68" t="str">
        <f>IF(AND($Q1553=$D$2,$O1553="HRG"),"See 07.BPT",IFERROR(ROUND('[10]Linked sheet'!C1553,'Rounded options'!$B$3),"-"))</f>
        <v>-</v>
      </c>
      <c r="E1553" s="66">
        <f>IF(AND($O1553="HRG",OR($D$2,$Q1553=$E$2)), "See 07.BPTs",IFERROR(ROUND('[10]Linked sheet'!D1553,'Rounded options'!$B$3),"-"))</f>
        <v>532</v>
      </c>
      <c r="F1553" s="15" t="str">
        <f>IFERROR(ROUND(IF('[10]Linked sheet'!E1553="","-",'[10]Linked sheet'!E1553),'Rounded options'!$B$3),"-")</f>
        <v>-</v>
      </c>
      <c r="G1553" s="15" t="str">
        <f>IFERROR(ROUND(IF('[10]Linked sheet'!F1553="","-",'[10]Linked sheet'!F1553),'Rounded options'!$B$3),"-")</f>
        <v>-</v>
      </c>
      <c r="H1553" s="15">
        <f>IFERROR(ROUND(IF('[10]Linked sheet'!G1553="","-",'[10]Linked sheet'!G1553),'Rounded options'!$B$3),"-")</f>
        <v>5</v>
      </c>
      <c r="I1553" s="66">
        <f>IF(AND(Q1553=$I$2,$O1553="HRG"),"See 07.BPTs",IFERROR(ROUND('[10]Linked sheet'!H1553,'Rounded options'!$B$3),"-"))</f>
        <v>730</v>
      </c>
      <c r="J1553" s="15">
        <f>IFERROR(ROUND(IF('[10]Linked sheet'!I1553="","-",'[10]Linked sheet'!I1553),'Rounded options'!$B$3),"-")</f>
        <v>5</v>
      </c>
      <c r="K1553" s="15">
        <f>IFERROR(ROUND(IF('[10]Linked sheet'!J1553="","-",'[10]Linked sheet'!J1553),'Rounded options'!$B$3),"-")</f>
        <v>266</v>
      </c>
      <c r="L1553" s="15" t="str">
        <f>IF('[10]Linked sheet'!K1553="","-",'[10]Linked sheet'!K1553)</f>
        <v>No</v>
      </c>
      <c r="M1553" s="39" t="str">
        <f>IF('[10]Linked sheet'!L1553="","-",'[10]Linked sheet'!L1553)</f>
        <v>-</v>
      </c>
      <c r="N1553" s="35">
        <f>IFERROR(ROUND('[10]Linked sheet'!M1553,'Rounded options'!$B$3),"-")</f>
        <v>0</v>
      </c>
      <c r="O1553" s="7" t="str">
        <f>IFERROR(VLOOKUP($B1553,[11]BPT_System_Structure!$B:$F,2,FALSE),"-")</f>
        <v>-</v>
      </c>
      <c r="P1553" s="23" t="str">
        <f>IFERROR(VLOOKUP($B1553,[11]BPT_System_Structure!$B:$F,3,FALSE),"-")</f>
        <v>-</v>
      </c>
      <c r="Q1553" s="8" t="str">
        <f>IFERROR(VLOOKUP($B1553,[11]BPT_System_Structure!$B:$F,5,FALSE),"-")</f>
        <v>-</v>
      </c>
      <c r="R1553" s="59">
        <v>0</v>
      </c>
    </row>
    <row r="1554" spans="2:18" hidden="1" x14ac:dyDescent="0.2">
      <c r="B1554" s="21" t="str">
        <f>'[10]Linked sheet'!A1554</f>
        <v>PN49B</v>
      </c>
      <c r="C1554" s="20" t="str">
        <f>VLOOKUP($B1554,'[10]Linked sheet'!$A$3:$O$1925,2,FALSE)</f>
        <v>Paediatric Coagulation Disorders with CC Score 0</v>
      </c>
      <c r="D1554" s="68" t="str">
        <f>IF(AND($Q1554=$D$2,$O1554="HRG"),"See 07.BPT",IFERROR(ROUND('[10]Linked sheet'!C1554,'Rounded options'!$B$3),"-"))</f>
        <v>-</v>
      </c>
      <c r="E1554" s="66">
        <f>IF(AND($O1554="HRG",OR($D$2,$Q1554=$E$2)), "See 07.BPTs",IFERROR(ROUND('[10]Linked sheet'!D1554,'Rounded options'!$B$3),"-"))</f>
        <v>532</v>
      </c>
      <c r="F1554" s="15" t="str">
        <f>IFERROR(ROUND(IF('[10]Linked sheet'!E1554="","-",'[10]Linked sheet'!E1554),'Rounded options'!$B$3),"-")</f>
        <v>-</v>
      </c>
      <c r="G1554" s="15" t="str">
        <f>IFERROR(ROUND(IF('[10]Linked sheet'!F1554="","-",'[10]Linked sheet'!F1554),'Rounded options'!$B$3),"-")</f>
        <v>-</v>
      </c>
      <c r="H1554" s="15">
        <f>IFERROR(ROUND(IF('[10]Linked sheet'!G1554="","-",'[10]Linked sheet'!G1554),'Rounded options'!$B$3),"-")</f>
        <v>5</v>
      </c>
      <c r="I1554" s="66">
        <f>IF(AND(Q1554=$I$2,$O1554="HRG"),"See 07.BPTs",IFERROR(ROUND('[10]Linked sheet'!H1554,'Rounded options'!$B$3),"-"))</f>
        <v>511</v>
      </c>
      <c r="J1554" s="15">
        <f>IFERROR(ROUND(IF('[10]Linked sheet'!I1554="","-",'[10]Linked sheet'!I1554),'Rounded options'!$B$3),"-")</f>
        <v>5</v>
      </c>
      <c r="K1554" s="15">
        <f>IFERROR(ROUND(IF('[10]Linked sheet'!J1554="","-",'[10]Linked sheet'!J1554),'Rounded options'!$B$3),"-")</f>
        <v>266</v>
      </c>
      <c r="L1554" s="15" t="str">
        <f>IF('[10]Linked sheet'!K1554="","-",'[10]Linked sheet'!K1554)</f>
        <v>No</v>
      </c>
      <c r="M1554" s="39" t="str">
        <f>IF('[10]Linked sheet'!L1554="","-",'[10]Linked sheet'!L1554)</f>
        <v>-</v>
      </c>
      <c r="N1554" s="35">
        <f>IFERROR(ROUND('[10]Linked sheet'!M1554,'Rounded options'!$B$3),"-")</f>
        <v>0</v>
      </c>
      <c r="O1554" s="7" t="str">
        <f>IFERROR(VLOOKUP($B1554,[11]BPT_System_Structure!$B:$F,2,FALSE),"-")</f>
        <v>-</v>
      </c>
      <c r="P1554" s="23" t="str">
        <f>IFERROR(VLOOKUP($B1554,[11]BPT_System_Structure!$B:$F,3,FALSE),"-")</f>
        <v>-</v>
      </c>
      <c r="Q1554" s="8" t="str">
        <f>IFERROR(VLOOKUP($B1554,[11]BPT_System_Structure!$B:$F,5,FALSE),"-")</f>
        <v>-</v>
      </c>
      <c r="R1554" s="59">
        <v>0</v>
      </c>
    </row>
    <row r="1555" spans="2:18" hidden="1" x14ac:dyDescent="0.2">
      <c r="B1555" s="21" t="str">
        <f>'[10]Linked sheet'!A1555</f>
        <v>PP64A</v>
      </c>
      <c r="C1555" s="20" t="str">
        <f>VLOOKUP($B1555,'[10]Linked sheet'!$A$3:$O$1925,2,FALSE)</f>
        <v>Paediatric Non-Surgical Ophthalmology with CC Score 1+</v>
      </c>
      <c r="D1555" s="68" t="str">
        <f>IF(AND($Q1555=$D$2,$O1555="HRG"),"See 07.BPT",IFERROR(ROUND('[10]Linked sheet'!C1555,'Rounded options'!$B$3),"-"))</f>
        <v>-</v>
      </c>
      <c r="E1555" s="66">
        <f>IF(AND($O1555="HRG",OR($D$2,$Q1555=$E$2)), "See 07.BPTs",IFERROR(ROUND('[10]Linked sheet'!D1555,'Rounded options'!$B$3),"-"))</f>
        <v>672</v>
      </c>
      <c r="F1555" s="15" t="str">
        <f>IFERROR(ROUND(IF('[10]Linked sheet'!E1555="","-",'[10]Linked sheet'!E1555),'Rounded options'!$B$3),"-")</f>
        <v>-</v>
      </c>
      <c r="G1555" s="15" t="str">
        <f>IFERROR(ROUND(IF('[10]Linked sheet'!F1555="","-",'[10]Linked sheet'!F1555),'Rounded options'!$B$3),"-")</f>
        <v>-</v>
      </c>
      <c r="H1555" s="15">
        <f>IFERROR(ROUND(IF('[10]Linked sheet'!G1555="","-",'[10]Linked sheet'!G1555),'Rounded options'!$B$3),"-")</f>
        <v>5</v>
      </c>
      <c r="I1555" s="66">
        <f>IF(AND(Q1555=$I$2,$O1555="HRG"),"See 07.BPTs",IFERROR(ROUND('[10]Linked sheet'!H1555,'Rounded options'!$B$3),"-"))</f>
        <v>1075</v>
      </c>
      <c r="J1555" s="15">
        <f>IFERROR(ROUND(IF('[10]Linked sheet'!I1555="","-",'[10]Linked sheet'!I1555),'Rounded options'!$B$3),"-")</f>
        <v>8</v>
      </c>
      <c r="K1555" s="15">
        <f>IFERROR(ROUND(IF('[10]Linked sheet'!J1555="","-",'[10]Linked sheet'!J1555),'Rounded options'!$B$3),"-")</f>
        <v>266</v>
      </c>
      <c r="L1555" s="15" t="str">
        <f>IF('[10]Linked sheet'!K1555="","-",'[10]Linked sheet'!K1555)</f>
        <v>No</v>
      </c>
      <c r="M1555" s="39" t="str">
        <f>IF('[10]Linked sheet'!L1555="","-",'[10]Linked sheet'!L1555)</f>
        <v>-</v>
      </c>
      <c r="N1555" s="35">
        <f>IFERROR(ROUND('[10]Linked sheet'!M1555,'Rounded options'!$B$3),"-")</f>
        <v>0</v>
      </c>
      <c r="O1555" s="7" t="str">
        <f>IFERROR(VLOOKUP($B1555,[11]BPT_System_Structure!$B:$F,2,FALSE),"-")</f>
        <v>-</v>
      </c>
      <c r="P1555" s="23" t="str">
        <f>IFERROR(VLOOKUP($B1555,[11]BPT_System_Structure!$B:$F,3,FALSE),"-")</f>
        <v>-</v>
      </c>
      <c r="Q1555" s="8" t="str">
        <f>IFERROR(VLOOKUP($B1555,[11]BPT_System_Structure!$B:$F,5,FALSE),"-")</f>
        <v>-</v>
      </c>
      <c r="R1555" s="59">
        <v>0</v>
      </c>
    </row>
    <row r="1556" spans="2:18" hidden="1" x14ac:dyDescent="0.2">
      <c r="B1556" s="21" t="str">
        <f>'[10]Linked sheet'!A1556</f>
        <v>PP64B</v>
      </c>
      <c r="C1556" s="20" t="str">
        <f>VLOOKUP($B1556,'[10]Linked sheet'!$A$3:$O$1925,2,FALSE)</f>
        <v>Paediatric Non-Surgical Ophthalmology with CC Score 0</v>
      </c>
      <c r="D1556" s="68" t="str">
        <f>IF(AND($Q1556=$D$2,$O1556="HRG"),"See 07.BPT",IFERROR(ROUND('[10]Linked sheet'!C1556,'Rounded options'!$B$3),"-"))</f>
        <v>-</v>
      </c>
      <c r="E1556" s="66">
        <f>IF(AND($O1556="HRG",OR($D$2,$Q1556=$E$2)), "See 07.BPTs",IFERROR(ROUND('[10]Linked sheet'!D1556,'Rounded options'!$B$3),"-"))</f>
        <v>551</v>
      </c>
      <c r="F1556" s="15" t="str">
        <f>IFERROR(ROUND(IF('[10]Linked sheet'!E1556="","-",'[10]Linked sheet'!E1556),'Rounded options'!$B$3),"-")</f>
        <v>-</v>
      </c>
      <c r="G1556" s="15" t="str">
        <f>IFERROR(ROUND(IF('[10]Linked sheet'!F1556="","-",'[10]Linked sheet'!F1556),'Rounded options'!$B$3),"-")</f>
        <v>-</v>
      </c>
      <c r="H1556" s="15">
        <f>IFERROR(ROUND(IF('[10]Linked sheet'!G1556="","-",'[10]Linked sheet'!G1556),'Rounded options'!$B$3),"-")</f>
        <v>5</v>
      </c>
      <c r="I1556" s="66">
        <f>IF(AND(Q1556=$I$2,$O1556="HRG"),"See 07.BPTs",IFERROR(ROUND('[10]Linked sheet'!H1556,'Rounded options'!$B$3),"-"))</f>
        <v>822</v>
      </c>
      <c r="J1556" s="15">
        <f>IFERROR(ROUND(IF('[10]Linked sheet'!I1556="","-",'[10]Linked sheet'!I1556),'Rounded options'!$B$3),"-")</f>
        <v>5</v>
      </c>
      <c r="K1556" s="15">
        <f>IFERROR(ROUND(IF('[10]Linked sheet'!J1556="","-",'[10]Linked sheet'!J1556),'Rounded options'!$B$3),"-")</f>
        <v>266</v>
      </c>
      <c r="L1556" s="15" t="str">
        <f>IF('[10]Linked sheet'!K1556="","-",'[10]Linked sheet'!K1556)</f>
        <v>No</v>
      </c>
      <c r="M1556" s="39" t="str">
        <f>IF('[10]Linked sheet'!L1556="","-",'[10]Linked sheet'!L1556)</f>
        <v>-</v>
      </c>
      <c r="N1556" s="35">
        <f>IFERROR(ROUND('[10]Linked sheet'!M1556,'Rounded options'!$B$3),"-")</f>
        <v>0</v>
      </c>
      <c r="O1556" s="7" t="str">
        <f>IFERROR(VLOOKUP($B1556,[11]BPT_System_Structure!$B:$F,2,FALSE),"-")</f>
        <v>-</v>
      </c>
      <c r="P1556" s="23" t="str">
        <f>IFERROR(VLOOKUP($B1556,[11]BPT_System_Structure!$B:$F,3,FALSE),"-")</f>
        <v>-</v>
      </c>
      <c r="Q1556" s="8" t="str">
        <f>IFERROR(VLOOKUP($B1556,[11]BPT_System_Structure!$B:$F,5,FALSE),"-")</f>
        <v>-</v>
      </c>
      <c r="R1556" s="59">
        <v>0</v>
      </c>
    </row>
    <row r="1557" spans="2:18" hidden="1" x14ac:dyDescent="0.2">
      <c r="B1557" s="21" t="str">
        <f>'[10]Linked sheet'!A1557</f>
        <v>PR01A</v>
      </c>
      <c r="C1557" s="20" t="str">
        <f>VLOOKUP($B1557,'[10]Linked sheet'!$A$3:$O$1925,2,FALSE)</f>
        <v>Paediatric Nervous System Disorders with CC Score 8+</v>
      </c>
      <c r="D1557" s="68" t="str">
        <f>IF(AND($Q1557=$D$2,$O1557="HRG"),"See 07.BPT",IFERROR(ROUND('[10]Linked sheet'!C1557,'Rounded options'!$B$3),"-"))</f>
        <v>-</v>
      </c>
      <c r="E1557" s="66">
        <f>IF(AND($O1557="HRG",OR($D$2,$Q1557=$E$2)), "See 07.BPTs",IFERROR(ROUND('[10]Linked sheet'!D1557,'Rounded options'!$B$3),"-"))</f>
        <v>1865</v>
      </c>
      <c r="F1557" s="15" t="str">
        <f>IFERROR(ROUND(IF('[10]Linked sheet'!E1557="","-",'[10]Linked sheet'!E1557),'Rounded options'!$B$3),"-")</f>
        <v>-</v>
      </c>
      <c r="G1557" s="15" t="str">
        <f>IFERROR(ROUND(IF('[10]Linked sheet'!F1557="","-",'[10]Linked sheet'!F1557),'Rounded options'!$B$3),"-")</f>
        <v>-</v>
      </c>
      <c r="H1557" s="15">
        <f>IFERROR(ROUND(IF('[10]Linked sheet'!G1557="","-",'[10]Linked sheet'!G1557),'Rounded options'!$B$3),"-")</f>
        <v>5</v>
      </c>
      <c r="I1557" s="66">
        <f>IF(AND(Q1557=$I$2,$O1557="HRG"),"See 07.BPTs",IFERROR(ROUND('[10]Linked sheet'!H1557,'Rounded options'!$B$3),"-"))</f>
        <v>7093</v>
      </c>
      <c r="J1557" s="15">
        <f>IFERROR(ROUND(IF('[10]Linked sheet'!I1557="","-",'[10]Linked sheet'!I1557),'Rounded options'!$B$3),"-")</f>
        <v>56</v>
      </c>
      <c r="K1557" s="15">
        <f>IFERROR(ROUND(IF('[10]Linked sheet'!J1557="","-",'[10]Linked sheet'!J1557),'Rounded options'!$B$3),"-")</f>
        <v>266</v>
      </c>
      <c r="L1557" s="15" t="str">
        <f>IF('[10]Linked sheet'!K1557="","-",'[10]Linked sheet'!K1557)</f>
        <v>No</v>
      </c>
      <c r="M1557" s="39" t="str">
        <f>IF('[10]Linked sheet'!L1557="","-",'[10]Linked sheet'!L1557)</f>
        <v>-</v>
      </c>
      <c r="N1557" s="35">
        <f>IFERROR(ROUND('[10]Linked sheet'!M1557,'Rounded options'!$B$3),"-")</f>
        <v>0</v>
      </c>
      <c r="O1557" s="7" t="str">
        <f>IFERROR(VLOOKUP($B1557,[11]BPT_System_Structure!$B:$F,2,FALSE),"-")</f>
        <v>-</v>
      </c>
      <c r="P1557" s="23" t="str">
        <f>IFERROR(VLOOKUP($B1557,[11]BPT_System_Structure!$B:$F,3,FALSE),"-")</f>
        <v>-</v>
      </c>
      <c r="Q1557" s="8" t="str">
        <f>IFERROR(VLOOKUP($B1557,[11]BPT_System_Structure!$B:$F,5,FALSE),"-")</f>
        <v>-</v>
      </c>
      <c r="R1557" s="59">
        <v>0</v>
      </c>
    </row>
    <row r="1558" spans="2:18" hidden="1" x14ac:dyDescent="0.2">
      <c r="B1558" s="21" t="str">
        <f>'[10]Linked sheet'!A1558</f>
        <v>PR01B</v>
      </c>
      <c r="C1558" s="20" t="str">
        <f>VLOOKUP($B1558,'[10]Linked sheet'!$A$3:$O$1925,2,FALSE)</f>
        <v>Paediatric Nervous System Disorders with CC Score 5-7</v>
      </c>
      <c r="D1558" s="68" t="str">
        <f>IF(AND($Q1558=$D$2,$O1558="HRG"),"See 07.BPT",IFERROR(ROUND('[10]Linked sheet'!C1558,'Rounded options'!$B$3),"-"))</f>
        <v>-</v>
      </c>
      <c r="E1558" s="66">
        <f>IF(AND($O1558="HRG",OR($D$2,$Q1558=$E$2)), "See 07.BPTs",IFERROR(ROUND('[10]Linked sheet'!D1558,'Rounded options'!$B$3),"-"))</f>
        <v>1319</v>
      </c>
      <c r="F1558" s="15" t="str">
        <f>IFERROR(ROUND(IF('[10]Linked sheet'!E1558="","-",'[10]Linked sheet'!E1558),'Rounded options'!$B$3),"-")</f>
        <v>-</v>
      </c>
      <c r="G1558" s="15" t="str">
        <f>IFERROR(ROUND(IF('[10]Linked sheet'!F1558="","-",'[10]Linked sheet'!F1558),'Rounded options'!$B$3),"-")</f>
        <v>-</v>
      </c>
      <c r="H1558" s="15">
        <f>IFERROR(ROUND(IF('[10]Linked sheet'!G1558="","-",'[10]Linked sheet'!G1558),'Rounded options'!$B$3),"-")</f>
        <v>5</v>
      </c>
      <c r="I1558" s="66">
        <f>IF(AND(Q1558=$I$2,$O1558="HRG"),"See 07.BPTs",IFERROR(ROUND('[10]Linked sheet'!H1558,'Rounded options'!$B$3),"-"))</f>
        <v>2705</v>
      </c>
      <c r="J1558" s="15">
        <f>IFERROR(ROUND(IF('[10]Linked sheet'!I1558="","-",'[10]Linked sheet'!I1558),'Rounded options'!$B$3),"-")</f>
        <v>11</v>
      </c>
      <c r="K1558" s="15">
        <f>IFERROR(ROUND(IF('[10]Linked sheet'!J1558="","-",'[10]Linked sheet'!J1558),'Rounded options'!$B$3),"-")</f>
        <v>266</v>
      </c>
      <c r="L1558" s="15" t="str">
        <f>IF('[10]Linked sheet'!K1558="","-",'[10]Linked sheet'!K1558)</f>
        <v>No</v>
      </c>
      <c r="M1558" s="39" t="str">
        <f>IF('[10]Linked sheet'!L1558="","-",'[10]Linked sheet'!L1558)</f>
        <v>-</v>
      </c>
      <c r="N1558" s="35">
        <f>IFERROR(ROUND('[10]Linked sheet'!M1558,'Rounded options'!$B$3),"-")</f>
        <v>0</v>
      </c>
      <c r="O1558" s="7" t="str">
        <f>IFERROR(VLOOKUP($B1558,[11]BPT_System_Structure!$B:$F,2,FALSE),"-")</f>
        <v>-</v>
      </c>
      <c r="P1558" s="23" t="str">
        <f>IFERROR(VLOOKUP($B1558,[11]BPT_System_Structure!$B:$F,3,FALSE),"-")</f>
        <v>-</v>
      </c>
      <c r="Q1558" s="8" t="str">
        <f>IFERROR(VLOOKUP($B1558,[11]BPT_System_Structure!$B:$F,5,FALSE),"-")</f>
        <v>-</v>
      </c>
      <c r="R1558" s="59">
        <v>0</v>
      </c>
    </row>
    <row r="1559" spans="2:18" hidden="1" x14ac:dyDescent="0.2">
      <c r="B1559" s="21" t="str">
        <f>'[10]Linked sheet'!A1559</f>
        <v>PR01C</v>
      </c>
      <c r="C1559" s="20" t="str">
        <f>VLOOKUP($B1559,'[10]Linked sheet'!$A$3:$O$1925,2,FALSE)</f>
        <v>Paediatric Nervous System Disorders with CC Score 2-4</v>
      </c>
      <c r="D1559" s="68" t="str">
        <f>IF(AND($Q1559=$D$2,$O1559="HRG"),"See 07.BPT",IFERROR(ROUND('[10]Linked sheet'!C1559,'Rounded options'!$B$3),"-"))</f>
        <v>-</v>
      </c>
      <c r="E1559" s="66">
        <f>IF(AND($O1559="HRG",OR($D$2,$Q1559=$E$2)), "See 07.BPTs",IFERROR(ROUND('[10]Linked sheet'!D1559,'Rounded options'!$B$3),"-"))</f>
        <v>904</v>
      </c>
      <c r="F1559" s="15" t="str">
        <f>IFERROR(ROUND(IF('[10]Linked sheet'!E1559="","-",'[10]Linked sheet'!E1559),'Rounded options'!$B$3),"-")</f>
        <v>-</v>
      </c>
      <c r="G1559" s="15" t="str">
        <f>IFERROR(ROUND(IF('[10]Linked sheet'!F1559="","-",'[10]Linked sheet'!F1559),'Rounded options'!$B$3),"-")</f>
        <v>-</v>
      </c>
      <c r="H1559" s="15">
        <f>IFERROR(ROUND(IF('[10]Linked sheet'!G1559="","-",'[10]Linked sheet'!G1559),'Rounded options'!$B$3),"-")</f>
        <v>5</v>
      </c>
      <c r="I1559" s="66">
        <f>IF(AND(Q1559=$I$2,$O1559="HRG"),"See 07.BPTs",IFERROR(ROUND('[10]Linked sheet'!H1559,'Rounded options'!$B$3),"-"))</f>
        <v>1298</v>
      </c>
      <c r="J1559" s="15">
        <f>IFERROR(ROUND(IF('[10]Linked sheet'!I1559="","-",'[10]Linked sheet'!I1559),'Rounded options'!$B$3),"-")</f>
        <v>8</v>
      </c>
      <c r="K1559" s="15">
        <f>IFERROR(ROUND(IF('[10]Linked sheet'!J1559="","-",'[10]Linked sheet'!J1559),'Rounded options'!$B$3),"-")</f>
        <v>266</v>
      </c>
      <c r="L1559" s="15" t="str">
        <f>IF('[10]Linked sheet'!K1559="","-",'[10]Linked sheet'!K1559)</f>
        <v>No</v>
      </c>
      <c r="M1559" s="39" t="str">
        <f>IF('[10]Linked sheet'!L1559="","-",'[10]Linked sheet'!L1559)</f>
        <v>-</v>
      </c>
      <c r="N1559" s="35">
        <f>IFERROR(ROUND('[10]Linked sheet'!M1559,'Rounded options'!$B$3),"-")</f>
        <v>0</v>
      </c>
      <c r="O1559" s="7" t="str">
        <f>IFERROR(VLOOKUP($B1559,[11]BPT_System_Structure!$B:$F,2,FALSE),"-")</f>
        <v>-</v>
      </c>
      <c r="P1559" s="23" t="str">
        <f>IFERROR(VLOOKUP($B1559,[11]BPT_System_Structure!$B:$F,3,FALSE),"-")</f>
        <v>-</v>
      </c>
      <c r="Q1559" s="8" t="str">
        <f>IFERROR(VLOOKUP($B1559,[11]BPT_System_Structure!$B:$F,5,FALSE),"-")</f>
        <v>-</v>
      </c>
      <c r="R1559" s="59">
        <v>0</v>
      </c>
    </row>
    <row r="1560" spans="2:18" hidden="1" x14ac:dyDescent="0.2">
      <c r="B1560" s="21" t="str">
        <f>'[10]Linked sheet'!A1560</f>
        <v>PR01D</v>
      </c>
      <c r="C1560" s="20" t="str">
        <f>VLOOKUP($B1560,'[10]Linked sheet'!$A$3:$O$1925,2,FALSE)</f>
        <v>Paediatric Nervous System Disorders with CC Score 1</v>
      </c>
      <c r="D1560" s="68" t="str">
        <f>IF(AND($Q1560=$D$2,$O1560="HRG"),"See 07.BPT",IFERROR(ROUND('[10]Linked sheet'!C1560,'Rounded options'!$B$3),"-"))</f>
        <v>-</v>
      </c>
      <c r="E1560" s="66">
        <f>IF(AND($O1560="HRG",OR($D$2,$Q1560=$E$2)), "See 07.BPTs",IFERROR(ROUND('[10]Linked sheet'!D1560,'Rounded options'!$B$3),"-"))</f>
        <v>743</v>
      </c>
      <c r="F1560" s="15" t="str">
        <f>IFERROR(ROUND(IF('[10]Linked sheet'!E1560="","-",'[10]Linked sheet'!E1560),'Rounded options'!$B$3),"-")</f>
        <v>-</v>
      </c>
      <c r="G1560" s="15" t="str">
        <f>IFERROR(ROUND(IF('[10]Linked sheet'!F1560="","-",'[10]Linked sheet'!F1560),'Rounded options'!$B$3),"-")</f>
        <v>-</v>
      </c>
      <c r="H1560" s="15">
        <f>IFERROR(ROUND(IF('[10]Linked sheet'!G1560="","-",'[10]Linked sheet'!G1560),'Rounded options'!$B$3),"-")</f>
        <v>5</v>
      </c>
      <c r="I1560" s="66">
        <f>IF(AND(Q1560=$I$2,$O1560="HRG"),"See 07.BPTs",IFERROR(ROUND('[10]Linked sheet'!H1560,'Rounded options'!$B$3),"-"))</f>
        <v>901</v>
      </c>
      <c r="J1560" s="15">
        <f>IFERROR(ROUND(IF('[10]Linked sheet'!I1560="","-",'[10]Linked sheet'!I1560),'Rounded options'!$B$3),"-")</f>
        <v>5</v>
      </c>
      <c r="K1560" s="15">
        <f>IFERROR(ROUND(IF('[10]Linked sheet'!J1560="","-",'[10]Linked sheet'!J1560),'Rounded options'!$B$3),"-")</f>
        <v>266</v>
      </c>
      <c r="L1560" s="15" t="str">
        <f>IF('[10]Linked sheet'!K1560="","-",'[10]Linked sheet'!K1560)</f>
        <v>No</v>
      </c>
      <c r="M1560" s="39" t="str">
        <f>IF('[10]Linked sheet'!L1560="","-",'[10]Linked sheet'!L1560)</f>
        <v>-</v>
      </c>
      <c r="N1560" s="35">
        <f>IFERROR(ROUND('[10]Linked sheet'!M1560,'Rounded options'!$B$3),"-")</f>
        <v>0</v>
      </c>
      <c r="O1560" s="7" t="str">
        <f>IFERROR(VLOOKUP($B1560,[11]BPT_System_Structure!$B:$F,2,FALSE),"-")</f>
        <v>-</v>
      </c>
      <c r="P1560" s="23" t="str">
        <f>IFERROR(VLOOKUP($B1560,[11]BPT_System_Structure!$B:$F,3,FALSE),"-")</f>
        <v>-</v>
      </c>
      <c r="Q1560" s="8" t="str">
        <f>IFERROR(VLOOKUP($B1560,[11]BPT_System_Structure!$B:$F,5,FALSE),"-")</f>
        <v>-</v>
      </c>
      <c r="R1560" s="59">
        <v>0</v>
      </c>
    </row>
    <row r="1561" spans="2:18" hidden="1" x14ac:dyDescent="0.2">
      <c r="B1561" s="21" t="str">
        <f>'[10]Linked sheet'!A1561</f>
        <v>PR01E</v>
      </c>
      <c r="C1561" s="20" t="str">
        <f>VLOOKUP($B1561,'[10]Linked sheet'!$A$3:$O$1925,2,FALSE)</f>
        <v>Paediatric Nervous System Disorders with CC Score 0</v>
      </c>
      <c r="D1561" s="68" t="str">
        <f>IF(AND($Q1561=$D$2,$O1561="HRG"),"See 07.BPT",IFERROR(ROUND('[10]Linked sheet'!C1561,'Rounded options'!$B$3),"-"))</f>
        <v>-</v>
      </c>
      <c r="E1561" s="66">
        <f>IF(AND($O1561="HRG",OR($D$2,$Q1561=$E$2)), "See 07.BPTs",IFERROR(ROUND('[10]Linked sheet'!D1561,'Rounded options'!$B$3),"-"))</f>
        <v>675</v>
      </c>
      <c r="F1561" s="15" t="str">
        <f>IFERROR(ROUND(IF('[10]Linked sheet'!E1561="","-",'[10]Linked sheet'!E1561),'Rounded options'!$B$3),"-")</f>
        <v>-</v>
      </c>
      <c r="G1561" s="15" t="str">
        <f>IFERROR(ROUND(IF('[10]Linked sheet'!F1561="","-",'[10]Linked sheet'!F1561),'Rounded options'!$B$3),"-")</f>
        <v>-</v>
      </c>
      <c r="H1561" s="15">
        <f>IFERROR(ROUND(IF('[10]Linked sheet'!G1561="","-",'[10]Linked sheet'!G1561),'Rounded options'!$B$3),"-")</f>
        <v>5</v>
      </c>
      <c r="I1561" s="66">
        <f>IF(AND(Q1561=$I$2,$O1561="HRG"),"See 07.BPTs",IFERROR(ROUND('[10]Linked sheet'!H1561,'Rounded options'!$B$3),"-"))</f>
        <v>632</v>
      </c>
      <c r="J1561" s="15">
        <f>IFERROR(ROUND(IF('[10]Linked sheet'!I1561="","-",'[10]Linked sheet'!I1561),'Rounded options'!$B$3),"-")</f>
        <v>5</v>
      </c>
      <c r="K1561" s="15">
        <f>IFERROR(ROUND(IF('[10]Linked sheet'!J1561="","-",'[10]Linked sheet'!J1561),'Rounded options'!$B$3),"-")</f>
        <v>266</v>
      </c>
      <c r="L1561" s="15" t="str">
        <f>IF('[10]Linked sheet'!K1561="","-",'[10]Linked sheet'!K1561)</f>
        <v>No</v>
      </c>
      <c r="M1561" s="39" t="str">
        <f>IF('[10]Linked sheet'!L1561="","-",'[10]Linked sheet'!L1561)</f>
        <v>-</v>
      </c>
      <c r="N1561" s="35">
        <f>IFERROR(ROUND('[10]Linked sheet'!M1561,'Rounded options'!$B$3),"-")</f>
        <v>0</v>
      </c>
      <c r="O1561" s="7" t="str">
        <f>IFERROR(VLOOKUP($B1561,[11]BPT_System_Structure!$B:$F,2,FALSE),"-")</f>
        <v>-</v>
      </c>
      <c r="P1561" s="23" t="str">
        <f>IFERROR(VLOOKUP($B1561,[11]BPT_System_Structure!$B:$F,3,FALSE),"-")</f>
        <v>-</v>
      </c>
      <c r="Q1561" s="8" t="str">
        <f>IFERROR(VLOOKUP($B1561,[11]BPT_System_Structure!$B:$F,5,FALSE),"-")</f>
        <v>-</v>
      </c>
      <c r="R1561" s="59">
        <v>0</v>
      </c>
    </row>
    <row r="1562" spans="2:18" hidden="1" x14ac:dyDescent="0.2">
      <c r="B1562" s="21" t="str">
        <f>'[10]Linked sheet'!A1562</f>
        <v>PR02A</v>
      </c>
      <c r="C1562" s="20" t="str">
        <f>VLOOKUP($B1562,'[10]Linked sheet'!$A$3:$O$1925,2,FALSE)</f>
        <v>Paediatric Epilepsy Syndrome with CC Score 6+</v>
      </c>
      <c r="D1562" s="68" t="str">
        <f>IF(AND($Q1562=$D$2,$O1562="HRG"),"See 07.BPT",IFERROR(ROUND('[10]Linked sheet'!C1562,'Rounded options'!$B$3),"-"))</f>
        <v>-</v>
      </c>
      <c r="E1562" s="66">
        <f>IF(AND($O1562="HRG",OR($D$2,$Q1562=$E$2)), "See 07.BPTs",IFERROR(ROUND('[10]Linked sheet'!D1562,'Rounded options'!$B$3),"-"))</f>
        <v>1573</v>
      </c>
      <c r="F1562" s="15" t="str">
        <f>IFERROR(ROUND(IF('[10]Linked sheet'!E1562="","-",'[10]Linked sheet'!E1562),'Rounded options'!$B$3),"-")</f>
        <v>-</v>
      </c>
      <c r="G1562" s="15" t="str">
        <f>IFERROR(ROUND(IF('[10]Linked sheet'!F1562="","-",'[10]Linked sheet'!F1562),'Rounded options'!$B$3),"-")</f>
        <v>-</v>
      </c>
      <c r="H1562" s="15">
        <f>IFERROR(ROUND(IF('[10]Linked sheet'!G1562="","-",'[10]Linked sheet'!G1562),'Rounded options'!$B$3),"-")</f>
        <v>5</v>
      </c>
      <c r="I1562" s="66">
        <f>IF(AND(Q1562=$I$2,$O1562="HRG"),"See 07.BPTs",IFERROR(ROUND('[10]Linked sheet'!H1562,'Rounded options'!$B$3),"-"))</f>
        <v>2219</v>
      </c>
      <c r="J1562" s="15">
        <f>IFERROR(ROUND(IF('[10]Linked sheet'!I1562="","-",'[10]Linked sheet'!I1562),'Rounded options'!$B$3),"-")</f>
        <v>11</v>
      </c>
      <c r="K1562" s="15">
        <f>IFERROR(ROUND(IF('[10]Linked sheet'!J1562="","-",'[10]Linked sheet'!J1562),'Rounded options'!$B$3),"-")</f>
        <v>266</v>
      </c>
      <c r="L1562" s="15" t="str">
        <f>IF('[10]Linked sheet'!K1562="","-",'[10]Linked sheet'!K1562)</f>
        <v>No</v>
      </c>
      <c r="M1562" s="39" t="str">
        <f>IF('[10]Linked sheet'!L1562="","-",'[10]Linked sheet'!L1562)</f>
        <v>-</v>
      </c>
      <c r="N1562" s="35">
        <f>IFERROR(ROUND('[10]Linked sheet'!M1562,'Rounded options'!$B$3),"-")</f>
        <v>0</v>
      </c>
      <c r="O1562" s="7" t="str">
        <f>IFERROR(VLOOKUP($B1562,[11]BPT_System_Structure!$B:$F,2,FALSE),"-")</f>
        <v>-</v>
      </c>
      <c r="P1562" s="23" t="str">
        <f>IFERROR(VLOOKUP($B1562,[11]BPT_System_Structure!$B:$F,3,FALSE),"-")</f>
        <v>-</v>
      </c>
      <c r="Q1562" s="8" t="str">
        <f>IFERROR(VLOOKUP($B1562,[11]BPT_System_Structure!$B:$F,5,FALSE),"-")</f>
        <v>-</v>
      </c>
      <c r="R1562" s="59">
        <v>0</v>
      </c>
    </row>
    <row r="1563" spans="2:18" hidden="1" x14ac:dyDescent="0.2">
      <c r="B1563" s="21" t="str">
        <f>'[10]Linked sheet'!A1563</f>
        <v>PR02B</v>
      </c>
      <c r="C1563" s="20" t="str">
        <f>VLOOKUP($B1563,'[10]Linked sheet'!$A$3:$O$1925,2,FALSE)</f>
        <v>Paediatric Epilepsy Syndrome with CC Score 1-5</v>
      </c>
      <c r="D1563" s="68" t="str">
        <f>IF(AND($Q1563=$D$2,$O1563="HRG"),"See 07.BPT",IFERROR(ROUND('[10]Linked sheet'!C1563,'Rounded options'!$B$3),"-"))</f>
        <v>-</v>
      </c>
      <c r="E1563" s="66">
        <f>IF(AND($O1563="HRG",OR($D$2,$Q1563=$E$2)), "See 07.BPTs",IFERROR(ROUND('[10]Linked sheet'!D1563,'Rounded options'!$B$3),"-"))</f>
        <v>955</v>
      </c>
      <c r="F1563" s="15" t="str">
        <f>IFERROR(ROUND(IF('[10]Linked sheet'!E1563="","-",'[10]Linked sheet'!E1563),'Rounded options'!$B$3),"-")</f>
        <v>-</v>
      </c>
      <c r="G1563" s="15" t="str">
        <f>IFERROR(ROUND(IF('[10]Linked sheet'!F1563="","-",'[10]Linked sheet'!F1563),'Rounded options'!$B$3),"-")</f>
        <v>-</v>
      </c>
      <c r="H1563" s="15">
        <f>IFERROR(ROUND(IF('[10]Linked sheet'!G1563="","-",'[10]Linked sheet'!G1563),'Rounded options'!$B$3),"-")</f>
        <v>5</v>
      </c>
      <c r="I1563" s="66">
        <f>IF(AND(Q1563=$I$2,$O1563="HRG"),"See 07.BPTs",IFERROR(ROUND('[10]Linked sheet'!H1563,'Rounded options'!$B$3),"-"))</f>
        <v>920</v>
      </c>
      <c r="J1563" s="15">
        <f>IFERROR(ROUND(IF('[10]Linked sheet'!I1563="","-",'[10]Linked sheet'!I1563),'Rounded options'!$B$3),"-")</f>
        <v>5</v>
      </c>
      <c r="K1563" s="15">
        <f>IFERROR(ROUND(IF('[10]Linked sheet'!J1563="","-",'[10]Linked sheet'!J1563),'Rounded options'!$B$3),"-")</f>
        <v>266</v>
      </c>
      <c r="L1563" s="15" t="str">
        <f>IF('[10]Linked sheet'!K1563="","-",'[10]Linked sheet'!K1563)</f>
        <v>No</v>
      </c>
      <c r="M1563" s="39" t="str">
        <f>IF('[10]Linked sheet'!L1563="","-",'[10]Linked sheet'!L1563)</f>
        <v>-</v>
      </c>
      <c r="N1563" s="35">
        <f>IFERROR(ROUND('[10]Linked sheet'!M1563,'Rounded options'!$B$3),"-")</f>
        <v>0</v>
      </c>
      <c r="O1563" s="7" t="str">
        <f>IFERROR(VLOOKUP($B1563,[11]BPT_System_Structure!$B:$F,2,FALSE),"-")</f>
        <v>-</v>
      </c>
      <c r="P1563" s="23" t="str">
        <f>IFERROR(VLOOKUP($B1563,[11]BPT_System_Structure!$B:$F,3,FALSE),"-")</f>
        <v>-</v>
      </c>
      <c r="Q1563" s="8" t="str">
        <f>IFERROR(VLOOKUP($B1563,[11]BPT_System_Structure!$B:$F,5,FALSE),"-")</f>
        <v>-</v>
      </c>
      <c r="R1563" s="59">
        <v>0</v>
      </c>
    </row>
    <row r="1564" spans="2:18" hidden="1" x14ac:dyDescent="0.2">
      <c r="B1564" s="21" t="str">
        <f>'[10]Linked sheet'!A1564</f>
        <v>PR02C</v>
      </c>
      <c r="C1564" s="20" t="str">
        <f>VLOOKUP($B1564,'[10]Linked sheet'!$A$3:$O$1925,2,FALSE)</f>
        <v>Paediatric Epilepsy Syndrome with CC Score 0</v>
      </c>
      <c r="D1564" s="68" t="str">
        <f>IF(AND($Q1564=$D$2,$O1564="HRG"),"See 07.BPT",IFERROR(ROUND('[10]Linked sheet'!C1564,'Rounded options'!$B$3),"-"))</f>
        <v>-</v>
      </c>
      <c r="E1564" s="66">
        <f>IF(AND($O1564="HRG",OR($D$2,$Q1564=$E$2)), "See 07.BPTs",IFERROR(ROUND('[10]Linked sheet'!D1564,'Rounded options'!$B$3),"-"))</f>
        <v>659</v>
      </c>
      <c r="F1564" s="15" t="str">
        <f>IFERROR(ROUND(IF('[10]Linked sheet'!E1564="","-",'[10]Linked sheet'!E1564),'Rounded options'!$B$3),"-")</f>
        <v>-</v>
      </c>
      <c r="G1564" s="15" t="str">
        <f>IFERROR(ROUND(IF('[10]Linked sheet'!F1564="","-",'[10]Linked sheet'!F1564),'Rounded options'!$B$3),"-")</f>
        <v>-</v>
      </c>
      <c r="H1564" s="15">
        <f>IFERROR(ROUND(IF('[10]Linked sheet'!G1564="","-",'[10]Linked sheet'!G1564),'Rounded options'!$B$3),"-")</f>
        <v>5</v>
      </c>
      <c r="I1564" s="66">
        <f>IF(AND(Q1564=$I$2,$O1564="HRG"),"See 07.BPTs",IFERROR(ROUND('[10]Linked sheet'!H1564,'Rounded options'!$B$3),"-"))</f>
        <v>700</v>
      </c>
      <c r="J1564" s="15">
        <f>IFERROR(ROUND(IF('[10]Linked sheet'!I1564="","-",'[10]Linked sheet'!I1564),'Rounded options'!$B$3),"-")</f>
        <v>5</v>
      </c>
      <c r="K1564" s="15">
        <f>IFERROR(ROUND(IF('[10]Linked sheet'!J1564="","-",'[10]Linked sheet'!J1564),'Rounded options'!$B$3),"-")</f>
        <v>266</v>
      </c>
      <c r="L1564" s="15" t="str">
        <f>IF('[10]Linked sheet'!K1564="","-",'[10]Linked sheet'!K1564)</f>
        <v>No</v>
      </c>
      <c r="M1564" s="39" t="str">
        <f>IF('[10]Linked sheet'!L1564="","-",'[10]Linked sheet'!L1564)</f>
        <v>-</v>
      </c>
      <c r="N1564" s="35">
        <f>IFERROR(ROUND('[10]Linked sheet'!M1564,'Rounded options'!$B$3),"-")</f>
        <v>0</v>
      </c>
      <c r="O1564" s="7" t="str">
        <f>IFERROR(VLOOKUP($B1564,[11]BPT_System_Structure!$B:$F,2,FALSE),"-")</f>
        <v>-</v>
      </c>
      <c r="P1564" s="23" t="str">
        <f>IFERROR(VLOOKUP($B1564,[11]BPT_System_Structure!$B:$F,3,FALSE),"-")</f>
        <v>-</v>
      </c>
      <c r="Q1564" s="8" t="str">
        <f>IFERROR(VLOOKUP($B1564,[11]BPT_System_Structure!$B:$F,5,FALSE),"-")</f>
        <v>-</v>
      </c>
      <c r="R1564" s="59">
        <v>0</v>
      </c>
    </row>
    <row r="1565" spans="2:18" hidden="1" x14ac:dyDescent="0.2">
      <c r="B1565" s="21" t="str">
        <f>'[10]Linked sheet'!A1565</f>
        <v>PR03A</v>
      </c>
      <c r="C1565" s="20" t="str">
        <f>VLOOKUP($B1565,'[10]Linked sheet'!$A$3:$O$1925,2,FALSE)</f>
        <v>Paediatric Febrile Convulsions with CC Score 4+</v>
      </c>
      <c r="D1565" s="68" t="str">
        <f>IF(AND($Q1565=$D$2,$O1565="HRG"),"See 07.BPT",IFERROR(ROUND('[10]Linked sheet'!C1565,'Rounded options'!$B$3),"-"))</f>
        <v>-</v>
      </c>
      <c r="E1565" s="66">
        <f>IF(AND($O1565="HRG",OR($D$2,$Q1565=$E$2)), "See 07.BPTs",IFERROR(ROUND('[10]Linked sheet'!D1565,'Rounded options'!$B$3),"-"))</f>
        <v>1227</v>
      </c>
      <c r="F1565" s="15" t="str">
        <f>IFERROR(ROUND(IF('[10]Linked sheet'!E1565="","-",'[10]Linked sheet'!E1565),'Rounded options'!$B$3),"-")</f>
        <v>-</v>
      </c>
      <c r="G1565" s="15" t="str">
        <f>IFERROR(ROUND(IF('[10]Linked sheet'!F1565="","-",'[10]Linked sheet'!F1565),'Rounded options'!$B$3),"-")</f>
        <v>-</v>
      </c>
      <c r="H1565" s="15">
        <f>IFERROR(ROUND(IF('[10]Linked sheet'!G1565="","-",'[10]Linked sheet'!G1565),'Rounded options'!$B$3),"-")</f>
        <v>5</v>
      </c>
      <c r="I1565" s="66">
        <f>IF(AND(Q1565=$I$2,$O1565="HRG"),"See 07.BPTs",IFERROR(ROUND('[10]Linked sheet'!H1565,'Rounded options'!$B$3),"-"))</f>
        <v>958</v>
      </c>
      <c r="J1565" s="15">
        <f>IFERROR(ROUND(IF('[10]Linked sheet'!I1565="","-",'[10]Linked sheet'!I1565),'Rounded options'!$B$3),"-")</f>
        <v>5</v>
      </c>
      <c r="K1565" s="15">
        <f>IFERROR(ROUND(IF('[10]Linked sheet'!J1565="","-",'[10]Linked sheet'!J1565),'Rounded options'!$B$3),"-")</f>
        <v>266</v>
      </c>
      <c r="L1565" s="15" t="str">
        <f>IF('[10]Linked sheet'!K1565="","-",'[10]Linked sheet'!K1565)</f>
        <v>No</v>
      </c>
      <c r="M1565" s="39" t="str">
        <f>IF('[10]Linked sheet'!L1565="","-",'[10]Linked sheet'!L1565)</f>
        <v>-</v>
      </c>
      <c r="N1565" s="35">
        <f>IFERROR(ROUND('[10]Linked sheet'!M1565,'Rounded options'!$B$3),"-")</f>
        <v>0</v>
      </c>
      <c r="O1565" s="7" t="str">
        <f>IFERROR(VLOOKUP($B1565,[11]BPT_System_Structure!$B:$F,2,FALSE),"-")</f>
        <v>-</v>
      </c>
      <c r="P1565" s="23" t="str">
        <f>IFERROR(VLOOKUP($B1565,[11]BPT_System_Structure!$B:$F,3,FALSE),"-")</f>
        <v>-</v>
      </c>
      <c r="Q1565" s="8" t="str">
        <f>IFERROR(VLOOKUP($B1565,[11]BPT_System_Structure!$B:$F,5,FALSE),"-")</f>
        <v>-</v>
      </c>
      <c r="R1565" s="59">
        <v>0</v>
      </c>
    </row>
    <row r="1566" spans="2:18" hidden="1" x14ac:dyDescent="0.2">
      <c r="B1566" s="21" t="str">
        <f>'[10]Linked sheet'!A1566</f>
        <v>PR03B</v>
      </c>
      <c r="C1566" s="20" t="str">
        <f>VLOOKUP($B1566,'[10]Linked sheet'!$A$3:$O$1925,2,FALSE)</f>
        <v>Paediatric Febrile Convulsions with CC Score 1-3</v>
      </c>
      <c r="D1566" s="68" t="str">
        <f>IF(AND($Q1566=$D$2,$O1566="HRG"),"See 07.BPT",IFERROR(ROUND('[10]Linked sheet'!C1566,'Rounded options'!$B$3),"-"))</f>
        <v>-</v>
      </c>
      <c r="E1566" s="66">
        <f>IF(AND($O1566="HRG",OR($D$2,$Q1566=$E$2)), "See 07.BPTs",IFERROR(ROUND('[10]Linked sheet'!D1566,'Rounded options'!$B$3),"-"))</f>
        <v>657</v>
      </c>
      <c r="F1566" s="15" t="str">
        <f>IFERROR(ROUND(IF('[10]Linked sheet'!E1566="","-",'[10]Linked sheet'!E1566),'Rounded options'!$B$3),"-")</f>
        <v>-</v>
      </c>
      <c r="G1566" s="15" t="str">
        <f>IFERROR(ROUND(IF('[10]Linked sheet'!F1566="","-",'[10]Linked sheet'!F1566),'Rounded options'!$B$3),"-")</f>
        <v>-</v>
      </c>
      <c r="H1566" s="15">
        <f>IFERROR(ROUND(IF('[10]Linked sheet'!G1566="","-",'[10]Linked sheet'!G1566),'Rounded options'!$B$3),"-")</f>
        <v>5</v>
      </c>
      <c r="I1566" s="66">
        <f>IF(AND(Q1566=$I$2,$O1566="HRG"),"See 07.BPTs",IFERROR(ROUND('[10]Linked sheet'!H1566,'Rounded options'!$B$3),"-"))</f>
        <v>627</v>
      </c>
      <c r="J1566" s="15">
        <f>IFERROR(ROUND(IF('[10]Linked sheet'!I1566="","-",'[10]Linked sheet'!I1566),'Rounded options'!$B$3),"-")</f>
        <v>5</v>
      </c>
      <c r="K1566" s="15">
        <f>IFERROR(ROUND(IF('[10]Linked sheet'!J1566="","-",'[10]Linked sheet'!J1566),'Rounded options'!$B$3),"-")</f>
        <v>266</v>
      </c>
      <c r="L1566" s="15" t="str">
        <f>IF('[10]Linked sheet'!K1566="","-",'[10]Linked sheet'!K1566)</f>
        <v>No</v>
      </c>
      <c r="M1566" s="39" t="str">
        <f>IF('[10]Linked sheet'!L1566="","-",'[10]Linked sheet'!L1566)</f>
        <v>-</v>
      </c>
      <c r="N1566" s="35">
        <f>IFERROR(ROUND('[10]Linked sheet'!M1566,'Rounded options'!$B$3),"-")</f>
        <v>0</v>
      </c>
      <c r="O1566" s="7" t="str">
        <f>IFERROR(VLOOKUP($B1566,[11]BPT_System_Structure!$B:$F,2,FALSE),"-")</f>
        <v>-</v>
      </c>
      <c r="P1566" s="23" t="str">
        <f>IFERROR(VLOOKUP($B1566,[11]BPT_System_Structure!$B:$F,3,FALSE),"-")</f>
        <v>-</v>
      </c>
      <c r="Q1566" s="8" t="str">
        <f>IFERROR(VLOOKUP($B1566,[11]BPT_System_Structure!$B:$F,5,FALSE),"-")</f>
        <v>-</v>
      </c>
      <c r="R1566" s="59">
        <v>0</v>
      </c>
    </row>
    <row r="1567" spans="2:18" hidden="1" x14ac:dyDescent="0.2">
      <c r="B1567" s="21" t="str">
        <f>'[10]Linked sheet'!A1567</f>
        <v>PR03C</v>
      </c>
      <c r="C1567" s="20" t="str">
        <f>VLOOKUP($B1567,'[10]Linked sheet'!$A$3:$O$1925,2,FALSE)</f>
        <v>Paediatric Febrile Convulsions with CC Score 0</v>
      </c>
      <c r="D1567" s="68" t="str">
        <f>IF(AND($Q1567=$D$2,$O1567="HRG"),"See 07.BPT",IFERROR(ROUND('[10]Linked sheet'!C1567,'Rounded options'!$B$3),"-"))</f>
        <v>-</v>
      </c>
      <c r="E1567" s="66">
        <f>IF(AND($O1567="HRG",OR($D$2,$Q1567=$E$2)), "See 07.BPTs",IFERROR(ROUND('[10]Linked sheet'!D1567,'Rounded options'!$B$3),"-"))</f>
        <v>534</v>
      </c>
      <c r="F1567" s="15" t="str">
        <f>IFERROR(ROUND(IF('[10]Linked sheet'!E1567="","-",'[10]Linked sheet'!E1567),'Rounded options'!$B$3),"-")</f>
        <v>-</v>
      </c>
      <c r="G1567" s="15" t="str">
        <f>IFERROR(ROUND(IF('[10]Linked sheet'!F1567="","-",'[10]Linked sheet'!F1567),'Rounded options'!$B$3),"-")</f>
        <v>-</v>
      </c>
      <c r="H1567" s="15">
        <f>IFERROR(ROUND(IF('[10]Linked sheet'!G1567="","-",'[10]Linked sheet'!G1567),'Rounded options'!$B$3),"-")</f>
        <v>5</v>
      </c>
      <c r="I1567" s="66">
        <f>IF(AND(Q1567=$I$2,$O1567="HRG"),"See 07.BPTs",IFERROR(ROUND('[10]Linked sheet'!H1567,'Rounded options'!$B$3),"-"))</f>
        <v>538</v>
      </c>
      <c r="J1567" s="15">
        <f>IFERROR(ROUND(IF('[10]Linked sheet'!I1567="","-",'[10]Linked sheet'!I1567),'Rounded options'!$B$3),"-")</f>
        <v>5</v>
      </c>
      <c r="K1567" s="15">
        <f>IFERROR(ROUND(IF('[10]Linked sheet'!J1567="","-",'[10]Linked sheet'!J1567),'Rounded options'!$B$3),"-")</f>
        <v>266</v>
      </c>
      <c r="L1567" s="15" t="str">
        <f>IF('[10]Linked sheet'!K1567="","-",'[10]Linked sheet'!K1567)</f>
        <v>No</v>
      </c>
      <c r="M1567" s="39" t="str">
        <f>IF('[10]Linked sheet'!L1567="","-",'[10]Linked sheet'!L1567)</f>
        <v>-</v>
      </c>
      <c r="N1567" s="35">
        <f>IFERROR(ROUND('[10]Linked sheet'!M1567,'Rounded options'!$B$3),"-")</f>
        <v>0</v>
      </c>
      <c r="O1567" s="7" t="str">
        <f>IFERROR(VLOOKUP($B1567,[11]BPT_System_Structure!$B:$F,2,FALSE),"-")</f>
        <v>-</v>
      </c>
      <c r="P1567" s="23" t="str">
        <f>IFERROR(VLOOKUP($B1567,[11]BPT_System_Structure!$B:$F,3,FALSE),"-")</f>
        <v>-</v>
      </c>
      <c r="Q1567" s="8" t="str">
        <f>IFERROR(VLOOKUP($B1567,[11]BPT_System_Structure!$B:$F,5,FALSE),"-")</f>
        <v>-</v>
      </c>
      <c r="R1567" s="59">
        <v>0</v>
      </c>
    </row>
    <row r="1568" spans="2:18" hidden="1" x14ac:dyDescent="0.2">
      <c r="B1568" s="21" t="str">
        <f>'[10]Linked sheet'!A1568</f>
        <v>PR04A</v>
      </c>
      <c r="C1568" s="20" t="str">
        <f>VLOOKUP($B1568,'[10]Linked sheet'!$A$3:$O$1925,2,FALSE)</f>
        <v>Paediatric Headaches or Migraines, with CC Score 4+</v>
      </c>
      <c r="D1568" s="68" t="str">
        <f>IF(AND($Q1568=$D$2,$O1568="HRG"),"See 07.BPT",IFERROR(ROUND('[10]Linked sheet'!C1568,'Rounded options'!$B$3),"-"))</f>
        <v>-</v>
      </c>
      <c r="E1568" s="66">
        <f>IF(AND($O1568="HRG",OR($D$2,$Q1568=$E$2)), "See 07.BPTs",IFERROR(ROUND('[10]Linked sheet'!D1568,'Rounded options'!$B$3),"-"))</f>
        <v>1004</v>
      </c>
      <c r="F1568" s="15" t="str">
        <f>IFERROR(ROUND(IF('[10]Linked sheet'!E1568="","-",'[10]Linked sheet'!E1568),'Rounded options'!$B$3),"-")</f>
        <v>-</v>
      </c>
      <c r="G1568" s="15" t="str">
        <f>IFERROR(ROUND(IF('[10]Linked sheet'!F1568="","-",'[10]Linked sheet'!F1568),'Rounded options'!$B$3),"-")</f>
        <v>-</v>
      </c>
      <c r="H1568" s="15">
        <f>IFERROR(ROUND(IF('[10]Linked sheet'!G1568="","-",'[10]Linked sheet'!G1568),'Rounded options'!$B$3),"-")</f>
        <v>5</v>
      </c>
      <c r="I1568" s="66">
        <f>IF(AND(Q1568=$I$2,$O1568="HRG"),"See 07.BPTs",IFERROR(ROUND('[10]Linked sheet'!H1568,'Rounded options'!$B$3),"-"))</f>
        <v>899</v>
      </c>
      <c r="J1568" s="15">
        <f>IFERROR(ROUND(IF('[10]Linked sheet'!I1568="","-",'[10]Linked sheet'!I1568),'Rounded options'!$B$3),"-")</f>
        <v>5</v>
      </c>
      <c r="K1568" s="15">
        <f>IFERROR(ROUND(IF('[10]Linked sheet'!J1568="","-",'[10]Linked sheet'!J1568),'Rounded options'!$B$3),"-")</f>
        <v>266</v>
      </c>
      <c r="L1568" s="15" t="str">
        <f>IF('[10]Linked sheet'!K1568="","-",'[10]Linked sheet'!K1568)</f>
        <v>No</v>
      </c>
      <c r="M1568" s="39" t="str">
        <f>IF('[10]Linked sheet'!L1568="","-",'[10]Linked sheet'!L1568)</f>
        <v>-</v>
      </c>
      <c r="N1568" s="35">
        <f>IFERROR(ROUND('[10]Linked sheet'!M1568,'Rounded options'!$B$3),"-")</f>
        <v>0</v>
      </c>
      <c r="O1568" s="7" t="str">
        <f>IFERROR(VLOOKUP($B1568,[11]BPT_System_Structure!$B:$F,2,FALSE),"-")</f>
        <v>-</v>
      </c>
      <c r="P1568" s="23" t="str">
        <f>IFERROR(VLOOKUP($B1568,[11]BPT_System_Structure!$B:$F,3,FALSE),"-")</f>
        <v>-</v>
      </c>
      <c r="Q1568" s="8" t="str">
        <f>IFERROR(VLOOKUP($B1568,[11]BPT_System_Structure!$B:$F,5,FALSE),"-")</f>
        <v>-</v>
      </c>
      <c r="R1568" s="59">
        <v>0</v>
      </c>
    </row>
    <row r="1569" spans="2:18" hidden="1" x14ac:dyDescent="0.2">
      <c r="B1569" s="21" t="str">
        <f>'[10]Linked sheet'!A1569</f>
        <v>PR04B</v>
      </c>
      <c r="C1569" s="20" t="str">
        <f>VLOOKUP($B1569,'[10]Linked sheet'!$A$3:$O$1925,2,FALSE)</f>
        <v>Paediatric Headaches or Migraines, with CC Score 1-3</v>
      </c>
      <c r="D1569" s="68" t="str">
        <f>IF(AND($Q1569=$D$2,$O1569="HRG"),"See 07.BPT",IFERROR(ROUND('[10]Linked sheet'!C1569,'Rounded options'!$B$3),"-"))</f>
        <v>-</v>
      </c>
      <c r="E1569" s="66">
        <f>IF(AND($O1569="HRG",OR($D$2,$Q1569=$E$2)), "See 07.BPTs",IFERROR(ROUND('[10]Linked sheet'!D1569,'Rounded options'!$B$3),"-"))</f>
        <v>628</v>
      </c>
      <c r="F1569" s="15" t="str">
        <f>IFERROR(ROUND(IF('[10]Linked sheet'!E1569="","-",'[10]Linked sheet'!E1569),'Rounded options'!$B$3),"-")</f>
        <v>-</v>
      </c>
      <c r="G1569" s="15" t="str">
        <f>IFERROR(ROUND(IF('[10]Linked sheet'!F1569="","-",'[10]Linked sheet'!F1569),'Rounded options'!$B$3),"-")</f>
        <v>-</v>
      </c>
      <c r="H1569" s="15">
        <f>IFERROR(ROUND(IF('[10]Linked sheet'!G1569="","-",'[10]Linked sheet'!G1569),'Rounded options'!$B$3),"-")</f>
        <v>5</v>
      </c>
      <c r="I1569" s="66">
        <f>IF(AND(Q1569=$I$2,$O1569="HRG"),"See 07.BPTs",IFERROR(ROUND('[10]Linked sheet'!H1569,'Rounded options'!$B$3),"-"))</f>
        <v>587</v>
      </c>
      <c r="J1569" s="15">
        <f>IFERROR(ROUND(IF('[10]Linked sheet'!I1569="","-",'[10]Linked sheet'!I1569),'Rounded options'!$B$3),"-")</f>
        <v>5</v>
      </c>
      <c r="K1569" s="15">
        <f>IFERROR(ROUND(IF('[10]Linked sheet'!J1569="","-",'[10]Linked sheet'!J1569),'Rounded options'!$B$3),"-")</f>
        <v>266</v>
      </c>
      <c r="L1569" s="15" t="str">
        <f>IF('[10]Linked sheet'!K1569="","-",'[10]Linked sheet'!K1569)</f>
        <v>No</v>
      </c>
      <c r="M1569" s="39" t="str">
        <f>IF('[10]Linked sheet'!L1569="","-",'[10]Linked sheet'!L1569)</f>
        <v>-</v>
      </c>
      <c r="N1569" s="35">
        <f>IFERROR(ROUND('[10]Linked sheet'!M1569,'Rounded options'!$B$3),"-")</f>
        <v>0</v>
      </c>
      <c r="O1569" s="7" t="str">
        <f>IFERROR(VLOOKUP($B1569,[11]BPT_System_Structure!$B:$F,2,FALSE),"-")</f>
        <v>-</v>
      </c>
      <c r="P1569" s="23" t="str">
        <f>IFERROR(VLOOKUP($B1569,[11]BPT_System_Structure!$B:$F,3,FALSE),"-")</f>
        <v>-</v>
      </c>
      <c r="Q1569" s="8" t="str">
        <f>IFERROR(VLOOKUP($B1569,[11]BPT_System_Structure!$B:$F,5,FALSE),"-")</f>
        <v>-</v>
      </c>
      <c r="R1569" s="59">
        <v>0</v>
      </c>
    </row>
    <row r="1570" spans="2:18" hidden="1" x14ac:dyDescent="0.2">
      <c r="B1570" s="21" t="str">
        <f>'[10]Linked sheet'!A1570</f>
        <v>PR04C</v>
      </c>
      <c r="C1570" s="20" t="str">
        <f>VLOOKUP($B1570,'[10]Linked sheet'!$A$3:$O$1925,2,FALSE)</f>
        <v>Paediatric Headaches or Migraines, with CC Score 0</v>
      </c>
      <c r="D1570" s="68" t="str">
        <f>IF(AND($Q1570=$D$2,$O1570="HRG"),"See 07.BPT",IFERROR(ROUND('[10]Linked sheet'!C1570,'Rounded options'!$B$3),"-"))</f>
        <v>-</v>
      </c>
      <c r="E1570" s="66">
        <f>IF(AND($O1570="HRG",OR($D$2,$Q1570=$E$2)), "See 07.BPTs",IFERROR(ROUND('[10]Linked sheet'!D1570,'Rounded options'!$B$3),"-"))</f>
        <v>567</v>
      </c>
      <c r="F1570" s="15" t="str">
        <f>IFERROR(ROUND(IF('[10]Linked sheet'!E1570="","-",'[10]Linked sheet'!E1570),'Rounded options'!$B$3),"-")</f>
        <v>-</v>
      </c>
      <c r="G1570" s="15" t="str">
        <f>IFERROR(ROUND(IF('[10]Linked sheet'!F1570="","-",'[10]Linked sheet'!F1570),'Rounded options'!$B$3),"-")</f>
        <v>-</v>
      </c>
      <c r="H1570" s="15">
        <f>IFERROR(ROUND(IF('[10]Linked sheet'!G1570="","-",'[10]Linked sheet'!G1570),'Rounded options'!$B$3),"-")</f>
        <v>5</v>
      </c>
      <c r="I1570" s="66">
        <f>IF(AND(Q1570=$I$2,$O1570="HRG"),"See 07.BPTs",IFERROR(ROUND('[10]Linked sheet'!H1570,'Rounded options'!$B$3),"-"))</f>
        <v>490</v>
      </c>
      <c r="J1570" s="15">
        <f>IFERROR(ROUND(IF('[10]Linked sheet'!I1570="","-",'[10]Linked sheet'!I1570),'Rounded options'!$B$3),"-")</f>
        <v>5</v>
      </c>
      <c r="K1570" s="15">
        <f>IFERROR(ROUND(IF('[10]Linked sheet'!J1570="","-",'[10]Linked sheet'!J1570),'Rounded options'!$B$3),"-")</f>
        <v>266</v>
      </c>
      <c r="L1570" s="15" t="str">
        <f>IF('[10]Linked sheet'!K1570="","-",'[10]Linked sheet'!K1570)</f>
        <v>No</v>
      </c>
      <c r="M1570" s="39" t="str">
        <f>IF('[10]Linked sheet'!L1570="","-",'[10]Linked sheet'!L1570)</f>
        <v>-</v>
      </c>
      <c r="N1570" s="35">
        <f>IFERROR(ROUND('[10]Linked sheet'!M1570,'Rounded options'!$B$3),"-")</f>
        <v>0</v>
      </c>
      <c r="O1570" s="7" t="str">
        <f>IFERROR(VLOOKUP($B1570,[11]BPT_System_Structure!$B:$F,2,FALSE),"-")</f>
        <v>-</v>
      </c>
      <c r="P1570" s="23" t="str">
        <f>IFERROR(VLOOKUP($B1570,[11]BPT_System_Structure!$B:$F,3,FALSE),"-")</f>
        <v>-</v>
      </c>
      <c r="Q1570" s="8" t="str">
        <f>IFERROR(VLOOKUP($B1570,[11]BPT_System_Structure!$B:$F,5,FALSE),"-")</f>
        <v>-</v>
      </c>
      <c r="R1570" s="59">
        <v>0</v>
      </c>
    </row>
    <row r="1571" spans="2:18" hidden="1" x14ac:dyDescent="0.2">
      <c r="B1571" s="21" t="str">
        <f>'[10]Linked sheet'!A1571</f>
        <v>PR06A</v>
      </c>
      <c r="C1571" s="20" t="str">
        <f>VLOOKUP($B1571,'[10]Linked sheet'!$A$3:$O$1925,2,FALSE)</f>
        <v>Paediatric Intracranial Injury with CC Score 3+</v>
      </c>
      <c r="D1571" s="68" t="str">
        <f>IF(AND($Q1571=$D$2,$O1571="HRG"),"See 07.BPT",IFERROR(ROUND('[10]Linked sheet'!C1571,'Rounded options'!$B$3),"-"))</f>
        <v>-</v>
      </c>
      <c r="E1571" s="66">
        <f>IF(AND($O1571="HRG",OR($D$2,$Q1571=$E$2)), "See 07.BPTs",IFERROR(ROUND('[10]Linked sheet'!D1571,'Rounded options'!$B$3),"-"))</f>
        <v>1457</v>
      </c>
      <c r="F1571" s="15" t="str">
        <f>IFERROR(ROUND(IF('[10]Linked sheet'!E1571="","-",'[10]Linked sheet'!E1571),'Rounded options'!$B$3),"-")</f>
        <v>-</v>
      </c>
      <c r="G1571" s="15" t="str">
        <f>IFERROR(ROUND(IF('[10]Linked sheet'!F1571="","-",'[10]Linked sheet'!F1571),'Rounded options'!$B$3),"-")</f>
        <v>-</v>
      </c>
      <c r="H1571" s="15">
        <f>IFERROR(ROUND(IF('[10]Linked sheet'!G1571="","-",'[10]Linked sheet'!G1571),'Rounded options'!$B$3),"-")</f>
        <v>28</v>
      </c>
      <c r="I1571" s="66">
        <f>IF(AND(Q1571=$I$2,$O1571="HRG"),"See 07.BPTs",IFERROR(ROUND('[10]Linked sheet'!H1571,'Rounded options'!$B$3),"-"))</f>
        <v>2875</v>
      </c>
      <c r="J1571" s="15">
        <f>IFERROR(ROUND(IF('[10]Linked sheet'!I1571="","-",'[10]Linked sheet'!I1571),'Rounded options'!$B$3),"-")</f>
        <v>11</v>
      </c>
      <c r="K1571" s="15">
        <f>IFERROR(ROUND(IF('[10]Linked sheet'!J1571="","-",'[10]Linked sheet'!J1571),'Rounded options'!$B$3),"-")</f>
        <v>266</v>
      </c>
      <c r="L1571" s="15" t="str">
        <f>IF('[10]Linked sheet'!K1571="","-",'[10]Linked sheet'!K1571)</f>
        <v>No</v>
      </c>
      <c r="M1571" s="39" t="str">
        <f>IF('[10]Linked sheet'!L1571="","-",'[10]Linked sheet'!L1571)</f>
        <v>-</v>
      </c>
      <c r="N1571" s="35">
        <f>IFERROR(ROUND('[10]Linked sheet'!M1571,'Rounded options'!$B$3),"-")</f>
        <v>0</v>
      </c>
      <c r="O1571" s="7" t="str">
        <f>IFERROR(VLOOKUP($B1571,[11]BPT_System_Structure!$B:$F,2,FALSE),"-")</f>
        <v>-</v>
      </c>
      <c r="P1571" s="23" t="str">
        <f>IFERROR(VLOOKUP($B1571,[11]BPT_System_Structure!$B:$F,3,FALSE),"-")</f>
        <v>-</v>
      </c>
      <c r="Q1571" s="8" t="str">
        <f>IFERROR(VLOOKUP($B1571,[11]BPT_System_Structure!$B:$F,5,FALSE),"-")</f>
        <v>-</v>
      </c>
      <c r="R1571" s="59">
        <v>0</v>
      </c>
    </row>
    <row r="1572" spans="2:18" hidden="1" x14ac:dyDescent="0.2">
      <c r="B1572" s="21" t="str">
        <f>'[10]Linked sheet'!A1572</f>
        <v>PR06B</v>
      </c>
      <c r="C1572" s="20" t="str">
        <f>VLOOKUP($B1572,'[10]Linked sheet'!$A$3:$O$1925,2,FALSE)</f>
        <v>Paediatric Intracranial Injury with CC Score 1-2</v>
      </c>
      <c r="D1572" s="68" t="str">
        <f>IF(AND($Q1572=$D$2,$O1572="HRG"),"See 07.BPT",IFERROR(ROUND('[10]Linked sheet'!C1572,'Rounded options'!$B$3),"-"))</f>
        <v>-</v>
      </c>
      <c r="E1572" s="66">
        <f>IF(AND($O1572="HRG",OR($D$2,$Q1572=$E$2)), "See 07.BPTs",IFERROR(ROUND('[10]Linked sheet'!D1572,'Rounded options'!$B$3),"-"))</f>
        <v>777</v>
      </c>
      <c r="F1572" s="15" t="str">
        <f>IFERROR(ROUND(IF('[10]Linked sheet'!E1572="","-",'[10]Linked sheet'!E1572),'Rounded options'!$B$3),"-")</f>
        <v>-</v>
      </c>
      <c r="G1572" s="15" t="str">
        <f>IFERROR(ROUND(IF('[10]Linked sheet'!F1572="","-",'[10]Linked sheet'!F1572),'Rounded options'!$B$3),"-")</f>
        <v>-</v>
      </c>
      <c r="H1572" s="15">
        <f>IFERROR(ROUND(IF('[10]Linked sheet'!G1572="","-",'[10]Linked sheet'!G1572),'Rounded options'!$B$3),"-")</f>
        <v>5</v>
      </c>
      <c r="I1572" s="66">
        <f>IF(AND(Q1572=$I$2,$O1572="HRG"),"See 07.BPTs",IFERROR(ROUND('[10]Linked sheet'!H1572,'Rounded options'!$B$3),"-"))</f>
        <v>1172</v>
      </c>
      <c r="J1572" s="15">
        <f>IFERROR(ROUND(IF('[10]Linked sheet'!I1572="","-",'[10]Linked sheet'!I1572),'Rounded options'!$B$3),"-")</f>
        <v>6</v>
      </c>
      <c r="K1572" s="15">
        <f>IFERROR(ROUND(IF('[10]Linked sheet'!J1572="","-",'[10]Linked sheet'!J1572),'Rounded options'!$B$3),"-")</f>
        <v>266</v>
      </c>
      <c r="L1572" s="15" t="str">
        <f>IF('[10]Linked sheet'!K1572="","-",'[10]Linked sheet'!K1572)</f>
        <v>No</v>
      </c>
      <c r="M1572" s="39" t="str">
        <f>IF('[10]Linked sheet'!L1572="","-",'[10]Linked sheet'!L1572)</f>
        <v>-</v>
      </c>
      <c r="N1572" s="35">
        <f>IFERROR(ROUND('[10]Linked sheet'!M1572,'Rounded options'!$B$3),"-")</f>
        <v>0</v>
      </c>
      <c r="O1572" s="7" t="str">
        <f>IFERROR(VLOOKUP($B1572,[11]BPT_System_Structure!$B:$F,2,FALSE),"-")</f>
        <v>-</v>
      </c>
      <c r="P1572" s="23" t="str">
        <f>IFERROR(VLOOKUP($B1572,[11]BPT_System_Structure!$B:$F,3,FALSE),"-")</f>
        <v>-</v>
      </c>
      <c r="Q1572" s="8" t="str">
        <f>IFERROR(VLOOKUP($B1572,[11]BPT_System_Structure!$B:$F,5,FALSE),"-")</f>
        <v>-</v>
      </c>
      <c r="R1572" s="59">
        <v>0</v>
      </c>
    </row>
    <row r="1573" spans="2:18" hidden="1" x14ac:dyDescent="0.2">
      <c r="B1573" s="21" t="str">
        <f>'[10]Linked sheet'!A1573</f>
        <v>PR06C</v>
      </c>
      <c r="C1573" s="20" t="str">
        <f>VLOOKUP($B1573,'[10]Linked sheet'!$A$3:$O$1925,2,FALSE)</f>
        <v>Paediatric Intracranial Injury with CC Score 0</v>
      </c>
      <c r="D1573" s="68" t="str">
        <f>IF(AND($Q1573=$D$2,$O1573="HRG"),"See 07.BPT",IFERROR(ROUND('[10]Linked sheet'!C1573,'Rounded options'!$B$3),"-"))</f>
        <v>-</v>
      </c>
      <c r="E1573" s="66">
        <f>IF(AND($O1573="HRG",OR($D$2,$Q1573=$E$2)), "See 07.BPTs",IFERROR(ROUND('[10]Linked sheet'!D1573,'Rounded options'!$B$3),"-"))</f>
        <v>642</v>
      </c>
      <c r="F1573" s="15" t="str">
        <f>IFERROR(ROUND(IF('[10]Linked sheet'!E1573="","-",'[10]Linked sheet'!E1573),'Rounded options'!$B$3),"-")</f>
        <v>-</v>
      </c>
      <c r="G1573" s="15" t="str">
        <f>IFERROR(ROUND(IF('[10]Linked sheet'!F1573="","-",'[10]Linked sheet'!F1573),'Rounded options'!$B$3),"-")</f>
        <v>-</v>
      </c>
      <c r="H1573" s="15">
        <f>IFERROR(ROUND(IF('[10]Linked sheet'!G1573="","-",'[10]Linked sheet'!G1573),'Rounded options'!$B$3),"-")</f>
        <v>5</v>
      </c>
      <c r="I1573" s="66">
        <f>IF(AND(Q1573=$I$2,$O1573="HRG"),"See 07.BPTs",IFERROR(ROUND('[10]Linked sheet'!H1573,'Rounded options'!$B$3),"-"))</f>
        <v>923</v>
      </c>
      <c r="J1573" s="15">
        <f>IFERROR(ROUND(IF('[10]Linked sheet'!I1573="","-",'[10]Linked sheet'!I1573),'Rounded options'!$B$3),"-")</f>
        <v>5</v>
      </c>
      <c r="K1573" s="15">
        <f>IFERROR(ROUND(IF('[10]Linked sheet'!J1573="","-",'[10]Linked sheet'!J1573),'Rounded options'!$B$3),"-")</f>
        <v>266</v>
      </c>
      <c r="L1573" s="15" t="str">
        <f>IF('[10]Linked sheet'!K1573="","-",'[10]Linked sheet'!K1573)</f>
        <v>No</v>
      </c>
      <c r="M1573" s="39" t="str">
        <f>IF('[10]Linked sheet'!L1573="","-",'[10]Linked sheet'!L1573)</f>
        <v>-</v>
      </c>
      <c r="N1573" s="35">
        <f>IFERROR(ROUND('[10]Linked sheet'!M1573,'Rounded options'!$B$3),"-")</f>
        <v>0</v>
      </c>
      <c r="O1573" s="7" t="str">
        <f>IFERROR(VLOOKUP($B1573,[11]BPT_System_Structure!$B:$F,2,FALSE),"-")</f>
        <v>-</v>
      </c>
      <c r="P1573" s="23" t="str">
        <f>IFERROR(VLOOKUP($B1573,[11]BPT_System_Structure!$B:$F,3,FALSE),"-")</f>
        <v>-</v>
      </c>
      <c r="Q1573" s="8" t="str">
        <f>IFERROR(VLOOKUP($B1573,[11]BPT_System_Structure!$B:$F,5,FALSE),"-")</f>
        <v>-</v>
      </c>
      <c r="R1573" s="59">
        <v>0</v>
      </c>
    </row>
    <row r="1574" spans="2:18" hidden="1" x14ac:dyDescent="0.2">
      <c r="B1574" s="21" t="str">
        <f>'[10]Linked sheet'!A1574</f>
        <v>PR07A</v>
      </c>
      <c r="C1574" s="20" t="str">
        <f>VLOOKUP($B1574,'[10]Linked sheet'!$A$3:$O$1925,2,FALSE)</f>
        <v>Paediatric Non-Intracranial Head Injury with CC Score 1+</v>
      </c>
      <c r="D1574" s="68" t="str">
        <f>IF(AND($Q1574=$D$2,$O1574="HRG"),"See 07.BPT",IFERROR(ROUND('[10]Linked sheet'!C1574,'Rounded options'!$B$3),"-"))</f>
        <v>-</v>
      </c>
      <c r="E1574" s="66">
        <f>IF(AND($O1574="HRG",OR($D$2,$Q1574=$E$2)), "See 07.BPTs",IFERROR(ROUND('[10]Linked sheet'!D1574,'Rounded options'!$B$3),"-"))</f>
        <v>707</v>
      </c>
      <c r="F1574" s="15" t="str">
        <f>IFERROR(ROUND(IF('[10]Linked sheet'!E1574="","-",'[10]Linked sheet'!E1574),'Rounded options'!$B$3),"-")</f>
        <v>-</v>
      </c>
      <c r="G1574" s="15" t="str">
        <f>IFERROR(ROUND(IF('[10]Linked sheet'!F1574="","-",'[10]Linked sheet'!F1574),'Rounded options'!$B$3),"-")</f>
        <v>-</v>
      </c>
      <c r="H1574" s="15">
        <f>IFERROR(ROUND(IF('[10]Linked sheet'!G1574="","-",'[10]Linked sheet'!G1574),'Rounded options'!$B$3),"-")</f>
        <v>5</v>
      </c>
      <c r="I1574" s="66">
        <f>IF(AND(Q1574=$I$2,$O1574="HRG"),"See 07.BPTs",IFERROR(ROUND('[10]Linked sheet'!H1574,'Rounded options'!$B$3),"-"))</f>
        <v>525</v>
      </c>
      <c r="J1574" s="15">
        <f>IFERROR(ROUND(IF('[10]Linked sheet'!I1574="","-",'[10]Linked sheet'!I1574),'Rounded options'!$B$3),"-")</f>
        <v>5</v>
      </c>
      <c r="K1574" s="15">
        <f>IFERROR(ROUND(IF('[10]Linked sheet'!J1574="","-",'[10]Linked sheet'!J1574),'Rounded options'!$B$3),"-")</f>
        <v>266</v>
      </c>
      <c r="L1574" s="15" t="str">
        <f>IF('[10]Linked sheet'!K1574="","-",'[10]Linked sheet'!K1574)</f>
        <v>No</v>
      </c>
      <c r="M1574" s="39" t="str">
        <f>IF('[10]Linked sheet'!L1574="","-",'[10]Linked sheet'!L1574)</f>
        <v>-</v>
      </c>
      <c r="N1574" s="35">
        <f>IFERROR(ROUND('[10]Linked sheet'!M1574,'Rounded options'!$B$3),"-")</f>
        <v>0</v>
      </c>
      <c r="O1574" s="7" t="str">
        <f>IFERROR(VLOOKUP($B1574,[11]BPT_System_Structure!$B:$F,2,FALSE),"-")</f>
        <v>-</v>
      </c>
      <c r="P1574" s="23" t="str">
        <f>IFERROR(VLOOKUP($B1574,[11]BPT_System_Structure!$B:$F,3,FALSE),"-")</f>
        <v>-</v>
      </c>
      <c r="Q1574" s="8" t="str">
        <f>IFERROR(VLOOKUP($B1574,[11]BPT_System_Structure!$B:$F,5,FALSE),"-")</f>
        <v>-</v>
      </c>
      <c r="R1574" s="59">
        <v>0</v>
      </c>
    </row>
    <row r="1575" spans="2:18" hidden="1" x14ac:dyDescent="0.2">
      <c r="B1575" s="21" t="str">
        <f>'[10]Linked sheet'!A1575</f>
        <v>PR07B</v>
      </c>
      <c r="C1575" s="20" t="str">
        <f>VLOOKUP($B1575,'[10]Linked sheet'!$A$3:$O$1925,2,FALSE)</f>
        <v>Paediatric Non-Intracranial Head Injury with CC Score 0</v>
      </c>
      <c r="D1575" s="68" t="str">
        <f>IF(AND($Q1575=$D$2,$O1575="HRG"),"See 07.BPT",IFERROR(ROUND('[10]Linked sheet'!C1575,'Rounded options'!$B$3),"-"))</f>
        <v>-</v>
      </c>
      <c r="E1575" s="66">
        <f>IF(AND($O1575="HRG",OR($D$2,$Q1575=$E$2)), "See 07.BPTs",IFERROR(ROUND('[10]Linked sheet'!D1575,'Rounded options'!$B$3),"-"))</f>
        <v>537</v>
      </c>
      <c r="F1575" s="15" t="str">
        <f>IFERROR(ROUND(IF('[10]Linked sheet'!E1575="","-",'[10]Linked sheet'!E1575),'Rounded options'!$B$3),"-")</f>
        <v>-</v>
      </c>
      <c r="G1575" s="15" t="str">
        <f>IFERROR(ROUND(IF('[10]Linked sheet'!F1575="","-",'[10]Linked sheet'!F1575),'Rounded options'!$B$3),"-")</f>
        <v>-</v>
      </c>
      <c r="H1575" s="15">
        <f>IFERROR(ROUND(IF('[10]Linked sheet'!G1575="","-",'[10]Linked sheet'!G1575),'Rounded options'!$B$3),"-")</f>
        <v>5</v>
      </c>
      <c r="I1575" s="66">
        <f>IF(AND(Q1575=$I$2,$O1575="HRG"),"See 07.BPTs",IFERROR(ROUND('[10]Linked sheet'!H1575,'Rounded options'!$B$3),"-"))</f>
        <v>458</v>
      </c>
      <c r="J1575" s="15">
        <f>IFERROR(ROUND(IF('[10]Linked sheet'!I1575="","-",'[10]Linked sheet'!I1575),'Rounded options'!$B$3),"-")</f>
        <v>5</v>
      </c>
      <c r="K1575" s="15">
        <f>IFERROR(ROUND(IF('[10]Linked sheet'!J1575="","-",'[10]Linked sheet'!J1575),'Rounded options'!$B$3),"-")</f>
        <v>266</v>
      </c>
      <c r="L1575" s="15" t="str">
        <f>IF('[10]Linked sheet'!K1575="","-",'[10]Linked sheet'!K1575)</f>
        <v>No</v>
      </c>
      <c r="M1575" s="39" t="str">
        <f>IF('[10]Linked sheet'!L1575="","-",'[10]Linked sheet'!L1575)</f>
        <v>-</v>
      </c>
      <c r="N1575" s="35">
        <f>IFERROR(ROUND('[10]Linked sheet'!M1575,'Rounded options'!$B$3),"-")</f>
        <v>0</v>
      </c>
      <c r="O1575" s="7" t="str">
        <f>IFERROR(VLOOKUP($B1575,[11]BPT_System_Structure!$B:$F,2,FALSE),"-")</f>
        <v>-</v>
      </c>
      <c r="P1575" s="23" t="str">
        <f>IFERROR(VLOOKUP($B1575,[11]BPT_System_Structure!$B:$F,3,FALSE),"-")</f>
        <v>-</v>
      </c>
      <c r="Q1575" s="8" t="str">
        <f>IFERROR(VLOOKUP($B1575,[11]BPT_System_Structure!$B:$F,5,FALSE),"-")</f>
        <v>-</v>
      </c>
      <c r="R1575" s="59">
        <v>0</v>
      </c>
    </row>
    <row r="1576" spans="2:18" hidden="1" x14ac:dyDescent="0.2">
      <c r="B1576" s="21" t="str">
        <f>'[10]Linked sheet'!A1576</f>
        <v>PV08A</v>
      </c>
      <c r="C1576" s="20" t="str">
        <f>VLOOKUP($B1576,'[10]Linked sheet'!$A$3:$O$1925,2,FALSE)</f>
        <v>Paediatric Intermediate Injury without Intracranial Injury, with CC Score 1+</v>
      </c>
      <c r="D1576" s="68" t="str">
        <f>IF(AND($Q1576=$D$2,$O1576="HRG"),"See 07.BPT",IFERROR(ROUND('[10]Linked sheet'!C1576,'Rounded options'!$B$3),"-"))</f>
        <v>-</v>
      </c>
      <c r="E1576" s="66">
        <f>IF(AND($O1576="HRG",OR($D$2,$Q1576=$E$2)), "See 07.BPTs",IFERROR(ROUND('[10]Linked sheet'!D1576,'Rounded options'!$B$3),"-"))</f>
        <v>743</v>
      </c>
      <c r="F1576" s="15" t="str">
        <f>IFERROR(ROUND(IF('[10]Linked sheet'!E1576="","-",'[10]Linked sheet'!E1576),'Rounded options'!$B$3),"-")</f>
        <v>-</v>
      </c>
      <c r="G1576" s="15" t="str">
        <f>IFERROR(ROUND(IF('[10]Linked sheet'!F1576="","-",'[10]Linked sheet'!F1576),'Rounded options'!$B$3),"-")</f>
        <v>-</v>
      </c>
      <c r="H1576" s="15">
        <f>IFERROR(ROUND(IF('[10]Linked sheet'!G1576="","-",'[10]Linked sheet'!G1576),'Rounded options'!$B$3),"-")</f>
        <v>5</v>
      </c>
      <c r="I1576" s="66">
        <f>IF(AND(Q1576=$I$2,$O1576="HRG"),"See 07.BPTs",IFERROR(ROUND('[10]Linked sheet'!H1576,'Rounded options'!$B$3),"-"))</f>
        <v>954</v>
      </c>
      <c r="J1576" s="15">
        <f>IFERROR(ROUND(IF('[10]Linked sheet'!I1576="","-",'[10]Linked sheet'!I1576),'Rounded options'!$B$3),"-")</f>
        <v>5</v>
      </c>
      <c r="K1576" s="15">
        <f>IFERROR(ROUND(IF('[10]Linked sheet'!J1576="","-",'[10]Linked sheet'!J1576),'Rounded options'!$B$3),"-")</f>
        <v>266</v>
      </c>
      <c r="L1576" s="15" t="str">
        <f>IF('[10]Linked sheet'!K1576="","-",'[10]Linked sheet'!K1576)</f>
        <v>No</v>
      </c>
      <c r="M1576" s="39" t="str">
        <f>IF('[10]Linked sheet'!L1576="","-",'[10]Linked sheet'!L1576)</f>
        <v>-</v>
      </c>
      <c r="N1576" s="35">
        <f>IFERROR(ROUND('[10]Linked sheet'!M1576,'Rounded options'!$B$3),"-")</f>
        <v>0</v>
      </c>
      <c r="O1576" s="7" t="str">
        <f>IFERROR(VLOOKUP($B1576,[11]BPT_System_Structure!$B:$F,2,FALSE),"-")</f>
        <v>-</v>
      </c>
      <c r="P1576" s="23" t="str">
        <f>IFERROR(VLOOKUP($B1576,[11]BPT_System_Structure!$B:$F,3,FALSE),"-")</f>
        <v>-</v>
      </c>
      <c r="Q1576" s="8" t="str">
        <f>IFERROR(VLOOKUP($B1576,[11]BPT_System_Structure!$B:$F,5,FALSE),"-")</f>
        <v>-</v>
      </c>
      <c r="R1576" s="59">
        <v>0</v>
      </c>
    </row>
    <row r="1577" spans="2:18" hidden="1" x14ac:dyDescent="0.2">
      <c r="B1577" s="21" t="str">
        <f>'[10]Linked sheet'!A1577</f>
        <v>PV08B</v>
      </c>
      <c r="C1577" s="20" t="str">
        <f>VLOOKUP($B1577,'[10]Linked sheet'!$A$3:$O$1925,2,FALSE)</f>
        <v>Paediatric Intermediate Injury without Intracranial Injury, with CC Score 0</v>
      </c>
      <c r="D1577" s="68" t="str">
        <f>IF(AND($Q1577=$D$2,$O1577="HRG"),"See 07.BPT",IFERROR(ROUND('[10]Linked sheet'!C1577,'Rounded options'!$B$3),"-"))</f>
        <v>-</v>
      </c>
      <c r="E1577" s="66">
        <f>IF(AND($O1577="HRG",OR($D$2,$Q1577=$E$2)), "See 07.BPTs",IFERROR(ROUND('[10]Linked sheet'!D1577,'Rounded options'!$B$3),"-"))</f>
        <v>743</v>
      </c>
      <c r="F1577" s="15" t="str">
        <f>IFERROR(ROUND(IF('[10]Linked sheet'!E1577="","-",'[10]Linked sheet'!E1577),'Rounded options'!$B$3),"-")</f>
        <v>-</v>
      </c>
      <c r="G1577" s="15" t="str">
        <f>IFERROR(ROUND(IF('[10]Linked sheet'!F1577="","-",'[10]Linked sheet'!F1577),'Rounded options'!$B$3),"-")</f>
        <v>-</v>
      </c>
      <c r="H1577" s="15">
        <f>IFERROR(ROUND(IF('[10]Linked sheet'!G1577="","-",'[10]Linked sheet'!G1577),'Rounded options'!$B$3),"-")</f>
        <v>5</v>
      </c>
      <c r="I1577" s="66">
        <f>IF(AND(Q1577=$I$2,$O1577="HRG"),"See 07.BPTs",IFERROR(ROUND('[10]Linked sheet'!H1577,'Rounded options'!$B$3),"-"))</f>
        <v>770</v>
      </c>
      <c r="J1577" s="15">
        <f>IFERROR(ROUND(IF('[10]Linked sheet'!I1577="","-",'[10]Linked sheet'!I1577),'Rounded options'!$B$3),"-")</f>
        <v>5</v>
      </c>
      <c r="K1577" s="15">
        <f>IFERROR(ROUND(IF('[10]Linked sheet'!J1577="","-",'[10]Linked sheet'!J1577),'Rounded options'!$B$3),"-")</f>
        <v>266</v>
      </c>
      <c r="L1577" s="15" t="str">
        <f>IF('[10]Linked sheet'!K1577="","-",'[10]Linked sheet'!K1577)</f>
        <v>No</v>
      </c>
      <c r="M1577" s="39" t="str">
        <f>IF('[10]Linked sheet'!L1577="","-",'[10]Linked sheet'!L1577)</f>
        <v>-</v>
      </c>
      <c r="N1577" s="35">
        <f>IFERROR(ROUND('[10]Linked sheet'!M1577,'Rounded options'!$B$3),"-")</f>
        <v>0</v>
      </c>
      <c r="O1577" s="7" t="str">
        <f>IFERROR(VLOOKUP($B1577,[11]BPT_System_Structure!$B:$F,2,FALSE),"-")</f>
        <v>-</v>
      </c>
      <c r="P1577" s="23" t="str">
        <f>IFERROR(VLOOKUP($B1577,[11]BPT_System_Structure!$B:$F,3,FALSE),"-")</f>
        <v>-</v>
      </c>
      <c r="Q1577" s="8" t="str">
        <f>IFERROR(VLOOKUP($B1577,[11]BPT_System_Structure!$B:$F,5,FALSE),"-")</f>
        <v>-</v>
      </c>
      <c r="R1577" s="59">
        <v>0</v>
      </c>
    </row>
    <row r="1578" spans="2:18" hidden="1" x14ac:dyDescent="0.2">
      <c r="B1578" s="21" t="str">
        <f>'[10]Linked sheet'!A1578</f>
        <v>PV31A</v>
      </c>
      <c r="C1578" s="20" t="str">
        <f>VLOOKUP($B1578,'[10]Linked sheet'!$A$3:$O$1925,2,FALSE)</f>
        <v>Paediatric Major Injury without Intracranial Injury, with CC Score 1+</v>
      </c>
      <c r="D1578" s="68" t="str">
        <f>IF(AND($Q1578=$D$2,$O1578="HRG"),"See 07.BPT",IFERROR(ROUND('[10]Linked sheet'!C1578,'Rounded options'!$B$3),"-"))</f>
        <v>-</v>
      </c>
      <c r="E1578" s="66">
        <f>IF(AND($O1578="HRG",OR($D$2,$Q1578=$E$2)), "See 07.BPTs",IFERROR(ROUND('[10]Linked sheet'!D1578,'Rounded options'!$B$3),"-"))</f>
        <v>1776</v>
      </c>
      <c r="F1578" s="15" t="str">
        <f>IFERROR(ROUND(IF('[10]Linked sheet'!E1578="","-",'[10]Linked sheet'!E1578),'Rounded options'!$B$3),"-")</f>
        <v>-</v>
      </c>
      <c r="G1578" s="15" t="str">
        <f>IFERROR(ROUND(IF('[10]Linked sheet'!F1578="","-",'[10]Linked sheet'!F1578),'Rounded options'!$B$3),"-")</f>
        <v>-</v>
      </c>
      <c r="H1578" s="15">
        <f>IFERROR(ROUND(IF('[10]Linked sheet'!G1578="","-",'[10]Linked sheet'!G1578),'Rounded options'!$B$3),"-")</f>
        <v>25</v>
      </c>
      <c r="I1578" s="66">
        <f>IF(AND(Q1578=$I$2,$O1578="HRG"),"See 07.BPTs",IFERROR(ROUND('[10]Linked sheet'!H1578,'Rounded options'!$B$3),"-"))</f>
        <v>3588</v>
      </c>
      <c r="J1578" s="15">
        <f>IFERROR(ROUND(IF('[10]Linked sheet'!I1578="","-",'[10]Linked sheet'!I1578),'Rounded options'!$B$3),"-")</f>
        <v>29</v>
      </c>
      <c r="K1578" s="15">
        <f>IFERROR(ROUND(IF('[10]Linked sheet'!J1578="","-",'[10]Linked sheet'!J1578),'Rounded options'!$B$3),"-")</f>
        <v>266</v>
      </c>
      <c r="L1578" s="15" t="str">
        <f>IF('[10]Linked sheet'!K1578="","-",'[10]Linked sheet'!K1578)</f>
        <v>No</v>
      </c>
      <c r="M1578" s="39" t="str">
        <f>IF('[10]Linked sheet'!L1578="","-",'[10]Linked sheet'!L1578)</f>
        <v>-</v>
      </c>
      <c r="N1578" s="35">
        <f>IFERROR(ROUND('[10]Linked sheet'!M1578,'Rounded options'!$B$3),"-")</f>
        <v>0</v>
      </c>
      <c r="O1578" s="7" t="str">
        <f>IFERROR(VLOOKUP($B1578,[11]BPT_System_Structure!$B:$F,2,FALSE),"-")</f>
        <v>-</v>
      </c>
      <c r="P1578" s="23" t="str">
        <f>IFERROR(VLOOKUP($B1578,[11]BPT_System_Structure!$B:$F,3,FALSE),"-")</f>
        <v>-</v>
      </c>
      <c r="Q1578" s="8" t="str">
        <f>IFERROR(VLOOKUP($B1578,[11]BPT_System_Structure!$B:$F,5,FALSE),"-")</f>
        <v>-</v>
      </c>
      <c r="R1578" s="59">
        <v>0</v>
      </c>
    </row>
    <row r="1579" spans="2:18" hidden="1" x14ac:dyDescent="0.2">
      <c r="B1579" s="21" t="str">
        <f>'[10]Linked sheet'!A1579</f>
        <v>PV31B</v>
      </c>
      <c r="C1579" s="20" t="str">
        <f>VLOOKUP($B1579,'[10]Linked sheet'!$A$3:$O$1925,2,FALSE)</f>
        <v>Paediatric Major Injury without Intracranial Injury, with CC Score 0</v>
      </c>
      <c r="D1579" s="68" t="str">
        <f>IF(AND($Q1579=$D$2,$O1579="HRG"),"See 07.BPT",IFERROR(ROUND('[10]Linked sheet'!C1579,'Rounded options'!$B$3),"-"))</f>
        <v>-</v>
      </c>
      <c r="E1579" s="66">
        <f>IF(AND($O1579="HRG",OR($D$2,$Q1579=$E$2)), "See 07.BPTs",IFERROR(ROUND('[10]Linked sheet'!D1579,'Rounded options'!$B$3),"-"))</f>
        <v>1065</v>
      </c>
      <c r="F1579" s="15" t="str">
        <f>IFERROR(ROUND(IF('[10]Linked sheet'!E1579="","-",'[10]Linked sheet'!E1579),'Rounded options'!$B$3),"-")</f>
        <v>-</v>
      </c>
      <c r="G1579" s="15" t="str">
        <f>IFERROR(ROUND(IF('[10]Linked sheet'!F1579="","-",'[10]Linked sheet'!F1579),'Rounded options'!$B$3),"-")</f>
        <v>-</v>
      </c>
      <c r="H1579" s="15">
        <f>IFERROR(ROUND(IF('[10]Linked sheet'!G1579="","-",'[10]Linked sheet'!G1579),'Rounded options'!$B$3),"-")</f>
        <v>5</v>
      </c>
      <c r="I1579" s="66">
        <f>IF(AND(Q1579=$I$2,$O1579="HRG"),"See 07.BPTs",IFERROR(ROUND('[10]Linked sheet'!H1579,'Rounded options'!$B$3),"-"))</f>
        <v>2889</v>
      </c>
      <c r="J1579" s="15">
        <f>IFERROR(ROUND(IF('[10]Linked sheet'!I1579="","-",'[10]Linked sheet'!I1579),'Rounded options'!$B$3),"-")</f>
        <v>21</v>
      </c>
      <c r="K1579" s="15">
        <f>IFERROR(ROUND(IF('[10]Linked sheet'!J1579="","-",'[10]Linked sheet'!J1579),'Rounded options'!$B$3),"-")</f>
        <v>266</v>
      </c>
      <c r="L1579" s="15" t="str">
        <f>IF('[10]Linked sheet'!K1579="","-",'[10]Linked sheet'!K1579)</f>
        <v>No</v>
      </c>
      <c r="M1579" s="39" t="str">
        <f>IF('[10]Linked sheet'!L1579="","-",'[10]Linked sheet'!L1579)</f>
        <v>-</v>
      </c>
      <c r="N1579" s="35">
        <f>IFERROR(ROUND('[10]Linked sheet'!M1579,'Rounded options'!$B$3),"-")</f>
        <v>0</v>
      </c>
      <c r="O1579" s="7" t="str">
        <f>IFERROR(VLOOKUP($B1579,[11]BPT_System_Structure!$B:$F,2,FALSE),"-")</f>
        <v>-</v>
      </c>
      <c r="P1579" s="23" t="str">
        <f>IFERROR(VLOOKUP($B1579,[11]BPT_System_Structure!$B:$F,3,FALSE),"-")</f>
        <v>-</v>
      </c>
      <c r="Q1579" s="8" t="str">
        <f>IFERROR(VLOOKUP($B1579,[11]BPT_System_Structure!$B:$F,5,FALSE),"-")</f>
        <v>-</v>
      </c>
      <c r="R1579" s="59">
        <v>0</v>
      </c>
    </row>
    <row r="1580" spans="2:18" hidden="1" x14ac:dyDescent="0.2">
      <c r="B1580" s="21" t="str">
        <f>'[10]Linked sheet'!A1580</f>
        <v>PV32A</v>
      </c>
      <c r="C1580" s="20" t="str">
        <f>VLOOKUP($B1580,'[10]Linked sheet'!$A$3:$O$1925,2,FALSE)</f>
        <v>Paediatric Minor Injury without Intracranial Injury, with CC Score 3+</v>
      </c>
      <c r="D1580" s="68" t="str">
        <f>IF(AND($Q1580=$D$2,$O1580="HRG"),"See 07.BPT",IFERROR(ROUND('[10]Linked sheet'!C1580,'Rounded options'!$B$3),"-"))</f>
        <v>-</v>
      </c>
      <c r="E1580" s="66">
        <f>IF(AND($O1580="HRG",OR($D$2,$Q1580=$E$2)), "See 07.BPTs",IFERROR(ROUND('[10]Linked sheet'!D1580,'Rounded options'!$B$3),"-"))</f>
        <v>1649</v>
      </c>
      <c r="F1580" s="15" t="str">
        <f>IFERROR(ROUND(IF('[10]Linked sheet'!E1580="","-",'[10]Linked sheet'!E1580),'Rounded options'!$B$3),"-")</f>
        <v>-</v>
      </c>
      <c r="G1580" s="15" t="str">
        <f>IFERROR(ROUND(IF('[10]Linked sheet'!F1580="","-",'[10]Linked sheet'!F1580),'Rounded options'!$B$3),"-")</f>
        <v>-</v>
      </c>
      <c r="H1580" s="15">
        <f>IFERROR(ROUND(IF('[10]Linked sheet'!G1580="","-",'[10]Linked sheet'!G1580),'Rounded options'!$B$3),"-")</f>
        <v>5</v>
      </c>
      <c r="I1580" s="66">
        <f>IF(AND(Q1580=$I$2,$O1580="HRG"),"See 07.BPTs",IFERROR(ROUND('[10]Linked sheet'!H1580,'Rounded options'!$B$3),"-"))</f>
        <v>841</v>
      </c>
      <c r="J1580" s="15">
        <f>IFERROR(ROUND(IF('[10]Linked sheet'!I1580="","-",'[10]Linked sheet'!I1580),'Rounded options'!$B$3),"-")</f>
        <v>5</v>
      </c>
      <c r="K1580" s="15">
        <f>IFERROR(ROUND(IF('[10]Linked sheet'!J1580="","-",'[10]Linked sheet'!J1580),'Rounded options'!$B$3),"-")</f>
        <v>266</v>
      </c>
      <c r="L1580" s="15" t="str">
        <f>IF('[10]Linked sheet'!K1580="","-",'[10]Linked sheet'!K1580)</f>
        <v>No</v>
      </c>
      <c r="M1580" s="39" t="str">
        <f>IF('[10]Linked sheet'!L1580="","-",'[10]Linked sheet'!L1580)</f>
        <v>-</v>
      </c>
      <c r="N1580" s="35">
        <f>IFERROR(ROUND('[10]Linked sheet'!M1580,'Rounded options'!$B$3),"-")</f>
        <v>0</v>
      </c>
      <c r="O1580" s="7" t="str">
        <f>IFERROR(VLOOKUP($B1580,[11]BPT_System_Structure!$B:$F,2,FALSE),"-")</f>
        <v>-</v>
      </c>
      <c r="P1580" s="23" t="str">
        <f>IFERROR(VLOOKUP($B1580,[11]BPT_System_Structure!$B:$F,3,FALSE),"-")</f>
        <v>-</v>
      </c>
      <c r="Q1580" s="8" t="str">
        <f>IFERROR(VLOOKUP($B1580,[11]BPT_System_Structure!$B:$F,5,FALSE),"-")</f>
        <v>-</v>
      </c>
      <c r="R1580" s="59">
        <v>0</v>
      </c>
    </row>
    <row r="1581" spans="2:18" hidden="1" x14ac:dyDescent="0.2">
      <c r="B1581" s="21" t="str">
        <f>'[10]Linked sheet'!A1581</f>
        <v>PV32B</v>
      </c>
      <c r="C1581" s="20" t="str">
        <f>VLOOKUP($B1581,'[10]Linked sheet'!$A$3:$O$1925,2,FALSE)</f>
        <v>Paediatric Minor Injury without Intracranial Injury, with CC Score 1-2</v>
      </c>
      <c r="D1581" s="68" t="str">
        <f>IF(AND($Q1581=$D$2,$O1581="HRG"),"See 07.BPT",IFERROR(ROUND('[10]Linked sheet'!C1581,'Rounded options'!$B$3),"-"))</f>
        <v>-</v>
      </c>
      <c r="E1581" s="66">
        <f>IF(AND($O1581="HRG",OR($D$2,$Q1581=$E$2)), "See 07.BPTs",IFERROR(ROUND('[10]Linked sheet'!D1581,'Rounded options'!$B$3),"-"))</f>
        <v>630</v>
      </c>
      <c r="F1581" s="15" t="str">
        <f>IFERROR(ROUND(IF('[10]Linked sheet'!E1581="","-",'[10]Linked sheet'!E1581),'Rounded options'!$B$3),"-")</f>
        <v>-</v>
      </c>
      <c r="G1581" s="15" t="str">
        <f>IFERROR(ROUND(IF('[10]Linked sheet'!F1581="","-",'[10]Linked sheet'!F1581),'Rounded options'!$B$3),"-")</f>
        <v>-</v>
      </c>
      <c r="H1581" s="15">
        <f>IFERROR(ROUND(IF('[10]Linked sheet'!G1581="","-",'[10]Linked sheet'!G1581),'Rounded options'!$B$3),"-")</f>
        <v>5</v>
      </c>
      <c r="I1581" s="66">
        <f>IF(AND(Q1581=$I$2,$O1581="HRG"),"See 07.BPTs",IFERROR(ROUND('[10]Linked sheet'!H1581,'Rounded options'!$B$3),"-"))</f>
        <v>647</v>
      </c>
      <c r="J1581" s="15">
        <f>IFERROR(ROUND(IF('[10]Linked sheet'!I1581="","-",'[10]Linked sheet'!I1581),'Rounded options'!$B$3),"-")</f>
        <v>5</v>
      </c>
      <c r="K1581" s="15">
        <f>IFERROR(ROUND(IF('[10]Linked sheet'!J1581="","-",'[10]Linked sheet'!J1581),'Rounded options'!$B$3),"-")</f>
        <v>266</v>
      </c>
      <c r="L1581" s="15" t="str">
        <f>IF('[10]Linked sheet'!K1581="","-",'[10]Linked sheet'!K1581)</f>
        <v>No</v>
      </c>
      <c r="M1581" s="39" t="str">
        <f>IF('[10]Linked sheet'!L1581="","-",'[10]Linked sheet'!L1581)</f>
        <v>-</v>
      </c>
      <c r="N1581" s="35">
        <f>IFERROR(ROUND('[10]Linked sheet'!M1581,'Rounded options'!$B$3),"-")</f>
        <v>0</v>
      </c>
      <c r="O1581" s="7" t="str">
        <f>IFERROR(VLOOKUP($B1581,[11]BPT_System_Structure!$B:$F,2,FALSE),"-")</f>
        <v>-</v>
      </c>
      <c r="P1581" s="23" t="str">
        <f>IFERROR(VLOOKUP($B1581,[11]BPT_System_Structure!$B:$F,3,FALSE),"-")</f>
        <v>-</v>
      </c>
      <c r="Q1581" s="8" t="str">
        <f>IFERROR(VLOOKUP($B1581,[11]BPT_System_Structure!$B:$F,5,FALSE),"-")</f>
        <v>-</v>
      </c>
      <c r="R1581" s="59">
        <v>0</v>
      </c>
    </row>
    <row r="1582" spans="2:18" hidden="1" x14ac:dyDescent="0.2">
      <c r="B1582" s="21" t="str">
        <f>'[10]Linked sheet'!A1582</f>
        <v>PV32C</v>
      </c>
      <c r="C1582" s="20" t="str">
        <f>VLOOKUP($B1582,'[10]Linked sheet'!$A$3:$O$1925,2,FALSE)</f>
        <v>Paediatric Minor Injury without Intracranial Injury, with CC Score 0</v>
      </c>
      <c r="D1582" s="68" t="str">
        <f>IF(AND($Q1582=$D$2,$O1582="HRG"),"See 07.BPT",IFERROR(ROUND('[10]Linked sheet'!C1582,'Rounded options'!$B$3),"-"))</f>
        <v>-</v>
      </c>
      <c r="E1582" s="66">
        <f>IF(AND($O1582="HRG",OR($D$2,$Q1582=$E$2)), "See 07.BPTs",IFERROR(ROUND('[10]Linked sheet'!D1582,'Rounded options'!$B$3),"-"))</f>
        <v>630</v>
      </c>
      <c r="F1582" s="15" t="str">
        <f>IFERROR(ROUND(IF('[10]Linked sheet'!E1582="","-",'[10]Linked sheet'!E1582),'Rounded options'!$B$3),"-")</f>
        <v>-</v>
      </c>
      <c r="G1582" s="15" t="str">
        <f>IFERROR(ROUND(IF('[10]Linked sheet'!F1582="","-",'[10]Linked sheet'!F1582),'Rounded options'!$B$3),"-")</f>
        <v>-</v>
      </c>
      <c r="H1582" s="15">
        <f>IFERROR(ROUND(IF('[10]Linked sheet'!G1582="","-",'[10]Linked sheet'!G1582),'Rounded options'!$B$3),"-")</f>
        <v>5</v>
      </c>
      <c r="I1582" s="66">
        <f>IF(AND(Q1582=$I$2,$O1582="HRG"),"See 07.BPTs",IFERROR(ROUND('[10]Linked sheet'!H1582,'Rounded options'!$B$3),"-"))</f>
        <v>560</v>
      </c>
      <c r="J1582" s="15">
        <f>IFERROR(ROUND(IF('[10]Linked sheet'!I1582="","-",'[10]Linked sheet'!I1582),'Rounded options'!$B$3),"-")</f>
        <v>5</v>
      </c>
      <c r="K1582" s="15">
        <f>IFERROR(ROUND(IF('[10]Linked sheet'!J1582="","-",'[10]Linked sheet'!J1582),'Rounded options'!$B$3),"-")</f>
        <v>266</v>
      </c>
      <c r="L1582" s="15" t="str">
        <f>IF('[10]Linked sheet'!K1582="","-",'[10]Linked sheet'!K1582)</f>
        <v>No</v>
      </c>
      <c r="M1582" s="39" t="str">
        <f>IF('[10]Linked sheet'!L1582="","-",'[10]Linked sheet'!L1582)</f>
        <v>-</v>
      </c>
      <c r="N1582" s="35">
        <f>IFERROR(ROUND('[10]Linked sheet'!M1582,'Rounded options'!$B$3),"-")</f>
        <v>0</v>
      </c>
      <c r="O1582" s="7" t="str">
        <f>IFERROR(VLOOKUP($B1582,[11]BPT_System_Structure!$B:$F,2,FALSE),"-")</f>
        <v>-</v>
      </c>
      <c r="P1582" s="23" t="str">
        <f>IFERROR(VLOOKUP($B1582,[11]BPT_System_Structure!$B:$F,3,FALSE),"-")</f>
        <v>-</v>
      </c>
      <c r="Q1582" s="8" t="str">
        <f>IFERROR(VLOOKUP($B1582,[11]BPT_System_Structure!$B:$F,5,FALSE),"-")</f>
        <v>-</v>
      </c>
      <c r="R1582" s="59">
        <v>0</v>
      </c>
    </row>
    <row r="1583" spans="2:18" hidden="1" x14ac:dyDescent="0.2">
      <c r="B1583" s="21" t="str">
        <f>'[10]Linked sheet'!A1583</f>
        <v>PW16A</v>
      </c>
      <c r="C1583" s="20" t="str">
        <f>VLOOKUP($B1583,'[10]Linked sheet'!$A$3:$O$1925,2,FALSE)</f>
        <v>Paediatric Major Infections with CC Score 7+</v>
      </c>
      <c r="D1583" s="68" t="str">
        <f>IF(AND($Q1583=$D$2,$O1583="HRG"),"See 07.BPT",IFERROR(ROUND('[10]Linked sheet'!C1583,'Rounded options'!$B$3),"-"))</f>
        <v>-</v>
      </c>
      <c r="E1583" s="66">
        <f>IF(AND($O1583="HRG",OR($D$2,$Q1583=$E$2)), "See 07.BPTs",IFERROR(ROUND('[10]Linked sheet'!D1583,'Rounded options'!$B$3),"-"))</f>
        <v>10484</v>
      </c>
      <c r="F1583" s="15" t="str">
        <f>IFERROR(ROUND(IF('[10]Linked sheet'!E1583="","-",'[10]Linked sheet'!E1583),'Rounded options'!$B$3),"-")</f>
        <v>-</v>
      </c>
      <c r="G1583" s="15" t="str">
        <f>IFERROR(ROUND(IF('[10]Linked sheet'!F1583="","-",'[10]Linked sheet'!F1583),'Rounded options'!$B$3),"-")</f>
        <v>-</v>
      </c>
      <c r="H1583" s="15">
        <f>IFERROR(ROUND(IF('[10]Linked sheet'!G1583="","-",'[10]Linked sheet'!G1583),'Rounded options'!$B$3),"-")</f>
        <v>25</v>
      </c>
      <c r="I1583" s="66">
        <f>IF(AND(Q1583=$I$2,$O1583="HRG"),"See 07.BPTs",IFERROR(ROUND('[10]Linked sheet'!H1583,'Rounded options'!$B$3),"-"))</f>
        <v>6837</v>
      </c>
      <c r="J1583" s="15">
        <f>IFERROR(ROUND(IF('[10]Linked sheet'!I1583="","-",'[10]Linked sheet'!I1583),'Rounded options'!$B$3),"-")</f>
        <v>35</v>
      </c>
      <c r="K1583" s="15">
        <f>IFERROR(ROUND(IF('[10]Linked sheet'!J1583="","-",'[10]Linked sheet'!J1583),'Rounded options'!$B$3),"-")</f>
        <v>266</v>
      </c>
      <c r="L1583" s="15" t="str">
        <f>IF('[10]Linked sheet'!K1583="","-",'[10]Linked sheet'!K1583)</f>
        <v>No</v>
      </c>
      <c r="M1583" s="39" t="str">
        <f>IF('[10]Linked sheet'!L1583="","-",'[10]Linked sheet'!L1583)</f>
        <v>-</v>
      </c>
      <c r="N1583" s="35">
        <f>IFERROR(ROUND('[10]Linked sheet'!M1583,'Rounded options'!$B$3),"-")</f>
        <v>0</v>
      </c>
      <c r="O1583" s="7" t="str">
        <f>IFERROR(VLOOKUP($B1583,[11]BPT_System_Structure!$B:$F,2,FALSE),"-")</f>
        <v>-</v>
      </c>
      <c r="P1583" s="23" t="str">
        <f>IFERROR(VLOOKUP($B1583,[11]BPT_System_Structure!$B:$F,3,FALSE),"-")</f>
        <v>-</v>
      </c>
      <c r="Q1583" s="8" t="str">
        <f>IFERROR(VLOOKUP($B1583,[11]BPT_System_Structure!$B:$F,5,FALSE),"-")</f>
        <v>-</v>
      </c>
      <c r="R1583" s="59">
        <v>0</v>
      </c>
    </row>
    <row r="1584" spans="2:18" hidden="1" x14ac:dyDescent="0.2">
      <c r="B1584" s="21" t="str">
        <f>'[10]Linked sheet'!A1584</f>
        <v>PW16B</v>
      </c>
      <c r="C1584" s="20" t="str">
        <f>VLOOKUP($B1584,'[10]Linked sheet'!$A$3:$O$1925,2,FALSE)</f>
        <v>Paediatric Major Infections with CC Score 5-6</v>
      </c>
      <c r="D1584" s="68" t="str">
        <f>IF(AND($Q1584=$D$2,$O1584="HRG"),"See 07.BPT",IFERROR(ROUND('[10]Linked sheet'!C1584,'Rounded options'!$B$3),"-"))</f>
        <v>-</v>
      </c>
      <c r="E1584" s="66">
        <f>IF(AND($O1584="HRG",OR($D$2,$Q1584=$E$2)), "See 07.BPTs",IFERROR(ROUND('[10]Linked sheet'!D1584,'Rounded options'!$B$3),"-"))</f>
        <v>4164</v>
      </c>
      <c r="F1584" s="15" t="str">
        <f>IFERROR(ROUND(IF('[10]Linked sheet'!E1584="","-",'[10]Linked sheet'!E1584),'Rounded options'!$B$3),"-")</f>
        <v>-</v>
      </c>
      <c r="G1584" s="15" t="str">
        <f>IFERROR(ROUND(IF('[10]Linked sheet'!F1584="","-",'[10]Linked sheet'!F1584),'Rounded options'!$B$3),"-")</f>
        <v>-</v>
      </c>
      <c r="H1584" s="15">
        <f>IFERROR(ROUND(IF('[10]Linked sheet'!G1584="","-",'[10]Linked sheet'!G1584),'Rounded options'!$B$3),"-")</f>
        <v>13</v>
      </c>
      <c r="I1584" s="66">
        <f>IF(AND(Q1584=$I$2,$O1584="HRG"),"See 07.BPTs",IFERROR(ROUND('[10]Linked sheet'!H1584,'Rounded options'!$B$3),"-"))</f>
        <v>4230</v>
      </c>
      <c r="J1584" s="15">
        <f>IFERROR(ROUND(IF('[10]Linked sheet'!I1584="","-",'[10]Linked sheet'!I1584),'Rounded options'!$B$3),"-")</f>
        <v>23</v>
      </c>
      <c r="K1584" s="15">
        <f>IFERROR(ROUND(IF('[10]Linked sheet'!J1584="","-",'[10]Linked sheet'!J1584),'Rounded options'!$B$3),"-")</f>
        <v>266</v>
      </c>
      <c r="L1584" s="15" t="str">
        <f>IF('[10]Linked sheet'!K1584="","-",'[10]Linked sheet'!K1584)</f>
        <v>No</v>
      </c>
      <c r="M1584" s="39" t="str">
        <f>IF('[10]Linked sheet'!L1584="","-",'[10]Linked sheet'!L1584)</f>
        <v>-</v>
      </c>
      <c r="N1584" s="35">
        <f>IFERROR(ROUND('[10]Linked sheet'!M1584,'Rounded options'!$B$3),"-")</f>
        <v>0</v>
      </c>
      <c r="O1584" s="7" t="str">
        <f>IFERROR(VLOOKUP($B1584,[11]BPT_System_Structure!$B:$F,2,FALSE),"-")</f>
        <v>-</v>
      </c>
      <c r="P1584" s="23" t="str">
        <f>IFERROR(VLOOKUP($B1584,[11]BPT_System_Structure!$B:$F,3,FALSE),"-")</f>
        <v>-</v>
      </c>
      <c r="Q1584" s="8" t="str">
        <f>IFERROR(VLOOKUP($B1584,[11]BPT_System_Structure!$B:$F,5,FALSE),"-")</f>
        <v>-</v>
      </c>
      <c r="R1584" s="59">
        <v>0</v>
      </c>
    </row>
    <row r="1585" spans="2:18" hidden="1" x14ac:dyDescent="0.2">
      <c r="B1585" s="21" t="str">
        <f>'[10]Linked sheet'!A1585</f>
        <v>PW16C</v>
      </c>
      <c r="C1585" s="20" t="str">
        <f>VLOOKUP($B1585,'[10]Linked sheet'!$A$3:$O$1925,2,FALSE)</f>
        <v>Paediatric Major Infections with CC Score 2-4</v>
      </c>
      <c r="D1585" s="68" t="str">
        <f>IF(AND($Q1585=$D$2,$O1585="HRG"),"See 07.BPT",IFERROR(ROUND('[10]Linked sheet'!C1585,'Rounded options'!$B$3),"-"))</f>
        <v>-</v>
      </c>
      <c r="E1585" s="66">
        <f>IF(AND($O1585="HRG",OR($D$2,$Q1585=$E$2)), "See 07.BPTs",IFERROR(ROUND('[10]Linked sheet'!D1585,'Rounded options'!$B$3),"-"))</f>
        <v>1261</v>
      </c>
      <c r="F1585" s="15" t="str">
        <f>IFERROR(ROUND(IF('[10]Linked sheet'!E1585="","-",'[10]Linked sheet'!E1585),'Rounded options'!$B$3),"-")</f>
        <v>-</v>
      </c>
      <c r="G1585" s="15" t="str">
        <f>IFERROR(ROUND(IF('[10]Linked sheet'!F1585="","-",'[10]Linked sheet'!F1585),'Rounded options'!$B$3),"-")</f>
        <v>-</v>
      </c>
      <c r="H1585" s="15">
        <f>IFERROR(ROUND(IF('[10]Linked sheet'!G1585="","-",'[10]Linked sheet'!G1585),'Rounded options'!$B$3),"-")</f>
        <v>5</v>
      </c>
      <c r="I1585" s="66">
        <f>IF(AND(Q1585=$I$2,$O1585="HRG"),"See 07.BPTs",IFERROR(ROUND('[10]Linked sheet'!H1585,'Rounded options'!$B$3),"-"))</f>
        <v>2715</v>
      </c>
      <c r="J1585" s="15">
        <f>IFERROR(ROUND(IF('[10]Linked sheet'!I1585="","-",'[10]Linked sheet'!I1585),'Rounded options'!$B$3),"-")</f>
        <v>15</v>
      </c>
      <c r="K1585" s="15">
        <f>IFERROR(ROUND(IF('[10]Linked sheet'!J1585="","-",'[10]Linked sheet'!J1585),'Rounded options'!$B$3),"-")</f>
        <v>266</v>
      </c>
      <c r="L1585" s="15" t="str">
        <f>IF('[10]Linked sheet'!K1585="","-",'[10]Linked sheet'!K1585)</f>
        <v>No</v>
      </c>
      <c r="M1585" s="39" t="str">
        <f>IF('[10]Linked sheet'!L1585="","-",'[10]Linked sheet'!L1585)</f>
        <v>-</v>
      </c>
      <c r="N1585" s="35">
        <f>IFERROR(ROUND('[10]Linked sheet'!M1585,'Rounded options'!$B$3),"-")</f>
        <v>0</v>
      </c>
      <c r="O1585" s="7" t="str">
        <f>IFERROR(VLOOKUP($B1585,[11]BPT_System_Structure!$B:$F,2,FALSE),"-")</f>
        <v>-</v>
      </c>
      <c r="P1585" s="23" t="str">
        <f>IFERROR(VLOOKUP($B1585,[11]BPT_System_Structure!$B:$F,3,FALSE),"-")</f>
        <v>-</v>
      </c>
      <c r="Q1585" s="8" t="str">
        <f>IFERROR(VLOOKUP($B1585,[11]BPT_System_Structure!$B:$F,5,FALSE),"-")</f>
        <v>-</v>
      </c>
      <c r="R1585" s="59">
        <v>0</v>
      </c>
    </row>
    <row r="1586" spans="2:18" hidden="1" x14ac:dyDescent="0.2">
      <c r="B1586" s="21" t="str">
        <f>'[10]Linked sheet'!A1586</f>
        <v>PW16D</v>
      </c>
      <c r="C1586" s="20" t="str">
        <f>VLOOKUP($B1586,'[10]Linked sheet'!$A$3:$O$1925,2,FALSE)</f>
        <v>Paediatric Major Infections with CC Score 1</v>
      </c>
      <c r="D1586" s="68" t="str">
        <f>IF(AND($Q1586=$D$2,$O1586="HRG"),"See 07.BPT",IFERROR(ROUND('[10]Linked sheet'!C1586,'Rounded options'!$B$3),"-"))</f>
        <v>-</v>
      </c>
      <c r="E1586" s="66">
        <f>IF(AND($O1586="HRG",OR($D$2,$Q1586=$E$2)), "See 07.BPTs",IFERROR(ROUND('[10]Linked sheet'!D1586,'Rounded options'!$B$3),"-"))</f>
        <v>994</v>
      </c>
      <c r="F1586" s="15" t="str">
        <f>IFERROR(ROUND(IF('[10]Linked sheet'!E1586="","-",'[10]Linked sheet'!E1586),'Rounded options'!$B$3),"-")</f>
        <v>-</v>
      </c>
      <c r="G1586" s="15" t="str">
        <f>IFERROR(ROUND(IF('[10]Linked sheet'!F1586="","-",'[10]Linked sheet'!F1586),'Rounded options'!$B$3),"-")</f>
        <v>-</v>
      </c>
      <c r="H1586" s="15">
        <f>IFERROR(ROUND(IF('[10]Linked sheet'!G1586="","-",'[10]Linked sheet'!G1586),'Rounded options'!$B$3),"-")</f>
        <v>5</v>
      </c>
      <c r="I1586" s="66">
        <f>IF(AND(Q1586=$I$2,$O1586="HRG"),"See 07.BPTs",IFERROR(ROUND('[10]Linked sheet'!H1586,'Rounded options'!$B$3),"-"))</f>
        <v>1970</v>
      </c>
      <c r="J1586" s="15">
        <f>IFERROR(ROUND(IF('[10]Linked sheet'!I1586="","-",'[10]Linked sheet'!I1586),'Rounded options'!$B$3),"-")</f>
        <v>10</v>
      </c>
      <c r="K1586" s="15">
        <f>IFERROR(ROUND(IF('[10]Linked sheet'!J1586="","-",'[10]Linked sheet'!J1586),'Rounded options'!$B$3),"-")</f>
        <v>266</v>
      </c>
      <c r="L1586" s="15" t="str">
        <f>IF('[10]Linked sheet'!K1586="","-",'[10]Linked sheet'!K1586)</f>
        <v>No</v>
      </c>
      <c r="M1586" s="39" t="str">
        <f>IF('[10]Linked sheet'!L1586="","-",'[10]Linked sheet'!L1586)</f>
        <v>-</v>
      </c>
      <c r="N1586" s="35">
        <f>IFERROR(ROUND('[10]Linked sheet'!M1586,'Rounded options'!$B$3),"-")</f>
        <v>0</v>
      </c>
      <c r="O1586" s="7" t="str">
        <f>IFERROR(VLOOKUP($B1586,[11]BPT_System_Structure!$B:$F,2,FALSE),"-")</f>
        <v>-</v>
      </c>
      <c r="P1586" s="23" t="str">
        <f>IFERROR(VLOOKUP($B1586,[11]BPT_System_Structure!$B:$F,3,FALSE),"-")</f>
        <v>-</v>
      </c>
      <c r="Q1586" s="8" t="str">
        <f>IFERROR(VLOOKUP($B1586,[11]BPT_System_Structure!$B:$F,5,FALSE),"-")</f>
        <v>-</v>
      </c>
      <c r="R1586" s="59">
        <v>0</v>
      </c>
    </row>
    <row r="1587" spans="2:18" hidden="1" x14ac:dyDescent="0.2">
      <c r="B1587" s="21" t="str">
        <f>'[10]Linked sheet'!A1587</f>
        <v>PW16E</v>
      </c>
      <c r="C1587" s="20" t="str">
        <f>VLOOKUP($B1587,'[10]Linked sheet'!$A$3:$O$1925,2,FALSE)</f>
        <v>Paediatric Major Infections with CC Score 0</v>
      </c>
      <c r="D1587" s="68" t="str">
        <f>IF(AND($Q1587=$D$2,$O1587="HRG"),"See 07.BPT",IFERROR(ROUND('[10]Linked sheet'!C1587,'Rounded options'!$B$3),"-"))</f>
        <v>-</v>
      </c>
      <c r="E1587" s="66">
        <f>IF(AND($O1587="HRG",OR($D$2,$Q1587=$E$2)), "See 07.BPTs",IFERROR(ROUND('[10]Linked sheet'!D1587,'Rounded options'!$B$3),"-"))</f>
        <v>479</v>
      </c>
      <c r="F1587" s="15" t="str">
        <f>IFERROR(ROUND(IF('[10]Linked sheet'!E1587="","-",'[10]Linked sheet'!E1587),'Rounded options'!$B$3),"-")</f>
        <v>-</v>
      </c>
      <c r="G1587" s="15" t="str">
        <f>IFERROR(ROUND(IF('[10]Linked sheet'!F1587="","-",'[10]Linked sheet'!F1587),'Rounded options'!$B$3),"-")</f>
        <v>-</v>
      </c>
      <c r="H1587" s="15">
        <f>IFERROR(ROUND(IF('[10]Linked sheet'!G1587="","-",'[10]Linked sheet'!G1587),'Rounded options'!$B$3),"-")</f>
        <v>5</v>
      </c>
      <c r="I1587" s="66">
        <f>IF(AND(Q1587=$I$2,$O1587="HRG"),"See 07.BPTs",IFERROR(ROUND('[10]Linked sheet'!H1587,'Rounded options'!$B$3),"-"))</f>
        <v>1662</v>
      </c>
      <c r="J1587" s="15">
        <f>IFERROR(ROUND(IF('[10]Linked sheet'!I1587="","-",'[10]Linked sheet'!I1587),'Rounded options'!$B$3),"-")</f>
        <v>9</v>
      </c>
      <c r="K1587" s="15">
        <f>IFERROR(ROUND(IF('[10]Linked sheet'!J1587="","-",'[10]Linked sheet'!J1587),'Rounded options'!$B$3),"-")</f>
        <v>266</v>
      </c>
      <c r="L1587" s="15" t="str">
        <f>IF('[10]Linked sheet'!K1587="","-",'[10]Linked sheet'!K1587)</f>
        <v>No</v>
      </c>
      <c r="M1587" s="39" t="str">
        <f>IF('[10]Linked sheet'!L1587="","-",'[10]Linked sheet'!L1587)</f>
        <v>-</v>
      </c>
      <c r="N1587" s="35">
        <f>IFERROR(ROUND('[10]Linked sheet'!M1587,'Rounded options'!$B$3),"-")</f>
        <v>0</v>
      </c>
      <c r="O1587" s="7" t="str">
        <f>IFERROR(VLOOKUP($B1587,[11]BPT_System_Structure!$B:$F,2,FALSE),"-")</f>
        <v>-</v>
      </c>
      <c r="P1587" s="23" t="str">
        <f>IFERROR(VLOOKUP($B1587,[11]BPT_System_Structure!$B:$F,3,FALSE),"-")</f>
        <v>-</v>
      </c>
      <c r="Q1587" s="8" t="str">
        <f>IFERROR(VLOOKUP($B1587,[11]BPT_System_Structure!$B:$F,5,FALSE),"-")</f>
        <v>-</v>
      </c>
      <c r="R1587" s="59">
        <v>0</v>
      </c>
    </row>
    <row r="1588" spans="2:18" hidden="1" x14ac:dyDescent="0.2">
      <c r="B1588" s="21" t="str">
        <f>'[10]Linked sheet'!A1588</f>
        <v>PW17A</v>
      </c>
      <c r="C1588" s="20" t="str">
        <f>VLOOKUP($B1588,'[10]Linked sheet'!$A$3:$O$1925,2,FALSE)</f>
        <v>Paediatric Intermediate Infections with CC Score 6+</v>
      </c>
      <c r="D1588" s="68" t="str">
        <f>IF(AND($Q1588=$D$2,$O1588="HRG"),"See 07.BPT",IFERROR(ROUND('[10]Linked sheet'!C1588,'Rounded options'!$B$3),"-"))</f>
        <v>-</v>
      </c>
      <c r="E1588" s="66">
        <f>IF(AND($O1588="HRG",OR($D$2,$Q1588=$E$2)), "See 07.BPTs",IFERROR(ROUND('[10]Linked sheet'!D1588,'Rounded options'!$B$3),"-"))</f>
        <v>4140</v>
      </c>
      <c r="F1588" s="15" t="str">
        <f>IFERROR(ROUND(IF('[10]Linked sheet'!E1588="","-",'[10]Linked sheet'!E1588),'Rounded options'!$B$3),"-")</f>
        <v>-</v>
      </c>
      <c r="G1588" s="15" t="str">
        <f>IFERROR(ROUND(IF('[10]Linked sheet'!F1588="","-",'[10]Linked sheet'!F1588),'Rounded options'!$B$3),"-")</f>
        <v>-</v>
      </c>
      <c r="H1588" s="15">
        <f>IFERROR(ROUND(IF('[10]Linked sheet'!G1588="","-",'[10]Linked sheet'!G1588),'Rounded options'!$B$3),"-")</f>
        <v>13</v>
      </c>
      <c r="I1588" s="66">
        <f>IF(AND(Q1588=$I$2,$O1588="HRG"),"See 07.BPTs",IFERROR(ROUND('[10]Linked sheet'!H1588,'Rounded options'!$B$3),"-"))</f>
        <v>2744</v>
      </c>
      <c r="J1588" s="15">
        <f>IFERROR(ROUND(IF('[10]Linked sheet'!I1588="","-",'[10]Linked sheet'!I1588),'Rounded options'!$B$3),"-")</f>
        <v>14</v>
      </c>
      <c r="K1588" s="15">
        <f>IFERROR(ROUND(IF('[10]Linked sheet'!J1588="","-",'[10]Linked sheet'!J1588),'Rounded options'!$B$3),"-")</f>
        <v>266</v>
      </c>
      <c r="L1588" s="15" t="str">
        <f>IF('[10]Linked sheet'!K1588="","-",'[10]Linked sheet'!K1588)</f>
        <v>No</v>
      </c>
      <c r="M1588" s="39" t="str">
        <f>IF('[10]Linked sheet'!L1588="","-",'[10]Linked sheet'!L1588)</f>
        <v>-</v>
      </c>
      <c r="N1588" s="35">
        <f>IFERROR(ROUND('[10]Linked sheet'!M1588,'Rounded options'!$B$3),"-")</f>
        <v>0</v>
      </c>
      <c r="O1588" s="7" t="str">
        <f>IFERROR(VLOOKUP($B1588,[11]BPT_System_Structure!$B:$F,2,FALSE),"-")</f>
        <v>-</v>
      </c>
      <c r="P1588" s="23" t="str">
        <f>IFERROR(VLOOKUP($B1588,[11]BPT_System_Structure!$B:$F,3,FALSE),"-")</f>
        <v>-</v>
      </c>
      <c r="Q1588" s="8" t="str">
        <f>IFERROR(VLOOKUP($B1588,[11]BPT_System_Structure!$B:$F,5,FALSE),"-")</f>
        <v>-</v>
      </c>
      <c r="R1588" s="59">
        <v>0</v>
      </c>
    </row>
    <row r="1589" spans="2:18" hidden="1" x14ac:dyDescent="0.2">
      <c r="B1589" s="21" t="str">
        <f>'[10]Linked sheet'!A1589</f>
        <v>PW17B</v>
      </c>
      <c r="C1589" s="20" t="str">
        <f>VLOOKUP($B1589,'[10]Linked sheet'!$A$3:$O$1925,2,FALSE)</f>
        <v>Paediatric Intermediate Infections with CC Score 3-5</v>
      </c>
      <c r="D1589" s="68" t="str">
        <f>IF(AND($Q1589=$D$2,$O1589="HRG"),"See 07.BPT",IFERROR(ROUND('[10]Linked sheet'!C1589,'Rounded options'!$B$3),"-"))</f>
        <v>-</v>
      </c>
      <c r="E1589" s="66">
        <f>IF(AND($O1589="HRG",OR($D$2,$Q1589=$E$2)), "See 07.BPTs",IFERROR(ROUND('[10]Linked sheet'!D1589,'Rounded options'!$B$3),"-"))</f>
        <v>1551</v>
      </c>
      <c r="F1589" s="15" t="str">
        <f>IFERROR(ROUND(IF('[10]Linked sheet'!E1589="","-",'[10]Linked sheet'!E1589),'Rounded options'!$B$3),"-")</f>
        <v>-</v>
      </c>
      <c r="G1589" s="15" t="str">
        <f>IFERROR(ROUND(IF('[10]Linked sheet'!F1589="","-",'[10]Linked sheet'!F1589),'Rounded options'!$B$3),"-")</f>
        <v>-</v>
      </c>
      <c r="H1589" s="15">
        <f>IFERROR(ROUND(IF('[10]Linked sheet'!G1589="","-",'[10]Linked sheet'!G1589),'Rounded options'!$B$3),"-")</f>
        <v>5</v>
      </c>
      <c r="I1589" s="66">
        <f>IF(AND(Q1589=$I$2,$O1589="HRG"),"See 07.BPTs",IFERROR(ROUND('[10]Linked sheet'!H1589,'Rounded options'!$B$3),"-"))</f>
        <v>1549</v>
      </c>
      <c r="J1589" s="15">
        <f>IFERROR(ROUND(IF('[10]Linked sheet'!I1589="","-",'[10]Linked sheet'!I1589),'Rounded options'!$B$3),"-")</f>
        <v>9</v>
      </c>
      <c r="K1589" s="15">
        <f>IFERROR(ROUND(IF('[10]Linked sheet'!J1589="","-",'[10]Linked sheet'!J1589),'Rounded options'!$B$3),"-")</f>
        <v>266</v>
      </c>
      <c r="L1589" s="15" t="str">
        <f>IF('[10]Linked sheet'!K1589="","-",'[10]Linked sheet'!K1589)</f>
        <v>No</v>
      </c>
      <c r="M1589" s="39" t="str">
        <f>IF('[10]Linked sheet'!L1589="","-",'[10]Linked sheet'!L1589)</f>
        <v>-</v>
      </c>
      <c r="N1589" s="35">
        <f>IFERROR(ROUND('[10]Linked sheet'!M1589,'Rounded options'!$B$3),"-")</f>
        <v>0</v>
      </c>
      <c r="O1589" s="7" t="str">
        <f>IFERROR(VLOOKUP($B1589,[11]BPT_System_Structure!$B:$F,2,FALSE),"-")</f>
        <v>-</v>
      </c>
      <c r="P1589" s="23" t="str">
        <f>IFERROR(VLOOKUP($B1589,[11]BPT_System_Structure!$B:$F,3,FALSE),"-")</f>
        <v>-</v>
      </c>
      <c r="Q1589" s="8" t="str">
        <f>IFERROR(VLOOKUP($B1589,[11]BPT_System_Structure!$B:$F,5,FALSE),"-")</f>
        <v>-</v>
      </c>
      <c r="R1589" s="59">
        <v>0</v>
      </c>
    </row>
    <row r="1590" spans="2:18" hidden="1" x14ac:dyDescent="0.2">
      <c r="B1590" s="21" t="str">
        <f>'[10]Linked sheet'!A1590</f>
        <v>PW17C</v>
      </c>
      <c r="C1590" s="20" t="str">
        <f>VLOOKUP($B1590,'[10]Linked sheet'!$A$3:$O$1925,2,FALSE)</f>
        <v>Paediatric Intermediate Infections with CC Score 1-2</v>
      </c>
      <c r="D1590" s="68" t="str">
        <f>IF(AND($Q1590=$D$2,$O1590="HRG"),"See 07.BPT",IFERROR(ROUND('[10]Linked sheet'!C1590,'Rounded options'!$B$3),"-"))</f>
        <v>-</v>
      </c>
      <c r="E1590" s="66">
        <f>IF(AND($O1590="HRG",OR($D$2,$Q1590=$E$2)), "See 07.BPTs",IFERROR(ROUND('[10]Linked sheet'!D1590,'Rounded options'!$B$3),"-"))</f>
        <v>687</v>
      </c>
      <c r="F1590" s="15" t="str">
        <f>IFERROR(ROUND(IF('[10]Linked sheet'!E1590="","-",'[10]Linked sheet'!E1590),'Rounded options'!$B$3),"-")</f>
        <v>-</v>
      </c>
      <c r="G1590" s="15" t="str">
        <f>IFERROR(ROUND(IF('[10]Linked sheet'!F1590="","-",'[10]Linked sheet'!F1590),'Rounded options'!$B$3),"-")</f>
        <v>-</v>
      </c>
      <c r="H1590" s="15">
        <f>IFERROR(ROUND(IF('[10]Linked sheet'!G1590="","-",'[10]Linked sheet'!G1590),'Rounded options'!$B$3),"-")</f>
        <v>5</v>
      </c>
      <c r="I1590" s="66">
        <f>IF(AND(Q1590=$I$2,$O1590="HRG"),"See 07.BPTs",IFERROR(ROUND('[10]Linked sheet'!H1590,'Rounded options'!$B$3),"-"))</f>
        <v>1082</v>
      </c>
      <c r="J1590" s="15">
        <f>IFERROR(ROUND(IF('[10]Linked sheet'!I1590="","-",'[10]Linked sheet'!I1590),'Rounded options'!$B$3),"-")</f>
        <v>8</v>
      </c>
      <c r="K1590" s="15">
        <f>IFERROR(ROUND(IF('[10]Linked sheet'!J1590="","-",'[10]Linked sheet'!J1590),'Rounded options'!$B$3),"-")</f>
        <v>266</v>
      </c>
      <c r="L1590" s="15" t="str">
        <f>IF('[10]Linked sheet'!K1590="","-",'[10]Linked sheet'!K1590)</f>
        <v>No</v>
      </c>
      <c r="M1590" s="39" t="str">
        <f>IF('[10]Linked sheet'!L1590="","-",'[10]Linked sheet'!L1590)</f>
        <v>-</v>
      </c>
      <c r="N1590" s="35">
        <f>IFERROR(ROUND('[10]Linked sheet'!M1590,'Rounded options'!$B$3),"-")</f>
        <v>0</v>
      </c>
      <c r="O1590" s="7" t="str">
        <f>IFERROR(VLOOKUP($B1590,[11]BPT_System_Structure!$B:$F,2,FALSE),"-")</f>
        <v>-</v>
      </c>
      <c r="P1590" s="23" t="str">
        <f>IFERROR(VLOOKUP($B1590,[11]BPT_System_Structure!$B:$F,3,FALSE),"-")</f>
        <v>-</v>
      </c>
      <c r="Q1590" s="8" t="str">
        <f>IFERROR(VLOOKUP($B1590,[11]BPT_System_Structure!$B:$F,5,FALSE),"-")</f>
        <v>-</v>
      </c>
      <c r="R1590" s="59">
        <v>0</v>
      </c>
    </row>
    <row r="1591" spans="2:18" hidden="1" x14ac:dyDescent="0.2">
      <c r="B1591" s="21" t="str">
        <f>'[10]Linked sheet'!A1591</f>
        <v>PW17D</v>
      </c>
      <c r="C1591" s="20" t="str">
        <f>VLOOKUP($B1591,'[10]Linked sheet'!$A$3:$O$1925,2,FALSE)</f>
        <v>Paediatric Intermediate Infections with CC Score 0</v>
      </c>
      <c r="D1591" s="68" t="str">
        <f>IF(AND($Q1591=$D$2,$O1591="HRG"),"See 07.BPT",IFERROR(ROUND('[10]Linked sheet'!C1591,'Rounded options'!$B$3),"-"))</f>
        <v>-</v>
      </c>
      <c r="E1591" s="66">
        <f>IF(AND($O1591="HRG",OR($D$2,$Q1591=$E$2)), "See 07.BPTs",IFERROR(ROUND('[10]Linked sheet'!D1591,'Rounded options'!$B$3),"-"))</f>
        <v>440</v>
      </c>
      <c r="F1591" s="15" t="str">
        <f>IFERROR(ROUND(IF('[10]Linked sheet'!E1591="","-",'[10]Linked sheet'!E1591),'Rounded options'!$B$3),"-")</f>
        <v>-</v>
      </c>
      <c r="G1591" s="15" t="str">
        <f>IFERROR(ROUND(IF('[10]Linked sheet'!F1591="","-",'[10]Linked sheet'!F1591),'Rounded options'!$B$3),"-")</f>
        <v>-</v>
      </c>
      <c r="H1591" s="15">
        <f>IFERROR(ROUND(IF('[10]Linked sheet'!G1591="","-",'[10]Linked sheet'!G1591),'Rounded options'!$B$3),"-")</f>
        <v>5</v>
      </c>
      <c r="I1591" s="66">
        <f>IF(AND(Q1591=$I$2,$O1591="HRG"),"See 07.BPTs",IFERROR(ROUND('[10]Linked sheet'!H1591,'Rounded options'!$B$3),"-"))</f>
        <v>785</v>
      </c>
      <c r="J1591" s="15">
        <f>IFERROR(ROUND(IF('[10]Linked sheet'!I1591="","-",'[10]Linked sheet'!I1591),'Rounded options'!$B$3),"-")</f>
        <v>5</v>
      </c>
      <c r="K1591" s="15">
        <f>IFERROR(ROUND(IF('[10]Linked sheet'!J1591="","-",'[10]Linked sheet'!J1591),'Rounded options'!$B$3),"-")</f>
        <v>266</v>
      </c>
      <c r="L1591" s="15" t="str">
        <f>IF('[10]Linked sheet'!K1591="","-",'[10]Linked sheet'!K1591)</f>
        <v>No</v>
      </c>
      <c r="M1591" s="39" t="str">
        <f>IF('[10]Linked sheet'!L1591="","-",'[10]Linked sheet'!L1591)</f>
        <v>-</v>
      </c>
      <c r="N1591" s="35">
        <f>IFERROR(ROUND('[10]Linked sheet'!M1591,'Rounded options'!$B$3),"-")</f>
        <v>0</v>
      </c>
      <c r="O1591" s="7" t="str">
        <f>IFERROR(VLOOKUP($B1591,[11]BPT_System_Structure!$B:$F,2,FALSE),"-")</f>
        <v>-</v>
      </c>
      <c r="P1591" s="23" t="str">
        <f>IFERROR(VLOOKUP($B1591,[11]BPT_System_Structure!$B:$F,3,FALSE),"-")</f>
        <v>-</v>
      </c>
      <c r="Q1591" s="8" t="str">
        <f>IFERROR(VLOOKUP($B1591,[11]BPT_System_Structure!$B:$F,5,FALSE),"-")</f>
        <v>-</v>
      </c>
      <c r="R1591" s="59">
        <v>0</v>
      </c>
    </row>
    <row r="1592" spans="2:18" hidden="1" x14ac:dyDescent="0.2">
      <c r="B1592" s="21" t="str">
        <f>'[10]Linked sheet'!A1592</f>
        <v>PW18A</v>
      </c>
      <c r="C1592" s="20" t="str">
        <f>VLOOKUP($B1592,'[10]Linked sheet'!$A$3:$O$1925,2,FALSE)</f>
        <v>Paediatric Minor Infections with CC Score 2+</v>
      </c>
      <c r="D1592" s="68" t="str">
        <f>IF(AND($Q1592=$D$2,$O1592="HRG"),"See 07.BPT",IFERROR(ROUND('[10]Linked sheet'!C1592,'Rounded options'!$B$3),"-"))</f>
        <v>-</v>
      </c>
      <c r="E1592" s="66">
        <f>IF(AND($O1592="HRG",OR($D$2,$Q1592=$E$2)), "See 07.BPTs",IFERROR(ROUND('[10]Linked sheet'!D1592,'Rounded options'!$B$3),"-"))</f>
        <v>1106</v>
      </c>
      <c r="F1592" s="15" t="str">
        <f>IFERROR(ROUND(IF('[10]Linked sheet'!E1592="","-",'[10]Linked sheet'!E1592),'Rounded options'!$B$3),"-")</f>
        <v>-</v>
      </c>
      <c r="G1592" s="15" t="str">
        <f>IFERROR(ROUND(IF('[10]Linked sheet'!F1592="","-",'[10]Linked sheet'!F1592),'Rounded options'!$B$3),"-")</f>
        <v>-</v>
      </c>
      <c r="H1592" s="15">
        <f>IFERROR(ROUND(IF('[10]Linked sheet'!G1592="","-",'[10]Linked sheet'!G1592),'Rounded options'!$B$3),"-")</f>
        <v>5</v>
      </c>
      <c r="I1592" s="66">
        <f>IF(AND(Q1592=$I$2,$O1592="HRG"),"See 07.BPTs",IFERROR(ROUND('[10]Linked sheet'!H1592,'Rounded options'!$B$3),"-"))</f>
        <v>1069</v>
      </c>
      <c r="J1592" s="15">
        <f>IFERROR(ROUND(IF('[10]Linked sheet'!I1592="","-",'[10]Linked sheet'!I1592),'Rounded options'!$B$3),"-")</f>
        <v>5</v>
      </c>
      <c r="K1592" s="15">
        <f>IFERROR(ROUND(IF('[10]Linked sheet'!J1592="","-",'[10]Linked sheet'!J1592),'Rounded options'!$B$3),"-")</f>
        <v>266</v>
      </c>
      <c r="L1592" s="15" t="str">
        <f>IF('[10]Linked sheet'!K1592="","-",'[10]Linked sheet'!K1592)</f>
        <v>No</v>
      </c>
      <c r="M1592" s="39" t="str">
        <f>IF('[10]Linked sheet'!L1592="","-",'[10]Linked sheet'!L1592)</f>
        <v>-</v>
      </c>
      <c r="N1592" s="35">
        <f>IFERROR(ROUND('[10]Linked sheet'!M1592,'Rounded options'!$B$3),"-")</f>
        <v>0</v>
      </c>
      <c r="O1592" s="7" t="str">
        <f>IFERROR(VLOOKUP($B1592,[11]BPT_System_Structure!$B:$F,2,FALSE),"-")</f>
        <v>-</v>
      </c>
      <c r="P1592" s="23" t="str">
        <f>IFERROR(VLOOKUP($B1592,[11]BPT_System_Structure!$B:$F,3,FALSE),"-")</f>
        <v>-</v>
      </c>
      <c r="Q1592" s="8" t="str">
        <f>IFERROR(VLOOKUP($B1592,[11]BPT_System_Structure!$B:$F,5,FALSE),"-")</f>
        <v>-</v>
      </c>
      <c r="R1592" s="59">
        <v>0</v>
      </c>
    </row>
    <row r="1593" spans="2:18" hidden="1" x14ac:dyDescent="0.2">
      <c r="B1593" s="21" t="str">
        <f>'[10]Linked sheet'!A1593</f>
        <v>PW18B</v>
      </c>
      <c r="C1593" s="20" t="str">
        <f>VLOOKUP($B1593,'[10]Linked sheet'!$A$3:$O$1925,2,FALSE)</f>
        <v>Paediatric Minor Infections with CC Score 1</v>
      </c>
      <c r="D1593" s="68" t="str">
        <f>IF(AND($Q1593=$D$2,$O1593="HRG"),"See 07.BPT",IFERROR(ROUND('[10]Linked sheet'!C1593,'Rounded options'!$B$3),"-"))</f>
        <v>-</v>
      </c>
      <c r="E1593" s="66">
        <f>IF(AND($O1593="HRG",OR($D$2,$Q1593=$E$2)), "See 07.BPTs",IFERROR(ROUND('[10]Linked sheet'!D1593,'Rounded options'!$B$3),"-"))</f>
        <v>623</v>
      </c>
      <c r="F1593" s="15" t="str">
        <f>IFERROR(ROUND(IF('[10]Linked sheet'!E1593="","-",'[10]Linked sheet'!E1593),'Rounded options'!$B$3),"-")</f>
        <v>-</v>
      </c>
      <c r="G1593" s="15" t="str">
        <f>IFERROR(ROUND(IF('[10]Linked sheet'!F1593="","-",'[10]Linked sheet'!F1593),'Rounded options'!$B$3),"-")</f>
        <v>-</v>
      </c>
      <c r="H1593" s="15">
        <f>IFERROR(ROUND(IF('[10]Linked sheet'!G1593="","-",'[10]Linked sheet'!G1593),'Rounded options'!$B$3),"-")</f>
        <v>5</v>
      </c>
      <c r="I1593" s="66">
        <f>IF(AND(Q1593=$I$2,$O1593="HRG"),"See 07.BPTs",IFERROR(ROUND('[10]Linked sheet'!H1593,'Rounded options'!$B$3),"-"))</f>
        <v>652</v>
      </c>
      <c r="J1593" s="15">
        <f>IFERROR(ROUND(IF('[10]Linked sheet'!I1593="","-",'[10]Linked sheet'!I1593),'Rounded options'!$B$3),"-")</f>
        <v>5</v>
      </c>
      <c r="K1593" s="15">
        <f>IFERROR(ROUND(IF('[10]Linked sheet'!J1593="","-",'[10]Linked sheet'!J1593),'Rounded options'!$B$3),"-")</f>
        <v>266</v>
      </c>
      <c r="L1593" s="15" t="str">
        <f>IF('[10]Linked sheet'!K1593="","-",'[10]Linked sheet'!K1593)</f>
        <v>No</v>
      </c>
      <c r="M1593" s="39" t="str">
        <f>IF('[10]Linked sheet'!L1593="","-",'[10]Linked sheet'!L1593)</f>
        <v>-</v>
      </c>
      <c r="N1593" s="35">
        <f>IFERROR(ROUND('[10]Linked sheet'!M1593,'Rounded options'!$B$3),"-")</f>
        <v>0</v>
      </c>
      <c r="O1593" s="7" t="str">
        <f>IFERROR(VLOOKUP($B1593,[11]BPT_System_Structure!$B:$F,2,FALSE),"-")</f>
        <v>-</v>
      </c>
      <c r="P1593" s="23" t="str">
        <f>IFERROR(VLOOKUP($B1593,[11]BPT_System_Structure!$B:$F,3,FALSE),"-")</f>
        <v>-</v>
      </c>
      <c r="Q1593" s="8" t="str">
        <f>IFERROR(VLOOKUP($B1593,[11]BPT_System_Structure!$B:$F,5,FALSE),"-")</f>
        <v>-</v>
      </c>
      <c r="R1593" s="59">
        <v>0</v>
      </c>
    </row>
    <row r="1594" spans="2:18" hidden="1" x14ac:dyDescent="0.2">
      <c r="B1594" s="21" t="str">
        <f>'[10]Linked sheet'!A1594</f>
        <v>PW18C</v>
      </c>
      <c r="C1594" s="20" t="str">
        <f>VLOOKUP($B1594,'[10]Linked sheet'!$A$3:$O$1925,2,FALSE)</f>
        <v>Paediatric Minor Infections with CC Score 0</v>
      </c>
      <c r="D1594" s="68" t="str">
        <f>IF(AND($Q1594=$D$2,$O1594="HRG"),"See 07.BPT",IFERROR(ROUND('[10]Linked sheet'!C1594,'Rounded options'!$B$3),"-"))</f>
        <v>-</v>
      </c>
      <c r="E1594" s="66">
        <f>IF(AND($O1594="HRG",OR($D$2,$Q1594=$E$2)), "See 07.BPTs",IFERROR(ROUND('[10]Linked sheet'!D1594,'Rounded options'!$B$3),"-"))</f>
        <v>440</v>
      </c>
      <c r="F1594" s="15" t="str">
        <f>IFERROR(ROUND(IF('[10]Linked sheet'!E1594="","-",'[10]Linked sheet'!E1594),'Rounded options'!$B$3),"-")</f>
        <v>-</v>
      </c>
      <c r="G1594" s="15" t="str">
        <f>IFERROR(ROUND(IF('[10]Linked sheet'!F1594="","-",'[10]Linked sheet'!F1594),'Rounded options'!$B$3),"-")</f>
        <v>-</v>
      </c>
      <c r="H1594" s="15">
        <f>IFERROR(ROUND(IF('[10]Linked sheet'!G1594="","-",'[10]Linked sheet'!G1594),'Rounded options'!$B$3),"-")</f>
        <v>5</v>
      </c>
      <c r="I1594" s="66">
        <f>IF(AND(Q1594=$I$2,$O1594="HRG"),"See 07.BPTs",IFERROR(ROUND('[10]Linked sheet'!H1594,'Rounded options'!$B$3),"-"))</f>
        <v>486</v>
      </c>
      <c r="J1594" s="15">
        <f>IFERROR(ROUND(IF('[10]Linked sheet'!I1594="","-",'[10]Linked sheet'!I1594),'Rounded options'!$B$3),"-")</f>
        <v>5</v>
      </c>
      <c r="K1594" s="15">
        <f>IFERROR(ROUND(IF('[10]Linked sheet'!J1594="","-",'[10]Linked sheet'!J1594),'Rounded options'!$B$3),"-")</f>
        <v>266</v>
      </c>
      <c r="L1594" s="15" t="str">
        <f>IF('[10]Linked sheet'!K1594="","-",'[10]Linked sheet'!K1594)</f>
        <v>No</v>
      </c>
      <c r="M1594" s="39" t="str">
        <f>IF('[10]Linked sheet'!L1594="","-",'[10]Linked sheet'!L1594)</f>
        <v>-</v>
      </c>
      <c r="N1594" s="35">
        <f>IFERROR(ROUND('[10]Linked sheet'!M1594,'Rounded options'!$B$3),"-")</f>
        <v>0</v>
      </c>
      <c r="O1594" s="7" t="str">
        <f>IFERROR(VLOOKUP($B1594,[11]BPT_System_Structure!$B:$F,2,FALSE),"-")</f>
        <v>-</v>
      </c>
      <c r="P1594" s="23" t="str">
        <f>IFERROR(VLOOKUP($B1594,[11]BPT_System_Structure!$B:$F,3,FALSE),"-")</f>
        <v>-</v>
      </c>
      <c r="Q1594" s="8" t="str">
        <f>IFERROR(VLOOKUP($B1594,[11]BPT_System_Structure!$B:$F,5,FALSE),"-")</f>
        <v>-</v>
      </c>
      <c r="R1594" s="59">
        <v>0</v>
      </c>
    </row>
    <row r="1595" spans="2:18" hidden="1" x14ac:dyDescent="0.2">
      <c r="B1595" s="21" t="str">
        <f>'[10]Linked sheet'!A1595</f>
        <v>PW19A</v>
      </c>
      <c r="C1595" s="20" t="str">
        <f>VLOOKUP($B1595,'[10]Linked sheet'!$A$3:$O$1925,2,FALSE)</f>
        <v>Paediatric Viral Infections with CC Score 3+</v>
      </c>
      <c r="D1595" s="68" t="str">
        <f>IF(AND($Q1595=$D$2,$O1595="HRG"),"See 07.BPT",IFERROR(ROUND('[10]Linked sheet'!C1595,'Rounded options'!$B$3),"-"))</f>
        <v>-</v>
      </c>
      <c r="E1595" s="66">
        <f>IF(AND($O1595="HRG",OR($D$2,$Q1595=$E$2)), "See 07.BPTs",IFERROR(ROUND('[10]Linked sheet'!D1595,'Rounded options'!$B$3),"-"))</f>
        <v>2019</v>
      </c>
      <c r="F1595" s="15" t="str">
        <f>IFERROR(ROUND(IF('[10]Linked sheet'!E1595="","-",'[10]Linked sheet'!E1595),'Rounded options'!$B$3),"-")</f>
        <v>-</v>
      </c>
      <c r="G1595" s="15" t="str">
        <f>IFERROR(ROUND(IF('[10]Linked sheet'!F1595="","-",'[10]Linked sheet'!F1595),'Rounded options'!$B$3),"-")</f>
        <v>-</v>
      </c>
      <c r="H1595" s="15">
        <f>IFERROR(ROUND(IF('[10]Linked sheet'!G1595="","-",'[10]Linked sheet'!G1595),'Rounded options'!$B$3),"-")</f>
        <v>5</v>
      </c>
      <c r="I1595" s="66">
        <f>IF(AND(Q1595=$I$2,$O1595="HRG"),"See 07.BPTs",IFERROR(ROUND('[10]Linked sheet'!H1595,'Rounded options'!$B$3),"-"))</f>
        <v>702</v>
      </c>
      <c r="J1595" s="15">
        <f>IFERROR(ROUND(IF('[10]Linked sheet'!I1595="","-",'[10]Linked sheet'!I1595),'Rounded options'!$B$3),"-")</f>
        <v>5</v>
      </c>
      <c r="K1595" s="15">
        <f>IFERROR(ROUND(IF('[10]Linked sheet'!J1595="","-",'[10]Linked sheet'!J1595),'Rounded options'!$B$3),"-")</f>
        <v>266</v>
      </c>
      <c r="L1595" s="15" t="str">
        <f>IF('[10]Linked sheet'!K1595="","-",'[10]Linked sheet'!K1595)</f>
        <v>No</v>
      </c>
      <c r="M1595" s="39" t="str">
        <f>IF('[10]Linked sheet'!L1595="","-",'[10]Linked sheet'!L1595)</f>
        <v>-</v>
      </c>
      <c r="N1595" s="35">
        <f>IFERROR(ROUND('[10]Linked sheet'!M1595,'Rounded options'!$B$3),"-")</f>
        <v>0</v>
      </c>
      <c r="O1595" s="7" t="str">
        <f>IFERROR(VLOOKUP($B1595,[11]BPT_System_Structure!$B:$F,2,FALSE),"-")</f>
        <v>-</v>
      </c>
      <c r="P1595" s="23" t="str">
        <f>IFERROR(VLOOKUP($B1595,[11]BPT_System_Structure!$B:$F,3,FALSE),"-")</f>
        <v>-</v>
      </c>
      <c r="Q1595" s="8" t="str">
        <f>IFERROR(VLOOKUP($B1595,[11]BPT_System_Structure!$B:$F,5,FALSE),"-")</f>
        <v>-</v>
      </c>
      <c r="R1595" s="59">
        <v>0</v>
      </c>
    </row>
    <row r="1596" spans="2:18" hidden="1" x14ac:dyDescent="0.2">
      <c r="B1596" s="21" t="str">
        <f>'[10]Linked sheet'!A1596</f>
        <v>PW19B</v>
      </c>
      <c r="C1596" s="20" t="str">
        <f>VLOOKUP($B1596,'[10]Linked sheet'!$A$3:$O$1925,2,FALSE)</f>
        <v>Paediatric Viral Infections with CC Score 1-2</v>
      </c>
      <c r="D1596" s="68" t="str">
        <f>IF(AND($Q1596=$D$2,$O1596="HRG"),"See 07.BPT",IFERROR(ROUND('[10]Linked sheet'!C1596,'Rounded options'!$B$3),"-"))</f>
        <v>-</v>
      </c>
      <c r="E1596" s="66">
        <f>IF(AND($O1596="HRG",OR($D$2,$Q1596=$E$2)), "See 07.BPTs",IFERROR(ROUND('[10]Linked sheet'!D1596,'Rounded options'!$B$3),"-"))</f>
        <v>539</v>
      </c>
      <c r="F1596" s="15" t="str">
        <f>IFERROR(ROUND(IF('[10]Linked sheet'!E1596="","-",'[10]Linked sheet'!E1596),'Rounded options'!$B$3),"-")</f>
        <v>-</v>
      </c>
      <c r="G1596" s="15" t="str">
        <f>IFERROR(ROUND(IF('[10]Linked sheet'!F1596="","-",'[10]Linked sheet'!F1596),'Rounded options'!$B$3),"-")</f>
        <v>-</v>
      </c>
      <c r="H1596" s="15">
        <f>IFERROR(ROUND(IF('[10]Linked sheet'!G1596="","-",'[10]Linked sheet'!G1596),'Rounded options'!$B$3),"-")</f>
        <v>5</v>
      </c>
      <c r="I1596" s="66">
        <f>IF(AND(Q1596=$I$2,$O1596="HRG"),"See 07.BPTs",IFERROR(ROUND('[10]Linked sheet'!H1596,'Rounded options'!$B$3),"-"))</f>
        <v>577</v>
      </c>
      <c r="J1596" s="15">
        <f>IFERROR(ROUND(IF('[10]Linked sheet'!I1596="","-",'[10]Linked sheet'!I1596),'Rounded options'!$B$3),"-")</f>
        <v>5</v>
      </c>
      <c r="K1596" s="15">
        <f>IFERROR(ROUND(IF('[10]Linked sheet'!J1596="","-",'[10]Linked sheet'!J1596),'Rounded options'!$B$3),"-")</f>
        <v>266</v>
      </c>
      <c r="L1596" s="15" t="str">
        <f>IF('[10]Linked sheet'!K1596="","-",'[10]Linked sheet'!K1596)</f>
        <v>No</v>
      </c>
      <c r="M1596" s="39" t="str">
        <f>IF('[10]Linked sheet'!L1596="","-",'[10]Linked sheet'!L1596)</f>
        <v>-</v>
      </c>
      <c r="N1596" s="35">
        <f>IFERROR(ROUND('[10]Linked sheet'!M1596,'Rounded options'!$B$3),"-")</f>
        <v>0</v>
      </c>
      <c r="O1596" s="7" t="str">
        <f>IFERROR(VLOOKUP($B1596,[11]BPT_System_Structure!$B:$F,2,FALSE),"-")</f>
        <v>-</v>
      </c>
      <c r="P1596" s="23" t="str">
        <f>IFERROR(VLOOKUP($B1596,[11]BPT_System_Structure!$B:$F,3,FALSE),"-")</f>
        <v>-</v>
      </c>
      <c r="Q1596" s="8" t="str">
        <f>IFERROR(VLOOKUP($B1596,[11]BPT_System_Structure!$B:$F,5,FALSE),"-")</f>
        <v>-</v>
      </c>
      <c r="R1596" s="59">
        <v>0</v>
      </c>
    </row>
    <row r="1597" spans="2:18" hidden="1" x14ac:dyDescent="0.2">
      <c r="B1597" s="21" t="str">
        <f>'[10]Linked sheet'!A1597</f>
        <v>PW19C</v>
      </c>
      <c r="C1597" s="20" t="str">
        <f>VLOOKUP($B1597,'[10]Linked sheet'!$A$3:$O$1925,2,FALSE)</f>
        <v>Paediatric Viral Infections with CC Score 0</v>
      </c>
      <c r="D1597" s="68" t="str">
        <f>IF(AND($Q1597=$D$2,$O1597="HRG"),"See 07.BPT",IFERROR(ROUND('[10]Linked sheet'!C1597,'Rounded options'!$B$3),"-"))</f>
        <v>-</v>
      </c>
      <c r="E1597" s="66">
        <f>IF(AND($O1597="HRG",OR($D$2,$Q1597=$E$2)), "See 07.BPTs",IFERROR(ROUND('[10]Linked sheet'!D1597,'Rounded options'!$B$3),"-"))</f>
        <v>412</v>
      </c>
      <c r="F1597" s="15" t="str">
        <f>IFERROR(ROUND(IF('[10]Linked sheet'!E1597="","-",'[10]Linked sheet'!E1597),'Rounded options'!$B$3),"-")</f>
        <v>-</v>
      </c>
      <c r="G1597" s="15" t="str">
        <f>IFERROR(ROUND(IF('[10]Linked sheet'!F1597="","-",'[10]Linked sheet'!F1597),'Rounded options'!$B$3),"-")</f>
        <v>-</v>
      </c>
      <c r="H1597" s="15">
        <f>IFERROR(ROUND(IF('[10]Linked sheet'!G1597="","-",'[10]Linked sheet'!G1597),'Rounded options'!$B$3),"-")</f>
        <v>5</v>
      </c>
      <c r="I1597" s="66">
        <f>IF(AND(Q1597=$I$2,$O1597="HRG"),"See 07.BPTs",IFERROR(ROUND('[10]Linked sheet'!H1597,'Rounded options'!$B$3),"-"))</f>
        <v>515</v>
      </c>
      <c r="J1597" s="15">
        <f>IFERROR(ROUND(IF('[10]Linked sheet'!I1597="","-",'[10]Linked sheet'!I1597),'Rounded options'!$B$3),"-")</f>
        <v>5</v>
      </c>
      <c r="K1597" s="15">
        <f>IFERROR(ROUND(IF('[10]Linked sheet'!J1597="","-",'[10]Linked sheet'!J1597),'Rounded options'!$B$3),"-")</f>
        <v>266</v>
      </c>
      <c r="L1597" s="15" t="str">
        <f>IF('[10]Linked sheet'!K1597="","-",'[10]Linked sheet'!K1597)</f>
        <v>No</v>
      </c>
      <c r="M1597" s="39" t="str">
        <f>IF('[10]Linked sheet'!L1597="","-",'[10]Linked sheet'!L1597)</f>
        <v>-</v>
      </c>
      <c r="N1597" s="35">
        <f>IFERROR(ROUND('[10]Linked sheet'!M1597,'Rounded options'!$B$3),"-")</f>
        <v>0</v>
      </c>
      <c r="O1597" s="7" t="str">
        <f>IFERROR(VLOOKUP($B1597,[11]BPT_System_Structure!$B:$F,2,FALSE),"-")</f>
        <v>-</v>
      </c>
      <c r="P1597" s="23" t="str">
        <f>IFERROR(VLOOKUP($B1597,[11]BPT_System_Structure!$B:$F,3,FALSE),"-")</f>
        <v>-</v>
      </c>
      <c r="Q1597" s="8" t="str">
        <f>IFERROR(VLOOKUP($B1597,[11]BPT_System_Structure!$B:$F,5,FALSE),"-")</f>
        <v>-</v>
      </c>
      <c r="R1597" s="59">
        <v>0</v>
      </c>
    </row>
    <row r="1598" spans="2:18" hidden="1" x14ac:dyDescent="0.2">
      <c r="B1598" s="21" t="str">
        <f>'[10]Linked sheet'!A1598</f>
        <v>PW20A</v>
      </c>
      <c r="C1598" s="20" t="str">
        <f>VLOOKUP($B1598,'[10]Linked sheet'!$A$3:$O$1925,2,FALSE)</f>
        <v>Paediatric Fever Unspecified with CC Score 3+</v>
      </c>
      <c r="D1598" s="68" t="str">
        <f>IF(AND($Q1598=$D$2,$O1598="HRG"),"See 07.BPT",IFERROR(ROUND('[10]Linked sheet'!C1598,'Rounded options'!$B$3),"-"))</f>
        <v>-</v>
      </c>
      <c r="E1598" s="66">
        <f>IF(AND($O1598="HRG",OR($D$2,$Q1598=$E$2)), "See 07.BPTs",IFERROR(ROUND('[10]Linked sheet'!D1598,'Rounded options'!$B$3),"-"))</f>
        <v>1481</v>
      </c>
      <c r="F1598" s="15" t="str">
        <f>IFERROR(ROUND(IF('[10]Linked sheet'!E1598="","-",'[10]Linked sheet'!E1598),'Rounded options'!$B$3),"-")</f>
        <v>-</v>
      </c>
      <c r="G1598" s="15" t="str">
        <f>IFERROR(ROUND(IF('[10]Linked sheet'!F1598="","-",'[10]Linked sheet'!F1598),'Rounded options'!$B$3),"-")</f>
        <v>-</v>
      </c>
      <c r="H1598" s="15">
        <f>IFERROR(ROUND(IF('[10]Linked sheet'!G1598="","-",'[10]Linked sheet'!G1598),'Rounded options'!$B$3),"-")</f>
        <v>5</v>
      </c>
      <c r="I1598" s="66">
        <f>IF(AND(Q1598=$I$2,$O1598="HRG"),"See 07.BPTs",IFERROR(ROUND('[10]Linked sheet'!H1598,'Rounded options'!$B$3),"-"))</f>
        <v>1161</v>
      </c>
      <c r="J1598" s="15">
        <f>IFERROR(ROUND(IF('[10]Linked sheet'!I1598="","-",'[10]Linked sheet'!I1598),'Rounded options'!$B$3),"-")</f>
        <v>8</v>
      </c>
      <c r="K1598" s="15">
        <f>IFERROR(ROUND(IF('[10]Linked sheet'!J1598="","-",'[10]Linked sheet'!J1598),'Rounded options'!$B$3),"-")</f>
        <v>266</v>
      </c>
      <c r="L1598" s="15" t="str">
        <f>IF('[10]Linked sheet'!K1598="","-",'[10]Linked sheet'!K1598)</f>
        <v>No</v>
      </c>
      <c r="M1598" s="39" t="str">
        <f>IF('[10]Linked sheet'!L1598="","-",'[10]Linked sheet'!L1598)</f>
        <v>-</v>
      </c>
      <c r="N1598" s="35">
        <f>IFERROR(ROUND('[10]Linked sheet'!M1598,'Rounded options'!$B$3),"-")</f>
        <v>0</v>
      </c>
      <c r="O1598" s="7" t="str">
        <f>IFERROR(VLOOKUP($B1598,[11]BPT_System_Structure!$B:$F,2,FALSE),"-")</f>
        <v>-</v>
      </c>
      <c r="P1598" s="23" t="str">
        <f>IFERROR(VLOOKUP($B1598,[11]BPT_System_Structure!$B:$F,3,FALSE),"-")</f>
        <v>-</v>
      </c>
      <c r="Q1598" s="8" t="str">
        <f>IFERROR(VLOOKUP($B1598,[11]BPT_System_Structure!$B:$F,5,FALSE),"-")</f>
        <v>-</v>
      </c>
      <c r="R1598" s="59">
        <v>0</v>
      </c>
    </row>
    <row r="1599" spans="2:18" hidden="1" x14ac:dyDescent="0.2">
      <c r="B1599" s="21" t="str">
        <f>'[10]Linked sheet'!A1599</f>
        <v>PW20B</v>
      </c>
      <c r="C1599" s="20" t="str">
        <f>VLOOKUP($B1599,'[10]Linked sheet'!$A$3:$O$1925,2,FALSE)</f>
        <v>Paediatric Fever Unspecified with CC Score 1-2</v>
      </c>
      <c r="D1599" s="68" t="str">
        <f>IF(AND($Q1599=$D$2,$O1599="HRG"),"See 07.BPT",IFERROR(ROUND('[10]Linked sheet'!C1599,'Rounded options'!$B$3),"-"))</f>
        <v>-</v>
      </c>
      <c r="E1599" s="66">
        <f>IF(AND($O1599="HRG",OR($D$2,$Q1599=$E$2)), "See 07.BPTs",IFERROR(ROUND('[10]Linked sheet'!D1599,'Rounded options'!$B$3),"-"))</f>
        <v>548</v>
      </c>
      <c r="F1599" s="15" t="str">
        <f>IFERROR(ROUND(IF('[10]Linked sheet'!E1599="","-",'[10]Linked sheet'!E1599),'Rounded options'!$B$3),"-")</f>
        <v>-</v>
      </c>
      <c r="G1599" s="15" t="str">
        <f>IFERROR(ROUND(IF('[10]Linked sheet'!F1599="","-",'[10]Linked sheet'!F1599),'Rounded options'!$B$3),"-")</f>
        <v>-</v>
      </c>
      <c r="H1599" s="15">
        <f>IFERROR(ROUND(IF('[10]Linked sheet'!G1599="","-",'[10]Linked sheet'!G1599),'Rounded options'!$B$3),"-")</f>
        <v>5</v>
      </c>
      <c r="I1599" s="66">
        <f>IF(AND(Q1599=$I$2,$O1599="HRG"),"See 07.BPTs",IFERROR(ROUND('[10]Linked sheet'!H1599,'Rounded options'!$B$3),"-"))</f>
        <v>712</v>
      </c>
      <c r="J1599" s="15">
        <f>IFERROR(ROUND(IF('[10]Linked sheet'!I1599="","-",'[10]Linked sheet'!I1599),'Rounded options'!$B$3),"-")</f>
        <v>5</v>
      </c>
      <c r="K1599" s="15">
        <f>IFERROR(ROUND(IF('[10]Linked sheet'!J1599="","-",'[10]Linked sheet'!J1599),'Rounded options'!$B$3),"-")</f>
        <v>266</v>
      </c>
      <c r="L1599" s="15" t="str">
        <f>IF('[10]Linked sheet'!K1599="","-",'[10]Linked sheet'!K1599)</f>
        <v>No</v>
      </c>
      <c r="M1599" s="39" t="str">
        <f>IF('[10]Linked sheet'!L1599="","-",'[10]Linked sheet'!L1599)</f>
        <v>-</v>
      </c>
      <c r="N1599" s="35">
        <f>IFERROR(ROUND('[10]Linked sheet'!M1599,'Rounded options'!$B$3),"-")</f>
        <v>0</v>
      </c>
      <c r="O1599" s="7" t="str">
        <f>IFERROR(VLOOKUP($B1599,[11]BPT_System_Structure!$B:$F,2,FALSE),"-")</f>
        <v>-</v>
      </c>
      <c r="P1599" s="23" t="str">
        <f>IFERROR(VLOOKUP($B1599,[11]BPT_System_Structure!$B:$F,3,FALSE),"-")</f>
        <v>-</v>
      </c>
      <c r="Q1599" s="8" t="str">
        <f>IFERROR(VLOOKUP($B1599,[11]BPT_System_Structure!$B:$F,5,FALSE),"-")</f>
        <v>-</v>
      </c>
      <c r="R1599" s="59">
        <v>0</v>
      </c>
    </row>
    <row r="1600" spans="2:18" hidden="1" x14ac:dyDescent="0.2">
      <c r="B1600" s="21" t="str">
        <f>'[10]Linked sheet'!A1600</f>
        <v>PW20C</v>
      </c>
      <c r="C1600" s="20" t="str">
        <f>VLOOKUP($B1600,'[10]Linked sheet'!$A$3:$O$1925,2,FALSE)</f>
        <v>Paediatric Fever Unspecified with CC Score 0</v>
      </c>
      <c r="D1600" s="68" t="str">
        <f>IF(AND($Q1600=$D$2,$O1600="HRG"),"See 07.BPT",IFERROR(ROUND('[10]Linked sheet'!C1600,'Rounded options'!$B$3),"-"))</f>
        <v>-</v>
      </c>
      <c r="E1600" s="66">
        <f>IF(AND($O1600="HRG",OR($D$2,$Q1600=$E$2)), "See 07.BPTs",IFERROR(ROUND('[10]Linked sheet'!D1600,'Rounded options'!$B$3),"-"))</f>
        <v>334</v>
      </c>
      <c r="F1600" s="15" t="str">
        <f>IFERROR(ROUND(IF('[10]Linked sheet'!E1600="","-",'[10]Linked sheet'!E1600),'Rounded options'!$B$3),"-")</f>
        <v>-</v>
      </c>
      <c r="G1600" s="15" t="str">
        <f>IFERROR(ROUND(IF('[10]Linked sheet'!F1600="","-",'[10]Linked sheet'!F1600),'Rounded options'!$B$3),"-")</f>
        <v>-</v>
      </c>
      <c r="H1600" s="15">
        <f>IFERROR(ROUND(IF('[10]Linked sheet'!G1600="","-",'[10]Linked sheet'!G1600),'Rounded options'!$B$3),"-")</f>
        <v>5</v>
      </c>
      <c r="I1600" s="66">
        <f>IF(AND(Q1600=$I$2,$O1600="HRG"),"See 07.BPTs",IFERROR(ROUND('[10]Linked sheet'!H1600,'Rounded options'!$B$3),"-"))</f>
        <v>495</v>
      </c>
      <c r="J1600" s="15">
        <f>IFERROR(ROUND(IF('[10]Linked sheet'!I1600="","-",'[10]Linked sheet'!I1600),'Rounded options'!$B$3),"-")</f>
        <v>5</v>
      </c>
      <c r="K1600" s="15">
        <f>IFERROR(ROUND(IF('[10]Linked sheet'!J1600="","-",'[10]Linked sheet'!J1600),'Rounded options'!$B$3),"-")</f>
        <v>266</v>
      </c>
      <c r="L1600" s="15" t="str">
        <f>IF('[10]Linked sheet'!K1600="","-",'[10]Linked sheet'!K1600)</f>
        <v>No</v>
      </c>
      <c r="M1600" s="39" t="str">
        <f>IF('[10]Linked sheet'!L1600="","-",'[10]Linked sheet'!L1600)</f>
        <v>-</v>
      </c>
      <c r="N1600" s="35">
        <f>IFERROR(ROUND('[10]Linked sheet'!M1600,'Rounded options'!$B$3),"-")</f>
        <v>0</v>
      </c>
      <c r="O1600" s="7" t="str">
        <f>IFERROR(VLOOKUP($B1600,[11]BPT_System_Structure!$B:$F,2,FALSE),"-")</f>
        <v>-</v>
      </c>
      <c r="P1600" s="23" t="str">
        <f>IFERROR(VLOOKUP($B1600,[11]BPT_System_Structure!$B:$F,3,FALSE),"-")</f>
        <v>-</v>
      </c>
      <c r="Q1600" s="8" t="str">
        <f>IFERROR(VLOOKUP($B1600,[11]BPT_System_Structure!$B:$F,5,FALSE),"-")</f>
        <v>-</v>
      </c>
      <c r="R1600" s="59">
        <v>0</v>
      </c>
    </row>
    <row r="1601" spans="2:18" hidden="1" x14ac:dyDescent="0.2">
      <c r="B1601" s="21" t="str">
        <f>'[10]Linked sheet'!A1601</f>
        <v>PX22A</v>
      </c>
      <c r="C1601" s="20" t="str">
        <f>VLOOKUP($B1601,'[10]Linked sheet'!$A$3:$O$1925,2,FALSE)</f>
        <v>Paediatric Chest Pain with CC Score 1+</v>
      </c>
      <c r="D1601" s="68" t="str">
        <f>IF(AND($Q1601=$D$2,$O1601="HRG"),"See 07.BPT",IFERROR(ROUND('[10]Linked sheet'!C1601,'Rounded options'!$B$3),"-"))</f>
        <v>-</v>
      </c>
      <c r="E1601" s="66">
        <f>IF(AND($O1601="HRG",OR($D$2,$Q1601=$E$2)), "See 07.BPTs",IFERROR(ROUND('[10]Linked sheet'!D1601,'Rounded options'!$B$3),"-"))</f>
        <v>835</v>
      </c>
      <c r="F1601" s="15" t="str">
        <f>IFERROR(ROUND(IF('[10]Linked sheet'!E1601="","-",'[10]Linked sheet'!E1601),'Rounded options'!$B$3),"-")</f>
        <v>-</v>
      </c>
      <c r="G1601" s="15" t="str">
        <f>IFERROR(ROUND(IF('[10]Linked sheet'!F1601="","-",'[10]Linked sheet'!F1601),'Rounded options'!$B$3),"-")</f>
        <v>-</v>
      </c>
      <c r="H1601" s="15">
        <f>IFERROR(ROUND(IF('[10]Linked sheet'!G1601="","-",'[10]Linked sheet'!G1601),'Rounded options'!$B$3),"-")</f>
        <v>5</v>
      </c>
      <c r="I1601" s="66">
        <f>IF(AND(Q1601=$I$2,$O1601="HRG"),"See 07.BPTs",IFERROR(ROUND('[10]Linked sheet'!H1601,'Rounded options'!$B$3),"-"))</f>
        <v>454</v>
      </c>
      <c r="J1601" s="15">
        <f>IFERROR(ROUND(IF('[10]Linked sheet'!I1601="","-",'[10]Linked sheet'!I1601),'Rounded options'!$B$3),"-")</f>
        <v>5</v>
      </c>
      <c r="K1601" s="15">
        <f>IFERROR(ROUND(IF('[10]Linked sheet'!J1601="","-",'[10]Linked sheet'!J1601),'Rounded options'!$B$3),"-")</f>
        <v>266</v>
      </c>
      <c r="L1601" s="15" t="str">
        <f>IF('[10]Linked sheet'!K1601="","-",'[10]Linked sheet'!K1601)</f>
        <v>No</v>
      </c>
      <c r="M1601" s="39" t="str">
        <f>IF('[10]Linked sheet'!L1601="","-",'[10]Linked sheet'!L1601)</f>
        <v>-</v>
      </c>
      <c r="N1601" s="35">
        <f>IFERROR(ROUND('[10]Linked sheet'!M1601,'Rounded options'!$B$3),"-")</f>
        <v>0</v>
      </c>
      <c r="O1601" s="7" t="str">
        <f>IFERROR(VLOOKUP($B1601,[11]BPT_System_Structure!$B:$F,2,FALSE),"-")</f>
        <v>-</v>
      </c>
      <c r="P1601" s="23" t="str">
        <f>IFERROR(VLOOKUP($B1601,[11]BPT_System_Structure!$B:$F,3,FALSE),"-")</f>
        <v>-</v>
      </c>
      <c r="Q1601" s="8" t="str">
        <f>IFERROR(VLOOKUP($B1601,[11]BPT_System_Structure!$B:$F,5,FALSE),"-")</f>
        <v>-</v>
      </c>
      <c r="R1601" s="59">
        <v>0</v>
      </c>
    </row>
    <row r="1602" spans="2:18" hidden="1" x14ac:dyDescent="0.2">
      <c r="B1602" s="21" t="str">
        <f>'[10]Linked sheet'!A1602</f>
        <v>PX22B</v>
      </c>
      <c r="C1602" s="20" t="str">
        <f>VLOOKUP($B1602,'[10]Linked sheet'!$A$3:$O$1925,2,FALSE)</f>
        <v>Paediatric Chest Pain with CC Score 0</v>
      </c>
      <c r="D1602" s="68" t="str">
        <f>IF(AND($Q1602=$D$2,$O1602="HRG"),"See 07.BPT",IFERROR(ROUND('[10]Linked sheet'!C1602,'Rounded options'!$B$3),"-"))</f>
        <v>-</v>
      </c>
      <c r="E1602" s="66">
        <f>IF(AND($O1602="HRG",OR($D$2,$Q1602=$E$2)), "See 07.BPTs",IFERROR(ROUND('[10]Linked sheet'!D1602,'Rounded options'!$B$3),"-"))</f>
        <v>560</v>
      </c>
      <c r="F1602" s="15" t="str">
        <f>IFERROR(ROUND(IF('[10]Linked sheet'!E1602="","-",'[10]Linked sheet'!E1602),'Rounded options'!$B$3),"-")</f>
        <v>-</v>
      </c>
      <c r="G1602" s="15" t="str">
        <f>IFERROR(ROUND(IF('[10]Linked sheet'!F1602="","-",'[10]Linked sheet'!F1602),'Rounded options'!$B$3),"-")</f>
        <v>-</v>
      </c>
      <c r="H1602" s="15">
        <f>IFERROR(ROUND(IF('[10]Linked sheet'!G1602="","-",'[10]Linked sheet'!G1602),'Rounded options'!$B$3),"-")</f>
        <v>5</v>
      </c>
      <c r="I1602" s="66">
        <f>IF(AND(Q1602=$I$2,$O1602="HRG"),"See 07.BPTs",IFERROR(ROUND('[10]Linked sheet'!H1602,'Rounded options'!$B$3),"-"))</f>
        <v>382</v>
      </c>
      <c r="J1602" s="15">
        <f>IFERROR(ROUND(IF('[10]Linked sheet'!I1602="","-",'[10]Linked sheet'!I1602),'Rounded options'!$B$3),"-")</f>
        <v>5</v>
      </c>
      <c r="K1602" s="15">
        <f>IFERROR(ROUND(IF('[10]Linked sheet'!J1602="","-",'[10]Linked sheet'!J1602),'Rounded options'!$B$3),"-")</f>
        <v>266</v>
      </c>
      <c r="L1602" s="15" t="str">
        <f>IF('[10]Linked sheet'!K1602="","-",'[10]Linked sheet'!K1602)</f>
        <v>No</v>
      </c>
      <c r="M1602" s="39" t="str">
        <f>IF('[10]Linked sheet'!L1602="","-",'[10]Linked sheet'!L1602)</f>
        <v>-</v>
      </c>
      <c r="N1602" s="35">
        <f>IFERROR(ROUND('[10]Linked sheet'!M1602,'Rounded options'!$B$3),"-")</f>
        <v>0</v>
      </c>
      <c r="O1602" s="7" t="str">
        <f>IFERROR(VLOOKUP($B1602,[11]BPT_System_Structure!$B:$F,2,FALSE),"-")</f>
        <v>-</v>
      </c>
      <c r="P1602" s="23" t="str">
        <f>IFERROR(VLOOKUP($B1602,[11]BPT_System_Structure!$B:$F,3,FALSE),"-")</f>
        <v>-</v>
      </c>
      <c r="Q1602" s="8" t="str">
        <f>IFERROR(VLOOKUP($B1602,[11]BPT_System_Structure!$B:$F,5,FALSE),"-")</f>
        <v>-</v>
      </c>
      <c r="R1602" s="59">
        <v>0</v>
      </c>
    </row>
    <row r="1603" spans="2:18" hidden="1" x14ac:dyDescent="0.2">
      <c r="B1603" s="21" t="str">
        <f>'[10]Linked sheet'!A1603</f>
        <v>PX29A</v>
      </c>
      <c r="C1603" s="20" t="str">
        <f>VLOOKUP($B1603,'[10]Linked sheet'!$A$3:$O$1925,2,FALSE)</f>
        <v>Paediatric Abdominal Pain with CC Score 3+</v>
      </c>
      <c r="D1603" s="68" t="str">
        <f>IF(AND($Q1603=$D$2,$O1603="HRG"),"See 07.BPT",IFERROR(ROUND('[10]Linked sheet'!C1603,'Rounded options'!$B$3),"-"))</f>
        <v>-</v>
      </c>
      <c r="E1603" s="66">
        <f>IF(AND($O1603="HRG",OR($D$2,$Q1603=$E$2)), "See 07.BPTs",IFERROR(ROUND('[10]Linked sheet'!D1603,'Rounded options'!$B$3),"-"))</f>
        <v>1389</v>
      </c>
      <c r="F1603" s="15" t="str">
        <f>IFERROR(ROUND(IF('[10]Linked sheet'!E1603="","-",'[10]Linked sheet'!E1603),'Rounded options'!$B$3),"-")</f>
        <v>-</v>
      </c>
      <c r="G1603" s="15" t="str">
        <f>IFERROR(ROUND(IF('[10]Linked sheet'!F1603="","-",'[10]Linked sheet'!F1603),'Rounded options'!$B$3),"-")</f>
        <v>-</v>
      </c>
      <c r="H1603" s="15">
        <f>IFERROR(ROUND(IF('[10]Linked sheet'!G1603="","-",'[10]Linked sheet'!G1603),'Rounded options'!$B$3),"-")</f>
        <v>8</v>
      </c>
      <c r="I1603" s="66">
        <f>IF(AND(Q1603=$I$2,$O1603="HRG"),"See 07.BPTs",IFERROR(ROUND('[10]Linked sheet'!H1603,'Rounded options'!$B$3),"-"))</f>
        <v>856</v>
      </c>
      <c r="J1603" s="15">
        <f>IFERROR(ROUND(IF('[10]Linked sheet'!I1603="","-",'[10]Linked sheet'!I1603),'Rounded options'!$B$3),"-")</f>
        <v>5</v>
      </c>
      <c r="K1603" s="15">
        <f>IFERROR(ROUND(IF('[10]Linked sheet'!J1603="","-",'[10]Linked sheet'!J1603),'Rounded options'!$B$3),"-")</f>
        <v>266</v>
      </c>
      <c r="L1603" s="15" t="str">
        <f>IF('[10]Linked sheet'!K1603="","-",'[10]Linked sheet'!K1603)</f>
        <v>No</v>
      </c>
      <c r="M1603" s="39" t="str">
        <f>IF('[10]Linked sheet'!L1603="","-",'[10]Linked sheet'!L1603)</f>
        <v>-</v>
      </c>
      <c r="N1603" s="35">
        <f>IFERROR(ROUND('[10]Linked sheet'!M1603,'Rounded options'!$B$3),"-")</f>
        <v>0</v>
      </c>
      <c r="O1603" s="7" t="str">
        <f>IFERROR(VLOOKUP($B1603,[11]BPT_System_Structure!$B:$F,2,FALSE),"-")</f>
        <v>-</v>
      </c>
      <c r="P1603" s="23" t="str">
        <f>IFERROR(VLOOKUP($B1603,[11]BPT_System_Structure!$B:$F,3,FALSE),"-")</f>
        <v>-</v>
      </c>
      <c r="Q1603" s="8" t="str">
        <f>IFERROR(VLOOKUP($B1603,[11]BPT_System_Structure!$B:$F,5,FALSE),"-")</f>
        <v>-</v>
      </c>
      <c r="R1603" s="59">
        <v>0</v>
      </c>
    </row>
    <row r="1604" spans="2:18" hidden="1" x14ac:dyDescent="0.2">
      <c r="B1604" s="21" t="str">
        <f>'[10]Linked sheet'!A1604</f>
        <v>PX29B</v>
      </c>
      <c r="C1604" s="20" t="str">
        <f>VLOOKUP($B1604,'[10]Linked sheet'!$A$3:$O$1925,2,FALSE)</f>
        <v>Paediatric Abdominal Pain with CC Score 1-2</v>
      </c>
      <c r="D1604" s="68" t="str">
        <f>IF(AND($Q1604=$D$2,$O1604="HRG"),"See 07.BPT",IFERROR(ROUND('[10]Linked sheet'!C1604,'Rounded options'!$B$3),"-"))</f>
        <v>-</v>
      </c>
      <c r="E1604" s="66">
        <f>IF(AND($O1604="HRG",OR($D$2,$Q1604=$E$2)), "See 07.BPTs",IFERROR(ROUND('[10]Linked sheet'!D1604,'Rounded options'!$B$3),"-"))</f>
        <v>538</v>
      </c>
      <c r="F1604" s="15" t="str">
        <f>IFERROR(ROUND(IF('[10]Linked sheet'!E1604="","-",'[10]Linked sheet'!E1604),'Rounded options'!$B$3),"-")</f>
        <v>-</v>
      </c>
      <c r="G1604" s="15" t="str">
        <f>IFERROR(ROUND(IF('[10]Linked sheet'!F1604="","-",'[10]Linked sheet'!F1604),'Rounded options'!$B$3),"-")</f>
        <v>-</v>
      </c>
      <c r="H1604" s="15">
        <f>IFERROR(ROUND(IF('[10]Linked sheet'!G1604="","-",'[10]Linked sheet'!G1604),'Rounded options'!$B$3),"-")</f>
        <v>5</v>
      </c>
      <c r="I1604" s="66">
        <f>IF(AND(Q1604=$I$2,$O1604="HRG"),"See 07.BPTs",IFERROR(ROUND('[10]Linked sheet'!H1604,'Rounded options'!$B$3),"-"))</f>
        <v>614</v>
      </c>
      <c r="J1604" s="15">
        <f>IFERROR(ROUND(IF('[10]Linked sheet'!I1604="","-",'[10]Linked sheet'!I1604),'Rounded options'!$B$3),"-")</f>
        <v>5</v>
      </c>
      <c r="K1604" s="15">
        <f>IFERROR(ROUND(IF('[10]Linked sheet'!J1604="","-",'[10]Linked sheet'!J1604),'Rounded options'!$B$3),"-")</f>
        <v>266</v>
      </c>
      <c r="L1604" s="15" t="str">
        <f>IF('[10]Linked sheet'!K1604="","-",'[10]Linked sheet'!K1604)</f>
        <v>No</v>
      </c>
      <c r="M1604" s="39" t="str">
        <f>IF('[10]Linked sheet'!L1604="","-",'[10]Linked sheet'!L1604)</f>
        <v>-</v>
      </c>
      <c r="N1604" s="35">
        <f>IFERROR(ROUND('[10]Linked sheet'!M1604,'Rounded options'!$B$3),"-")</f>
        <v>0</v>
      </c>
      <c r="O1604" s="7" t="str">
        <f>IFERROR(VLOOKUP($B1604,[11]BPT_System_Structure!$B:$F,2,FALSE),"-")</f>
        <v>-</v>
      </c>
      <c r="P1604" s="23" t="str">
        <f>IFERROR(VLOOKUP($B1604,[11]BPT_System_Structure!$B:$F,3,FALSE),"-")</f>
        <v>-</v>
      </c>
      <c r="Q1604" s="8" t="str">
        <f>IFERROR(VLOOKUP($B1604,[11]BPT_System_Structure!$B:$F,5,FALSE),"-")</f>
        <v>-</v>
      </c>
      <c r="R1604" s="59">
        <v>0</v>
      </c>
    </row>
    <row r="1605" spans="2:18" hidden="1" x14ac:dyDescent="0.2">
      <c r="B1605" s="21" t="str">
        <f>'[10]Linked sheet'!A1605</f>
        <v>PX29C</v>
      </c>
      <c r="C1605" s="20" t="str">
        <f>VLOOKUP($B1605,'[10]Linked sheet'!$A$3:$O$1925,2,FALSE)</f>
        <v>Paediatric Abdominal Pain with CC Score 0</v>
      </c>
      <c r="D1605" s="68" t="str">
        <f>IF(AND($Q1605=$D$2,$O1605="HRG"),"See 07.BPT",IFERROR(ROUND('[10]Linked sheet'!C1605,'Rounded options'!$B$3),"-"))</f>
        <v>-</v>
      </c>
      <c r="E1605" s="66">
        <f>IF(AND($O1605="HRG",OR($D$2,$Q1605=$E$2)), "See 07.BPTs",IFERROR(ROUND('[10]Linked sheet'!D1605,'Rounded options'!$B$3),"-"))</f>
        <v>408</v>
      </c>
      <c r="F1605" s="15" t="str">
        <f>IFERROR(ROUND(IF('[10]Linked sheet'!E1605="","-",'[10]Linked sheet'!E1605),'Rounded options'!$B$3),"-")</f>
        <v>-</v>
      </c>
      <c r="G1605" s="15" t="str">
        <f>IFERROR(ROUND(IF('[10]Linked sheet'!F1605="","-",'[10]Linked sheet'!F1605),'Rounded options'!$B$3),"-")</f>
        <v>-</v>
      </c>
      <c r="H1605" s="15">
        <f>IFERROR(ROUND(IF('[10]Linked sheet'!G1605="","-",'[10]Linked sheet'!G1605),'Rounded options'!$B$3),"-")</f>
        <v>5</v>
      </c>
      <c r="I1605" s="66">
        <f>IF(AND(Q1605=$I$2,$O1605="HRG"),"See 07.BPTs",IFERROR(ROUND('[10]Linked sheet'!H1605,'Rounded options'!$B$3),"-"))</f>
        <v>520</v>
      </c>
      <c r="J1605" s="15">
        <f>IFERROR(ROUND(IF('[10]Linked sheet'!I1605="","-",'[10]Linked sheet'!I1605),'Rounded options'!$B$3),"-")</f>
        <v>5</v>
      </c>
      <c r="K1605" s="15">
        <f>IFERROR(ROUND(IF('[10]Linked sheet'!J1605="","-",'[10]Linked sheet'!J1605),'Rounded options'!$B$3),"-")</f>
        <v>266</v>
      </c>
      <c r="L1605" s="15" t="str">
        <f>IF('[10]Linked sheet'!K1605="","-",'[10]Linked sheet'!K1605)</f>
        <v>No</v>
      </c>
      <c r="M1605" s="39" t="str">
        <f>IF('[10]Linked sheet'!L1605="","-",'[10]Linked sheet'!L1605)</f>
        <v>-</v>
      </c>
      <c r="N1605" s="35">
        <f>IFERROR(ROUND('[10]Linked sheet'!M1605,'Rounded options'!$B$3),"-")</f>
        <v>0</v>
      </c>
      <c r="O1605" s="7" t="str">
        <f>IFERROR(VLOOKUP($B1605,[11]BPT_System_Structure!$B:$F,2,FALSE),"-")</f>
        <v>-</v>
      </c>
      <c r="P1605" s="23" t="str">
        <f>IFERROR(VLOOKUP($B1605,[11]BPT_System_Structure!$B:$F,3,FALSE),"-")</f>
        <v>-</v>
      </c>
      <c r="Q1605" s="8" t="str">
        <f>IFERROR(VLOOKUP($B1605,[11]BPT_System_Structure!$B:$F,5,FALSE),"-")</f>
        <v>-</v>
      </c>
      <c r="R1605" s="59">
        <v>0</v>
      </c>
    </row>
    <row r="1606" spans="2:18" hidden="1" x14ac:dyDescent="0.2">
      <c r="B1606" s="21" t="str">
        <f>'[10]Linked sheet'!A1606</f>
        <v>PX30A</v>
      </c>
      <c r="C1606" s="20" t="str">
        <f>VLOOKUP($B1606,'[10]Linked sheet'!$A$3:$O$1925,2,FALSE)</f>
        <v>Paediatric Faltering Growth (Failure to Thrive) with CC Score 2+</v>
      </c>
      <c r="D1606" s="68" t="str">
        <f>IF(AND($Q1606=$D$2,$O1606="HRG"),"See 07.BPT",IFERROR(ROUND('[10]Linked sheet'!C1606,'Rounded options'!$B$3),"-"))</f>
        <v>-</v>
      </c>
      <c r="E1606" s="66">
        <f>IF(AND($O1606="HRG",OR($D$2,$Q1606=$E$2)), "See 07.BPTs",IFERROR(ROUND('[10]Linked sheet'!D1606,'Rounded options'!$B$3),"-"))</f>
        <v>1919</v>
      </c>
      <c r="F1606" s="15" t="str">
        <f>IFERROR(ROUND(IF('[10]Linked sheet'!E1606="","-",'[10]Linked sheet'!E1606),'Rounded options'!$B$3),"-")</f>
        <v>-</v>
      </c>
      <c r="G1606" s="15" t="str">
        <f>IFERROR(ROUND(IF('[10]Linked sheet'!F1606="","-",'[10]Linked sheet'!F1606),'Rounded options'!$B$3),"-")</f>
        <v>-</v>
      </c>
      <c r="H1606" s="15">
        <f>IFERROR(ROUND(IF('[10]Linked sheet'!G1606="","-",'[10]Linked sheet'!G1606),'Rounded options'!$B$3),"-")</f>
        <v>8</v>
      </c>
      <c r="I1606" s="66">
        <f>IF(AND(Q1606=$I$2,$O1606="HRG"),"See 07.BPTs",IFERROR(ROUND('[10]Linked sheet'!H1606,'Rounded options'!$B$3),"-"))</f>
        <v>2711</v>
      </c>
      <c r="J1606" s="15">
        <f>IFERROR(ROUND(IF('[10]Linked sheet'!I1606="","-",'[10]Linked sheet'!I1606),'Rounded options'!$B$3),"-")</f>
        <v>16</v>
      </c>
      <c r="K1606" s="15">
        <f>IFERROR(ROUND(IF('[10]Linked sheet'!J1606="","-",'[10]Linked sheet'!J1606),'Rounded options'!$B$3),"-")</f>
        <v>266</v>
      </c>
      <c r="L1606" s="15" t="str">
        <f>IF('[10]Linked sheet'!K1606="","-",'[10]Linked sheet'!K1606)</f>
        <v>No</v>
      </c>
      <c r="M1606" s="39" t="str">
        <f>IF('[10]Linked sheet'!L1606="","-",'[10]Linked sheet'!L1606)</f>
        <v>-</v>
      </c>
      <c r="N1606" s="35">
        <f>IFERROR(ROUND('[10]Linked sheet'!M1606,'Rounded options'!$B$3),"-")</f>
        <v>0</v>
      </c>
      <c r="O1606" s="7" t="str">
        <f>IFERROR(VLOOKUP($B1606,[11]BPT_System_Structure!$B:$F,2,FALSE),"-")</f>
        <v>-</v>
      </c>
      <c r="P1606" s="23" t="str">
        <f>IFERROR(VLOOKUP($B1606,[11]BPT_System_Structure!$B:$F,3,FALSE),"-")</f>
        <v>-</v>
      </c>
      <c r="Q1606" s="8" t="str">
        <f>IFERROR(VLOOKUP($B1606,[11]BPT_System_Structure!$B:$F,5,FALSE),"-")</f>
        <v>-</v>
      </c>
      <c r="R1606" s="59">
        <v>0</v>
      </c>
    </row>
    <row r="1607" spans="2:18" hidden="1" x14ac:dyDescent="0.2">
      <c r="B1607" s="21" t="str">
        <f>'[10]Linked sheet'!A1607</f>
        <v>PX30B</v>
      </c>
      <c r="C1607" s="20" t="str">
        <f>VLOOKUP($B1607,'[10]Linked sheet'!$A$3:$O$1925,2,FALSE)</f>
        <v>Paediatric Faltering Growth (Failure to Thrive) with CC Score 1</v>
      </c>
      <c r="D1607" s="68" t="str">
        <f>IF(AND($Q1607=$D$2,$O1607="HRG"),"See 07.BPT",IFERROR(ROUND('[10]Linked sheet'!C1607,'Rounded options'!$B$3),"-"))</f>
        <v>-</v>
      </c>
      <c r="E1607" s="66">
        <f>IF(AND($O1607="HRG",OR($D$2,$Q1607=$E$2)), "See 07.BPTs",IFERROR(ROUND('[10]Linked sheet'!D1607,'Rounded options'!$B$3),"-"))</f>
        <v>765</v>
      </c>
      <c r="F1607" s="15" t="str">
        <f>IFERROR(ROUND(IF('[10]Linked sheet'!E1607="","-",'[10]Linked sheet'!E1607),'Rounded options'!$B$3),"-")</f>
        <v>-</v>
      </c>
      <c r="G1607" s="15" t="str">
        <f>IFERROR(ROUND(IF('[10]Linked sheet'!F1607="","-",'[10]Linked sheet'!F1607),'Rounded options'!$B$3),"-")</f>
        <v>-</v>
      </c>
      <c r="H1607" s="15">
        <f>IFERROR(ROUND(IF('[10]Linked sheet'!G1607="","-",'[10]Linked sheet'!G1607),'Rounded options'!$B$3),"-")</f>
        <v>5</v>
      </c>
      <c r="I1607" s="66">
        <f>IF(AND(Q1607=$I$2,$O1607="HRG"),"See 07.BPTs",IFERROR(ROUND('[10]Linked sheet'!H1607,'Rounded options'!$B$3),"-"))</f>
        <v>1117</v>
      </c>
      <c r="J1607" s="15">
        <f>IFERROR(ROUND(IF('[10]Linked sheet'!I1607="","-",'[10]Linked sheet'!I1607),'Rounded options'!$B$3),"-")</f>
        <v>8</v>
      </c>
      <c r="K1607" s="15">
        <f>IFERROR(ROUND(IF('[10]Linked sheet'!J1607="","-",'[10]Linked sheet'!J1607),'Rounded options'!$B$3),"-")</f>
        <v>266</v>
      </c>
      <c r="L1607" s="15" t="str">
        <f>IF('[10]Linked sheet'!K1607="","-",'[10]Linked sheet'!K1607)</f>
        <v>No</v>
      </c>
      <c r="M1607" s="39" t="str">
        <f>IF('[10]Linked sheet'!L1607="","-",'[10]Linked sheet'!L1607)</f>
        <v>-</v>
      </c>
      <c r="N1607" s="35">
        <f>IFERROR(ROUND('[10]Linked sheet'!M1607,'Rounded options'!$B$3),"-")</f>
        <v>0</v>
      </c>
      <c r="O1607" s="7" t="str">
        <f>IFERROR(VLOOKUP($B1607,[11]BPT_System_Structure!$B:$F,2,FALSE),"-")</f>
        <v>-</v>
      </c>
      <c r="P1607" s="23" t="str">
        <f>IFERROR(VLOOKUP($B1607,[11]BPT_System_Structure!$B:$F,3,FALSE),"-")</f>
        <v>-</v>
      </c>
      <c r="Q1607" s="8" t="str">
        <f>IFERROR(VLOOKUP($B1607,[11]BPT_System_Structure!$B:$F,5,FALSE),"-")</f>
        <v>-</v>
      </c>
      <c r="R1607" s="59">
        <v>0</v>
      </c>
    </row>
    <row r="1608" spans="2:18" hidden="1" x14ac:dyDescent="0.2">
      <c r="B1608" s="21" t="str">
        <f>'[10]Linked sheet'!A1608</f>
        <v>PX30C</v>
      </c>
      <c r="C1608" s="20" t="str">
        <f>VLOOKUP($B1608,'[10]Linked sheet'!$A$3:$O$1925,2,FALSE)</f>
        <v>Paediatric Faltering Growth (Failure to Thrive) with CC Score 0</v>
      </c>
      <c r="D1608" s="68" t="str">
        <f>IF(AND($Q1608=$D$2,$O1608="HRG"),"See 07.BPT",IFERROR(ROUND('[10]Linked sheet'!C1608,'Rounded options'!$B$3),"-"))</f>
        <v>-</v>
      </c>
      <c r="E1608" s="66">
        <f>IF(AND($O1608="HRG",OR($D$2,$Q1608=$E$2)), "See 07.BPTs",IFERROR(ROUND('[10]Linked sheet'!D1608,'Rounded options'!$B$3),"-"))</f>
        <v>656</v>
      </c>
      <c r="F1608" s="15" t="str">
        <f>IFERROR(ROUND(IF('[10]Linked sheet'!E1608="","-",'[10]Linked sheet'!E1608),'Rounded options'!$B$3),"-")</f>
        <v>-</v>
      </c>
      <c r="G1608" s="15" t="str">
        <f>IFERROR(ROUND(IF('[10]Linked sheet'!F1608="","-",'[10]Linked sheet'!F1608),'Rounded options'!$B$3),"-")</f>
        <v>-</v>
      </c>
      <c r="H1608" s="15">
        <f>IFERROR(ROUND(IF('[10]Linked sheet'!G1608="","-",'[10]Linked sheet'!G1608),'Rounded options'!$B$3),"-")</f>
        <v>5</v>
      </c>
      <c r="I1608" s="66">
        <f>IF(AND(Q1608=$I$2,$O1608="HRG"),"See 07.BPTs",IFERROR(ROUND('[10]Linked sheet'!H1608,'Rounded options'!$B$3),"-"))</f>
        <v>720</v>
      </c>
      <c r="J1608" s="15">
        <f>IFERROR(ROUND(IF('[10]Linked sheet'!I1608="","-",'[10]Linked sheet'!I1608),'Rounded options'!$B$3),"-")</f>
        <v>5</v>
      </c>
      <c r="K1608" s="15">
        <f>IFERROR(ROUND(IF('[10]Linked sheet'!J1608="","-",'[10]Linked sheet'!J1608),'Rounded options'!$B$3),"-")</f>
        <v>266</v>
      </c>
      <c r="L1608" s="15" t="str">
        <f>IF('[10]Linked sheet'!K1608="","-",'[10]Linked sheet'!K1608)</f>
        <v>No</v>
      </c>
      <c r="M1608" s="39" t="str">
        <f>IF('[10]Linked sheet'!L1608="","-",'[10]Linked sheet'!L1608)</f>
        <v>-</v>
      </c>
      <c r="N1608" s="35">
        <f>IFERROR(ROUND('[10]Linked sheet'!M1608,'Rounded options'!$B$3),"-")</f>
        <v>0</v>
      </c>
      <c r="O1608" s="7" t="str">
        <f>IFERROR(VLOOKUP($B1608,[11]BPT_System_Structure!$B:$F,2,FALSE),"-")</f>
        <v>-</v>
      </c>
      <c r="P1608" s="23" t="str">
        <f>IFERROR(VLOOKUP($B1608,[11]BPT_System_Structure!$B:$F,3,FALSE),"-")</f>
        <v>-</v>
      </c>
      <c r="Q1608" s="8" t="str">
        <f>IFERROR(VLOOKUP($B1608,[11]BPT_System_Structure!$B:$F,5,FALSE),"-")</f>
        <v>-</v>
      </c>
      <c r="R1608" s="59">
        <v>0</v>
      </c>
    </row>
    <row r="1609" spans="2:18" hidden="1" x14ac:dyDescent="0.2">
      <c r="B1609" s="21" t="str">
        <f>'[10]Linked sheet'!A1609</f>
        <v>PX50A</v>
      </c>
      <c r="C1609" s="20" t="str">
        <f>VLOOKUP($B1609,'[10]Linked sheet'!$A$3:$O$1925,2,FALSE)</f>
        <v>Paediatric Ingestion Poisoning or Allergies, with CC Score 4+</v>
      </c>
      <c r="D1609" s="68" t="str">
        <f>IF(AND($Q1609=$D$2,$O1609="HRG"),"See 07.BPT",IFERROR(ROUND('[10]Linked sheet'!C1609,'Rounded options'!$B$3),"-"))</f>
        <v>-</v>
      </c>
      <c r="E1609" s="66">
        <f>IF(AND($O1609="HRG",OR($D$2,$Q1609=$E$2)), "See 07.BPTs",IFERROR(ROUND('[10]Linked sheet'!D1609,'Rounded options'!$B$3),"-"))</f>
        <v>903</v>
      </c>
      <c r="F1609" s="15" t="str">
        <f>IFERROR(ROUND(IF('[10]Linked sheet'!E1609="","-",'[10]Linked sheet'!E1609),'Rounded options'!$B$3),"-")</f>
        <v>-</v>
      </c>
      <c r="G1609" s="15" t="str">
        <f>IFERROR(ROUND(IF('[10]Linked sheet'!F1609="","-",'[10]Linked sheet'!F1609),'Rounded options'!$B$3),"-")</f>
        <v>-</v>
      </c>
      <c r="H1609" s="15">
        <f>IFERROR(ROUND(IF('[10]Linked sheet'!G1609="","-",'[10]Linked sheet'!G1609),'Rounded options'!$B$3),"-")</f>
        <v>7</v>
      </c>
      <c r="I1609" s="66">
        <f>IF(AND(Q1609=$I$2,$O1609="HRG"),"See 07.BPTs",IFERROR(ROUND('[10]Linked sheet'!H1609,'Rounded options'!$B$3),"-"))</f>
        <v>722</v>
      </c>
      <c r="J1609" s="15">
        <f>IFERROR(ROUND(IF('[10]Linked sheet'!I1609="","-",'[10]Linked sheet'!I1609),'Rounded options'!$B$3),"-")</f>
        <v>5</v>
      </c>
      <c r="K1609" s="15">
        <f>IFERROR(ROUND(IF('[10]Linked sheet'!J1609="","-",'[10]Linked sheet'!J1609),'Rounded options'!$B$3),"-")</f>
        <v>266</v>
      </c>
      <c r="L1609" s="15" t="str">
        <f>IF('[10]Linked sheet'!K1609="","-",'[10]Linked sheet'!K1609)</f>
        <v>No</v>
      </c>
      <c r="M1609" s="39" t="str">
        <f>IF('[10]Linked sheet'!L1609="","-",'[10]Linked sheet'!L1609)</f>
        <v>-</v>
      </c>
      <c r="N1609" s="35">
        <f>IFERROR(ROUND('[10]Linked sheet'!M1609,'Rounded options'!$B$3),"-")</f>
        <v>0</v>
      </c>
      <c r="O1609" s="7" t="str">
        <f>IFERROR(VLOOKUP($B1609,[11]BPT_System_Structure!$B:$F,2,FALSE),"-")</f>
        <v>-</v>
      </c>
      <c r="P1609" s="23" t="str">
        <f>IFERROR(VLOOKUP($B1609,[11]BPT_System_Structure!$B:$F,3,FALSE),"-")</f>
        <v>-</v>
      </c>
      <c r="Q1609" s="8" t="str">
        <f>IFERROR(VLOOKUP($B1609,[11]BPT_System_Structure!$B:$F,5,FALSE),"-")</f>
        <v>-</v>
      </c>
      <c r="R1609" s="59">
        <v>0</v>
      </c>
    </row>
    <row r="1610" spans="2:18" hidden="1" x14ac:dyDescent="0.2">
      <c r="B1610" s="21" t="str">
        <f>'[10]Linked sheet'!A1610</f>
        <v>PX50B</v>
      </c>
      <c r="C1610" s="20" t="str">
        <f>VLOOKUP($B1610,'[10]Linked sheet'!$A$3:$O$1925,2,FALSE)</f>
        <v>Paediatric Ingestion Poisoning or Allergies, with CC Score 1-3</v>
      </c>
      <c r="D1610" s="68" t="str">
        <f>IF(AND($Q1610=$D$2,$O1610="HRG"),"See 07.BPT",IFERROR(ROUND('[10]Linked sheet'!C1610,'Rounded options'!$B$3),"-"))</f>
        <v>-</v>
      </c>
      <c r="E1610" s="66">
        <f>IF(AND($O1610="HRG",OR($D$2,$Q1610=$E$2)), "See 07.BPTs",IFERROR(ROUND('[10]Linked sheet'!D1610,'Rounded options'!$B$3),"-"))</f>
        <v>730</v>
      </c>
      <c r="F1610" s="15" t="str">
        <f>IFERROR(ROUND(IF('[10]Linked sheet'!E1610="","-",'[10]Linked sheet'!E1610),'Rounded options'!$B$3),"-")</f>
        <v>-</v>
      </c>
      <c r="G1610" s="15" t="str">
        <f>IFERROR(ROUND(IF('[10]Linked sheet'!F1610="","-",'[10]Linked sheet'!F1610),'Rounded options'!$B$3),"-")</f>
        <v>-</v>
      </c>
      <c r="H1610" s="15">
        <f>IFERROR(ROUND(IF('[10]Linked sheet'!G1610="","-",'[10]Linked sheet'!G1610),'Rounded options'!$B$3),"-")</f>
        <v>5</v>
      </c>
      <c r="I1610" s="66">
        <f>IF(AND(Q1610=$I$2,$O1610="HRG"),"See 07.BPTs",IFERROR(ROUND('[10]Linked sheet'!H1610,'Rounded options'!$B$3),"-"))</f>
        <v>582</v>
      </c>
      <c r="J1610" s="15">
        <f>IFERROR(ROUND(IF('[10]Linked sheet'!I1610="","-",'[10]Linked sheet'!I1610),'Rounded options'!$B$3),"-")</f>
        <v>5</v>
      </c>
      <c r="K1610" s="15">
        <f>IFERROR(ROUND(IF('[10]Linked sheet'!J1610="","-",'[10]Linked sheet'!J1610),'Rounded options'!$B$3),"-")</f>
        <v>266</v>
      </c>
      <c r="L1610" s="15" t="str">
        <f>IF('[10]Linked sheet'!K1610="","-",'[10]Linked sheet'!K1610)</f>
        <v>No</v>
      </c>
      <c r="M1610" s="39" t="str">
        <f>IF('[10]Linked sheet'!L1610="","-",'[10]Linked sheet'!L1610)</f>
        <v>-</v>
      </c>
      <c r="N1610" s="35">
        <f>IFERROR(ROUND('[10]Linked sheet'!M1610,'Rounded options'!$B$3),"-")</f>
        <v>0</v>
      </c>
      <c r="O1610" s="7" t="str">
        <f>IFERROR(VLOOKUP($B1610,[11]BPT_System_Structure!$B:$F,2,FALSE),"-")</f>
        <v>-</v>
      </c>
      <c r="P1610" s="23" t="str">
        <f>IFERROR(VLOOKUP($B1610,[11]BPT_System_Structure!$B:$F,3,FALSE),"-")</f>
        <v>-</v>
      </c>
      <c r="Q1610" s="8" t="str">
        <f>IFERROR(VLOOKUP($B1610,[11]BPT_System_Structure!$B:$F,5,FALSE),"-")</f>
        <v>-</v>
      </c>
      <c r="R1610" s="59">
        <v>0</v>
      </c>
    </row>
    <row r="1611" spans="2:18" hidden="1" x14ac:dyDescent="0.2">
      <c r="B1611" s="21" t="str">
        <f>'[10]Linked sheet'!A1611</f>
        <v>PX50C</v>
      </c>
      <c r="C1611" s="20" t="str">
        <f>VLOOKUP($B1611,'[10]Linked sheet'!$A$3:$O$1925,2,FALSE)</f>
        <v>Paediatric Ingestion Poisoning or Allergies, with CC Score 0</v>
      </c>
      <c r="D1611" s="68" t="str">
        <f>IF(AND($Q1611=$D$2,$O1611="HRG"),"See 07.BPT",IFERROR(ROUND('[10]Linked sheet'!C1611,'Rounded options'!$B$3),"-"))</f>
        <v>-</v>
      </c>
      <c r="E1611" s="66">
        <f>IF(AND($O1611="HRG",OR($D$2,$Q1611=$E$2)), "See 07.BPTs",IFERROR(ROUND('[10]Linked sheet'!D1611,'Rounded options'!$B$3),"-"))</f>
        <v>447</v>
      </c>
      <c r="F1611" s="15" t="str">
        <f>IFERROR(ROUND(IF('[10]Linked sheet'!E1611="","-",'[10]Linked sheet'!E1611),'Rounded options'!$B$3),"-")</f>
        <v>-</v>
      </c>
      <c r="G1611" s="15" t="str">
        <f>IFERROR(ROUND(IF('[10]Linked sheet'!F1611="","-",'[10]Linked sheet'!F1611),'Rounded options'!$B$3),"-")</f>
        <v>-</v>
      </c>
      <c r="H1611" s="15">
        <f>IFERROR(ROUND(IF('[10]Linked sheet'!G1611="","-",'[10]Linked sheet'!G1611),'Rounded options'!$B$3),"-")</f>
        <v>5</v>
      </c>
      <c r="I1611" s="66">
        <f>IF(AND(Q1611=$I$2,$O1611="HRG"),"See 07.BPTs",IFERROR(ROUND('[10]Linked sheet'!H1611,'Rounded options'!$B$3),"-"))</f>
        <v>433</v>
      </c>
      <c r="J1611" s="15">
        <f>IFERROR(ROUND(IF('[10]Linked sheet'!I1611="","-",'[10]Linked sheet'!I1611),'Rounded options'!$B$3),"-")</f>
        <v>5</v>
      </c>
      <c r="K1611" s="15">
        <f>IFERROR(ROUND(IF('[10]Linked sheet'!J1611="","-",'[10]Linked sheet'!J1611),'Rounded options'!$B$3),"-")</f>
        <v>266</v>
      </c>
      <c r="L1611" s="15" t="str">
        <f>IF('[10]Linked sheet'!K1611="","-",'[10]Linked sheet'!K1611)</f>
        <v>No</v>
      </c>
      <c r="M1611" s="39" t="str">
        <f>IF('[10]Linked sheet'!L1611="","-",'[10]Linked sheet'!L1611)</f>
        <v>-</v>
      </c>
      <c r="N1611" s="35">
        <f>IFERROR(ROUND('[10]Linked sheet'!M1611,'Rounded options'!$B$3),"-")</f>
        <v>0</v>
      </c>
      <c r="O1611" s="7" t="str">
        <f>IFERROR(VLOOKUP($B1611,[11]BPT_System_Structure!$B:$F,2,FALSE),"-")</f>
        <v>-</v>
      </c>
      <c r="P1611" s="23" t="str">
        <f>IFERROR(VLOOKUP($B1611,[11]BPT_System_Structure!$B:$F,3,FALSE),"-")</f>
        <v>-</v>
      </c>
      <c r="Q1611" s="8" t="str">
        <f>IFERROR(VLOOKUP($B1611,[11]BPT_System_Structure!$B:$F,5,FALSE),"-")</f>
        <v>-</v>
      </c>
      <c r="R1611" s="59">
        <v>0</v>
      </c>
    </row>
    <row r="1612" spans="2:18" hidden="1" x14ac:dyDescent="0.2">
      <c r="B1612" s="21" t="str">
        <f>'[10]Linked sheet'!A1612</f>
        <v>PX51Z</v>
      </c>
      <c r="C1612" s="20" t="str">
        <f>VLOOKUP($B1612,'[10]Linked sheet'!$A$3:$O$1925,2,FALSE)</f>
        <v>Paediatric Child Safeguarding (Welfare and Protection)</v>
      </c>
      <c r="D1612" s="68" t="str">
        <f>IF(AND($Q1612=$D$2,$O1612="HRG"),"See 07.BPT",IFERROR(ROUND('[10]Linked sheet'!C1612,'Rounded options'!$B$3),"-"))</f>
        <v>-</v>
      </c>
      <c r="E1612" s="66">
        <f>IF(AND($O1612="HRG",OR($D$2,$Q1612=$E$2)), "See 07.BPTs",IFERROR(ROUND('[10]Linked sheet'!D1612,'Rounded options'!$B$3),"-"))</f>
        <v>461</v>
      </c>
      <c r="F1612" s="15" t="str">
        <f>IFERROR(ROUND(IF('[10]Linked sheet'!E1612="","-",'[10]Linked sheet'!E1612),'Rounded options'!$B$3),"-")</f>
        <v>-</v>
      </c>
      <c r="G1612" s="15" t="str">
        <f>IFERROR(ROUND(IF('[10]Linked sheet'!F1612="","-",'[10]Linked sheet'!F1612),'Rounded options'!$B$3),"-")</f>
        <v>-</v>
      </c>
      <c r="H1612" s="15">
        <f>IFERROR(ROUND(IF('[10]Linked sheet'!G1612="","-",'[10]Linked sheet'!G1612),'Rounded options'!$B$3),"-")</f>
        <v>5</v>
      </c>
      <c r="I1612" s="66">
        <f>IF(AND(Q1612=$I$2,$O1612="HRG"),"See 07.BPTs",IFERROR(ROUND('[10]Linked sheet'!H1612,'Rounded options'!$B$3),"-"))</f>
        <v>797</v>
      </c>
      <c r="J1612" s="15">
        <f>IFERROR(ROUND(IF('[10]Linked sheet'!I1612="","-",'[10]Linked sheet'!I1612),'Rounded options'!$B$3),"-")</f>
        <v>5</v>
      </c>
      <c r="K1612" s="15">
        <f>IFERROR(ROUND(IF('[10]Linked sheet'!J1612="","-",'[10]Linked sheet'!J1612),'Rounded options'!$B$3),"-")</f>
        <v>266</v>
      </c>
      <c r="L1612" s="15" t="str">
        <f>IF('[10]Linked sheet'!K1612="","-",'[10]Linked sheet'!K1612)</f>
        <v>No</v>
      </c>
      <c r="M1612" s="39" t="str">
        <f>IF('[10]Linked sheet'!L1612="","-",'[10]Linked sheet'!L1612)</f>
        <v>-</v>
      </c>
      <c r="N1612" s="35">
        <f>IFERROR(ROUND('[10]Linked sheet'!M1612,'Rounded options'!$B$3),"-")</f>
        <v>0</v>
      </c>
      <c r="O1612" s="7" t="str">
        <f>IFERROR(VLOOKUP($B1612,[11]BPT_System_Structure!$B:$F,2,FALSE),"-")</f>
        <v>-</v>
      </c>
      <c r="P1612" s="23" t="str">
        <f>IFERROR(VLOOKUP($B1612,[11]BPT_System_Structure!$B:$F,3,FALSE),"-")</f>
        <v>-</v>
      </c>
      <c r="Q1612" s="8" t="str">
        <f>IFERROR(VLOOKUP($B1612,[11]BPT_System_Structure!$B:$F,5,FALSE),"-")</f>
        <v>-</v>
      </c>
      <c r="R1612" s="59">
        <v>0</v>
      </c>
    </row>
    <row r="1613" spans="2:18" hidden="1" x14ac:dyDescent="0.2">
      <c r="B1613" s="21" t="str">
        <f>'[10]Linked sheet'!A1613</f>
        <v>PX54Z</v>
      </c>
      <c r="C1613" s="20" t="str">
        <f>VLOOKUP($B1613,'[10]Linked sheet'!$A$3:$O$1925,2,FALSE)</f>
        <v>Paediatric Convalescent or Other Relief Care</v>
      </c>
      <c r="D1613" s="68" t="str">
        <f>IF(AND($Q1613=$D$2,$O1613="HRG"),"See 07.BPT",IFERROR(ROUND('[10]Linked sheet'!C1613,'Rounded options'!$B$3),"-"))</f>
        <v>-</v>
      </c>
      <c r="E1613" s="66">
        <f>IF(AND($O1613="HRG",OR($D$2,$Q1613=$E$2)), "See 07.BPTs",IFERROR(ROUND('[10]Linked sheet'!D1613,'Rounded options'!$B$3),"-"))</f>
        <v>446</v>
      </c>
      <c r="F1613" s="15" t="str">
        <f>IFERROR(ROUND(IF('[10]Linked sheet'!E1613="","-",'[10]Linked sheet'!E1613),'Rounded options'!$B$3),"-")</f>
        <v>-</v>
      </c>
      <c r="G1613" s="15" t="str">
        <f>IFERROR(ROUND(IF('[10]Linked sheet'!F1613="","-",'[10]Linked sheet'!F1613),'Rounded options'!$B$3),"-")</f>
        <v>-</v>
      </c>
      <c r="H1613" s="15">
        <f>IFERROR(ROUND(IF('[10]Linked sheet'!G1613="","-",'[10]Linked sheet'!G1613),'Rounded options'!$B$3),"-")</f>
        <v>5</v>
      </c>
      <c r="I1613" s="66">
        <f>IF(AND(Q1613=$I$2,$O1613="HRG"),"See 07.BPTs",IFERROR(ROUND('[10]Linked sheet'!H1613,'Rounded options'!$B$3),"-"))</f>
        <v>676</v>
      </c>
      <c r="J1613" s="15">
        <f>IFERROR(ROUND(IF('[10]Linked sheet'!I1613="","-",'[10]Linked sheet'!I1613),'Rounded options'!$B$3),"-")</f>
        <v>5</v>
      </c>
      <c r="K1613" s="15">
        <f>IFERROR(ROUND(IF('[10]Linked sheet'!J1613="","-",'[10]Linked sheet'!J1613),'Rounded options'!$B$3),"-")</f>
        <v>266</v>
      </c>
      <c r="L1613" s="15" t="str">
        <f>IF('[10]Linked sheet'!K1613="","-",'[10]Linked sheet'!K1613)</f>
        <v>No</v>
      </c>
      <c r="M1613" s="39" t="str">
        <f>IF('[10]Linked sheet'!L1613="","-",'[10]Linked sheet'!L1613)</f>
        <v>-</v>
      </c>
      <c r="N1613" s="35">
        <f>IFERROR(ROUND('[10]Linked sheet'!M1613,'Rounded options'!$B$3),"-")</f>
        <v>0</v>
      </c>
      <c r="O1613" s="7" t="str">
        <f>IFERROR(VLOOKUP($B1613,[11]BPT_System_Structure!$B:$F,2,FALSE),"-")</f>
        <v>-</v>
      </c>
      <c r="P1613" s="23" t="str">
        <f>IFERROR(VLOOKUP($B1613,[11]BPT_System_Structure!$B:$F,3,FALSE),"-")</f>
        <v>-</v>
      </c>
      <c r="Q1613" s="8" t="str">
        <f>IFERROR(VLOOKUP($B1613,[11]BPT_System_Structure!$B:$F,5,FALSE),"-")</f>
        <v>-</v>
      </c>
      <c r="R1613" s="59">
        <v>0</v>
      </c>
    </row>
    <row r="1614" spans="2:18" hidden="1" x14ac:dyDescent="0.2">
      <c r="B1614" s="21" t="str">
        <f>'[10]Linked sheet'!A1614</f>
        <v>PX55Z</v>
      </c>
      <c r="C1614" s="20" t="str">
        <f>VLOOKUP($B1614,'[10]Linked sheet'!$A$3:$O$1925,2,FALSE)</f>
        <v>Paediatric Respite Care</v>
      </c>
      <c r="D1614" s="68" t="str">
        <f>IF(AND($Q1614=$D$2,$O1614="HRG"),"See 07.BPT",IFERROR(ROUND('[10]Linked sheet'!C1614,'Rounded options'!$B$3),"-"))</f>
        <v>-</v>
      </c>
      <c r="E1614" s="66">
        <f>IF(AND($O1614="HRG",OR($D$2,$Q1614=$E$2)), "See 07.BPTs",IFERROR(ROUND('[10]Linked sheet'!D1614,'Rounded options'!$B$3),"-"))</f>
        <v>1102</v>
      </c>
      <c r="F1614" s="15" t="str">
        <f>IFERROR(ROUND(IF('[10]Linked sheet'!E1614="","-",'[10]Linked sheet'!E1614),'Rounded options'!$B$3),"-")</f>
        <v>-</v>
      </c>
      <c r="G1614" s="15" t="str">
        <f>IFERROR(ROUND(IF('[10]Linked sheet'!F1614="","-",'[10]Linked sheet'!F1614),'Rounded options'!$B$3),"-")</f>
        <v>-</v>
      </c>
      <c r="H1614" s="15">
        <f>IFERROR(ROUND(IF('[10]Linked sheet'!G1614="","-",'[10]Linked sheet'!G1614),'Rounded options'!$B$3),"-")</f>
        <v>5</v>
      </c>
      <c r="I1614" s="66">
        <f>IF(AND(Q1614=$I$2,$O1614="HRG"),"See 07.BPTs",IFERROR(ROUND('[10]Linked sheet'!H1614,'Rounded options'!$B$3),"-"))</f>
        <v>1154</v>
      </c>
      <c r="J1614" s="15">
        <f>IFERROR(ROUND(IF('[10]Linked sheet'!I1614="","-",'[10]Linked sheet'!I1614),'Rounded options'!$B$3),"-")</f>
        <v>7</v>
      </c>
      <c r="K1614" s="15">
        <f>IFERROR(ROUND(IF('[10]Linked sheet'!J1614="","-",'[10]Linked sheet'!J1614),'Rounded options'!$B$3),"-")</f>
        <v>266</v>
      </c>
      <c r="L1614" s="15" t="str">
        <f>IF('[10]Linked sheet'!K1614="","-",'[10]Linked sheet'!K1614)</f>
        <v>No</v>
      </c>
      <c r="M1614" s="39" t="str">
        <f>IF('[10]Linked sheet'!L1614="","-",'[10]Linked sheet'!L1614)</f>
        <v>-</v>
      </c>
      <c r="N1614" s="35">
        <f>IFERROR(ROUND('[10]Linked sheet'!M1614,'Rounded options'!$B$3),"-")</f>
        <v>0</v>
      </c>
      <c r="O1614" s="7" t="str">
        <f>IFERROR(VLOOKUP($B1614,[11]BPT_System_Structure!$B:$F,2,FALSE),"-")</f>
        <v>-</v>
      </c>
      <c r="P1614" s="23" t="str">
        <f>IFERROR(VLOOKUP($B1614,[11]BPT_System_Structure!$B:$F,3,FALSE),"-")</f>
        <v>-</v>
      </c>
      <c r="Q1614" s="8" t="str">
        <f>IFERROR(VLOOKUP($B1614,[11]BPT_System_Structure!$B:$F,5,FALSE),"-")</f>
        <v>-</v>
      </c>
      <c r="R1614" s="59">
        <v>0</v>
      </c>
    </row>
    <row r="1615" spans="2:18" hidden="1" x14ac:dyDescent="0.2">
      <c r="B1615" s="21" t="str">
        <f>'[10]Linked sheet'!A1615</f>
        <v>PX56A</v>
      </c>
      <c r="C1615" s="20" t="str">
        <f>VLOOKUP($B1615,'[10]Linked sheet'!$A$3:$O$1925,2,FALSE)</f>
        <v>Paediatric Admission for Unexplained Symptoms, with CC Score 1+</v>
      </c>
      <c r="D1615" s="68" t="str">
        <f>IF(AND($Q1615=$D$2,$O1615="HRG"),"See 07.BPT",IFERROR(ROUND('[10]Linked sheet'!C1615,'Rounded options'!$B$3),"-"))</f>
        <v>-</v>
      </c>
      <c r="E1615" s="66">
        <f>IF(AND($O1615="HRG",OR($D$2,$Q1615=$E$2)), "See 07.BPTs",IFERROR(ROUND('[10]Linked sheet'!D1615,'Rounded options'!$B$3),"-"))</f>
        <v>1027</v>
      </c>
      <c r="F1615" s="15" t="str">
        <f>IFERROR(ROUND(IF('[10]Linked sheet'!E1615="","-",'[10]Linked sheet'!E1615),'Rounded options'!$B$3),"-")</f>
        <v>-</v>
      </c>
      <c r="G1615" s="15" t="str">
        <f>IFERROR(ROUND(IF('[10]Linked sheet'!F1615="","-",'[10]Linked sheet'!F1615),'Rounded options'!$B$3),"-")</f>
        <v>-</v>
      </c>
      <c r="H1615" s="15">
        <f>IFERROR(ROUND(IF('[10]Linked sheet'!G1615="","-",'[10]Linked sheet'!G1615),'Rounded options'!$B$3),"-")</f>
        <v>5</v>
      </c>
      <c r="I1615" s="66">
        <f>IF(AND(Q1615=$I$2,$O1615="HRG"),"See 07.BPTs",IFERROR(ROUND('[10]Linked sheet'!H1615,'Rounded options'!$B$3),"-"))</f>
        <v>693</v>
      </c>
      <c r="J1615" s="15">
        <f>IFERROR(ROUND(IF('[10]Linked sheet'!I1615="","-",'[10]Linked sheet'!I1615),'Rounded options'!$B$3),"-")</f>
        <v>5</v>
      </c>
      <c r="K1615" s="15">
        <f>IFERROR(ROUND(IF('[10]Linked sheet'!J1615="","-",'[10]Linked sheet'!J1615),'Rounded options'!$B$3),"-")</f>
        <v>266</v>
      </c>
      <c r="L1615" s="15" t="str">
        <f>IF('[10]Linked sheet'!K1615="","-",'[10]Linked sheet'!K1615)</f>
        <v>No</v>
      </c>
      <c r="M1615" s="39" t="str">
        <f>IF('[10]Linked sheet'!L1615="","-",'[10]Linked sheet'!L1615)</f>
        <v>-</v>
      </c>
      <c r="N1615" s="35">
        <f>IFERROR(ROUND('[10]Linked sheet'!M1615,'Rounded options'!$B$3),"-")</f>
        <v>0</v>
      </c>
      <c r="O1615" s="7" t="str">
        <f>IFERROR(VLOOKUP($B1615,[11]BPT_System_Structure!$B:$F,2,FALSE),"-")</f>
        <v>-</v>
      </c>
      <c r="P1615" s="23" t="str">
        <f>IFERROR(VLOOKUP($B1615,[11]BPT_System_Structure!$B:$F,3,FALSE),"-")</f>
        <v>-</v>
      </c>
      <c r="Q1615" s="8" t="str">
        <f>IFERROR(VLOOKUP($B1615,[11]BPT_System_Structure!$B:$F,5,FALSE),"-")</f>
        <v>-</v>
      </c>
      <c r="R1615" s="59">
        <v>0</v>
      </c>
    </row>
    <row r="1616" spans="2:18" hidden="1" x14ac:dyDescent="0.2">
      <c r="B1616" s="21" t="str">
        <f>'[10]Linked sheet'!A1616</f>
        <v>PX56B</v>
      </c>
      <c r="C1616" s="20" t="str">
        <f>VLOOKUP($B1616,'[10]Linked sheet'!$A$3:$O$1925,2,FALSE)</f>
        <v>Paediatric Admission for Unexplained Symptoms, with CC Score 0</v>
      </c>
      <c r="D1616" s="68" t="str">
        <f>IF(AND($Q1616=$D$2,$O1616="HRG"),"See 07.BPT",IFERROR(ROUND('[10]Linked sheet'!C1616,'Rounded options'!$B$3),"-"))</f>
        <v>-</v>
      </c>
      <c r="E1616" s="66">
        <f>IF(AND($O1616="HRG",OR($D$2,$Q1616=$E$2)), "See 07.BPTs",IFERROR(ROUND('[10]Linked sheet'!D1616,'Rounded options'!$B$3),"-"))</f>
        <v>569</v>
      </c>
      <c r="F1616" s="15" t="str">
        <f>IFERROR(ROUND(IF('[10]Linked sheet'!E1616="","-",'[10]Linked sheet'!E1616),'Rounded options'!$B$3),"-")</f>
        <v>-</v>
      </c>
      <c r="G1616" s="15" t="str">
        <f>IFERROR(ROUND(IF('[10]Linked sheet'!F1616="","-",'[10]Linked sheet'!F1616),'Rounded options'!$B$3),"-")</f>
        <v>-</v>
      </c>
      <c r="H1616" s="15">
        <f>IFERROR(ROUND(IF('[10]Linked sheet'!G1616="","-",'[10]Linked sheet'!G1616),'Rounded options'!$B$3),"-")</f>
        <v>5</v>
      </c>
      <c r="I1616" s="66">
        <f>IF(AND(Q1616=$I$2,$O1616="HRG"),"See 07.BPTs",IFERROR(ROUND('[10]Linked sheet'!H1616,'Rounded options'!$B$3),"-"))</f>
        <v>447</v>
      </c>
      <c r="J1616" s="15">
        <f>IFERROR(ROUND(IF('[10]Linked sheet'!I1616="","-",'[10]Linked sheet'!I1616),'Rounded options'!$B$3),"-")</f>
        <v>5</v>
      </c>
      <c r="K1616" s="15">
        <f>IFERROR(ROUND(IF('[10]Linked sheet'!J1616="","-",'[10]Linked sheet'!J1616),'Rounded options'!$B$3),"-")</f>
        <v>266</v>
      </c>
      <c r="L1616" s="15" t="str">
        <f>IF('[10]Linked sheet'!K1616="","-",'[10]Linked sheet'!K1616)</f>
        <v>No</v>
      </c>
      <c r="M1616" s="39" t="str">
        <f>IF('[10]Linked sheet'!L1616="","-",'[10]Linked sheet'!L1616)</f>
        <v>-</v>
      </c>
      <c r="N1616" s="35">
        <f>IFERROR(ROUND('[10]Linked sheet'!M1616,'Rounded options'!$B$3),"-")</f>
        <v>0</v>
      </c>
      <c r="O1616" s="7" t="str">
        <f>IFERROR(VLOOKUP($B1616,[11]BPT_System_Structure!$B:$F,2,FALSE),"-")</f>
        <v>-</v>
      </c>
      <c r="P1616" s="23" t="str">
        <f>IFERROR(VLOOKUP($B1616,[11]BPT_System_Structure!$B:$F,3,FALSE),"-")</f>
        <v>-</v>
      </c>
      <c r="Q1616" s="8" t="str">
        <f>IFERROR(VLOOKUP($B1616,[11]BPT_System_Structure!$B:$F,5,FALSE),"-")</f>
        <v>-</v>
      </c>
      <c r="R1616" s="59">
        <v>0</v>
      </c>
    </row>
    <row r="1617" spans="2:18" hidden="1" x14ac:dyDescent="0.2">
      <c r="B1617" s="21" t="str">
        <f>'[10]Linked sheet'!A1617</f>
        <v>PX57A</v>
      </c>
      <c r="C1617" s="20" t="str">
        <f>VLOOKUP($B1617,'[10]Linked sheet'!$A$3:$O$1925,2,FALSE)</f>
        <v>Paediatric Examination, Follow-Up, Special Screening or Other Admissions, with CC Score 4+</v>
      </c>
      <c r="D1617" s="68" t="str">
        <f>IF(AND($Q1617=$D$2,$O1617="HRG"),"See 07.BPT",IFERROR(ROUND('[10]Linked sheet'!C1617,'Rounded options'!$B$3),"-"))</f>
        <v>-</v>
      </c>
      <c r="E1617" s="66">
        <f>IF(AND($O1617="HRG",OR($D$2,$Q1617=$E$2)), "See 07.BPTs",IFERROR(ROUND('[10]Linked sheet'!D1617,'Rounded options'!$B$3),"-"))</f>
        <v>898</v>
      </c>
      <c r="F1617" s="15" t="str">
        <f>IFERROR(ROUND(IF('[10]Linked sheet'!E1617="","-",'[10]Linked sheet'!E1617),'Rounded options'!$B$3),"-")</f>
        <v>-</v>
      </c>
      <c r="G1617" s="15" t="str">
        <f>IFERROR(ROUND(IF('[10]Linked sheet'!F1617="","-",'[10]Linked sheet'!F1617),'Rounded options'!$B$3),"-")</f>
        <v>-</v>
      </c>
      <c r="H1617" s="15">
        <f>IFERROR(ROUND(IF('[10]Linked sheet'!G1617="","-",'[10]Linked sheet'!G1617),'Rounded options'!$B$3),"-")</f>
        <v>5</v>
      </c>
      <c r="I1617" s="66">
        <f>IF(AND(Q1617=$I$2,$O1617="HRG"),"See 07.BPTs",IFERROR(ROUND('[10]Linked sheet'!H1617,'Rounded options'!$B$3),"-"))</f>
        <v>1311</v>
      </c>
      <c r="J1617" s="15">
        <f>IFERROR(ROUND(IF('[10]Linked sheet'!I1617="","-",'[10]Linked sheet'!I1617),'Rounded options'!$B$3),"-")</f>
        <v>10</v>
      </c>
      <c r="K1617" s="15">
        <f>IFERROR(ROUND(IF('[10]Linked sheet'!J1617="","-",'[10]Linked sheet'!J1617),'Rounded options'!$B$3),"-")</f>
        <v>266</v>
      </c>
      <c r="L1617" s="15" t="str">
        <f>IF('[10]Linked sheet'!K1617="","-",'[10]Linked sheet'!K1617)</f>
        <v>No</v>
      </c>
      <c r="M1617" s="39" t="str">
        <f>IF('[10]Linked sheet'!L1617="","-",'[10]Linked sheet'!L1617)</f>
        <v>-</v>
      </c>
      <c r="N1617" s="35">
        <f>IFERROR(ROUND('[10]Linked sheet'!M1617,'Rounded options'!$B$3),"-")</f>
        <v>0</v>
      </c>
      <c r="O1617" s="7" t="str">
        <f>IFERROR(VLOOKUP($B1617,[11]BPT_System_Structure!$B:$F,2,FALSE),"-")</f>
        <v>-</v>
      </c>
      <c r="P1617" s="23" t="str">
        <f>IFERROR(VLOOKUP($B1617,[11]BPT_System_Structure!$B:$F,3,FALSE),"-")</f>
        <v>-</v>
      </c>
      <c r="Q1617" s="8" t="str">
        <f>IFERROR(VLOOKUP($B1617,[11]BPT_System_Structure!$B:$F,5,FALSE),"-")</f>
        <v>-</v>
      </c>
      <c r="R1617" s="59">
        <v>0</v>
      </c>
    </row>
    <row r="1618" spans="2:18" hidden="1" x14ac:dyDescent="0.2">
      <c r="B1618" s="21" t="str">
        <f>'[10]Linked sheet'!A1618</f>
        <v>PX57B</v>
      </c>
      <c r="C1618" s="20" t="str">
        <f>VLOOKUP($B1618,'[10]Linked sheet'!$A$3:$O$1925,2,FALSE)</f>
        <v>Paediatric Examination, Follow-Up, Special Screening or Other Admissions, with CC Score 1-3</v>
      </c>
      <c r="D1618" s="68" t="str">
        <f>IF(AND($Q1618=$D$2,$O1618="HRG"),"See 07.BPT",IFERROR(ROUND('[10]Linked sheet'!C1618,'Rounded options'!$B$3),"-"))</f>
        <v>-</v>
      </c>
      <c r="E1618" s="66">
        <f>IF(AND($O1618="HRG",OR($D$2,$Q1618=$E$2)), "See 07.BPTs",IFERROR(ROUND('[10]Linked sheet'!D1618,'Rounded options'!$B$3),"-"))</f>
        <v>568</v>
      </c>
      <c r="F1618" s="15" t="str">
        <f>IFERROR(ROUND(IF('[10]Linked sheet'!E1618="","-",'[10]Linked sheet'!E1618),'Rounded options'!$B$3),"-")</f>
        <v>-</v>
      </c>
      <c r="G1618" s="15" t="str">
        <f>IFERROR(ROUND(IF('[10]Linked sheet'!F1618="","-",'[10]Linked sheet'!F1618),'Rounded options'!$B$3),"-")</f>
        <v>-</v>
      </c>
      <c r="H1618" s="15">
        <f>IFERROR(ROUND(IF('[10]Linked sheet'!G1618="","-",'[10]Linked sheet'!G1618),'Rounded options'!$B$3),"-")</f>
        <v>5</v>
      </c>
      <c r="I1618" s="66">
        <f>IF(AND(Q1618=$I$2,$O1618="HRG"),"See 07.BPTs",IFERROR(ROUND('[10]Linked sheet'!H1618,'Rounded options'!$B$3),"-"))</f>
        <v>756</v>
      </c>
      <c r="J1618" s="15">
        <f>IFERROR(ROUND(IF('[10]Linked sheet'!I1618="","-",'[10]Linked sheet'!I1618),'Rounded options'!$B$3),"-")</f>
        <v>8</v>
      </c>
      <c r="K1618" s="15">
        <f>IFERROR(ROUND(IF('[10]Linked sheet'!J1618="","-",'[10]Linked sheet'!J1618),'Rounded options'!$B$3),"-")</f>
        <v>266</v>
      </c>
      <c r="L1618" s="15" t="str">
        <f>IF('[10]Linked sheet'!K1618="","-",'[10]Linked sheet'!K1618)</f>
        <v>No</v>
      </c>
      <c r="M1618" s="39" t="str">
        <f>IF('[10]Linked sheet'!L1618="","-",'[10]Linked sheet'!L1618)</f>
        <v>-</v>
      </c>
      <c r="N1618" s="35">
        <f>IFERROR(ROUND('[10]Linked sheet'!M1618,'Rounded options'!$B$3),"-")</f>
        <v>0</v>
      </c>
      <c r="O1618" s="7" t="str">
        <f>IFERROR(VLOOKUP($B1618,[11]BPT_System_Structure!$B:$F,2,FALSE),"-")</f>
        <v>-</v>
      </c>
      <c r="P1618" s="23" t="str">
        <f>IFERROR(VLOOKUP($B1618,[11]BPT_System_Structure!$B:$F,3,FALSE),"-")</f>
        <v>-</v>
      </c>
      <c r="Q1618" s="8" t="str">
        <f>IFERROR(VLOOKUP($B1618,[11]BPT_System_Structure!$B:$F,5,FALSE),"-")</f>
        <v>-</v>
      </c>
      <c r="R1618" s="59">
        <v>0</v>
      </c>
    </row>
    <row r="1619" spans="2:18" hidden="1" x14ac:dyDescent="0.2">
      <c r="B1619" s="21" t="str">
        <f>'[10]Linked sheet'!A1619</f>
        <v>PX57C</v>
      </c>
      <c r="C1619" s="20" t="str">
        <f>VLOOKUP($B1619,'[10]Linked sheet'!$A$3:$O$1925,2,FALSE)</f>
        <v>Paediatric Examination, Follow-Up, Special Screening or Other Admissions, with CC Score 0</v>
      </c>
      <c r="D1619" s="68" t="str">
        <f>IF(AND($Q1619=$D$2,$O1619="HRG"),"See 07.BPT",IFERROR(ROUND('[10]Linked sheet'!C1619,'Rounded options'!$B$3),"-"))</f>
        <v>-</v>
      </c>
      <c r="E1619" s="66">
        <f>IF(AND($O1619="HRG",OR($D$2,$Q1619=$E$2)), "See 07.BPTs",IFERROR(ROUND('[10]Linked sheet'!D1619,'Rounded options'!$B$3),"-"))</f>
        <v>459</v>
      </c>
      <c r="F1619" s="15" t="str">
        <f>IFERROR(ROUND(IF('[10]Linked sheet'!E1619="","-",'[10]Linked sheet'!E1619),'Rounded options'!$B$3),"-")</f>
        <v>-</v>
      </c>
      <c r="G1619" s="15" t="str">
        <f>IFERROR(ROUND(IF('[10]Linked sheet'!F1619="","-",'[10]Linked sheet'!F1619),'Rounded options'!$B$3),"-")</f>
        <v>-</v>
      </c>
      <c r="H1619" s="15">
        <f>IFERROR(ROUND(IF('[10]Linked sheet'!G1619="","-",'[10]Linked sheet'!G1619),'Rounded options'!$B$3),"-")</f>
        <v>5</v>
      </c>
      <c r="I1619" s="66">
        <f>IF(AND(Q1619=$I$2,$O1619="HRG"),"See 07.BPTs",IFERROR(ROUND('[10]Linked sheet'!H1619,'Rounded options'!$B$3),"-"))</f>
        <v>503</v>
      </c>
      <c r="J1619" s="15">
        <f>IFERROR(ROUND(IF('[10]Linked sheet'!I1619="","-",'[10]Linked sheet'!I1619),'Rounded options'!$B$3),"-")</f>
        <v>5</v>
      </c>
      <c r="K1619" s="15">
        <f>IFERROR(ROUND(IF('[10]Linked sheet'!J1619="","-",'[10]Linked sheet'!J1619),'Rounded options'!$B$3),"-")</f>
        <v>266</v>
      </c>
      <c r="L1619" s="15" t="str">
        <f>IF('[10]Linked sheet'!K1619="","-",'[10]Linked sheet'!K1619)</f>
        <v>No</v>
      </c>
      <c r="M1619" s="39" t="str">
        <f>IF('[10]Linked sheet'!L1619="","-",'[10]Linked sheet'!L1619)</f>
        <v>-</v>
      </c>
      <c r="N1619" s="35">
        <f>IFERROR(ROUND('[10]Linked sheet'!M1619,'Rounded options'!$B$3),"-")</f>
        <v>0</v>
      </c>
      <c r="O1619" s="7" t="str">
        <f>IFERROR(VLOOKUP($B1619,[11]BPT_System_Structure!$B:$F,2,FALSE),"-")</f>
        <v>-</v>
      </c>
      <c r="P1619" s="23" t="str">
        <f>IFERROR(VLOOKUP($B1619,[11]BPT_System_Structure!$B:$F,3,FALSE),"-")</f>
        <v>-</v>
      </c>
      <c r="Q1619" s="8" t="str">
        <f>IFERROR(VLOOKUP($B1619,[11]BPT_System_Structure!$B:$F,5,FALSE),"-")</f>
        <v>-</v>
      </c>
      <c r="R1619" s="59">
        <v>0</v>
      </c>
    </row>
    <row r="1620" spans="2:18" hidden="1" x14ac:dyDescent="0.2">
      <c r="B1620" s="21" t="str">
        <f>'[10]Linked sheet'!A1620</f>
        <v>PX59A</v>
      </c>
      <c r="C1620" s="20" t="str">
        <f>VLOOKUP($B1620,'[10]Linked sheet'!$A$3:$O$1925,2,FALSE)</f>
        <v>Paediatric Major Congenital Conditions with CC Score 6+</v>
      </c>
      <c r="D1620" s="68" t="str">
        <f>IF(AND($Q1620=$D$2,$O1620="HRG"),"See 07.BPT",IFERROR(ROUND('[10]Linked sheet'!C1620,'Rounded options'!$B$3),"-"))</f>
        <v>-</v>
      </c>
      <c r="E1620" s="66">
        <f>IF(AND($O1620="HRG",OR($D$2,$Q1620=$E$2)), "See 07.BPTs",IFERROR(ROUND('[10]Linked sheet'!D1620,'Rounded options'!$B$3),"-"))</f>
        <v>2290</v>
      </c>
      <c r="F1620" s="15" t="str">
        <f>IFERROR(ROUND(IF('[10]Linked sheet'!E1620="","-",'[10]Linked sheet'!E1620),'Rounded options'!$B$3),"-")</f>
        <v>-</v>
      </c>
      <c r="G1620" s="15" t="str">
        <f>IFERROR(ROUND(IF('[10]Linked sheet'!F1620="","-",'[10]Linked sheet'!F1620),'Rounded options'!$B$3),"-")</f>
        <v>-</v>
      </c>
      <c r="H1620" s="15">
        <f>IFERROR(ROUND(IF('[10]Linked sheet'!G1620="","-",'[10]Linked sheet'!G1620),'Rounded options'!$B$3),"-")</f>
        <v>5</v>
      </c>
      <c r="I1620" s="66">
        <f>IF(AND(Q1620=$I$2,$O1620="HRG"),"See 07.BPTs",IFERROR(ROUND('[10]Linked sheet'!H1620,'Rounded options'!$B$3),"-"))</f>
        <v>8419</v>
      </c>
      <c r="J1620" s="15">
        <f>IFERROR(ROUND(IF('[10]Linked sheet'!I1620="","-",'[10]Linked sheet'!I1620),'Rounded options'!$B$3),"-")</f>
        <v>67</v>
      </c>
      <c r="K1620" s="15">
        <f>IFERROR(ROUND(IF('[10]Linked sheet'!J1620="","-",'[10]Linked sheet'!J1620),'Rounded options'!$B$3),"-")</f>
        <v>266</v>
      </c>
      <c r="L1620" s="15" t="str">
        <f>IF('[10]Linked sheet'!K1620="","-",'[10]Linked sheet'!K1620)</f>
        <v>No</v>
      </c>
      <c r="M1620" s="39" t="str">
        <f>IF('[10]Linked sheet'!L1620="","-",'[10]Linked sheet'!L1620)</f>
        <v>-</v>
      </c>
      <c r="N1620" s="35">
        <f>IFERROR(ROUND('[10]Linked sheet'!M1620,'Rounded options'!$B$3),"-")</f>
        <v>0</v>
      </c>
      <c r="O1620" s="7" t="str">
        <f>IFERROR(VLOOKUP($B1620,[11]BPT_System_Structure!$B:$F,2,FALSE),"-")</f>
        <v>-</v>
      </c>
      <c r="P1620" s="23" t="str">
        <f>IFERROR(VLOOKUP($B1620,[11]BPT_System_Structure!$B:$F,3,FALSE),"-")</f>
        <v>-</v>
      </c>
      <c r="Q1620" s="8" t="str">
        <f>IFERROR(VLOOKUP($B1620,[11]BPT_System_Structure!$B:$F,5,FALSE),"-")</f>
        <v>-</v>
      </c>
      <c r="R1620" s="59">
        <v>0</v>
      </c>
    </row>
    <row r="1621" spans="2:18" hidden="1" x14ac:dyDescent="0.2">
      <c r="B1621" s="21" t="str">
        <f>'[10]Linked sheet'!A1621</f>
        <v>PX59B</v>
      </c>
      <c r="C1621" s="20" t="str">
        <f>VLOOKUP($B1621,'[10]Linked sheet'!$A$3:$O$1925,2,FALSE)</f>
        <v>Paediatric Major Congenital Conditions with CC Score 3-5</v>
      </c>
      <c r="D1621" s="68" t="s">
        <v>13</v>
      </c>
      <c r="E1621" s="66">
        <f>IF(AND($O1621="HRG",OR($D$2,$Q1621=$E$2)), "See 07.BPTs",IFERROR(ROUND('[10]Linked sheet'!D1621,'Rounded options'!$B$3),"-"))</f>
        <v>1297</v>
      </c>
      <c r="F1621" s="15" t="str">
        <f>IFERROR(ROUND(IF('[10]Linked sheet'!E1621="","-",'[10]Linked sheet'!E1621),'Rounded options'!$B$3),"-")</f>
        <v>-</v>
      </c>
      <c r="G1621" s="15" t="str">
        <f>IFERROR(ROUND(IF('[10]Linked sheet'!F1621="","-",'[10]Linked sheet'!F1621),'Rounded options'!$B$3),"-")</f>
        <v>-</v>
      </c>
      <c r="H1621" s="15">
        <f>IFERROR(ROUND(IF('[10]Linked sheet'!G1621="","-",'[10]Linked sheet'!G1621),'Rounded options'!$B$3),"-")</f>
        <v>5</v>
      </c>
      <c r="I1621" s="66">
        <f>IF(AND(Q1621=$I$2,$O1621="HRG"),"See 07.BPTs",IFERROR(ROUND('[10]Linked sheet'!H1621,'Rounded options'!$B$3),"-"))</f>
        <v>2924</v>
      </c>
      <c r="J1621" s="15">
        <f>IFERROR(ROUND(IF('[10]Linked sheet'!I1621="","-",'[10]Linked sheet'!I1621),'Rounded options'!$B$3),"-")</f>
        <v>27</v>
      </c>
      <c r="K1621" s="15">
        <f>IFERROR(ROUND(IF('[10]Linked sheet'!J1621="","-",'[10]Linked sheet'!J1621),'Rounded options'!$B$3),"-")</f>
        <v>266</v>
      </c>
      <c r="L1621" s="15" t="str">
        <f>IF('[10]Linked sheet'!K1621="","-",'[10]Linked sheet'!K1621)</f>
        <v>No</v>
      </c>
      <c r="M1621" s="39" t="str">
        <f>IF('[10]Linked sheet'!L1621="","-",'[10]Linked sheet'!L1621)</f>
        <v>-</v>
      </c>
      <c r="N1621" s="35">
        <f>IFERROR(ROUND('[10]Linked sheet'!M1621,'Rounded options'!$B$3),"-")</f>
        <v>0</v>
      </c>
      <c r="O1621" s="7" t="str">
        <f>IFERROR(VLOOKUP($B1621,[11]BPT_System_Structure!$B:$F,2,FALSE),"-")</f>
        <v>-</v>
      </c>
      <c r="P1621" s="23" t="str">
        <f>IFERROR(VLOOKUP($B1621,[11]BPT_System_Structure!$B:$F,3,FALSE),"-")</f>
        <v>-</v>
      </c>
      <c r="Q1621" s="8" t="str">
        <f>IFERROR(VLOOKUP($B1621,[11]BPT_System_Structure!$B:$F,5,FALSE),"-")</f>
        <v>-</v>
      </c>
      <c r="R1621" s="59">
        <v>0</v>
      </c>
    </row>
    <row r="1622" spans="2:18" hidden="1" x14ac:dyDescent="0.2">
      <c r="B1622" s="21" t="str">
        <f>'[10]Linked sheet'!A1622</f>
        <v>PX59C</v>
      </c>
      <c r="C1622" s="20" t="str">
        <f>VLOOKUP($B1622,'[10]Linked sheet'!$A$3:$O$1925,2,FALSE)</f>
        <v>Paediatric Major Congenital Conditions with CC Score 1-2</v>
      </c>
      <c r="D1622" s="68" t="str">
        <f>IF(AND($Q1622=$D$2,$O1622="HRG"),"See 07.BPT",IFERROR(ROUND('[10]Linked sheet'!C1622,'Rounded options'!$B$3),"-"))</f>
        <v>-</v>
      </c>
      <c r="E1622" s="66">
        <f>IF(AND($O1622="HRG",OR($D$2,$Q1622=$E$2)), "See 07.BPTs",IFERROR(ROUND('[10]Linked sheet'!D1622,'Rounded options'!$B$3),"-"))</f>
        <v>929</v>
      </c>
      <c r="F1622" s="15" t="str">
        <f>IFERROR(ROUND(IF('[10]Linked sheet'!E1622="","-",'[10]Linked sheet'!E1622),'Rounded options'!$B$3),"-")</f>
        <v>-</v>
      </c>
      <c r="G1622" s="15" t="str">
        <f>IFERROR(ROUND(IF('[10]Linked sheet'!F1622="","-",'[10]Linked sheet'!F1622),'Rounded options'!$B$3),"-")</f>
        <v>-</v>
      </c>
      <c r="H1622" s="15">
        <f>IFERROR(ROUND(IF('[10]Linked sheet'!G1622="","-",'[10]Linked sheet'!G1622),'Rounded options'!$B$3),"-")</f>
        <v>5</v>
      </c>
      <c r="I1622" s="66">
        <f>IF(AND(Q1622=$I$2,$O1622="HRG"),"See 07.BPTs",IFERROR(ROUND('[10]Linked sheet'!H1622,'Rounded options'!$B$3),"-"))</f>
        <v>1531</v>
      </c>
      <c r="J1622" s="15">
        <f>IFERROR(ROUND(IF('[10]Linked sheet'!I1622="","-",'[10]Linked sheet'!I1622),'Rounded options'!$B$3),"-")</f>
        <v>11</v>
      </c>
      <c r="K1622" s="15">
        <f>IFERROR(ROUND(IF('[10]Linked sheet'!J1622="","-",'[10]Linked sheet'!J1622),'Rounded options'!$B$3),"-")</f>
        <v>266</v>
      </c>
      <c r="L1622" s="15" t="str">
        <f>IF('[10]Linked sheet'!K1622="","-",'[10]Linked sheet'!K1622)</f>
        <v>No</v>
      </c>
      <c r="M1622" s="39" t="str">
        <f>IF('[10]Linked sheet'!L1622="","-",'[10]Linked sheet'!L1622)</f>
        <v>-</v>
      </c>
      <c r="N1622" s="35">
        <f>IFERROR(ROUND('[10]Linked sheet'!M1622,'Rounded options'!$B$3),"-")</f>
        <v>0</v>
      </c>
      <c r="O1622" s="7" t="str">
        <f>IFERROR(VLOOKUP($B1622,[11]BPT_System_Structure!$B:$F,2,FALSE),"-")</f>
        <v>-</v>
      </c>
      <c r="P1622" s="23" t="str">
        <f>IFERROR(VLOOKUP($B1622,[11]BPT_System_Structure!$B:$F,3,FALSE),"-")</f>
        <v>-</v>
      </c>
      <c r="Q1622" s="8" t="str">
        <f>IFERROR(VLOOKUP($B1622,[11]BPT_System_Structure!$B:$F,5,FALSE),"-")</f>
        <v>-</v>
      </c>
      <c r="R1622" s="59">
        <v>0</v>
      </c>
    </row>
    <row r="1623" spans="2:18" hidden="1" x14ac:dyDescent="0.2">
      <c r="B1623" s="21" t="str">
        <f>'[10]Linked sheet'!A1623</f>
        <v>PX59D</v>
      </c>
      <c r="C1623" s="20" t="str">
        <f>VLOOKUP($B1623,'[10]Linked sheet'!$A$3:$O$1925,2,FALSE)</f>
        <v>Paediatric Major Congenital Conditions with CC Score 0</v>
      </c>
      <c r="D1623" s="68" t="str">
        <f>IF(AND($Q1623=$D$2,$O1623="HRG"),"See 07.BPT",IFERROR(ROUND('[10]Linked sheet'!C1623,'Rounded options'!$B$3),"-"))</f>
        <v>-</v>
      </c>
      <c r="E1623" s="66">
        <f>IF(AND($O1623="HRG",OR($D$2,$Q1623=$E$2)), "See 07.BPTs",IFERROR(ROUND('[10]Linked sheet'!D1623,'Rounded options'!$B$3),"-"))</f>
        <v>720</v>
      </c>
      <c r="F1623" s="15" t="str">
        <f>IFERROR(ROUND(IF('[10]Linked sheet'!E1623="","-",'[10]Linked sheet'!E1623),'Rounded options'!$B$3),"-")</f>
        <v>-</v>
      </c>
      <c r="G1623" s="15" t="str">
        <f>IFERROR(ROUND(IF('[10]Linked sheet'!F1623="","-",'[10]Linked sheet'!F1623),'Rounded options'!$B$3),"-")</f>
        <v>-</v>
      </c>
      <c r="H1623" s="15">
        <f>IFERROR(ROUND(IF('[10]Linked sheet'!G1623="","-",'[10]Linked sheet'!G1623),'Rounded options'!$B$3),"-")</f>
        <v>5</v>
      </c>
      <c r="I1623" s="66">
        <f>IF(AND(Q1623=$I$2,$O1623="HRG"),"See 07.BPTs",IFERROR(ROUND('[10]Linked sheet'!H1623,'Rounded options'!$B$3),"-"))</f>
        <v>827</v>
      </c>
      <c r="J1623" s="15">
        <f>IFERROR(ROUND(IF('[10]Linked sheet'!I1623="","-",'[10]Linked sheet'!I1623),'Rounded options'!$B$3),"-")</f>
        <v>5</v>
      </c>
      <c r="K1623" s="15">
        <f>IFERROR(ROUND(IF('[10]Linked sheet'!J1623="","-",'[10]Linked sheet'!J1623),'Rounded options'!$B$3),"-")</f>
        <v>266</v>
      </c>
      <c r="L1623" s="15" t="str">
        <f>IF('[10]Linked sheet'!K1623="","-",'[10]Linked sheet'!K1623)</f>
        <v>No</v>
      </c>
      <c r="M1623" s="39" t="str">
        <f>IF('[10]Linked sheet'!L1623="","-",'[10]Linked sheet'!L1623)</f>
        <v>-</v>
      </c>
      <c r="N1623" s="35">
        <f>IFERROR(ROUND('[10]Linked sheet'!M1623,'Rounded options'!$B$3),"-")</f>
        <v>0</v>
      </c>
      <c r="O1623" s="7" t="str">
        <f>IFERROR(VLOOKUP($B1623,[11]BPT_System_Structure!$B:$F,2,FALSE),"-")</f>
        <v>-</v>
      </c>
      <c r="P1623" s="23" t="str">
        <f>IFERROR(VLOOKUP($B1623,[11]BPT_System_Structure!$B:$F,3,FALSE),"-")</f>
        <v>-</v>
      </c>
      <c r="Q1623" s="8" t="str">
        <f>IFERROR(VLOOKUP($B1623,[11]BPT_System_Structure!$B:$F,5,FALSE),"-")</f>
        <v>-</v>
      </c>
      <c r="R1623" s="59">
        <v>0</v>
      </c>
    </row>
    <row r="1624" spans="2:18" hidden="1" x14ac:dyDescent="0.2">
      <c r="B1624" s="21" t="str">
        <f>'[10]Linked sheet'!A1624</f>
        <v>PX60A</v>
      </c>
      <c r="C1624" s="20" t="str">
        <f>VLOOKUP($B1624,'[10]Linked sheet'!$A$3:$O$1925,2,FALSE)</f>
        <v>Paediatric Other Congenital Conditions with CC Score 3+</v>
      </c>
      <c r="D1624" s="68" t="str">
        <f>IF(AND($Q1624=$D$2,$O1624="HRG"),"See 07.BPT",IFERROR(ROUND('[10]Linked sheet'!C1624,'Rounded options'!$B$3),"-"))</f>
        <v>-</v>
      </c>
      <c r="E1624" s="66">
        <f>IF(AND($O1624="HRG",OR($D$2,$Q1624=$E$2)), "See 07.BPTs",IFERROR(ROUND('[10]Linked sheet'!D1624,'Rounded options'!$B$3),"-"))</f>
        <v>1421</v>
      </c>
      <c r="F1624" s="15" t="str">
        <f>IFERROR(ROUND(IF('[10]Linked sheet'!E1624="","-",'[10]Linked sheet'!E1624),'Rounded options'!$B$3),"-")</f>
        <v>-</v>
      </c>
      <c r="G1624" s="15" t="str">
        <f>IFERROR(ROUND(IF('[10]Linked sheet'!F1624="","-",'[10]Linked sheet'!F1624),'Rounded options'!$B$3),"-")</f>
        <v>-</v>
      </c>
      <c r="H1624" s="15">
        <f>IFERROR(ROUND(IF('[10]Linked sheet'!G1624="","-",'[10]Linked sheet'!G1624),'Rounded options'!$B$3),"-")</f>
        <v>5</v>
      </c>
      <c r="I1624" s="66">
        <f>IF(AND(Q1624=$I$2,$O1624="HRG"),"See 07.BPTs",IFERROR(ROUND('[10]Linked sheet'!H1624,'Rounded options'!$B$3),"-"))</f>
        <v>2677</v>
      </c>
      <c r="J1624" s="15">
        <f>IFERROR(ROUND(IF('[10]Linked sheet'!I1624="","-",'[10]Linked sheet'!I1624),'Rounded options'!$B$3),"-")</f>
        <v>20</v>
      </c>
      <c r="K1624" s="15">
        <f>IFERROR(ROUND(IF('[10]Linked sheet'!J1624="","-",'[10]Linked sheet'!J1624),'Rounded options'!$B$3),"-")</f>
        <v>266</v>
      </c>
      <c r="L1624" s="15" t="str">
        <f>IF('[10]Linked sheet'!K1624="","-",'[10]Linked sheet'!K1624)</f>
        <v>No</v>
      </c>
      <c r="M1624" s="39" t="str">
        <f>IF('[10]Linked sheet'!L1624="","-",'[10]Linked sheet'!L1624)</f>
        <v>-</v>
      </c>
      <c r="N1624" s="35">
        <f>IFERROR(ROUND('[10]Linked sheet'!M1624,'Rounded options'!$B$3),"-")</f>
        <v>0</v>
      </c>
      <c r="O1624" s="7" t="str">
        <f>IFERROR(VLOOKUP($B1624,[11]BPT_System_Structure!$B:$F,2,FALSE),"-")</f>
        <v>-</v>
      </c>
      <c r="P1624" s="23" t="str">
        <f>IFERROR(VLOOKUP($B1624,[11]BPT_System_Structure!$B:$F,3,FALSE),"-")</f>
        <v>-</v>
      </c>
      <c r="Q1624" s="8" t="str">
        <f>IFERROR(VLOOKUP($B1624,[11]BPT_System_Structure!$B:$F,5,FALSE),"-")</f>
        <v>-</v>
      </c>
      <c r="R1624" s="59">
        <v>0</v>
      </c>
    </row>
    <row r="1625" spans="2:18" hidden="1" x14ac:dyDescent="0.2">
      <c r="B1625" s="21" t="str">
        <f>'[10]Linked sheet'!A1625</f>
        <v>PX60B</v>
      </c>
      <c r="C1625" s="20" t="str">
        <f>VLOOKUP($B1625,'[10]Linked sheet'!$A$3:$O$1925,2,FALSE)</f>
        <v>Paediatric Other Congenital Conditions with CC Score 1-2</v>
      </c>
      <c r="D1625" s="68" t="str">
        <f>IF(AND($Q1625=$D$2,$O1625="HRG"),"See 07.BPT",IFERROR(ROUND('[10]Linked sheet'!C1625,'Rounded options'!$B$3),"-"))</f>
        <v>-</v>
      </c>
      <c r="E1625" s="66">
        <f>IF(AND($O1625="HRG",OR($D$2,$Q1625=$E$2)), "See 07.BPTs",IFERROR(ROUND('[10]Linked sheet'!D1625,'Rounded options'!$B$3),"-"))</f>
        <v>895</v>
      </c>
      <c r="F1625" s="15" t="str">
        <f>IFERROR(ROUND(IF('[10]Linked sheet'!E1625="","-",'[10]Linked sheet'!E1625),'Rounded options'!$B$3),"-")</f>
        <v>-</v>
      </c>
      <c r="G1625" s="15" t="str">
        <f>IFERROR(ROUND(IF('[10]Linked sheet'!F1625="","-",'[10]Linked sheet'!F1625),'Rounded options'!$B$3),"-")</f>
        <v>-</v>
      </c>
      <c r="H1625" s="15">
        <f>IFERROR(ROUND(IF('[10]Linked sheet'!G1625="","-",'[10]Linked sheet'!G1625),'Rounded options'!$B$3),"-")</f>
        <v>5</v>
      </c>
      <c r="I1625" s="66">
        <f>IF(AND(Q1625=$I$2,$O1625="HRG"),"See 07.BPTs",IFERROR(ROUND('[10]Linked sheet'!H1625,'Rounded options'!$B$3),"-"))</f>
        <v>822</v>
      </c>
      <c r="J1625" s="15">
        <f>IFERROR(ROUND(IF('[10]Linked sheet'!I1625="","-",'[10]Linked sheet'!I1625),'Rounded options'!$B$3),"-")</f>
        <v>6</v>
      </c>
      <c r="K1625" s="15">
        <f>IFERROR(ROUND(IF('[10]Linked sheet'!J1625="","-",'[10]Linked sheet'!J1625),'Rounded options'!$B$3),"-")</f>
        <v>266</v>
      </c>
      <c r="L1625" s="15" t="str">
        <f>IF('[10]Linked sheet'!K1625="","-",'[10]Linked sheet'!K1625)</f>
        <v>No</v>
      </c>
      <c r="M1625" s="39" t="str">
        <f>IF('[10]Linked sheet'!L1625="","-",'[10]Linked sheet'!L1625)</f>
        <v>-</v>
      </c>
      <c r="N1625" s="35">
        <f>IFERROR(ROUND('[10]Linked sheet'!M1625,'Rounded options'!$B$3),"-")</f>
        <v>0</v>
      </c>
      <c r="O1625" s="7" t="str">
        <f>IFERROR(VLOOKUP($B1625,[11]BPT_System_Structure!$B:$F,2,FALSE),"-")</f>
        <v>-</v>
      </c>
      <c r="P1625" s="23" t="str">
        <f>IFERROR(VLOOKUP($B1625,[11]BPT_System_Structure!$B:$F,3,FALSE),"-")</f>
        <v>-</v>
      </c>
      <c r="Q1625" s="8" t="str">
        <f>IFERROR(VLOOKUP($B1625,[11]BPT_System_Structure!$B:$F,5,FALSE),"-")</f>
        <v>-</v>
      </c>
      <c r="R1625" s="59">
        <v>0</v>
      </c>
    </row>
    <row r="1626" spans="2:18" hidden="1" x14ac:dyDescent="0.2">
      <c r="B1626" s="21" t="str">
        <f>'[10]Linked sheet'!A1626</f>
        <v>PX60C</v>
      </c>
      <c r="C1626" s="20" t="str">
        <f>VLOOKUP($B1626,'[10]Linked sheet'!$A$3:$O$1925,2,FALSE)</f>
        <v>Paediatric Other Congenital Conditions with CC Score 0</v>
      </c>
      <c r="D1626" s="68" t="str">
        <f>IF(AND($Q1626=$D$2,$O1626="HRG"),"See 07.BPT",IFERROR(ROUND('[10]Linked sheet'!C1626,'Rounded options'!$B$3),"-"))</f>
        <v>-</v>
      </c>
      <c r="E1626" s="66">
        <f>IF(AND($O1626="HRG",OR($D$2,$Q1626=$E$2)), "See 07.BPTs",IFERROR(ROUND('[10]Linked sheet'!D1626,'Rounded options'!$B$3),"-"))</f>
        <v>642</v>
      </c>
      <c r="F1626" s="15" t="str">
        <f>IFERROR(ROUND(IF('[10]Linked sheet'!E1626="","-",'[10]Linked sheet'!E1626),'Rounded options'!$B$3),"-")</f>
        <v>-</v>
      </c>
      <c r="G1626" s="15" t="str">
        <f>IFERROR(ROUND(IF('[10]Linked sheet'!F1626="","-",'[10]Linked sheet'!F1626),'Rounded options'!$B$3),"-")</f>
        <v>-</v>
      </c>
      <c r="H1626" s="15">
        <f>IFERROR(ROUND(IF('[10]Linked sheet'!G1626="","-",'[10]Linked sheet'!G1626),'Rounded options'!$B$3),"-")</f>
        <v>5</v>
      </c>
      <c r="I1626" s="66">
        <f>IF(AND(Q1626=$I$2,$O1626="HRG"),"See 07.BPTs",IFERROR(ROUND('[10]Linked sheet'!H1626,'Rounded options'!$B$3),"-"))</f>
        <v>566</v>
      </c>
      <c r="J1626" s="15">
        <f>IFERROR(ROUND(IF('[10]Linked sheet'!I1626="","-",'[10]Linked sheet'!I1626),'Rounded options'!$B$3),"-")</f>
        <v>5</v>
      </c>
      <c r="K1626" s="15">
        <f>IFERROR(ROUND(IF('[10]Linked sheet'!J1626="","-",'[10]Linked sheet'!J1626),'Rounded options'!$B$3),"-")</f>
        <v>266</v>
      </c>
      <c r="L1626" s="15" t="str">
        <f>IF('[10]Linked sheet'!K1626="","-",'[10]Linked sheet'!K1626)</f>
        <v>No</v>
      </c>
      <c r="M1626" s="39" t="str">
        <f>IF('[10]Linked sheet'!L1626="","-",'[10]Linked sheet'!L1626)</f>
        <v>-</v>
      </c>
      <c r="N1626" s="35">
        <f>IFERROR(ROUND('[10]Linked sheet'!M1626,'Rounded options'!$B$3),"-")</f>
        <v>0</v>
      </c>
      <c r="O1626" s="7" t="str">
        <f>IFERROR(VLOOKUP($B1626,[11]BPT_System_Structure!$B:$F,2,FALSE),"-")</f>
        <v>-</v>
      </c>
      <c r="P1626" s="23" t="str">
        <f>IFERROR(VLOOKUP($B1626,[11]BPT_System_Structure!$B:$F,3,FALSE),"-")</f>
        <v>-</v>
      </c>
      <c r="Q1626" s="8" t="str">
        <f>IFERROR(VLOOKUP($B1626,[11]BPT_System_Structure!$B:$F,5,FALSE),"-")</f>
        <v>-</v>
      </c>
      <c r="R1626" s="59">
        <v>0</v>
      </c>
    </row>
    <row r="1627" spans="2:18" hidden="1" x14ac:dyDescent="0.2">
      <c r="B1627" s="21" t="str">
        <f>'[10]Linked sheet'!A1627</f>
        <v>SA01G</v>
      </c>
      <c r="C1627" s="20" t="str">
        <f>VLOOKUP($B1627,'[10]Linked sheet'!$A$3:$O$1925,2,FALSE)</f>
        <v>Acquired Pure Red Cell Aplasia or Other Aplastic Anaemia, with CC Score 8+</v>
      </c>
      <c r="D1627" s="68" t="str">
        <f>IF(AND($Q1627=$D$2,$O1627="HRG"),"See 07.BPT",IFERROR(ROUND('[10]Linked sheet'!C1627,'Rounded options'!$B$3),"-"))</f>
        <v>-</v>
      </c>
      <c r="E1627" s="66">
        <f>IF(AND($O1627="HRG",OR($D$2,$Q1627=$E$2)), "See 07.BPTs",IFERROR(ROUND('[10]Linked sheet'!D1627,'Rounded options'!$B$3),"-"))</f>
        <v>3342</v>
      </c>
      <c r="F1627" s="15" t="str">
        <f>IFERROR(ROUND(IF('[10]Linked sheet'!E1627="","-",'[10]Linked sheet'!E1627),'Rounded options'!$B$3),"-")</f>
        <v>-</v>
      </c>
      <c r="G1627" s="15" t="str">
        <f>IFERROR(ROUND(IF('[10]Linked sheet'!F1627="","-",'[10]Linked sheet'!F1627),'Rounded options'!$B$3),"-")</f>
        <v>-</v>
      </c>
      <c r="H1627" s="15">
        <f>IFERROR(ROUND(IF('[10]Linked sheet'!G1627="","-",'[10]Linked sheet'!G1627),'Rounded options'!$B$3),"-")</f>
        <v>25</v>
      </c>
      <c r="I1627" s="66">
        <f>IF(AND(Q1627=$I$2,$O1627="HRG"),"See 07.BPTs",IFERROR(ROUND('[10]Linked sheet'!H1627,'Rounded options'!$B$3),"-"))</f>
        <v>4953</v>
      </c>
      <c r="J1627" s="15">
        <f>IFERROR(ROUND(IF('[10]Linked sheet'!I1627="","-",'[10]Linked sheet'!I1627),'Rounded options'!$B$3),"-")</f>
        <v>45</v>
      </c>
      <c r="K1627" s="15">
        <f>IFERROR(ROUND(IF('[10]Linked sheet'!J1627="","-",'[10]Linked sheet'!J1627),'Rounded options'!$B$3),"-")</f>
        <v>219</v>
      </c>
      <c r="L1627" s="15" t="str">
        <f>IF('[10]Linked sheet'!K1627="","-",'[10]Linked sheet'!K1627)</f>
        <v>Yes</v>
      </c>
      <c r="M1627" s="39">
        <f>IF('[10]Linked sheet'!L1627="","-",'[10]Linked sheet'!L1627)</f>
        <v>0.30000000000000004</v>
      </c>
      <c r="N1627" s="35">
        <f>IFERROR(ROUND('[10]Linked sheet'!M1627,'Rounded options'!$B$3),"-")</f>
        <v>1486</v>
      </c>
      <c r="O1627" s="7" t="str">
        <f>IFERROR(VLOOKUP($B1627,[11]BPT_System_Structure!$B:$F,2,FALSE),"-")</f>
        <v>-</v>
      </c>
      <c r="P1627" s="23" t="str">
        <f>IFERROR(VLOOKUP($B1627,[11]BPT_System_Structure!$B:$F,3,FALSE),"-")</f>
        <v>-</v>
      </c>
      <c r="Q1627" s="8" t="str">
        <f>IFERROR(VLOOKUP($B1627,[11]BPT_System_Structure!$B:$F,5,FALSE),"-")</f>
        <v>-</v>
      </c>
      <c r="R1627" s="59">
        <v>0</v>
      </c>
    </row>
    <row r="1628" spans="2:18" hidden="1" x14ac:dyDescent="0.2">
      <c r="B1628" s="21" t="str">
        <f>'[10]Linked sheet'!A1628</f>
        <v>SA01H</v>
      </c>
      <c r="C1628" s="20" t="str">
        <f>VLOOKUP($B1628,'[10]Linked sheet'!$A$3:$O$1925,2,FALSE)</f>
        <v>Acquired Pure Red Cell Aplasia or Other Aplastic Anaemia, with CC Score 5-7</v>
      </c>
      <c r="D1628" s="68" t="str">
        <f>IF(AND($Q1628=$D$2,$O1628="HRG"),"See 07.BPT",IFERROR(ROUND('[10]Linked sheet'!C1628,'Rounded options'!$B$3),"-"))</f>
        <v>-</v>
      </c>
      <c r="E1628" s="66">
        <f>IF(AND($O1628="HRG",OR($D$2,$Q1628=$E$2)), "See 07.BPTs",IFERROR(ROUND('[10]Linked sheet'!D1628,'Rounded options'!$B$3),"-"))</f>
        <v>1261</v>
      </c>
      <c r="F1628" s="15" t="str">
        <f>IFERROR(ROUND(IF('[10]Linked sheet'!E1628="","-",'[10]Linked sheet'!E1628),'Rounded options'!$B$3),"-")</f>
        <v>-</v>
      </c>
      <c r="G1628" s="15" t="str">
        <f>IFERROR(ROUND(IF('[10]Linked sheet'!F1628="","-",'[10]Linked sheet'!F1628),'Rounded options'!$B$3),"-")</f>
        <v>-</v>
      </c>
      <c r="H1628" s="15">
        <f>IFERROR(ROUND(IF('[10]Linked sheet'!G1628="","-",'[10]Linked sheet'!G1628),'Rounded options'!$B$3),"-")</f>
        <v>9</v>
      </c>
      <c r="I1628" s="66">
        <f>IF(AND(Q1628=$I$2,$O1628="HRG"),"See 07.BPTs",IFERROR(ROUND('[10]Linked sheet'!H1628,'Rounded options'!$B$3),"-"))</f>
        <v>2962</v>
      </c>
      <c r="J1628" s="15">
        <f>IFERROR(ROUND(IF('[10]Linked sheet'!I1628="","-",'[10]Linked sheet'!I1628),'Rounded options'!$B$3),"-")</f>
        <v>18</v>
      </c>
      <c r="K1628" s="15">
        <f>IFERROR(ROUND(IF('[10]Linked sheet'!J1628="","-",'[10]Linked sheet'!J1628),'Rounded options'!$B$3),"-")</f>
        <v>219</v>
      </c>
      <c r="L1628" s="15" t="str">
        <f>IF('[10]Linked sheet'!K1628="","-",'[10]Linked sheet'!K1628)</f>
        <v>Yes</v>
      </c>
      <c r="M1628" s="39">
        <f>IF('[10]Linked sheet'!L1628="","-",'[10]Linked sheet'!L1628)</f>
        <v>0.30000000000000004</v>
      </c>
      <c r="N1628" s="35">
        <f>IFERROR(ROUND('[10]Linked sheet'!M1628,'Rounded options'!$B$3),"-")</f>
        <v>889</v>
      </c>
      <c r="O1628" s="7" t="str">
        <f>IFERROR(VLOOKUP($B1628,[11]BPT_System_Structure!$B:$F,2,FALSE),"-")</f>
        <v>-</v>
      </c>
      <c r="P1628" s="23" t="str">
        <f>IFERROR(VLOOKUP($B1628,[11]BPT_System_Structure!$B:$F,3,FALSE),"-")</f>
        <v>-</v>
      </c>
      <c r="Q1628" s="8" t="str">
        <f>IFERROR(VLOOKUP($B1628,[11]BPT_System_Structure!$B:$F,5,FALSE),"-")</f>
        <v>-</v>
      </c>
      <c r="R1628" s="59">
        <v>0</v>
      </c>
    </row>
    <row r="1629" spans="2:18" hidden="1" x14ac:dyDescent="0.2">
      <c r="B1629" s="21" t="str">
        <f>'[10]Linked sheet'!A1629</f>
        <v>SA01J</v>
      </c>
      <c r="C1629" s="20" t="str">
        <f>VLOOKUP($B1629,'[10]Linked sheet'!$A$3:$O$1925,2,FALSE)</f>
        <v>Acquired Pure Red Cell Aplasia or Other Aplastic Anaemia, with CC Score 2-4</v>
      </c>
      <c r="D1629" s="68" t="str">
        <f>IF(AND($Q1629=$D$2,$O1629="HRG"),"See 07.BPT",IFERROR(ROUND('[10]Linked sheet'!C1629,'Rounded options'!$B$3),"-"))</f>
        <v>-</v>
      </c>
      <c r="E1629" s="66">
        <f>IF(AND($O1629="HRG",OR($D$2,$Q1629=$E$2)), "See 07.BPTs",IFERROR(ROUND('[10]Linked sheet'!D1629,'Rounded options'!$B$3),"-"))</f>
        <v>736</v>
      </c>
      <c r="F1629" s="15" t="str">
        <f>IFERROR(ROUND(IF('[10]Linked sheet'!E1629="","-",'[10]Linked sheet'!E1629),'Rounded options'!$B$3),"-")</f>
        <v>-</v>
      </c>
      <c r="G1629" s="15" t="str">
        <f>IFERROR(ROUND(IF('[10]Linked sheet'!F1629="","-",'[10]Linked sheet'!F1629),'Rounded options'!$B$3),"-")</f>
        <v>-</v>
      </c>
      <c r="H1629" s="15">
        <f>IFERROR(ROUND(IF('[10]Linked sheet'!G1629="","-",'[10]Linked sheet'!G1629),'Rounded options'!$B$3),"-")</f>
        <v>5</v>
      </c>
      <c r="I1629" s="66">
        <f>IF(AND(Q1629=$I$2,$O1629="HRG"),"See 07.BPTs",IFERROR(ROUND('[10]Linked sheet'!H1629,'Rounded options'!$B$3),"-"))</f>
        <v>1841</v>
      </c>
      <c r="J1629" s="15">
        <f>IFERROR(ROUND(IF('[10]Linked sheet'!I1629="","-",'[10]Linked sheet'!I1629),'Rounded options'!$B$3),"-")</f>
        <v>14</v>
      </c>
      <c r="K1629" s="15">
        <f>IFERROR(ROUND(IF('[10]Linked sheet'!J1629="","-",'[10]Linked sheet'!J1629),'Rounded options'!$B$3),"-")</f>
        <v>219</v>
      </c>
      <c r="L1629" s="15" t="str">
        <f>IF('[10]Linked sheet'!K1629="","-",'[10]Linked sheet'!K1629)</f>
        <v>Yes</v>
      </c>
      <c r="M1629" s="39">
        <f>IF('[10]Linked sheet'!L1629="","-",'[10]Linked sheet'!L1629)</f>
        <v>0.4</v>
      </c>
      <c r="N1629" s="35">
        <f>IFERROR(ROUND('[10]Linked sheet'!M1629,'Rounded options'!$B$3),"-")</f>
        <v>736</v>
      </c>
      <c r="O1629" s="7" t="str">
        <f>IFERROR(VLOOKUP($B1629,[11]BPT_System_Structure!$B:$F,2,FALSE),"-")</f>
        <v>-</v>
      </c>
      <c r="P1629" s="23" t="str">
        <f>IFERROR(VLOOKUP($B1629,[11]BPT_System_Structure!$B:$F,3,FALSE),"-")</f>
        <v>-</v>
      </c>
      <c r="Q1629" s="8" t="str">
        <f>IFERROR(VLOOKUP($B1629,[11]BPT_System_Structure!$B:$F,5,FALSE),"-")</f>
        <v>-</v>
      </c>
      <c r="R1629" s="59">
        <v>0</v>
      </c>
    </row>
    <row r="1630" spans="2:18" hidden="1" x14ac:dyDescent="0.2">
      <c r="B1630" s="21" t="str">
        <f>'[10]Linked sheet'!A1630</f>
        <v>SA01K</v>
      </c>
      <c r="C1630" s="20" t="str">
        <f>VLOOKUP($B1630,'[10]Linked sheet'!$A$3:$O$1925,2,FALSE)</f>
        <v>Acquired Pure Red Cell Aplasia or Other Aplastic Anaemia, with CC Score 0-1</v>
      </c>
      <c r="D1630" s="68" t="str">
        <f>IF(AND($Q1630=$D$2,$O1630="HRG"),"See 07.BPT",IFERROR(ROUND('[10]Linked sheet'!C1630,'Rounded options'!$B$3),"-"))</f>
        <v>-</v>
      </c>
      <c r="E1630" s="66">
        <f>IF(AND($O1630="HRG",OR($D$2,$Q1630=$E$2)), "See 07.BPTs",IFERROR(ROUND('[10]Linked sheet'!D1630,'Rounded options'!$B$3),"-"))</f>
        <v>346</v>
      </c>
      <c r="F1630" s="15" t="str">
        <f>IFERROR(ROUND(IF('[10]Linked sheet'!E1630="","-",'[10]Linked sheet'!E1630),'Rounded options'!$B$3),"-")</f>
        <v>-</v>
      </c>
      <c r="G1630" s="15" t="str">
        <f>IFERROR(ROUND(IF('[10]Linked sheet'!F1630="","-",'[10]Linked sheet'!F1630),'Rounded options'!$B$3),"-")</f>
        <v>-</v>
      </c>
      <c r="H1630" s="15">
        <f>IFERROR(ROUND(IF('[10]Linked sheet'!G1630="","-",'[10]Linked sheet'!G1630),'Rounded options'!$B$3),"-")</f>
        <v>5</v>
      </c>
      <c r="I1630" s="66">
        <f>IF(AND(Q1630=$I$2,$O1630="HRG"),"See 07.BPTs",IFERROR(ROUND('[10]Linked sheet'!H1630,'Rounded options'!$B$3),"-"))</f>
        <v>1547</v>
      </c>
      <c r="J1630" s="15">
        <f>IFERROR(ROUND(IF('[10]Linked sheet'!I1630="","-",'[10]Linked sheet'!I1630),'Rounded options'!$B$3),"-")</f>
        <v>9</v>
      </c>
      <c r="K1630" s="15">
        <f>IFERROR(ROUND(IF('[10]Linked sheet'!J1630="","-",'[10]Linked sheet'!J1630),'Rounded options'!$B$3),"-")</f>
        <v>219</v>
      </c>
      <c r="L1630" s="15" t="str">
        <f>IF('[10]Linked sheet'!K1630="","-",'[10]Linked sheet'!K1630)</f>
        <v>Yes</v>
      </c>
      <c r="M1630" s="39">
        <f>IF('[10]Linked sheet'!L1630="","-",'[10]Linked sheet'!L1630)</f>
        <v>0.4</v>
      </c>
      <c r="N1630" s="35">
        <f>IFERROR(ROUND('[10]Linked sheet'!M1630,'Rounded options'!$B$3),"-")</f>
        <v>619</v>
      </c>
      <c r="O1630" s="7" t="str">
        <f>IFERROR(VLOOKUP($B1630,[11]BPT_System_Structure!$B:$F,2,FALSE),"-")</f>
        <v>-</v>
      </c>
      <c r="P1630" s="23" t="str">
        <f>IFERROR(VLOOKUP($B1630,[11]BPT_System_Structure!$B:$F,3,FALSE),"-")</f>
        <v>-</v>
      </c>
      <c r="Q1630" s="8" t="str">
        <f>IFERROR(VLOOKUP($B1630,[11]BPT_System_Structure!$B:$F,5,FALSE),"-")</f>
        <v>-</v>
      </c>
      <c r="R1630" s="59">
        <v>0</v>
      </c>
    </row>
    <row r="1631" spans="2:18" hidden="1" x14ac:dyDescent="0.2">
      <c r="B1631" s="21" t="str">
        <f>'[10]Linked sheet'!A1631</f>
        <v>SA02G</v>
      </c>
      <c r="C1631" s="20" t="str">
        <f>VLOOKUP($B1631,'[10]Linked sheet'!$A$3:$O$1925,2,FALSE)</f>
        <v>Coagulation Defect with CC Score 5+</v>
      </c>
      <c r="D1631" s="68" t="str">
        <f>IF(AND($Q1631=$D$2,$O1631="HRG"),"See 07.BPT",IFERROR(ROUND('[10]Linked sheet'!C1631,'Rounded options'!$B$3),"-"))</f>
        <v>-</v>
      </c>
      <c r="E1631" s="66">
        <f>IF(AND($O1631="HRG",OR($D$2,$Q1631=$E$2)), "See 07.BPTs",IFERROR(ROUND('[10]Linked sheet'!D1631,'Rounded options'!$B$3),"-"))</f>
        <v>287</v>
      </c>
      <c r="F1631" s="15" t="str">
        <f>IFERROR(ROUND(IF('[10]Linked sheet'!E1631="","-",'[10]Linked sheet'!E1631),'Rounded options'!$B$3),"-")</f>
        <v>-</v>
      </c>
      <c r="G1631" s="15" t="str">
        <f>IFERROR(ROUND(IF('[10]Linked sheet'!F1631="","-",'[10]Linked sheet'!F1631),'Rounded options'!$B$3),"-")</f>
        <v>-</v>
      </c>
      <c r="H1631" s="15">
        <f>IFERROR(ROUND(IF('[10]Linked sheet'!G1631="","-",'[10]Linked sheet'!G1631),'Rounded options'!$B$3),"-")</f>
        <v>5</v>
      </c>
      <c r="I1631" s="66">
        <f>IF(AND(Q1631=$I$2,$O1631="HRG"),"See 07.BPTs",IFERROR(ROUND('[10]Linked sheet'!H1631,'Rounded options'!$B$3),"-"))</f>
        <v>4661</v>
      </c>
      <c r="J1631" s="15">
        <f>IFERROR(ROUND(IF('[10]Linked sheet'!I1631="","-",'[10]Linked sheet'!I1631),'Rounded options'!$B$3),"-")</f>
        <v>29</v>
      </c>
      <c r="K1631" s="15">
        <f>IFERROR(ROUND(IF('[10]Linked sheet'!J1631="","-",'[10]Linked sheet'!J1631),'Rounded options'!$B$3),"-")</f>
        <v>219</v>
      </c>
      <c r="L1631" s="15" t="str">
        <f>IF('[10]Linked sheet'!K1631="","-",'[10]Linked sheet'!K1631)</f>
        <v>Yes</v>
      </c>
      <c r="M1631" s="39">
        <f>IF('[10]Linked sheet'!L1631="","-",'[10]Linked sheet'!L1631)</f>
        <v>0.30000000000000004</v>
      </c>
      <c r="N1631" s="35">
        <f>IFERROR(ROUND('[10]Linked sheet'!M1631,'Rounded options'!$B$3),"-")</f>
        <v>1398</v>
      </c>
      <c r="O1631" s="7" t="str">
        <f>IFERROR(VLOOKUP($B1631,[11]BPT_System_Structure!$B:$F,2,FALSE),"-")</f>
        <v>-</v>
      </c>
      <c r="P1631" s="23" t="str">
        <f>IFERROR(VLOOKUP($B1631,[11]BPT_System_Structure!$B:$F,3,FALSE),"-")</f>
        <v>-</v>
      </c>
      <c r="Q1631" s="8" t="str">
        <f>IFERROR(VLOOKUP($B1631,[11]BPT_System_Structure!$B:$F,5,FALSE),"-")</f>
        <v>-</v>
      </c>
      <c r="R1631" s="59">
        <v>0</v>
      </c>
    </row>
    <row r="1632" spans="2:18" hidden="1" x14ac:dyDescent="0.2">
      <c r="B1632" s="21" t="str">
        <f>'[10]Linked sheet'!A1632</f>
        <v>SA02H</v>
      </c>
      <c r="C1632" s="20" t="str">
        <f>VLOOKUP($B1632,'[10]Linked sheet'!$A$3:$O$1925,2,FALSE)</f>
        <v>Coagulation Defect with CC Score 2-4</v>
      </c>
      <c r="D1632" s="68" t="str">
        <f>IF(AND($Q1632=$D$2,$O1632="HRG"),"See 07.BPT",IFERROR(ROUND('[10]Linked sheet'!C1632,'Rounded options'!$B$3),"-"))</f>
        <v>-</v>
      </c>
      <c r="E1632" s="66">
        <f>IF(AND($O1632="HRG",OR($D$2,$Q1632=$E$2)), "See 07.BPTs",IFERROR(ROUND('[10]Linked sheet'!D1632,'Rounded options'!$B$3),"-"))</f>
        <v>489</v>
      </c>
      <c r="F1632" s="15" t="str">
        <f>IFERROR(ROUND(IF('[10]Linked sheet'!E1632="","-",'[10]Linked sheet'!E1632),'Rounded options'!$B$3),"-")</f>
        <v>-</v>
      </c>
      <c r="G1632" s="15" t="str">
        <f>IFERROR(ROUND(IF('[10]Linked sheet'!F1632="","-",'[10]Linked sheet'!F1632),'Rounded options'!$B$3),"-")</f>
        <v>-</v>
      </c>
      <c r="H1632" s="15">
        <f>IFERROR(ROUND(IF('[10]Linked sheet'!G1632="","-",'[10]Linked sheet'!G1632),'Rounded options'!$B$3),"-")</f>
        <v>5</v>
      </c>
      <c r="I1632" s="66">
        <f>IF(AND(Q1632=$I$2,$O1632="HRG"),"See 07.BPTs",IFERROR(ROUND('[10]Linked sheet'!H1632,'Rounded options'!$B$3),"-"))</f>
        <v>1974</v>
      </c>
      <c r="J1632" s="15">
        <f>IFERROR(ROUND(IF('[10]Linked sheet'!I1632="","-",'[10]Linked sheet'!I1632),'Rounded options'!$B$3),"-")</f>
        <v>10</v>
      </c>
      <c r="K1632" s="15">
        <f>IFERROR(ROUND(IF('[10]Linked sheet'!J1632="","-",'[10]Linked sheet'!J1632),'Rounded options'!$B$3),"-")</f>
        <v>219</v>
      </c>
      <c r="L1632" s="15" t="str">
        <f>IF('[10]Linked sheet'!K1632="","-",'[10]Linked sheet'!K1632)</f>
        <v>Yes</v>
      </c>
      <c r="M1632" s="39">
        <f>IF('[10]Linked sheet'!L1632="","-",'[10]Linked sheet'!L1632)</f>
        <v>0.4</v>
      </c>
      <c r="N1632" s="35">
        <f>IFERROR(ROUND('[10]Linked sheet'!M1632,'Rounded options'!$B$3),"-")</f>
        <v>790</v>
      </c>
      <c r="O1632" s="7" t="str">
        <f>IFERROR(VLOOKUP($B1632,[11]BPT_System_Structure!$B:$F,2,FALSE),"-")</f>
        <v>-</v>
      </c>
      <c r="P1632" s="23" t="str">
        <f>IFERROR(VLOOKUP($B1632,[11]BPT_System_Structure!$B:$F,3,FALSE),"-")</f>
        <v>-</v>
      </c>
      <c r="Q1632" s="8" t="str">
        <f>IFERROR(VLOOKUP($B1632,[11]BPT_System_Structure!$B:$F,5,FALSE),"-")</f>
        <v>-</v>
      </c>
      <c r="R1632" s="59">
        <v>0</v>
      </c>
    </row>
    <row r="1633" spans="2:18" hidden="1" x14ac:dyDescent="0.2">
      <c r="B1633" s="21" t="str">
        <f>'[10]Linked sheet'!A1633</f>
        <v>SA02J</v>
      </c>
      <c r="C1633" s="20" t="str">
        <f>VLOOKUP($B1633,'[10]Linked sheet'!$A$3:$O$1925,2,FALSE)</f>
        <v>Coagulation Defect with CC Score 0-1</v>
      </c>
      <c r="D1633" s="68" t="str">
        <f>IF(AND($Q1633=$D$2,$O1633="HRG"),"See 07.BPT",IFERROR(ROUND('[10]Linked sheet'!C1633,'Rounded options'!$B$3),"-"))</f>
        <v>-</v>
      </c>
      <c r="E1633" s="66">
        <f>IF(AND($O1633="HRG",OR($D$2,$Q1633=$E$2)), "See 07.BPTs",IFERROR(ROUND('[10]Linked sheet'!D1633,'Rounded options'!$B$3),"-"))</f>
        <v>600</v>
      </c>
      <c r="F1633" s="15" t="str">
        <f>IFERROR(ROUND(IF('[10]Linked sheet'!E1633="","-",'[10]Linked sheet'!E1633),'Rounded options'!$B$3),"-")</f>
        <v>-</v>
      </c>
      <c r="G1633" s="15" t="str">
        <f>IFERROR(ROUND(IF('[10]Linked sheet'!F1633="","-",'[10]Linked sheet'!F1633),'Rounded options'!$B$3),"-")</f>
        <v>-</v>
      </c>
      <c r="H1633" s="15">
        <f>IFERROR(ROUND(IF('[10]Linked sheet'!G1633="","-",'[10]Linked sheet'!G1633),'Rounded options'!$B$3),"-")</f>
        <v>5</v>
      </c>
      <c r="I1633" s="66">
        <f>IF(AND(Q1633=$I$2,$O1633="HRG"),"See 07.BPTs",IFERROR(ROUND('[10]Linked sheet'!H1633,'Rounded options'!$B$3),"-"))</f>
        <v>983</v>
      </c>
      <c r="J1633" s="15">
        <f>IFERROR(ROUND(IF('[10]Linked sheet'!I1633="","-",'[10]Linked sheet'!I1633),'Rounded options'!$B$3),"-")</f>
        <v>5</v>
      </c>
      <c r="K1633" s="15">
        <f>IFERROR(ROUND(IF('[10]Linked sheet'!J1633="","-",'[10]Linked sheet'!J1633),'Rounded options'!$B$3),"-")</f>
        <v>219</v>
      </c>
      <c r="L1633" s="15" t="str">
        <f>IF('[10]Linked sheet'!K1633="","-",'[10]Linked sheet'!K1633)</f>
        <v>Yes</v>
      </c>
      <c r="M1633" s="39">
        <f>IF('[10]Linked sheet'!L1633="","-",'[10]Linked sheet'!L1633)</f>
        <v>1</v>
      </c>
      <c r="N1633" s="35">
        <f>IFERROR(ROUND('[10]Linked sheet'!M1633,'Rounded options'!$B$3),"-")</f>
        <v>983</v>
      </c>
      <c r="O1633" s="7" t="str">
        <f>IFERROR(VLOOKUP($B1633,[11]BPT_System_Structure!$B:$F,2,FALSE),"-")</f>
        <v>-</v>
      </c>
      <c r="P1633" s="23" t="str">
        <f>IFERROR(VLOOKUP($B1633,[11]BPT_System_Structure!$B:$F,3,FALSE),"-")</f>
        <v>-</v>
      </c>
      <c r="Q1633" s="8" t="str">
        <f>IFERROR(VLOOKUP($B1633,[11]BPT_System_Structure!$B:$F,5,FALSE),"-")</f>
        <v>-</v>
      </c>
      <c r="R1633" s="59">
        <v>0</v>
      </c>
    </row>
    <row r="1634" spans="2:18" hidden="1" x14ac:dyDescent="0.2">
      <c r="B1634" s="21" t="str">
        <f>'[10]Linked sheet'!A1634</f>
        <v>SA03G</v>
      </c>
      <c r="C1634" s="20" t="str">
        <f>VLOOKUP($B1634,'[10]Linked sheet'!$A$3:$O$1925,2,FALSE)</f>
        <v>Haemolytic Anaemia with CC Score 3+</v>
      </c>
      <c r="D1634" s="68" t="str">
        <f>IF(AND($Q1634=$D$2,$O1634="HRG"),"See 07.BPT",IFERROR(ROUND('[10]Linked sheet'!C1634,'Rounded options'!$B$3),"-"))</f>
        <v>-</v>
      </c>
      <c r="E1634" s="66">
        <f>IF(AND($O1634="HRG",OR($D$2,$Q1634=$E$2)), "See 07.BPTs",IFERROR(ROUND('[10]Linked sheet'!D1634,'Rounded options'!$B$3),"-"))</f>
        <v>496</v>
      </c>
      <c r="F1634" s="15" t="str">
        <f>IFERROR(ROUND(IF('[10]Linked sheet'!E1634="","-",'[10]Linked sheet'!E1634),'Rounded options'!$B$3),"-")</f>
        <v>-</v>
      </c>
      <c r="G1634" s="15" t="str">
        <f>IFERROR(ROUND(IF('[10]Linked sheet'!F1634="","-",'[10]Linked sheet'!F1634),'Rounded options'!$B$3),"-")</f>
        <v>-</v>
      </c>
      <c r="H1634" s="15">
        <f>IFERROR(ROUND(IF('[10]Linked sheet'!G1634="","-",'[10]Linked sheet'!G1634),'Rounded options'!$B$3),"-")</f>
        <v>5</v>
      </c>
      <c r="I1634" s="66">
        <f>IF(AND(Q1634=$I$2,$O1634="HRG"),"See 07.BPTs",IFERROR(ROUND('[10]Linked sheet'!H1634,'Rounded options'!$B$3),"-"))</f>
        <v>3040</v>
      </c>
      <c r="J1634" s="15">
        <f>IFERROR(ROUND(IF('[10]Linked sheet'!I1634="","-",'[10]Linked sheet'!I1634),'Rounded options'!$B$3),"-")</f>
        <v>23</v>
      </c>
      <c r="K1634" s="15">
        <f>IFERROR(ROUND(IF('[10]Linked sheet'!J1634="","-",'[10]Linked sheet'!J1634),'Rounded options'!$B$3),"-")</f>
        <v>219</v>
      </c>
      <c r="L1634" s="15" t="str">
        <f>IF('[10]Linked sheet'!K1634="","-",'[10]Linked sheet'!K1634)</f>
        <v>No</v>
      </c>
      <c r="M1634" s="39" t="str">
        <f>IF('[10]Linked sheet'!L1634="","-",'[10]Linked sheet'!L1634)</f>
        <v>-</v>
      </c>
      <c r="N1634" s="35">
        <f>IFERROR(ROUND('[10]Linked sheet'!M1634,'Rounded options'!$B$3),"-")</f>
        <v>0</v>
      </c>
      <c r="O1634" s="7" t="str">
        <f>IFERROR(VLOOKUP($B1634,[11]BPT_System_Structure!$B:$F,2,FALSE),"-")</f>
        <v>-</v>
      </c>
      <c r="P1634" s="23" t="str">
        <f>IFERROR(VLOOKUP($B1634,[11]BPT_System_Structure!$B:$F,3,FALSE),"-")</f>
        <v>-</v>
      </c>
      <c r="Q1634" s="8" t="str">
        <f>IFERROR(VLOOKUP($B1634,[11]BPT_System_Structure!$B:$F,5,FALSE),"-")</f>
        <v>-</v>
      </c>
      <c r="R1634" s="59">
        <v>0</v>
      </c>
    </row>
    <row r="1635" spans="2:18" hidden="1" x14ac:dyDescent="0.2">
      <c r="B1635" s="21" t="str">
        <f>'[10]Linked sheet'!A1635</f>
        <v>SA03H</v>
      </c>
      <c r="C1635" s="20" t="str">
        <f>VLOOKUP($B1635,'[10]Linked sheet'!$A$3:$O$1925,2,FALSE)</f>
        <v>Haemolytic Anaemia with CC Score 0-2</v>
      </c>
      <c r="D1635" s="68" t="str">
        <f>IF(AND($Q1635=$D$2,$O1635="HRG"),"See 07.BPT",IFERROR(ROUND('[10]Linked sheet'!C1635,'Rounded options'!$B$3),"-"))</f>
        <v>-</v>
      </c>
      <c r="E1635" s="66">
        <f>IF(AND($O1635="HRG",OR($D$2,$Q1635=$E$2)), "See 07.BPTs",IFERROR(ROUND('[10]Linked sheet'!D1635,'Rounded options'!$B$3),"-"))</f>
        <v>322</v>
      </c>
      <c r="F1635" s="15" t="str">
        <f>IFERROR(ROUND(IF('[10]Linked sheet'!E1635="","-",'[10]Linked sheet'!E1635),'Rounded options'!$B$3),"-")</f>
        <v>-</v>
      </c>
      <c r="G1635" s="15" t="str">
        <f>IFERROR(ROUND(IF('[10]Linked sheet'!F1635="","-",'[10]Linked sheet'!F1635),'Rounded options'!$B$3),"-")</f>
        <v>-</v>
      </c>
      <c r="H1635" s="15">
        <f>IFERROR(ROUND(IF('[10]Linked sheet'!G1635="","-",'[10]Linked sheet'!G1635),'Rounded options'!$B$3),"-")</f>
        <v>5</v>
      </c>
      <c r="I1635" s="66">
        <f>IF(AND(Q1635=$I$2,$O1635="HRG"),"See 07.BPTs",IFERROR(ROUND('[10]Linked sheet'!H1635,'Rounded options'!$B$3),"-"))</f>
        <v>1396</v>
      </c>
      <c r="J1635" s="15">
        <f>IFERROR(ROUND(IF('[10]Linked sheet'!I1635="","-",'[10]Linked sheet'!I1635),'Rounded options'!$B$3),"-")</f>
        <v>10</v>
      </c>
      <c r="K1635" s="15">
        <f>IFERROR(ROUND(IF('[10]Linked sheet'!J1635="","-",'[10]Linked sheet'!J1635),'Rounded options'!$B$3),"-")</f>
        <v>219</v>
      </c>
      <c r="L1635" s="15" t="str">
        <f>IF('[10]Linked sheet'!K1635="","-",'[10]Linked sheet'!K1635)</f>
        <v>No</v>
      </c>
      <c r="M1635" s="39" t="str">
        <f>IF('[10]Linked sheet'!L1635="","-",'[10]Linked sheet'!L1635)</f>
        <v>-</v>
      </c>
      <c r="N1635" s="35">
        <f>IFERROR(ROUND('[10]Linked sheet'!M1635,'Rounded options'!$B$3),"-")</f>
        <v>0</v>
      </c>
      <c r="O1635" s="7" t="str">
        <f>IFERROR(VLOOKUP($B1635,[11]BPT_System_Structure!$B:$F,2,FALSE),"-")</f>
        <v>-</v>
      </c>
      <c r="P1635" s="23" t="str">
        <f>IFERROR(VLOOKUP($B1635,[11]BPT_System_Structure!$B:$F,3,FALSE),"-")</f>
        <v>-</v>
      </c>
      <c r="Q1635" s="8" t="str">
        <f>IFERROR(VLOOKUP($B1635,[11]BPT_System_Structure!$B:$F,5,FALSE),"-")</f>
        <v>-</v>
      </c>
      <c r="R1635" s="59">
        <v>0</v>
      </c>
    </row>
    <row r="1636" spans="2:18" hidden="1" x14ac:dyDescent="0.2">
      <c r="B1636" s="21" t="str">
        <f>'[10]Linked sheet'!A1636</f>
        <v>SA04G</v>
      </c>
      <c r="C1636" s="20" t="str">
        <f>VLOOKUP($B1636,'[10]Linked sheet'!$A$3:$O$1925,2,FALSE)</f>
        <v>Iron Deficiency Anaemia with CC Score 14+</v>
      </c>
      <c r="D1636" s="68" t="str">
        <f>IF(AND($Q1636=$D$2,$O1636="HRG"),"See 07.BPT",IFERROR(ROUND('[10]Linked sheet'!C1636,'Rounded options'!$B$3),"-"))</f>
        <v>-</v>
      </c>
      <c r="E1636" s="66">
        <f>IF(AND($O1636="HRG",OR($D$2,$Q1636=$E$2)), "See 07.BPTs",IFERROR(ROUND('[10]Linked sheet'!D1636,'Rounded options'!$B$3),"-"))</f>
        <v>4930</v>
      </c>
      <c r="F1636" s="15" t="str">
        <f>IFERROR(ROUND(IF('[10]Linked sheet'!E1636="","-",'[10]Linked sheet'!E1636),'Rounded options'!$B$3),"-")</f>
        <v>-</v>
      </c>
      <c r="G1636" s="15" t="str">
        <f>IFERROR(ROUND(IF('[10]Linked sheet'!F1636="","-",'[10]Linked sheet'!F1636),'Rounded options'!$B$3),"-")</f>
        <v>-</v>
      </c>
      <c r="H1636" s="15">
        <f>IFERROR(ROUND(IF('[10]Linked sheet'!G1636="","-",'[10]Linked sheet'!G1636),'Rounded options'!$B$3),"-")</f>
        <v>34</v>
      </c>
      <c r="I1636" s="66">
        <f>IF(AND(Q1636=$I$2,$O1636="HRG"),"See 07.BPTs",IFERROR(ROUND('[10]Linked sheet'!H1636,'Rounded options'!$B$3),"-"))</f>
        <v>5461</v>
      </c>
      <c r="J1636" s="15">
        <f>IFERROR(ROUND(IF('[10]Linked sheet'!I1636="","-",'[10]Linked sheet'!I1636),'Rounded options'!$B$3),"-")</f>
        <v>56</v>
      </c>
      <c r="K1636" s="15">
        <f>IFERROR(ROUND(IF('[10]Linked sheet'!J1636="","-",'[10]Linked sheet'!J1636),'Rounded options'!$B$3),"-")</f>
        <v>219</v>
      </c>
      <c r="L1636" s="15" t="str">
        <f>IF('[10]Linked sheet'!K1636="","-",'[10]Linked sheet'!K1636)</f>
        <v>No</v>
      </c>
      <c r="M1636" s="39" t="str">
        <f>IF('[10]Linked sheet'!L1636="","-",'[10]Linked sheet'!L1636)</f>
        <v>-</v>
      </c>
      <c r="N1636" s="35">
        <f>IFERROR(ROUND('[10]Linked sheet'!M1636,'Rounded options'!$B$3),"-")</f>
        <v>0</v>
      </c>
      <c r="O1636" s="7" t="str">
        <f>IFERROR(VLOOKUP($B1636,[11]BPT_System_Structure!$B:$F,2,FALSE),"-")</f>
        <v>-</v>
      </c>
      <c r="P1636" s="23" t="str">
        <f>IFERROR(VLOOKUP($B1636,[11]BPT_System_Structure!$B:$F,3,FALSE),"-")</f>
        <v>-</v>
      </c>
      <c r="Q1636" s="8" t="str">
        <f>IFERROR(VLOOKUP($B1636,[11]BPT_System_Structure!$B:$F,5,FALSE),"-")</f>
        <v>-</v>
      </c>
      <c r="R1636" s="59">
        <v>0</v>
      </c>
    </row>
    <row r="1637" spans="2:18" hidden="1" x14ac:dyDescent="0.2">
      <c r="B1637" s="21" t="str">
        <f>'[10]Linked sheet'!A1637</f>
        <v>SA04H</v>
      </c>
      <c r="C1637" s="20" t="str">
        <f>VLOOKUP($B1637,'[10]Linked sheet'!$A$3:$O$1925,2,FALSE)</f>
        <v>Iron Deficiency Anaemia with CC Score 10-13</v>
      </c>
      <c r="D1637" s="68" t="str">
        <f>IF(AND($Q1637=$D$2,$O1637="HRG"),"See 07.BPT",IFERROR(ROUND('[10]Linked sheet'!C1637,'Rounded options'!$B$3),"-"))</f>
        <v>-</v>
      </c>
      <c r="E1637" s="66">
        <f>IF(AND($O1637="HRG",OR($D$2,$Q1637=$E$2)), "See 07.BPTs",IFERROR(ROUND('[10]Linked sheet'!D1637,'Rounded options'!$B$3),"-"))</f>
        <v>988</v>
      </c>
      <c r="F1637" s="15" t="str">
        <f>IFERROR(ROUND(IF('[10]Linked sheet'!E1637="","-",'[10]Linked sheet'!E1637),'Rounded options'!$B$3),"-")</f>
        <v>-</v>
      </c>
      <c r="G1637" s="15" t="str">
        <f>IFERROR(ROUND(IF('[10]Linked sheet'!F1637="","-",'[10]Linked sheet'!F1637),'Rounded options'!$B$3),"-")</f>
        <v>-</v>
      </c>
      <c r="H1637" s="15">
        <f>IFERROR(ROUND(IF('[10]Linked sheet'!G1637="","-",'[10]Linked sheet'!G1637),'Rounded options'!$B$3),"-")</f>
        <v>8</v>
      </c>
      <c r="I1637" s="66">
        <f>IF(AND(Q1637=$I$2,$O1637="HRG"),"See 07.BPTs",IFERROR(ROUND('[10]Linked sheet'!H1637,'Rounded options'!$B$3),"-"))</f>
        <v>3030</v>
      </c>
      <c r="J1637" s="15">
        <f>IFERROR(ROUND(IF('[10]Linked sheet'!I1637="","-",'[10]Linked sheet'!I1637),'Rounded options'!$B$3),"-")</f>
        <v>31</v>
      </c>
      <c r="K1637" s="15">
        <f>IFERROR(ROUND(IF('[10]Linked sheet'!J1637="","-",'[10]Linked sheet'!J1637),'Rounded options'!$B$3),"-")</f>
        <v>219</v>
      </c>
      <c r="L1637" s="15" t="str">
        <f>IF('[10]Linked sheet'!K1637="","-",'[10]Linked sheet'!K1637)</f>
        <v>No</v>
      </c>
      <c r="M1637" s="39" t="str">
        <f>IF('[10]Linked sheet'!L1637="","-",'[10]Linked sheet'!L1637)</f>
        <v>-</v>
      </c>
      <c r="N1637" s="35">
        <f>IFERROR(ROUND('[10]Linked sheet'!M1637,'Rounded options'!$B$3),"-")</f>
        <v>0</v>
      </c>
      <c r="O1637" s="7" t="str">
        <f>IFERROR(VLOOKUP($B1637,[11]BPT_System_Structure!$B:$F,2,FALSE),"-")</f>
        <v>-</v>
      </c>
      <c r="P1637" s="23" t="str">
        <f>IFERROR(VLOOKUP($B1637,[11]BPT_System_Structure!$B:$F,3,FALSE),"-")</f>
        <v>-</v>
      </c>
      <c r="Q1637" s="8" t="str">
        <f>IFERROR(VLOOKUP($B1637,[11]BPT_System_Structure!$B:$F,5,FALSE),"-")</f>
        <v>-</v>
      </c>
      <c r="R1637" s="59">
        <v>0</v>
      </c>
    </row>
    <row r="1638" spans="2:18" hidden="1" x14ac:dyDescent="0.2">
      <c r="B1638" s="21" t="str">
        <f>'[10]Linked sheet'!A1638</f>
        <v>SA04J</v>
      </c>
      <c r="C1638" s="20" t="str">
        <f>VLOOKUP($B1638,'[10]Linked sheet'!$A$3:$O$1925,2,FALSE)</f>
        <v>Iron Deficiency Anaemia with CC Score 6-9</v>
      </c>
      <c r="D1638" s="68" t="str">
        <f>IF(AND($Q1638=$D$2,$O1638="HRG"),"See 07.BPT",IFERROR(ROUND('[10]Linked sheet'!C1638,'Rounded options'!$B$3),"-"))</f>
        <v>-</v>
      </c>
      <c r="E1638" s="66">
        <f>IF(AND($O1638="HRG",OR($D$2,$Q1638=$E$2)), "See 07.BPTs",IFERROR(ROUND('[10]Linked sheet'!D1638,'Rounded options'!$B$3),"-"))</f>
        <v>448</v>
      </c>
      <c r="F1638" s="15" t="str">
        <f>IFERROR(ROUND(IF('[10]Linked sheet'!E1638="","-",'[10]Linked sheet'!E1638),'Rounded options'!$B$3),"-")</f>
        <v>-</v>
      </c>
      <c r="G1638" s="15" t="str">
        <f>IFERROR(ROUND(IF('[10]Linked sheet'!F1638="","-",'[10]Linked sheet'!F1638),'Rounded options'!$B$3),"-")</f>
        <v>-</v>
      </c>
      <c r="H1638" s="15">
        <f>IFERROR(ROUND(IF('[10]Linked sheet'!G1638="","-",'[10]Linked sheet'!G1638),'Rounded options'!$B$3),"-")</f>
        <v>5</v>
      </c>
      <c r="I1638" s="66">
        <f>IF(AND(Q1638=$I$2,$O1638="HRG"),"See 07.BPTs",IFERROR(ROUND('[10]Linked sheet'!H1638,'Rounded options'!$B$3),"-"))</f>
        <v>1763</v>
      </c>
      <c r="J1638" s="15">
        <f>IFERROR(ROUND(IF('[10]Linked sheet'!I1638="","-",'[10]Linked sheet'!I1638),'Rounded options'!$B$3),"-")</f>
        <v>17</v>
      </c>
      <c r="K1638" s="15">
        <f>IFERROR(ROUND(IF('[10]Linked sheet'!J1638="","-",'[10]Linked sheet'!J1638),'Rounded options'!$B$3),"-")</f>
        <v>219</v>
      </c>
      <c r="L1638" s="15" t="str">
        <f>IF('[10]Linked sheet'!K1638="","-",'[10]Linked sheet'!K1638)</f>
        <v>No</v>
      </c>
      <c r="M1638" s="39" t="str">
        <f>IF('[10]Linked sheet'!L1638="","-",'[10]Linked sheet'!L1638)</f>
        <v>-</v>
      </c>
      <c r="N1638" s="35">
        <f>IFERROR(ROUND('[10]Linked sheet'!M1638,'Rounded options'!$B$3),"-")</f>
        <v>0</v>
      </c>
      <c r="O1638" s="7" t="str">
        <f>IFERROR(VLOOKUP($B1638,[11]BPT_System_Structure!$B:$F,2,FALSE),"-")</f>
        <v>-</v>
      </c>
      <c r="P1638" s="23" t="str">
        <f>IFERROR(VLOOKUP($B1638,[11]BPT_System_Structure!$B:$F,3,FALSE),"-")</f>
        <v>-</v>
      </c>
      <c r="Q1638" s="8" t="str">
        <f>IFERROR(VLOOKUP($B1638,[11]BPT_System_Structure!$B:$F,5,FALSE),"-")</f>
        <v>-</v>
      </c>
      <c r="R1638" s="59">
        <v>0</v>
      </c>
    </row>
    <row r="1639" spans="2:18" x14ac:dyDescent="0.2">
      <c r="B1639" s="21" t="str">
        <f>'[10]Linked sheet'!A1639</f>
        <v>SA04K</v>
      </c>
      <c r="C1639" s="20" t="str">
        <f>VLOOKUP($B1639,'[10]Linked sheet'!$A$3:$O$1925,2,FALSE)</f>
        <v>Iron Deficiency Anaemia with CC Score 2-5</v>
      </c>
      <c r="D1639" s="68" t="str">
        <f>IF(AND($Q1639=$D$2,$O1639="HRG"),"See 07.BPT",IFERROR(ROUND('[10]Linked sheet'!C1639,'Rounded options'!$B$3),"-"))</f>
        <v>-</v>
      </c>
      <c r="E1639" s="66">
        <f>IF(AND($O1639="HRG",OR($D$2,$Q1639=$E$2)), "See 07.BPTs",IFERROR(ROUND('[10]Linked sheet'!D1639,'Rounded options'!$B$3),"-"))</f>
        <v>318</v>
      </c>
      <c r="F1639" s="15" t="str">
        <f>IFERROR(ROUND(IF('[10]Linked sheet'!E1639="","-",'[10]Linked sheet'!E1639),'Rounded options'!$B$3),"-")</f>
        <v>-</v>
      </c>
      <c r="G1639" s="15" t="str">
        <f>IFERROR(ROUND(IF('[10]Linked sheet'!F1639="","-",'[10]Linked sheet'!F1639),'Rounded options'!$B$3),"-")</f>
        <v>-</v>
      </c>
      <c r="H1639" s="15">
        <f>IFERROR(ROUND(IF('[10]Linked sheet'!G1639="","-",'[10]Linked sheet'!G1639),'Rounded options'!$B$3),"-")</f>
        <v>5</v>
      </c>
      <c r="I1639" s="66">
        <f>IF(AND(Q1639=$I$2,$O1639="HRG"),"See 07.BPTs",IFERROR(ROUND('[10]Linked sheet'!H1639,'Rounded options'!$B$3),"-"))</f>
        <v>949</v>
      </c>
      <c r="J1639" s="15">
        <f>IFERROR(ROUND(IF('[10]Linked sheet'!I1639="","-",'[10]Linked sheet'!I1639),'Rounded options'!$B$3),"-")</f>
        <v>6</v>
      </c>
      <c r="K1639" s="15">
        <f>IFERROR(ROUND(IF('[10]Linked sheet'!J1639="","-",'[10]Linked sheet'!J1639),'Rounded options'!$B$3),"-")</f>
        <v>219</v>
      </c>
      <c r="L1639" s="15" t="str">
        <f>IF('[10]Linked sheet'!K1639="","-",'[10]Linked sheet'!K1639)</f>
        <v>No</v>
      </c>
      <c r="M1639" s="39" t="str">
        <f>IF('[10]Linked sheet'!L1639="","-",'[10]Linked sheet'!L1639)</f>
        <v>-</v>
      </c>
      <c r="N1639" s="35">
        <f>IFERROR(ROUND('[10]Linked sheet'!M1639,'Rounded options'!$B$3),"-")</f>
        <v>0</v>
      </c>
      <c r="O1639" s="7" t="str">
        <f>IFERROR(VLOOKUP($B1639,[11]BPT_System_Structure!$B:$F,2,FALSE),"-")</f>
        <v xml:space="preserve">HRG </v>
      </c>
      <c r="P1639" s="23" t="str">
        <f>IFERROR(VLOOKUP($B1639,[11]BPT_System_Structure!$B:$F,3,FALSE),"-")</f>
        <v>SDEC</v>
      </c>
      <c r="Q1639" s="8" t="str">
        <f>IFERROR(VLOOKUP($B1639,[11]BPT_System_Structure!$B:$F,5,FALSE),"-")</f>
        <v>NE</v>
      </c>
      <c r="R1639" s="59" t="s">
        <v>11</v>
      </c>
    </row>
    <row r="1640" spans="2:18" x14ac:dyDescent="0.2">
      <c r="B1640" s="21" t="str">
        <f>'[10]Linked sheet'!A1640</f>
        <v>SA04L</v>
      </c>
      <c r="C1640" s="20" t="str">
        <f>VLOOKUP($B1640,'[10]Linked sheet'!$A$3:$O$1925,2,FALSE)</f>
        <v>Iron Deficiency Anaemia with CC Score 0-1</v>
      </c>
      <c r="D1640" s="68" t="str">
        <f>IF(AND($Q1640=$D$2,$O1640="HRG"),"See 07.BPT",IFERROR(ROUND('[10]Linked sheet'!C1640,'Rounded options'!$B$3),"-"))</f>
        <v>-</v>
      </c>
      <c r="E1640" s="66">
        <f>IF(AND($O1640="HRG",OR($D$2,$Q1640=$E$2)), "See 07.BPTs",IFERROR(ROUND('[10]Linked sheet'!D1640,'Rounded options'!$B$3),"-"))</f>
        <v>302</v>
      </c>
      <c r="F1640" s="15" t="str">
        <f>IFERROR(ROUND(IF('[10]Linked sheet'!E1640="","-",'[10]Linked sheet'!E1640),'Rounded options'!$B$3),"-")</f>
        <v>-</v>
      </c>
      <c r="G1640" s="15" t="str">
        <f>IFERROR(ROUND(IF('[10]Linked sheet'!F1640="","-",'[10]Linked sheet'!F1640),'Rounded options'!$B$3),"-")</f>
        <v>-</v>
      </c>
      <c r="H1640" s="15">
        <f>IFERROR(ROUND(IF('[10]Linked sheet'!G1640="","-",'[10]Linked sheet'!G1640),'Rounded options'!$B$3),"-")</f>
        <v>5</v>
      </c>
      <c r="I1640" s="66">
        <f>IF(AND(Q1640=$I$2,$O1640="HRG"),"See 07.BPTs",IFERROR(ROUND('[10]Linked sheet'!H1640,'Rounded options'!$B$3),"-"))</f>
        <v>632</v>
      </c>
      <c r="J1640" s="15">
        <f>IFERROR(ROUND(IF('[10]Linked sheet'!I1640="","-",'[10]Linked sheet'!I1640),'Rounded options'!$B$3),"-")</f>
        <v>5</v>
      </c>
      <c r="K1640" s="15">
        <f>IFERROR(ROUND(IF('[10]Linked sheet'!J1640="","-",'[10]Linked sheet'!J1640),'Rounded options'!$B$3),"-")</f>
        <v>219</v>
      </c>
      <c r="L1640" s="15" t="str">
        <f>IF('[10]Linked sheet'!K1640="","-",'[10]Linked sheet'!K1640)</f>
        <v>No</v>
      </c>
      <c r="M1640" s="39" t="str">
        <f>IF('[10]Linked sheet'!L1640="","-",'[10]Linked sheet'!L1640)</f>
        <v>-</v>
      </c>
      <c r="N1640" s="35">
        <f>IFERROR(ROUND('[10]Linked sheet'!M1640,'Rounded options'!$B$3),"-")</f>
        <v>0</v>
      </c>
      <c r="O1640" s="7" t="str">
        <f>IFERROR(VLOOKUP($B1640,[11]BPT_System_Structure!$B:$F,2,FALSE),"-")</f>
        <v xml:space="preserve">HRG </v>
      </c>
      <c r="P1640" s="23" t="str">
        <f>IFERROR(VLOOKUP($B1640,[11]BPT_System_Structure!$B:$F,3,FALSE),"-")</f>
        <v>SDEC</v>
      </c>
      <c r="Q1640" s="8" t="str">
        <f>IFERROR(VLOOKUP($B1640,[11]BPT_System_Structure!$B:$F,5,FALSE),"-")</f>
        <v>NE</v>
      </c>
      <c r="R1640" s="59" t="s">
        <v>11</v>
      </c>
    </row>
    <row r="1641" spans="2:18" hidden="1" x14ac:dyDescent="0.2">
      <c r="B1641" s="21" t="str">
        <f>'[10]Linked sheet'!A1641</f>
        <v>SA05G</v>
      </c>
      <c r="C1641" s="20" t="str">
        <f>VLOOKUP($B1641,'[10]Linked sheet'!$A$3:$O$1925,2,FALSE)</f>
        <v>Megaloblastic Anaemia with CC Score 8+</v>
      </c>
      <c r="D1641" s="68" t="str">
        <f>IF(AND($Q1641=$D$2,$O1641="HRG"),"See 07.BPT",IFERROR(ROUND('[10]Linked sheet'!C1641,'Rounded options'!$B$3),"-"))</f>
        <v>-</v>
      </c>
      <c r="E1641" s="66">
        <f>IF(AND($O1641="HRG",OR($D$2,$Q1641=$E$2)), "See 07.BPTs",IFERROR(ROUND('[10]Linked sheet'!D1641,'Rounded options'!$B$3),"-"))</f>
        <v>363</v>
      </c>
      <c r="F1641" s="15" t="str">
        <f>IFERROR(ROUND(IF('[10]Linked sheet'!E1641="","-",'[10]Linked sheet'!E1641),'Rounded options'!$B$3),"-")</f>
        <v>-</v>
      </c>
      <c r="G1641" s="15" t="str">
        <f>IFERROR(ROUND(IF('[10]Linked sheet'!F1641="","-",'[10]Linked sheet'!F1641),'Rounded options'!$B$3),"-")</f>
        <v>-</v>
      </c>
      <c r="H1641" s="15">
        <f>IFERROR(ROUND(IF('[10]Linked sheet'!G1641="","-",'[10]Linked sheet'!G1641),'Rounded options'!$B$3),"-")</f>
        <v>5</v>
      </c>
      <c r="I1641" s="66">
        <f>IF(AND(Q1641=$I$2,$O1641="HRG"),"See 07.BPTs",IFERROR(ROUND('[10]Linked sheet'!H1641,'Rounded options'!$B$3),"-"))</f>
        <v>3247</v>
      </c>
      <c r="J1641" s="15">
        <f>IFERROR(ROUND(IF('[10]Linked sheet'!I1641="","-",'[10]Linked sheet'!I1641),'Rounded options'!$B$3),"-")</f>
        <v>39</v>
      </c>
      <c r="K1641" s="15">
        <f>IFERROR(ROUND(IF('[10]Linked sheet'!J1641="","-",'[10]Linked sheet'!J1641),'Rounded options'!$B$3),"-")</f>
        <v>219</v>
      </c>
      <c r="L1641" s="15" t="str">
        <f>IF('[10]Linked sheet'!K1641="","-",'[10]Linked sheet'!K1641)</f>
        <v>No</v>
      </c>
      <c r="M1641" s="39" t="str">
        <f>IF('[10]Linked sheet'!L1641="","-",'[10]Linked sheet'!L1641)</f>
        <v>-</v>
      </c>
      <c r="N1641" s="35">
        <f>IFERROR(ROUND('[10]Linked sheet'!M1641,'Rounded options'!$B$3),"-")</f>
        <v>0</v>
      </c>
      <c r="O1641" s="7" t="str">
        <f>IFERROR(VLOOKUP($B1641,[11]BPT_System_Structure!$B:$F,2,FALSE),"-")</f>
        <v>-</v>
      </c>
      <c r="P1641" s="23" t="str">
        <f>IFERROR(VLOOKUP($B1641,[11]BPT_System_Structure!$B:$F,3,FALSE),"-")</f>
        <v>-</v>
      </c>
      <c r="Q1641" s="8" t="str">
        <f>IFERROR(VLOOKUP($B1641,[11]BPT_System_Structure!$B:$F,5,FALSE),"-")</f>
        <v>-</v>
      </c>
      <c r="R1641" s="59">
        <v>0</v>
      </c>
    </row>
    <row r="1642" spans="2:18" hidden="1" x14ac:dyDescent="0.2">
      <c r="B1642" s="21" t="str">
        <f>'[10]Linked sheet'!A1642</f>
        <v>SA05H</v>
      </c>
      <c r="C1642" s="20" t="str">
        <f>VLOOKUP($B1642,'[10]Linked sheet'!$A$3:$O$1925,2,FALSE)</f>
        <v>Megaloblastic Anaemia with CC Score 4-7</v>
      </c>
      <c r="D1642" s="68" t="str">
        <f>IF(AND($Q1642=$D$2,$O1642="HRG"),"See 07.BPT",IFERROR(ROUND('[10]Linked sheet'!C1642,'Rounded options'!$B$3),"-"))</f>
        <v>-</v>
      </c>
      <c r="E1642" s="66">
        <f>IF(AND($O1642="HRG",OR($D$2,$Q1642=$E$2)), "See 07.BPTs",IFERROR(ROUND('[10]Linked sheet'!D1642,'Rounded options'!$B$3),"-"))</f>
        <v>363</v>
      </c>
      <c r="F1642" s="15" t="str">
        <f>IFERROR(ROUND(IF('[10]Linked sheet'!E1642="","-",'[10]Linked sheet'!E1642),'Rounded options'!$B$3),"-")</f>
        <v>-</v>
      </c>
      <c r="G1642" s="15" t="str">
        <f>IFERROR(ROUND(IF('[10]Linked sheet'!F1642="","-",'[10]Linked sheet'!F1642),'Rounded options'!$B$3),"-")</f>
        <v>-</v>
      </c>
      <c r="H1642" s="15">
        <f>IFERROR(ROUND(IF('[10]Linked sheet'!G1642="","-",'[10]Linked sheet'!G1642),'Rounded options'!$B$3),"-")</f>
        <v>5</v>
      </c>
      <c r="I1642" s="66">
        <f>IF(AND(Q1642=$I$2,$O1642="HRG"),"See 07.BPTs",IFERROR(ROUND('[10]Linked sheet'!H1642,'Rounded options'!$B$3),"-"))</f>
        <v>1612</v>
      </c>
      <c r="J1642" s="15">
        <f>IFERROR(ROUND(IF('[10]Linked sheet'!I1642="","-",'[10]Linked sheet'!I1642),'Rounded options'!$B$3),"-")</f>
        <v>16</v>
      </c>
      <c r="K1642" s="15">
        <f>IFERROR(ROUND(IF('[10]Linked sheet'!J1642="","-",'[10]Linked sheet'!J1642),'Rounded options'!$B$3),"-")</f>
        <v>219</v>
      </c>
      <c r="L1642" s="15" t="str">
        <f>IF('[10]Linked sheet'!K1642="","-",'[10]Linked sheet'!K1642)</f>
        <v>No</v>
      </c>
      <c r="M1642" s="39" t="str">
        <f>IF('[10]Linked sheet'!L1642="","-",'[10]Linked sheet'!L1642)</f>
        <v>-</v>
      </c>
      <c r="N1642" s="35">
        <f>IFERROR(ROUND('[10]Linked sheet'!M1642,'Rounded options'!$B$3),"-")</f>
        <v>0</v>
      </c>
      <c r="O1642" s="7" t="str">
        <f>IFERROR(VLOOKUP($B1642,[11]BPT_System_Structure!$B:$F,2,FALSE),"-")</f>
        <v>-</v>
      </c>
      <c r="P1642" s="23" t="str">
        <f>IFERROR(VLOOKUP($B1642,[11]BPT_System_Structure!$B:$F,3,FALSE),"-")</f>
        <v>-</v>
      </c>
      <c r="Q1642" s="8" t="str">
        <f>IFERROR(VLOOKUP($B1642,[11]BPT_System_Structure!$B:$F,5,FALSE),"-")</f>
        <v>-</v>
      </c>
      <c r="R1642" s="59">
        <v>0</v>
      </c>
    </row>
    <row r="1643" spans="2:18" hidden="1" x14ac:dyDescent="0.2">
      <c r="B1643" s="21" t="str">
        <f>'[10]Linked sheet'!A1643</f>
        <v>SA05J</v>
      </c>
      <c r="C1643" s="20" t="str">
        <f>VLOOKUP($B1643,'[10]Linked sheet'!$A$3:$O$1925,2,FALSE)</f>
        <v>Megaloblastic Anaemia with CC Score 0-3</v>
      </c>
      <c r="D1643" s="68" t="str">
        <f>IF(AND($Q1643=$D$2,$O1643="HRG"),"See 07.BPT",IFERROR(ROUND('[10]Linked sheet'!C1643,'Rounded options'!$B$3),"-"))</f>
        <v>-</v>
      </c>
      <c r="E1643" s="66">
        <f>IF(AND($O1643="HRG",OR($D$2,$Q1643=$E$2)), "See 07.BPTs",IFERROR(ROUND('[10]Linked sheet'!D1643,'Rounded options'!$B$3),"-"))</f>
        <v>363</v>
      </c>
      <c r="F1643" s="15" t="str">
        <f>IFERROR(ROUND(IF('[10]Linked sheet'!E1643="","-",'[10]Linked sheet'!E1643),'Rounded options'!$B$3),"-")</f>
        <v>-</v>
      </c>
      <c r="G1643" s="15" t="str">
        <f>IFERROR(ROUND(IF('[10]Linked sheet'!F1643="","-",'[10]Linked sheet'!F1643),'Rounded options'!$B$3),"-")</f>
        <v>-</v>
      </c>
      <c r="H1643" s="15">
        <f>IFERROR(ROUND(IF('[10]Linked sheet'!G1643="","-",'[10]Linked sheet'!G1643),'Rounded options'!$B$3),"-")</f>
        <v>5</v>
      </c>
      <c r="I1643" s="66">
        <f>IF(AND(Q1643=$I$2,$O1643="HRG"),"See 07.BPTs",IFERROR(ROUND('[10]Linked sheet'!H1643,'Rounded options'!$B$3),"-"))</f>
        <v>926</v>
      </c>
      <c r="J1643" s="15">
        <f>IFERROR(ROUND(IF('[10]Linked sheet'!I1643="","-",'[10]Linked sheet'!I1643),'Rounded options'!$B$3),"-")</f>
        <v>6</v>
      </c>
      <c r="K1643" s="15">
        <f>IFERROR(ROUND(IF('[10]Linked sheet'!J1643="","-",'[10]Linked sheet'!J1643),'Rounded options'!$B$3),"-")</f>
        <v>219</v>
      </c>
      <c r="L1643" s="15" t="str">
        <f>IF('[10]Linked sheet'!K1643="","-",'[10]Linked sheet'!K1643)</f>
        <v>No</v>
      </c>
      <c r="M1643" s="39" t="str">
        <f>IF('[10]Linked sheet'!L1643="","-",'[10]Linked sheet'!L1643)</f>
        <v>-</v>
      </c>
      <c r="N1643" s="35">
        <f>IFERROR(ROUND('[10]Linked sheet'!M1643,'Rounded options'!$B$3),"-")</f>
        <v>0</v>
      </c>
      <c r="O1643" s="7" t="str">
        <f>IFERROR(VLOOKUP($B1643,[11]BPT_System_Structure!$B:$F,2,FALSE),"-")</f>
        <v>-</v>
      </c>
      <c r="P1643" s="23" t="str">
        <f>IFERROR(VLOOKUP($B1643,[11]BPT_System_Structure!$B:$F,3,FALSE),"-")</f>
        <v>-</v>
      </c>
      <c r="Q1643" s="8" t="str">
        <f>IFERROR(VLOOKUP($B1643,[11]BPT_System_Structure!$B:$F,5,FALSE),"-")</f>
        <v>-</v>
      </c>
      <c r="R1643" s="59">
        <v>0</v>
      </c>
    </row>
    <row r="1644" spans="2:18" hidden="1" x14ac:dyDescent="0.2">
      <c r="B1644" s="21" t="str">
        <f>'[10]Linked sheet'!A1644</f>
        <v>SA06G</v>
      </c>
      <c r="C1644" s="20" t="str">
        <f>VLOOKUP($B1644,'[10]Linked sheet'!$A$3:$O$1925,2,FALSE)</f>
        <v>Myelodysplastic Syndrome with CC Score 8+</v>
      </c>
      <c r="D1644" s="68" t="str">
        <f>IF(AND($Q1644=$D$2,$O1644="HRG"),"See 07.BPT",IFERROR(ROUND('[10]Linked sheet'!C1644,'Rounded options'!$B$3),"-"))</f>
        <v>-</v>
      </c>
      <c r="E1644" s="66">
        <f>IF(AND($O1644="HRG",OR($D$2,$Q1644=$E$2)), "See 07.BPTs",IFERROR(ROUND('[10]Linked sheet'!D1644,'Rounded options'!$B$3),"-"))</f>
        <v>4506</v>
      </c>
      <c r="F1644" s="15" t="str">
        <f>IFERROR(ROUND(IF('[10]Linked sheet'!E1644="","-",'[10]Linked sheet'!E1644),'Rounded options'!$B$3),"-")</f>
        <v>-</v>
      </c>
      <c r="G1644" s="15" t="str">
        <f>IFERROR(ROUND(IF('[10]Linked sheet'!F1644="","-",'[10]Linked sheet'!F1644),'Rounded options'!$B$3),"-")</f>
        <v>-</v>
      </c>
      <c r="H1644" s="15">
        <f>IFERROR(ROUND(IF('[10]Linked sheet'!G1644="","-",'[10]Linked sheet'!G1644),'Rounded options'!$B$3),"-")</f>
        <v>38</v>
      </c>
      <c r="I1644" s="66">
        <f>IF(AND(Q1644=$I$2,$O1644="HRG"),"See 07.BPTs",IFERROR(ROUND('[10]Linked sheet'!H1644,'Rounded options'!$B$3),"-"))</f>
        <v>4954</v>
      </c>
      <c r="J1644" s="15">
        <f>IFERROR(ROUND(IF('[10]Linked sheet'!I1644="","-",'[10]Linked sheet'!I1644),'Rounded options'!$B$3),"-")</f>
        <v>43</v>
      </c>
      <c r="K1644" s="15">
        <f>IFERROR(ROUND(IF('[10]Linked sheet'!J1644="","-",'[10]Linked sheet'!J1644),'Rounded options'!$B$3),"-")</f>
        <v>219</v>
      </c>
      <c r="L1644" s="15" t="str">
        <f>IF('[10]Linked sheet'!K1644="","-",'[10]Linked sheet'!K1644)</f>
        <v>Yes</v>
      </c>
      <c r="M1644" s="39">
        <f>IF('[10]Linked sheet'!L1644="","-",'[10]Linked sheet'!L1644)</f>
        <v>0.30000000000000004</v>
      </c>
      <c r="N1644" s="35">
        <f>IFERROR(ROUND('[10]Linked sheet'!M1644,'Rounded options'!$B$3),"-")</f>
        <v>1486</v>
      </c>
      <c r="O1644" s="7" t="str">
        <f>IFERROR(VLOOKUP($B1644,[11]BPT_System_Structure!$B:$F,2,FALSE),"-")</f>
        <v>-</v>
      </c>
      <c r="P1644" s="23" t="str">
        <f>IFERROR(VLOOKUP($B1644,[11]BPT_System_Structure!$B:$F,3,FALSE),"-")</f>
        <v>-</v>
      </c>
      <c r="Q1644" s="8" t="str">
        <f>IFERROR(VLOOKUP($B1644,[11]BPT_System_Structure!$B:$F,5,FALSE),"-")</f>
        <v>-</v>
      </c>
      <c r="R1644" s="59">
        <v>0</v>
      </c>
    </row>
    <row r="1645" spans="2:18" hidden="1" x14ac:dyDescent="0.2">
      <c r="B1645" s="21" t="str">
        <f>'[10]Linked sheet'!A1645</f>
        <v>SA06H</v>
      </c>
      <c r="C1645" s="20" t="str">
        <f>VLOOKUP($B1645,'[10]Linked sheet'!$A$3:$O$1925,2,FALSE)</f>
        <v>Myelodysplastic Syndrome with CC Score 5-7</v>
      </c>
      <c r="D1645" s="68" t="str">
        <f>IF(AND($Q1645=$D$2,$O1645="HRG"),"See 07.BPT",IFERROR(ROUND('[10]Linked sheet'!C1645,'Rounded options'!$B$3),"-"))</f>
        <v>-</v>
      </c>
      <c r="E1645" s="66">
        <f>IF(AND($O1645="HRG",OR($D$2,$Q1645=$E$2)), "See 07.BPTs",IFERROR(ROUND('[10]Linked sheet'!D1645,'Rounded options'!$B$3),"-"))</f>
        <v>601</v>
      </c>
      <c r="F1645" s="15" t="str">
        <f>IFERROR(ROUND(IF('[10]Linked sheet'!E1645="","-",'[10]Linked sheet'!E1645),'Rounded options'!$B$3),"-")</f>
        <v>-</v>
      </c>
      <c r="G1645" s="15" t="str">
        <f>IFERROR(ROUND(IF('[10]Linked sheet'!F1645="","-",'[10]Linked sheet'!F1645),'Rounded options'!$B$3),"-")</f>
        <v>-</v>
      </c>
      <c r="H1645" s="15">
        <f>IFERROR(ROUND(IF('[10]Linked sheet'!G1645="","-",'[10]Linked sheet'!G1645),'Rounded options'!$B$3),"-")</f>
        <v>5</v>
      </c>
      <c r="I1645" s="66">
        <f>IF(AND(Q1645=$I$2,$O1645="HRG"),"See 07.BPTs",IFERROR(ROUND('[10]Linked sheet'!H1645,'Rounded options'!$B$3),"-"))</f>
        <v>2773</v>
      </c>
      <c r="J1645" s="15">
        <f>IFERROR(ROUND(IF('[10]Linked sheet'!I1645="","-",'[10]Linked sheet'!I1645),'Rounded options'!$B$3),"-")</f>
        <v>20</v>
      </c>
      <c r="K1645" s="15">
        <f>IFERROR(ROUND(IF('[10]Linked sheet'!J1645="","-",'[10]Linked sheet'!J1645),'Rounded options'!$B$3),"-")</f>
        <v>219</v>
      </c>
      <c r="L1645" s="15" t="str">
        <f>IF('[10]Linked sheet'!K1645="","-",'[10]Linked sheet'!K1645)</f>
        <v>Yes</v>
      </c>
      <c r="M1645" s="39">
        <f>IF('[10]Linked sheet'!L1645="","-",'[10]Linked sheet'!L1645)</f>
        <v>0.30000000000000004</v>
      </c>
      <c r="N1645" s="35">
        <f>IFERROR(ROUND('[10]Linked sheet'!M1645,'Rounded options'!$B$3),"-")</f>
        <v>832</v>
      </c>
      <c r="O1645" s="7" t="str">
        <f>IFERROR(VLOOKUP($B1645,[11]BPT_System_Structure!$B:$F,2,FALSE),"-")</f>
        <v>-</v>
      </c>
      <c r="P1645" s="23" t="str">
        <f>IFERROR(VLOOKUP($B1645,[11]BPT_System_Structure!$B:$F,3,FALSE),"-")</f>
        <v>-</v>
      </c>
      <c r="Q1645" s="8" t="str">
        <f>IFERROR(VLOOKUP($B1645,[11]BPT_System_Structure!$B:$F,5,FALSE),"-")</f>
        <v>-</v>
      </c>
      <c r="R1645" s="59">
        <v>0</v>
      </c>
    </row>
    <row r="1646" spans="2:18" hidden="1" x14ac:dyDescent="0.2">
      <c r="B1646" s="21" t="str">
        <f>'[10]Linked sheet'!A1646</f>
        <v>SA06J</v>
      </c>
      <c r="C1646" s="20" t="str">
        <f>VLOOKUP($B1646,'[10]Linked sheet'!$A$3:$O$1925,2,FALSE)</f>
        <v>Myelodysplastic Syndrome with CC Score 2-4</v>
      </c>
      <c r="D1646" s="68" t="str">
        <f>IF(AND($Q1646=$D$2,$O1646="HRG"),"See 07.BPT",IFERROR(ROUND('[10]Linked sheet'!C1646,'Rounded options'!$B$3),"-"))</f>
        <v>-</v>
      </c>
      <c r="E1646" s="66">
        <f>IF(AND($O1646="HRG",OR($D$2,$Q1646=$E$2)), "See 07.BPTs",IFERROR(ROUND('[10]Linked sheet'!D1646,'Rounded options'!$B$3),"-"))</f>
        <v>353</v>
      </c>
      <c r="F1646" s="15" t="str">
        <f>IFERROR(ROUND(IF('[10]Linked sheet'!E1646="","-",'[10]Linked sheet'!E1646),'Rounded options'!$B$3),"-")</f>
        <v>-</v>
      </c>
      <c r="G1646" s="15" t="str">
        <f>IFERROR(ROUND(IF('[10]Linked sheet'!F1646="","-",'[10]Linked sheet'!F1646),'Rounded options'!$B$3),"-")</f>
        <v>-</v>
      </c>
      <c r="H1646" s="15">
        <f>IFERROR(ROUND(IF('[10]Linked sheet'!G1646="","-",'[10]Linked sheet'!G1646),'Rounded options'!$B$3),"-")</f>
        <v>5</v>
      </c>
      <c r="I1646" s="66">
        <f>IF(AND(Q1646=$I$2,$O1646="HRG"),"See 07.BPTs",IFERROR(ROUND('[10]Linked sheet'!H1646,'Rounded options'!$B$3),"-"))</f>
        <v>1859</v>
      </c>
      <c r="J1646" s="15">
        <f>IFERROR(ROUND(IF('[10]Linked sheet'!I1646="","-",'[10]Linked sheet'!I1646),'Rounded options'!$B$3),"-")</f>
        <v>11</v>
      </c>
      <c r="K1646" s="15">
        <f>IFERROR(ROUND(IF('[10]Linked sheet'!J1646="","-",'[10]Linked sheet'!J1646),'Rounded options'!$B$3),"-")</f>
        <v>219</v>
      </c>
      <c r="L1646" s="15" t="str">
        <f>IF('[10]Linked sheet'!K1646="","-",'[10]Linked sheet'!K1646)</f>
        <v>Yes</v>
      </c>
      <c r="M1646" s="39">
        <f>IF('[10]Linked sheet'!L1646="","-",'[10]Linked sheet'!L1646)</f>
        <v>0.4</v>
      </c>
      <c r="N1646" s="35">
        <f>IFERROR(ROUND('[10]Linked sheet'!M1646,'Rounded options'!$B$3),"-")</f>
        <v>743</v>
      </c>
      <c r="O1646" s="7" t="str">
        <f>IFERROR(VLOOKUP($B1646,[11]BPT_System_Structure!$B:$F,2,FALSE),"-")</f>
        <v>-</v>
      </c>
      <c r="P1646" s="23" t="str">
        <f>IFERROR(VLOOKUP($B1646,[11]BPT_System_Structure!$B:$F,3,FALSE),"-")</f>
        <v>-</v>
      </c>
      <c r="Q1646" s="8" t="str">
        <f>IFERROR(VLOOKUP($B1646,[11]BPT_System_Structure!$B:$F,5,FALSE),"-")</f>
        <v>-</v>
      </c>
      <c r="R1646" s="59">
        <v>0</v>
      </c>
    </row>
    <row r="1647" spans="2:18" hidden="1" x14ac:dyDescent="0.2">
      <c r="B1647" s="21" t="str">
        <f>'[10]Linked sheet'!A1647</f>
        <v>SA06K</v>
      </c>
      <c r="C1647" s="20" t="str">
        <f>VLOOKUP($B1647,'[10]Linked sheet'!$A$3:$O$1925,2,FALSE)</f>
        <v>Myelodysplastic Syndrome with CC Score 0-1</v>
      </c>
      <c r="D1647" s="68" t="str">
        <f>IF(AND($Q1647=$D$2,$O1647="HRG"),"See 07.BPT",IFERROR(ROUND('[10]Linked sheet'!C1647,'Rounded options'!$B$3),"-"))</f>
        <v>-</v>
      </c>
      <c r="E1647" s="66">
        <f>IF(AND($O1647="HRG",OR($D$2,$Q1647=$E$2)), "See 07.BPTs",IFERROR(ROUND('[10]Linked sheet'!D1647,'Rounded options'!$B$3),"-"))</f>
        <v>271</v>
      </c>
      <c r="F1647" s="15" t="str">
        <f>IFERROR(ROUND(IF('[10]Linked sheet'!E1647="","-",'[10]Linked sheet'!E1647),'Rounded options'!$B$3),"-")</f>
        <v>-</v>
      </c>
      <c r="G1647" s="15" t="str">
        <f>IFERROR(ROUND(IF('[10]Linked sheet'!F1647="","-",'[10]Linked sheet'!F1647),'Rounded options'!$B$3),"-")</f>
        <v>-</v>
      </c>
      <c r="H1647" s="15">
        <f>IFERROR(ROUND(IF('[10]Linked sheet'!G1647="","-",'[10]Linked sheet'!G1647),'Rounded options'!$B$3),"-")</f>
        <v>5</v>
      </c>
      <c r="I1647" s="66">
        <f>IF(AND(Q1647=$I$2,$O1647="HRG"),"See 07.BPTs",IFERROR(ROUND('[10]Linked sheet'!H1647,'Rounded options'!$B$3),"-"))</f>
        <v>1293</v>
      </c>
      <c r="J1647" s="15">
        <f>IFERROR(ROUND(IF('[10]Linked sheet'!I1647="","-",'[10]Linked sheet'!I1647),'Rounded options'!$B$3),"-")</f>
        <v>8</v>
      </c>
      <c r="K1647" s="15">
        <f>IFERROR(ROUND(IF('[10]Linked sheet'!J1647="","-",'[10]Linked sheet'!J1647),'Rounded options'!$B$3),"-")</f>
        <v>219</v>
      </c>
      <c r="L1647" s="15" t="str">
        <f>IF('[10]Linked sheet'!K1647="","-",'[10]Linked sheet'!K1647)</f>
        <v>Yes</v>
      </c>
      <c r="M1647" s="39">
        <f>IF('[10]Linked sheet'!L1647="","-",'[10]Linked sheet'!L1647)</f>
        <v>0.65</v>
      </c>
      <c r="N1647" s="35">
        <f>IFERROR(ROUND('[10]Linked sheet'!M1647,'Rounded options'!$B$3),"-")</f>
        <v>840</v>
      </c>
      <c r="O1647" s="7" t="str">
        <f>IFERROR(VLOOKUP($B1647,[11]BPT_System_Structure!$B:$F,2,FALSE),"-")</f>
        <v>-</v>
      </c>
      <c r="P1647" s="23" t="str">
        <f>IFERROR(VLOOKUP($B1647,[11]BPT_System_Structure!$B:$F,3,FALSE),"-")</f>
        <v>-</v>
      </c>
      <c r="Q1647" s="8" t="str">
        <f>IFERROR(VLOOKUP($B1647,[11]BPT_System_Structure!$B:$F,5,FALSE),"-")</f>
        <v>-</v>
      </c>
      <c r="R1647" s="59">
        <v>0</v>
      </c>
    </row>
    <row r="1648" spans="2:18" hidden="1" x14ac:dyDescent="0.2">
      <c r="B1648" s="21" t="str">
        <f>'[10]Linked sheet'!A1648</f>
        <v>SA07G</v>
      </c>
      <c r="C1648" s="20" t="str">
        <f>VLOOKUP($B1648,'[10]Linked sheet'!$A$3:$O$1925,2,FALSE)</f>
        <v>Myeloproliferative Disorder with CC Score 7+</v>
      </c>
      <c r="D1648" s="68" t="str">
        <f>IF(AND($Q1648=$D$2,$O1648="HRG"),"See 07.BPT",IFERROR(ROUND('[10]Linked sheet'!C1648,'Rounded options'!$B$3),"-"))</f>
        <v>-</v>
      </c>
      <c r="E1648" s="66">
        <f>IF(AND($O1648="HRG",OR($D$2,$Q1648=$E$2)), "See 07.BPTs",IFERROR(ROUND('[10]Linked sheet'!D1648,'Rounded options'!$B$3),"-"))</f>
        <v>925</v>
      </c>
      <c r="F1648" s="15" t="str">
        <f>IFERROR(ROUND(IF('[10]Linked sheet'!E1648="","-",'[10]Linked sheet'!E1648),'Rounded options'!$B$3),"-")</f>
        <v>-</v>
      </c>
      <c r="G1648" s="15" t="str">
        <f>IFERROR(ROUND(IF('[10]Linked sheet'!F1648="","-",'[10]Linked sheet'!F1648),'Rounded options'!$B$3),"-")</f>
        <v>-</v>
      </c>
      <c r="H1648" s="15">
        <f>IFERROR(ROUND(IF('[10]Linked sheet'!G1648="","-",'[10]Linked sheet'!G1648),'Rounded options'!$B$3),"-")</f>
        <v>5</v>
      </c>
      <c r="I1648" s="66">
        <f>IF(AND(Q1648=$I$2,$O1648="HRG"),"See 07.BPTs",IFERROR(ROUND('[10]Linked sheet'!H1648,'Rounded options'!$B$3),"-"))</f>
        <v>4263</v>
      </c>
      <c r="J1648" s="15">
        <f>IFERROR(ROUND(IF('[10]Linked sheet'!I1648="","-",'[10]Linked sheet'!I1648),'Rounded options'!$B$3),"-")</f>
        <v>37</v>
      </c>
      <c r="K1648" s="15">
        <f>IFERROR(ROUND(IF('[10]Linked sheet'!J1648="","-",'[10]Linked sheet'!J1648),'Rounded options'!$B$3),"-")</f>
        <v>219</v>
      </c>
      <c r="L1648" s="15" t="str">
        <f>IF('[10]Linked sheet'!K1648="","-",'[10]Linked sheet'!K1648)</f>
        <v>Yes</v>
      </c>
      <c r="M1648" s="39">
        <f>IF('[10]Linked sheet'!L1648="","-",'[10]Linked sheet'!L1648)</f>
        <v>0.30000000000000004</v>
      </c>
      <c r="N1648" s="35">
        <f>IFERROR(ROUND('[10]Linked sheet'!M1648,'Rounded options'!$B$3),"-")</f>
        <v>1279</v>
      </c>
      <c r="O1648" s="7" t="str">
        <f>IFERROR(VLOOKUP($B1648,[11]BPT_System_Structure!$B:$F,2,FALSE),"-")</f>
        <v>-</v>
      </c>
      <c r="P1648" s="23" t="str">
        <f>IFERROR(VLOOKUP($B1648,[11]BPT_System_Structure!$B:$F,3,FALSE),"-")</f>
        <v>-</v>
      </c>
      <c r="Q1648" s="8" t="str">
        <f>IFERROR(VLOOKUP($B1648,[11]BPT_System_Structure!$B:$F,5,FALSE),"-")</f>
        <v>-</v>
      </c>
      <c r="R1648" s="59">
        <v>0</v>
      </c>
    </row>
    <row r="1649" spans="2:18" hidden="1" x14ac:dyDescent="0.2">
      <c r="B1649" s="21" t="str">
        <f>'[10]Linked sheet'!A1649</f>
        <v>SA07H</v>
      </c>
      <c r="C1649" s="20" t="str">
        <f>VLOOKUP($B1649,'[10]Linked sheet'!$A$3:$O$1925,2,FALSE)</f>
        <v>Myeloproliferative Disorder with CC Score 4-6</v>
      </c>
      <c r="D1649" s="68" t="str">
        <f>IF(AND($Q1649=$D$2,$O1649="HRG"),"See 07.BPT",IFERROR(ROUND('[10]Linked sheet'!C1649,'Rounded options'!$B$3),"-"))</f>
        <v>-</v>
      </c>
      <c r="E1649" s="66">
        <f>IF(AND($O1649="HRG",OR($D$2,$Q1649=$E$2)), "See 07.BPTs",IFERROR(ROUND('[10]Linked sheet'!D1649,'Rounded options'!$B$3),"-"))</f>
        <v>293</v>
      </c>
      <c r="F1649" s="15" t="str">
        <f>IFERROR(ROUND(IF('[10]Linked sheet'!E1649="","-",'[10]Linked sheet'!E1649),'Rounded options'!$B$3),"-")</f>
        <v>-</v>
      </c>
      <c r="G1649" s="15" t="str">
        <f>IFERROR(ROUND(IF('[10]Linked sheet'!F1649="","-",'[10]Linked sheet'!F1649),'Rounded options'!$B$3),"-")</f>
        <v>-</v>
      </c>
      <c r="H1649" s="15">
        <f>IFERROR(ROUND(IF('[10]Linked sheet'!G1649="","-",'[10]Linked sheet'!G1649),'Rounded options'!$B$3),"-")</f>
        <v>5</v>
      </c>
      <c r="I1649" s="66">
        <f>IF(AND(Q1649=$I$2,$O1649="HRG"),"See 07.BPTs",IFERROR(ROUND('[10]Linked sheet'!H1649,'Rounded options'!$B$3),"-"))</f>
        <v>3074</v>
      </c>
      <c r="J1649" s="15">
        <f>IFERROR(ROUND(IF('[10]Linked sheet'!I1649="","-",'[10]Linked sheet'!I1649),'Rounded options'!$B$3),"-")</f>
        <v>19</v>
      </c>
      <c r="K1649" s="15">
        <f>IFERROR(ROUND(IF('[10]Linked sheet'!J1649="","-",'[10]Linked sheet'!J1649),'Rounded options'!$B$3),"-")</f>
        <v>219</v>
      </c>
      <c r="L1649" s="15" t="str">
        <f>IF('[10]Linked sheet'!K1649="","-",'[10]Linked sheet'!K1649)</f>
        <v>Yes</v>
      </c>
      <c r="M1649" s="39">
        <f>IF('[10]Linked sheet'!L1649="","-",'[10]Linked sheet'!L1649)</f>
        <v>0.30000000000000004</v>
      </c>
      <c r="N1649" s="35">
        <f>IFERROR(ROUND('[10]Linked sheet'!M1649,'Rounded options'!$B$3),"-")</f>
        <v>922</v>
      </c>
      <c r="O1649" s="7" t="str">
        <f>IFERROR(VLOOKUP($B1649,[11]BPT_System_Structure!$B:$F,2,FALSE),"-")</f>
        <v>-</v>
      </c>
      <c r="P1649" s="23" t="str">
        <f>IFERROR(VLOOKUP($B1649,[11]BPT_System_Structure!$B:$F,3,FALSE),"-")</f>
        <v>-</v>
      </c>
      <c r="Q1649" s="8" t="str">
        <f>IFERROR(VLOOKUP($B1649,[11]BPT_System_Structure!$B:$F,5,FALSE),"-")</f>
        <v>-</v>
      </c>
      <c r="R1649" s="59">
        <v>0</v>
      </c>
    </row>
    <row r="1650" spans="2:18" hidden="1" x14ac:dyDescent="0.2">
      <c r="B1650" s="21" t="str">
        <f>'[10]Linked sheet'!A1650</f>
        <v>SA07J</v>
      </c>
      <c r="C1650" s="20" t="str">
        <f>VLOOKUP($B1650,'[10]Linked sheet'!$A$3:$O$1925,2,FALSE)</f>
        <v>Myeloproliferative Disorder with CC Score 0-3</v>
      </c>
      <c r="D1650" s="68" t="str">
        <f>IF(AND($Q1650=$D$2,$O1650="HRG"),"See 07.BPT",IFERROR(ROUND('[10]Linked sheet'!C1650,'Rounded options'!$B$3),"-"))</f>
        <v>-</v>
      </c>
      <c r="E1650" s="66">
        <f>IF(AND($O1650="HRG",OR($D$2,$Q1650=$E$2)), "See 07.BPTs",IFERROR(ROUND('[10]Linked sheet'!D1650,'Rounded options'!$B$3),"-"))</f>
        <v>246</v>
      </c>
      <c r="F1650" s="15" t="str">
        <f>IFERROR(ROUND(IF('[10]Linked sheet'!E1650="","-",'[10]Linked sheet'!E1650),'Rounded options'!$B$3),"-")</f>
        <v>-</v>
      </c>
      <c r="G1650" s="15" t="str">
        <f>IFERROR(ROUND(IF('[10]Linked sheet'!F1650="","-",'[10]Linked sheet'!F1650),'Rounded options'!$B$3),"-")</f>
        <v>-</v>
      </c>
      <c r="H1650" s="15">
        <f>IFERROR(ROUND(IF('[10]Linked sheet'!G1650="","-",'[10]Linked sheet'!G1650),'Rounded options'!$B$3),"-")</f>
        <v>5</v>
      </c>
      <c r="I1650" s="66">
        <f>IF(AND(Q1650=$I$2,$O1650="HRG"),"See 07.BPTs",IFERROR(ROUND('[10]Linked sheet'!H1650,'Rounded options'!$B$3),"-"))</f>
        <v>984</v>
      </c>
      <c r="J1650" s="15">
        <f>IFERROR(ROUND(IF('[10]Linked sheet'!I1650="","-",'[10]Linked sheet'!I1650),'Rounded options'!$B$3),"-")</f>
        <v>5</v>
      </c>
      <c r="K1650" s="15">
        <f>IFERROR(ROUND(IF('[10]Linked sheet'!J1650="","-",'[10]Linked sheet'!J1650),'Rounded options'!$B$3),"-")</f>
        <v>219</v>
      </c>
      <c r="L1650" s="15" t="str">
        <f>IF('[10]Linked sheet'!K1650="","-",'[10]Linked sheet'!K1650)</f>
        <v>Yes</v>
      </c>
      <c r="M1650" s="39">
        <f>IF('[10]Linked sheet'!L1650="","-",'[10]Linked sheet'!L1650)</f>
        <v>0.65</v>
      </c>
      <c r="N1650" s="35">
        <f>IFERROR(ROUND('[10]Linked sheet'!M1650,'Rounded options'!$B$3),"-")</f>
        <v>640</v>
      </c>
      <c r="O1650" s="7" t="str">
        <f>IFERROR(VLOOKUP($B1650,[11]BPT_System_Structure!$B:$F,2,FALSE),"-")</f>
        <v>-</v>
      </c>
      <c r="P1650" s="23" t="str">
        <f>IFERROR(VLOOKUP($B1650,[11]BPT_System_Structure!$B:$F,3,FALSE),"-")</f>
        <v>-</v>
      </c>
      <c r="Q1650" s="8" t="str">
        <f>IFERROR(VLOOKUP($B1650,[11]BPT_System_Structure!$B:$F,5,FALSE),"-")</f>
        <v>-</v>
      </c>
      <c r="R1650" s="59">
        <v>0</v>
      </c>
    </row>
    <row r="1651" spans="2:18" hidden="1" x14ac:dyDescent="0.2">
      <c r="B1651" s="21" t="str">
        <f>'[10]Linked sheet'!A1651</f>
        <v>SA08G</v>
      </c>
      <c r="C1651" s="20" t="str">
        <f>VLOOKUP($B1651,'[10]Linked sheet'!$A$3:$O$1925,2,FALSE)</f>
        <v>Other Haematological or Splenic Disorders, with CC Score 6+</v>
      </c>
      <c r="D1651" s="68" t="str">
        <f>IF(AND($Q1651=$D$2,$O1651="HRG"),"See 07.BPT",IFERROR(ROUND('[10]Linked sheet'!C1651,'Rounded options'!$B$3),"-"))</f>
        <v>-</v>
      </c>
      <c r="E1651" s="66">
        <f>IF(AND($O1651="HRG",OR($D$2,$Q1651=$E$2)), "See 07.BPTs",IFERROR(ROUND('[10]Linked sheet'!D1651,'Rounded options'!$B$3),"-"))</f>
        <v>623</v>
      </c>
      <c r="F1651" s="15" t="str">
        <f>IFERROR(ROUND(IF('[10]Linked sheet'!E1651="","-",'[10]Linked sheet'!E1651),'Rounded options'!$B$3),"-")</f>
        <v>-</v>
      </c>
      <c r="G1651" s="15" t="str">
        <f>IFERROR(ROUND(IF('[10]Linked sheet'!F1651="","-",'[10]Linked sheet'!F1651),'Rounded options'!$B$3),"-")</f>
        <v>-</v>
      </c>
      <c r="H1651" s="15">
        <f>IFERROR(ROUND(IF('[10]Linked sheet'!G1651="","-",'[10]Linked sheet'!G1651),'Rounded options'!$B$3),"-")</f>
        <v>5</v>
      </c>
      <c r="I1651" s="66">
        <f>IF(AND(Q1651=$I$2,$O1651="HRG"),"See 07.BPTs",IFERROR(ROUND('[10]Linked sheet'!H1651,'Rounded options'!$B$3),"-"))</f>
        <v>3287</v>
      </c>
      <c r="J1651" s="15">
        <f>IFERROR(ROUND(IF('[10]Linked sheet'!I1651="","-",'[10]Linked sheet'!I1651),'Rounded options'!$B$3),"-")</f>
        <v>31</v>
      </c>
      <c r="K1651" s="15">
        <f>IFERROR(ROUND(IF('[10]Linked sheet'!J1651="","-",'[10]Linked sheet'!J1651),'Rounded options'!$B$3),"-")</f>
        <v>219</v>
      </c>
      <c r="L1651" s="15" t="str">
        <f>IF('[10]Linked sheet'!K1651="","-",'[10]Linked sheet'!K1651)</f>
        <v>Yes</v>
      </c>
      <c r="M1651" s="39">
        <f>IF('[10]Linked sheet'!L1651="","-",'[10]Linked sheet'!L1651)</f>
        <v>0.30000000000000004</v>
      </c>
      <c r="N1651" s="35">
        <f>IFERROR(ROUND('[10]Linked sheet'!M1651,'Rounded options'!$B$3),"-")</f>
        <v>986</v>
      </c>
      <c r="O1651" s="7" t="str">
        <f>IFERROR(VLOOKUP($B1651,[11]BPT_System_Structure!$B:$F,2,FALSE),"-")</f>
        <v>-</v>
      </c>
      <c r="P1651" s="23" t="str">
        <f>IFERROR(VLOOKUP($B1651,[11]BPT_System_Structure!$B:$F,3,FALSE),"-")</f>
        <v>-</v>
      </c>
      <c r="Q1651" s="8" t="str">
        <f>IFERROR(VLOOKUP($B1651,[11]BPT_System_Structure!$B:$F,5,FALSE),"-")</f>
        <v>-</v>
      </c>
      <c r="R1651" s="59">
        <v>0</v>
      </c>
    </row>
    <row r="1652" spans="2:18" hidden="1" x14ac:dyDescent="0.2">
      <c r="B1652" s="21" t="str">
        <f>'[10]Linked sheet'!A1652</f>
        <v>SA08H</v>
      </c>
      <c r="C1652" s="20" t="str">
        <f>VLOOKUP($B1652,'[10]Linked sheet'!$A$3:$O$1925,2,FALSE)</f>
        <v>Other Haematological or Splenic Disorders, with CC Score 3-5</v>
      </c>
      <c r="D1652" s="68" t="str">
        <f>IF(AND($Q1652=$D$2,$O1652="HRG"),"See 07.BPT",IFERROR(ROUND('[10]Linked sheet'!C1652,'Rounded options'!$B$3),"-"))</f>
        <v>-</v>
      </c>
      <c r="E1652" s="66">
        <f>IF(AND($O1652="HRG",OR($D$2,$Q1652=$E$2)), "See 07.BPTs",IFERROR(ROUND('[10]Linked sheet'!D1652,'Rounded options'!$B$3),"-"))</f>
        <v>436</v>
      </c>
      <c r="F1652" s="15" t="str">
        <f>IFERROR(ROUND(IF('[10]Linked sheet'!E1652="","-",'[10]Linked sheet'!E1652),'Rounded options'!$B$3),"-")</f>
        <v>-</v>
      </c>
      <c r="G1652" s="15" t="str">
        <f>IFERROR(ROUND(IF('[10]Linked sheet'!F1652="","-",'[10]Linked sheet'!F1652),'Rounded options'!$B$3),"-")</f>
        <v>-</v>
      </c>
      <c r="H1652" s="15">
        <f>IFERROR(ROUND(IF('[10]Linked sheet'!G1652="","-",'[10]Linked sheet'!G1652),'Rounded options'!$B$3),"-")</f>
        <v>5</v>
      </c>
      <c r="I1652" s="66">
        <f>IF(AND(Q1652=$I$2,$O1652="HRG"),"See 07.BPTs",IFERROR(ROUND('[10]Linked sheet'!H1652,'Rounded options'!$B$3),"-"))</f>
        <v>1749</v>
      </c>
      <c r="J1652" s="15">
        <f>IFERROR(ROUND(IF('[10]Linked sheet'!I1652="","-",'[10]Linked sheet'!I1652),'Rounded options'!$B$3),"-")</f>
        <v>14</v>
      </c>
      <c r="K1652" s="15">
        <f>IFERROR(ROUND(IF('[10]Linked sheet'!J1652="","-",'[10]Linked sheet'!J1652),'Rounded options'!$B$3),"-")</f>
        <v>219</v>
      </c>
      <c r="L1652" s="15" t="str">
        <f>IF('[10]Linked sheet'!K1652="","-",'[10]Linked sheet'!K1652)</f>
        <v>Yes</v>
      </c>
      <c r="M1652" s="39">
        <f>IF('[10]Linked sheet'!L1652="","-",'[10]Linked sheet'!L1652)</f>
        <v>0.4</v>
      </c>
      <c r="N1652" s="35">
        <f>IFERROR(ROUND('[10]Linked sheet'!M1652,'Rounded options'!$B$3),"-")</f>
        <v>699</v>
      </c>
      <c r="O1652" s="7" t="str">
        <f>IFERROR(VLOOKUP($B1652,[11]BPT_System_Structure!$B:$F,2,FALSE),"-")</f>
        <v>-</v>
      </c>
      <c r="P1652" s="23" t="str">
        <f>IFERROR(VLOOKUP($B1652,[11]BPT_System_Structure!$B:$F,3,FALSE),"-")</f>
        <v>-</v>
      </c>
      <c r="Q1652" s="8" t="str">
        <f>IFERROR(VLOOKUP($B1652,[11]BPT_System_Structure!$B:$F,5,FALSE),"-")</f>
        <v>-</v>
      </c>
      <c r="R1652" s="59">
        <v>0</v>
      </c>
    </row>
    <row r="1653" spans="2:18" hidden="1" x14ac:dyDescent="0.2">
      <c r="B1653" s="21" t="str">
        <f>'[10]Linked sheet'!A1653</f>
        <v>SA08J</v>
      </c>
      <c r="C1653" s="20" t="str">
        <f>VLOOKUP($B1653,'[10]Linked sheet'!$A$3:$O$1925,2,FALSE)</f>
        <v>Other Haematological or Splenic Disorders, with CC Score 0-2</v>
      </c>
      <c r="D1653" s="68" t="str">
        <f>IF(AND($Q1653=$D$2,$O1653="HRG"),"See 07.BPT",IFERROR(ROUND('[10]Linked sheet'!C1653,'Rounded options'!$B$3),"-"))</f>
        <v>-</v>
      </c>
      <c r="E1653" s="66">
        <f>IF(AND($O1653="HRG",OR($D$2,$Q1653=$E$2)), "See 07.BPTs",IFERROR(ROUND('[10]Linked sheet'!D1653,'Rounded options'!$B$3),"-"))</f>
        <v>323</v>
      </c>
      <c r="F1653" s="15" t="str">
        <f>IFERROR(ROUND(IF('[10]Linked sheet'!E1653="","-",'[10]Linked sheet'!E1653),'Rounded options'!$B$3),"-")</f>
        <v>-</v>
      </c>
      <c r="G1653" s="15" t="str">
        <f>IFERROR(ROUND(IF('[10]Linked sheet'!F1653="","-",'[10]Linked sheet'!F1653),'Rounded options'!$B$3),"-")</f>
        <v>-</v>
      </c>
      <c r="H1653" s="15">
        <f>IFERROR(ROUND(IF('[10]Linked sheet'!G1653="","-",'[10]Linked sheet'!G1653),'Rounded options'!$B$3),"-")</f>
        <v>5</v>
      </c>
      <c r="I1653" s="66">
        <f>IF(AND(Q1653=$I$2,$O1653="HRG"),"See 07.BPTs",IFERROR(ROUND('[10]Linked sheet'!H1653,'Rounded options'!$B$3),"-"))</f>
        <v>906</v>
      </c>
      <c r="J1653" s="15">
        <f>IFERROR(ROUND(IF('[10]Linked sheet'!I1653="","-",'[10]Linked sheet'!I1653),'Rounded options'!$B$3),"-")</f>
        <v>5</v>
      </c>
      <c r="K1653" s="15">
        <f>IFERROR(ROUND(IF('[10]Linked sheet'!J1653="","-",'[10]Linked sheet'!J1653),'Rounded options'!$B$3),"-")</f>
        <v>219</v>
      </c>
      <c r="L1653" s="15" t="str">
        <f>IF('[10]Linked sheet'!K1653="","-",'[10]Linked sheet'!K1653)</f>
        <v>Yes</v>
      </c>
      <c r="M1653" s="39">
        <f>IF('[10]Linked sheet'!L1653="","-",'[10]Linked sheet'!L1653)</f>
        <v>0.65</v>
      </c>
      <c r="N1653" s="35">
        <f>IFERROR(ROUND('[10]Linked sheet'!M1653,'Rounded options'!$B$3),"-")</f>
        <v>589</v>
      </c>
      <c r="O1653" s="7" t="str">
        <f>IFERROR(VLOOKUP($B1653,[11]BPT_System_Structure!$B:$F,2,FALSE),"-")</f>
        <v>-</v>
      </c>
      <c r="P1653" s="23" t="str">
        <f>IFERROR(VLOOKUP($B1653,[11]BPT_System_Structure!$B:$F,3,FALSE),"-")</f>
        <v>-</v>
      </c>
      <c r="Q1653" s="8" t="str">
        <f>IFERROR(VLOOKUP($B1653,[11]BPT_System_Structure!$B:$F,5,FALSE),"-")</f>
        <v>-</v>
      </c>
      <c r="R1653" s="59">
        <v>0</v>
      </c>
    </row>
    <row r="1654" spans="2:18" hidden="1" x14ac:dyDescent="0.2">
      <c r="B1654" s="21" t="str">
        <f>'[10]Linked sheet'!A1654</f>
        <v>SA09G</v>
      </c>
      <c r="C1654" s="20" t="str">
        <f>VLOOKUP($B1654,'[10]Linked sheet'!$A$3:$O$1925,2,FALSE)</f>
        <v>Other Red Blood Cell Disorders with CC Score 14+</v>
      </c>
      <c r="D1654" s="68" t="str">
        <f>IF(AND($Q1654=$D$2,$O1654="HRG"),"See 07.BPT",IFERROR(ROUND('[10]Linked sheet'!C1654,'Rounded options'!$B$3),"-"))</f>
        <v>-</v>
      </c>
      <c r="E1654" s="66">
        <f>IF(AND($O1654="HRG",OR($D$2,$Q1654=$E$2)), "See 07.BPTs",IFERROR(ROUND('[10]Linked sheet'!D1654,'Rounded options'!$B$3),"-"))</f>
        <v>4724</v>
      </c>
      <c r="F1654" s="15" t="str">
        <f>IFERROR(ROUND(IF('[10]Linked sheet'!E1654="","-",'[10]Linked sheet'!E1654),'Rounded options'!$B$3),"-")</f>
        <v>-</v>
      </c>
      <c r="G1654" s="15" t="str">
        <f>IFERROR(ROUND(IF('[10]Linked sheet'!F1654="","-",'[10]Linked sheet'!F1654),'Rounded options'!$B$3),"-")</f>
        <v>-</v>
      </c>
      <c r="H1654" s="15">
        <f>IFERROR(ROUND(IF('[10]Linked sheet'!G1654="","-",'[10]Linked sheet'!G1654),'Rounded options'!$B$3),"-")</f>
        <v>43</v>
      </c>
      <c r="I1654" s="66">
        <f>IF(AND(Q1654=$I$2,$O1654="HRG"),"See 07.BPTs",IFERROR(ROUND('[10]Linked sheet'!H1654,'Rounded options'!$B$3),"-"))</f>
        <v>5130</v>
      </c>
      <c r="J1654" s="15">
        <f>IFERROR(ROUND(IF('[10]Linked sheet'!I1654="","-",'[10]Linked sheet'!I1654),'Rounded options'!$B$3),"-")</f>
        <v>55</v>
      </c>
      <c r="K1654" s="15">
        <f>IFERROR(ROUND(IF('[10]Linked sheet'!J1654="","-",'[10]Linked sheet'!J1654),'Rounded options'!$B$3),"-")</f>
        <v>219</v>
      </c>
      <c r="L1654" s="15" t="str">
        <f>IF('[10]Linked sheet'!K1654="","-",'[10]Linked sheet'!K1654)</f>
        <v>Yes</v>
      </c>
      <c r="M1654" s="39">
        <f>IF('[10]Linked sheet'!L1654="","-",'[10]Linked sheet'!L1654)</f>
        <v>0.30000000000000004</v>
      </c>
      <c r="N1654" s="35">
        <f>IFERROR(ROUND('[10]Linked sheet'!M1654,'Rounded options'!$B$3),"-")</f>
        <v>1539</v>
      </c>
      <c r="O1654" s="7" t="str">
        <f>IFERROR(VLOOKUP($B1654,[11]BPT_System_Structure!$B:$F,2,FALSE),"-")</f>
        <v>-</v>
      </c>
      <c r="P1654" s="23" t="str">
        <f>IFERROR(VLOOKUP($B1654,[11]BPT_System_Structure!$B:$F,3,FALSE),"-")</f>
        <v>-</v>
      </c>
      <c r="Q1654" s="8" t="str">
        <f>IFERROR(VLOOKUP($B1654,[11]BPT_System_Structure!$B:$F,5,FALSE),"-")</f>
        <v>-</v>
      </c>
      <c r="R1654" s="59">
        <v>0</v>
      </c>
    </row>
    <row r="1655" spans="2:18" hidden="1" x14ac:dyDescent="0.2">
      <c r="B1655" s="21" t="str">
        <f>'[10]Linked sheet'!A1655</f>
        <v>SA09H</v>
      </c>
      <c r="C1655" s="20" t="str">
        <f>VLOOKUP($B1655,'[10]Linked sheet'!$A$3:$O$1925,2,FALSE)</f>
        <v>Other Red Blood Cell Disorders with CC Score 10-13</v>
      </c>
      <c r="D1655" s="68" t="str">
        <f>IF(AND($Q1655=$D$2,$O1655="HRG"),"See 07.BPT",IFERROR(ROUND('[10]Linked sheet'!C1655,'Rounded options'!$B$3),"-"))</f>
        <v>-</v>
      </c>
      <c r="E1655" s="66">
        <f>IF(AND($O1655="HRG",OR($D$2,$Q1655=$E$2)), "See 07.BPTs",IFERROR(ROUND('[10]Linked sheet'!D1655,'Rounded options'!$B$3),"-"))</f>
        <v>468</v>
      </c>
      <c r="F1655" s="15" t="str">
        <f>IFERROR(ROUND(IF('[10]Linked sheet'!E1655="","-",'[10]Linked sheet'!E1655),'Rounded options'!$B$3),"-")</f>
        <v>-</v>
      </c>
      <c r="G1655" s="15" t="str">
        <f>IFERROR(ROUND(IF('[10]Linked sheet'!F1655="","-",'[10]Linked sheet'!F1655),'Rounded options'!$B$3),"-")</f>
        <v>-</v>
      </c>
      <c r="H1655" s="15">
        <f>IFERROR(ROUND(IF('[10]Linked sheet'!G1655="","-",'[10]Linked sheet'!G1655),'Rounded options'!$B$3),"-")</f>
        <v>5</v>
      </c>
      <c r="I1655" s="66">
        <f>IF(AND(Q1655=$I$2,$O1655="HRG"),"See 07.BPTs",IFERROR(ROUND('[10]Linked sheet'!H1655,'Rounded options'!$B$3),"-"))</f>
        <v>2805</v>
      </c>
      <c r="J1655" s="15">
        <f>IFERROR(ROUND(IF('[10]Linked sheet'!I1655="","-",'[10]Linked sheet'!I1655),'Rounded options'!$B$3),"-")</f>
        <v>26</v>
      </c>
      <c r="K1655" s="15">
        <f>IFERROR(ROUND(IF('[10]Linked sheet'!J1655="","-",'[10]Linked sheet'!J1655),'Rounded options'!$B$3),"-")</f>
        <v>219</v>
      </c>
      <c r="L1655" s="15" t="str">
        <f>IF('[10]Linked sheet'!K1655="","-",'[10]Linked sheet'!K1655)</f>
        <v>Yes</v>
      </c>
      <c r="M1655" s="39">
        <f>IF('[10]Linked sheet'!L1655="","-",'[10]Linked sheet'!L1655)</f>
        <v>0.30000000000000004</v>
      </c>
      <c r="N1655" s="35">
        <f>IFERROR(ROUND('[10]Linked sheet'!M1655,'Rounded options'!$B$3),"-")</f>
        <v>842</v>
      </c>
      <c r="O1655" s="7" t="str">
        <f>IFERROR(VLOOKUP($B1655,[11]BPT_System_Structure!$B:$F,2,FALSE),"-")</f>
        <v>-</v>
      </c>
      <c r="P1655" s="23" t="str">
        <f>IFERROR(VLOOKUP($B1655,[11]BPT_System_Structure!$B:$F,3,FALSE),"-")</f>
        <v>-</v>
      </c>
      <c r="Q1655" s="8" t="str">
        <f>IFERROR(VLOOKUP($B1655,[11]BPT_System_Structure!$B:$F,5,FALSE),"-")</f>
        <v>-</v>
      </c>
      <c r="R1655" s="59">
        <v>0</v>
      </c>
    </row>
    <row r="1656" spans="2:18" hidden="1" x14ac:dyDescent="0.2">
      <c r="B1656" s="21" t="str">
        <f>'[10]Linked sheet'!A1656</f>
        <v>SA09J</v>
      </c>
      <c r="C1656" s="20" t="str">
        <f>VLOOKUP($B1656,'[10]Linked sheet'!$A$3:$O$1925,2,FALSE)</f>
        <v>Other Red Blood Cell Disorders with CC Score 6-9</v>
      </c>
      <c r="D1656" s="68" t="str">
        <f>IF(AND($Q1656=$D$2,$O1656="HRG"),"See 07.BPT",IFERROR(ROUND('[10]Linked sheet'!C1656,'Rounded options'!$B$3),"-"))</f>
        <v>-</v>
      </c>
      <c r="E1656" s="66">
        <f>IF(AND($O1656="HRG",OR($D$2,$Q1656=$E$2)), "See 07.BPTs",IFERROR(ROUND('[10]Linked sheet'!D1656,'Rounded options'!$B$3),"-"))</f>
        <v>327</v>
      </c>
      <c r="F1656" s="15" t="str">
        <f>IFERROR(ROUND(IF('[10]Linked sheet'!E1656="","-",'[10]Linked sheet'!E1656),'Rounded options'!$B$3),"-")</f>
        <v>-</v>
      </c>
      <c r="G1656" s="15" t="str">
        <f>IFERROR(ROUND(IF('[10]Linked sheet'!F1656="","-",'[10]Linked sheet'!F1656),'Rounded options'!$B$3),"-")</f>
        <v>-</v>
      </c>
      <c r="H1656" s="15">
        <f>IFERROR(ROUND(IF('[10]Linked sheet'!G1656="","-",'[10]Linked sheet'!G1656),'Rounded options'!$B$3),"-")</f>
        <v>5</v>
      </c>
      <c r="I1656" s="66">
        <f>IF(AND(Q1656=$I$2,$O1656="HRG"),"See 07.BPTs",IFERROR(ROUND('[10]Linked sheet'!H1656,'Rounded options'!$B$3),"-"))</f>
        <v>1940</v>
      </c>
      <c r="J1656" s="15">
        <f>IFERROR(ROUND(IF('[10]Linked sheet'!I1656="","-",'[10]Linked sheet'!I1656),'Rounded options'!$B$3),"-")</f>
        <v>14</v>
      </c>
      <c r="K1656" s="15">
        <f>IFERROR(ROUND(IF('[10]Linked sheet'!J1656="","-",'[10]Linked sheet'!J1656),'Rounded options'!$B$3),"-")</f>
        <v>219</v>
      </c>
      <c r="L1656" s="15" t="str">
        <f>IF('[10]Linked sheet'!K1656="","-",'[10]Linked sheet'!K1656)</f>
        <v>Yes</v>
      </c>
      <c r="M1656" s="39">
        <f>IF('[10]Linked sheet'!L1656="","-",'[10]Linked sheet'!L1656)</f>
        <v>0.30000000000000004</v>
      </c>
      <c r="N1656" s="35">
        <f>IFERROR(ROUND('[10]Linked sheet'!M1656,'Rounded options'!$B$3),"-")</f>
        <v>582</v>
      </c>
      <c r="O1656" s="7" t="str">
        <f>IFERROR(VLOOKUP($B1656,[11]BPT_System_Structure!$B:$F,2,FALSE),"-")</f>
        <v>-</v>
      </c>
      <c r="P1656" s="23" t="str">
        <f>IFERROR(VLOOKUP($B1656,[11]BPT_System_Structure!$B:$F,3,FALSE),"-")</f>
        <v>-</v>
      </c>
      <c r="Q1656" s="8" t="str">
        <f>IFERROR(VLOOKUP($B1656,[11]BPT_System_Structure!$B:$F,5,FALSE),"-")</f>
        <v>-</v>
      </c>
      <c r="R1656" s="59">
        <v>0</v>
      </c>
    </row>
    <row r="1657" spans="2:18" x14ac:dyDescent="0.2">
      <c r="B1657" s="21" t="str">
        <f>'[10]Linked sheet'!A1657</f>
        <v>SA09K</v>
      </c>
      <c r="C1657" s="20" t="str">
        <f>VLOOKUP($B1657,'[10]Linked sheet'!$A$3:$O$1925,2,FALSE)</f>
        <v>Other Red Blood Cell Disorders with CC Score 2-5</v>
      </c>
      <c r="D1657" s="68" t="str">
        <f>IF(AND($Q1657=$D$2,$O1657="HRG"),"See 07.BPT",IFERROR(ROUND('[10]Linked sheet'!C1657,'Rounded options'!$B$3),"-"))</f>
        <v>-</v>
      </c>
      <c r="E1657" s="66">
        <f>IF(AND($O1657="HRG",OR($D$2,$Q1657=$E$2)), "See 07.BPTs",IFERROR(ROUND('[10]Linked sheet'!D1657,'Rounded options'!$B$3),"-"))</f>
        <v>331</v>
      </c>
      <c r="F1657" s="15" t="str">
        <f>IFERROR(ROUND(IF('[10]Linked sheet'!E1657="","-",'[10]Linked sheet'!E1657),'Rounded options'!$B$3),"-")</f>
        <v>-</v>
      </c>
      <c r="G1657" s="15" t="str">
        <f>IFERROR(ROUND(IF('[10]Linked sheet'!F1657="","-",'[10]Linked sheet'!F1657),'Rounded options'!$B$3),"-")</f>
        <v>-</v>
      </c>
      <c r="H1657" s="15">
        <f>IFERROR(ROUND(IF('[10]Linked sheet'!G1657="","-",'[10]Linked sheet'!G1657),'Rounded options'!$B$3),"-")</f>
        <v>5</v>
      </c>
      <c r="I1657" s="66">
        <f>IF(AND(Q1657=$I$2,$O1657="HRG"),"See 07.BPTs",IFERROR(ROUND('[10]Linked sheet'!H1657,'Rounded options'!$B$3),"-"))</f>
        <v>1275</v>
      </c>
      <c r="J1657" s="15">
        <f>IFERROR(ROUND(IF('[10]Linked sheet'!I1657="","-",'[10]Linked sheet'!I1657),'Rounded options'!$B$3),"-")</f>
        <v>6</v>
      </c>
      <c r="K1657" s="15">
        <f>IFERROR(ROUND(IF('[10]Linked sheet'!J1657="","-",'[10]Linked sheet'!J1657),'Rounded options'!$B$3),"-")</f>
        <v>219</v>
      </c>
      <c r="L1657" s="15" t="str">
        <f>IF('[10]Linked sheet'!K1657="","-",'[10]Linked sheet'!K1657)</f>
        <v>Yes</v>
      </c>
      <c r="M1657" s="39">
        <f>IF('[10]Linked sheet'!L1657="","-",'[10]Linked sheet'!L1657)</f>
        <v>0.4</v>
      </c>
      <c r="N1657" s="35">
        <f>IFERROR(ROUND('[10]Linked sheet'!M1657,'Rounded options'!$B$3),"-")</f>
        <v>510</v>
      </c>
      <c r="O1657" s="7" t="str">
        <f>IFERROR(VLOOKUP($B1657,[11]BPT_System_Structure!$B:$F,2,FALSE),"-")</f>
        <v xml:space="preserve">HRG </v>
      </c>
      <c r="P1657" s="23" t="str">
        <f>IFERROR(VLOOKUP($B1657,[11]BPT_System_Structure!$B:$F,3,FALSE),"-")</f>
        <v>SDEC</v>
      </c>
      <c r="Q1657" s="8" t="str">
        <f>IFERROR(VLOOKUP($B1657,[11]BPT_System_Structure!$B:$F,5,FALSE),"-")</f>
        <v>NE</v>
      </c>
      <c r="R1657" s="59" t="s">
        <v>11</v>
      </c>
    </row>
    <row r="1658" spans="2:18" x14ac:dyDescent="0.2">
      <c r="B1658" s="21" t="str">
        <f>'[10]Linked sheet'!A1658</f>
        <v>SA09L</v>
      </c>
      <c r="C1658" s="20" t="str">
        <f>VLOOKUP($B1658,'[10]Linked sheet'!$A$3:$O$1925,2,FALSE)</f>
        <v>Other Red Blood Cell Disorders with CC Score 0-1</v>
      </c>
      <c r="D1658" s="68" t="str">
        <f>IF(AND($Q1658=$D$2,$O1658="HRG"),"See 07.BPT",IFERROR(ROUND('[10]Linked sheet'!C1658,'Rounded options'!$B$3),"-"))</f>
        <v>-</v>
      </c>
      <c r="E1658" s="66">
        <f>IF(AND($O1658="HRG",OR($D$2,$Q1658=$E$2)), "See 07.BPTs",IFERROR(ROUND('[10]Linked sheet'!D1658,'Rounded options'!$B$3),"-"))</f>
        <v>324</v>
      </c>
      <c r="F1658" s="15" t="str">
        <f>IFERROR(ROUND(IF('[10]Linked sheet'!E1658="","-",'[10]Linked sheet'!E1658),'Rounded options'!$B$3),"-")</f>
        <v>-</v>
      </c>
      <c r="G1658" s="15" t="str">
        <f>IFERROR(ROUND(IF('[10]Linked sheet'!F1658="","-",'[10]Linked sheet'!F1658),'Rounded options'!$B$3),"-")</f>
        <v>-</v>
      </c>
      <c r="H1658" s="15">
        <f>IFERROR(ROUND(IF('[10]Linked sheet'!G1658="","-",'[10]Linked sheet'!G1658),'Rounded options'!$B$3),"-")</f>
        <v>5</v>
      </c>
      <c r="I1658" s="66">
        <f>IF(AND(Q1658=$I$2,$O1658="HRG"),"See 07.BPTs",IFERROR(ROUND('[10]Linked sheet'!H1658,'Rounded options'!$B$3),"-"))</f>
        <v>646</v>
      </c>
      <c r="J1658" s="15">
        <f>IFERROR(ROUND(IF('[10]Linked sheet'!I1658="","-",'[10]Linked sheet'!I1658),'Rounded options'!$B$3),"-")</f>
        <v>5</v>
      </c>
      <c r="K1658" s="15">
        <f>IFERROR(ROUND(IF('[10]Linked sheet'!J1658="","-",'[10]Linked sheet'!J1658),'Rounded options'!$B$3),"-")</f>
        <v>219</v>
      </c>
      <c r="L1658" s="15" t="str">
        <f>IF('[10]Linked sheet'!K1658="","-",'[10]Linked sheet'!K1658)</f>
        <v>Yes</v>
      </c>
      <c r="M1658" s="39">
        <f>IF('[10]Linked sheet'!L1658="","-",'[10]Linked sheet'!L1658)</f>
        <v>1</v>
      </c>
      <c r="N1658" s="35">
        <f>IFERROR(ROUND('[10]Linked sheet'!M1658,'Rounded options'!$B$3),"-")</f>
        <v>646</v>
      </c>
      <c r="O1658" s="7" t="str">
        <f>IFERROR(VLOOKUP($B1658,[11]BPT_System_Structure!$B:$F,2,FALSE),"-")</f>
        <v xml:space="preserve">HRG </v>
      </c>
      <c r="P1658" s="23" t="str">
        <f>IFERROR(VLOOKUP($B1658,[11]BPT_System_Structure!$B:$F,3,FALSE),"-")</f>
        <v>SDEC</v>
      </c>
      <c r="Q1658" s="8" t="str">
        <f>IFERROR(VLOOKUP($B1658,[11]BPT_System_Structure!$B:$F,5,FALSE),"-")</f>
        <v>NE</v>
      </c>
      <c r="R1658" s="59" t="s">
        <v>11</v>
      </c>
    </row>
    <row r="1659" spans="2:18" hidden="1" x14ac:dyDescent="0.2">
      <c r="B1659" s="21" t="str">
        <f>'[10]Linked sheet'!A1659</f>
        <v>SA11Z</v>
      </c>
      <c r="C1659" s="20" t="str">
        <f>VLOOKUP($B1659,'[10]Linked sheet'!$A$3:$O$1925,2,FALSE)</f>
        <v>Thalassaemia</v>
      </c>
      <c r="D1659" s="68" t="str">
        <f>IF(AND($Q1659=$D$2,$O1659="HRG"),"See 07.BPT",IFERROR(ROUND('[10]Linked sheet'!C1659,'Rounded options'!$B$3),"-"))</f>
        <v>-</v>
      </c>
      <c r="E1659" s="66">
        <f>IF(AND($O1659="HRG",OR($D$2,$Q1659=$E$2)), "See 07.BPTs",IFERROR(ROUND('[10]Linked sheet'!D1659,'Rounded options'!$B$3),"-"))</f>
        <v>473</v>
      </c>
      <c r="F1659" s="15" t="str">
        <f>IFERROR(ROUND(IF('[10]Linked sheet'!E1659="","-",'[10]Linked sheet'!E1659),'Rounded options'!$B$3),"-")</f>
        <v>-</v>
      </c>
      <c r="G1659" s="15" t="str">
        <f>IFERROR(ROUND(IF('[10]Linked sheet'!F1659="","-",'[10]Linked sheet'!F1659),'Rounded options'!$B$3),"-")</f>
        <v>-</v>
      </c>
      <c r="H1659" s="15">
        <f>IFERROR(ROUND(IF('[10]Linked sheet'!G1659="","-",'[10]Linked sheet'!G1659),'Rounded options'!$B$3),"-")</f>
        <v>5</v>
      </c>
      <c r="I1659" s="66">
        <f>IF(AND(Q1659=$I$2,$O1659="HRG"),"See 07.BPTs",IFERROR(ROUND('[10]Linked sheet'!H1659,'Rounded options'!$B$3),"-"))</f>
        <v>763</v>
      </c>
      <c r="J1659" s="15">
        <f>IFERROR(ROUND(IF('[10]Linked sheet'!I1659="","-",'[10]Linked sheet'!I1659),'Rounded options'!$B$3),"-")</f>
        <v>5</v>
      </c>
      <c r="K1659" s="15">
        <f>IFERROR(ROUND(IF('[10]Linked sheet'!J1659="","-",'[10]Linked sheet'!J1659),'Rounded options'!$B$3),"-")</f>
        <v>219</v>
      </c>
      <c r="L1659" s="15" t="str">
        <f>IF('[10]Linked sheet'!K1659="","-",'[10]Linked sheet'!K1659)</f>
        <v>No</v>
      </c>
      <c r="M1659" s="39" t="str">
        <f>IF('[10]Linked sheet'!L1659="","-",'[10]Linked sheet'!L1659)</f>
        <v>-</v>
      </c>
      <c r="N1659" s="35">
        <f>IFERROR(ROUND('[10]Linked sheet'!M1659,'Rounded options'!$B$3),"-")</f>
        <v>0</v>
      </c>
      <c r="O1659" s="7" t="str">
        <f>IFERROR(VLOOKUP($B1659,[11]BPT_System_Structure!$B:$F,2,FALSE),"-")</f>
        <v>-</v>
      </c>
      <c r="P1659" s="23" t="str">
        <f>IFERROR(VLOOKUP($B1659,[11]BPT_System_Structure!$B:$F,3,FALSE),"-")</f>
        <v>-</v>
      </c>
      <c r="Q1659" s="8" t="str">
        <f>IFERROR(VLOOKUP($B1659,[11]BPT_System_Structure!$B:$F,5,FALSE),"-")</f>
        <v>-</v>
      </c>
      <c r="R1659" s="59">
        <v>0</v>
      </c>
    </row>
    <row r="1660" spans="2:18" hidden="1" x14ac:dyDescent="0.2">
      <c r="B1660" s="21" t="str">
        <f>'[10]Linked sheet'!A1660</f>
        <v>SA12G</v>
      </c>
      <c r="C1660" s="20" t="str">
        <f>VLOOKUP($B1660,'[10]Linked sheet'!$A$3:$O$1925,2,FALSE)</f>
        <v>Thrombocytopenia with CC Score 8+</v>
      </c>
      <c r="D1660" s="68" t="str">
        <f>IF(AND($Q1660=$D$2,$O1660="HRG"),"See 07.BPT",IFERROR(ROUND('[10]Linked sheet'!C1660,'Rounded options'!$B$3),"-"))</f>
        <v>-</v>
      </c>
      <c r="E1660" s="66">
        <f>IF(AND($O1660="HRG",OR($D$2,$Q1660=$E$2)), "See 07.BPTs",IFERROR(ROUND('[10]Linked sheet'!D1660,'Rounded options'!$B$3),"-"))</f>
        <v>1040</v>
      </c>
      <c r="F1660" s="15" t="str">
        <f>IFERROR(ROUND(IF('[10]Linked sheet'!E1660="","-",'[10]Linked sheet'!E1660),'Rounded options'!$B$3),"-")</f>
        <v>-</v>
      </c>
      <c r="G1660" s="15" t="str">
        <f>IFERROR(ROUND(IF('[10]Linked sheet'!F1660="","-",'[10]Linked sheet'!F1660),'Rounded options'!$B$3),"-")</f>
        <v>-</v>
      </c>
      <c r="H1660" s="15">
        <f>IFERROR(ROUND(IF('[10]Linked sheet'!G1660="","-",'[10]Linked sheet'!G1660),'Rounded options'!$B$3),"-")</f>
        <v>5</v>
      </c>
      <c r="I1660" s="66">
        <f>IF(AND(Q1660=$I$2,$O1660="HRG"),"See 07.BPTs",IFERROR(ROUND('[10]Linked sheet'!H1660,'Rounded options'!$B$3),"-"))</f>
        <v>3482</v>
      </c>
      <c r="J1660" s="15">
        <f>IFERROR(ROUND(IF('[10]Linked sheet'!I1660="","-",'[10]Linked sheet'!I1660),'Rounded options'!$B$3),"-")</f>
        <v>31</v>
      </c>
      <c r="K1660" s="15">
        <f>IFERROR(ROUND(IF('[10]Linked sheet'!J1660="","-",'[10]Linked sheet'!J1660),'Rounded options'!$B$3),"-")</f>
        <v>219</v>
      </c>
      <c r="L1660" s="15" t="str">
        <f>IF('[10]Linked sheet'!K1660="","-",'[10]Linked sheet'!K1660)</f>
        <v>Yes</v>
      </c>
      <c r="M1660" s="39">
        <f>IF('[10]Linked sheet'!L1660="","-",'[10]Linked sheet'!L1660)</f>
        <v>0.30000000000000004</v>
      </c>
      <c r="N1660" s="35">
        <f>IFERROR(ROUND('[10]Linked sheet'!M1660,'Rounded options'!$B$3),"-")</f>
        <v>1045</v>
      </c>
      <c r="O1660" s="7" t="str">
        <f>IFERROR(VLOOKUP($B1660,[11]BPT_System_Structure!$B:$F,2,FALSE),"-")</f>
        <v>-</v>
      </c>
      <c r="P1660" s="23" t="str">
        <f>IFERROR(VLOOKUP($B1660,[11]BPT_System_Structure!$B:$F,3,FALSE),"-")</f>
        <v>-</v>
      </c>
      <c r="Q1660" s="8" t="str">
        <f>IFERROR(VLOOKUP($B1660,[11]BPT_System_Structure!$B:$F,5,FALSE),"-")</f>
        <v>-</v>
      </c>
      <c r="R1660" s="59">
        <v>0</v>
      </c>
    </row>
    <row r="1661" spans="2:18" hidden="1" x14ac:dyDescent="0.2">
      <c r="B1661" s="21" t="str">
        <f>'[10]Linked sheet'!A1661</f>
        <v>SA12H</v>
      </c>
      <c r="C1661" s="20" t="str">
        <f>VLOOKUP($B1661,'[10]Linked sheet'!$A$3:$O$1925,2,FALSE)</f>
        <v>Thrombocytopenia with CC Score 5-7</v>
      </c>
      <c r="D1661" s="68" t="str">
        <f>IF(AND($Q1661=$D$2,$O1661="HRG"),"See 07.BPT",IFERROR(ROUND('[10]Linked sheet'!C1661,'Rounded options'!$B$3),"-"))</f>
        <v>-</v>
      </c>
      <c r="E1661" s="66">
        <f>IF(AND($O1661="HRG",OR($D$2,$Q1661=$E$2)), "See 07.BPTs",IFERROR(ROUND('[10]Linked sheet'!D1661,'Rounded options'!$B$3),"-"))</f>
        <v>315</v>
      </c>
      <c r="F1661" s="15" t="str">
        <f>IFERROR(ROUND(IF('[10]Linked sheet'!E1661="","-",'[10]Linked sheet'!E1661),'Rounded options'!$B$3),"-")</f>
        <v>-</v>
      </c>
      <c r="G1661" s="15" t="str">
        <f>IFERROR(ROUND(IF('[10]Linked sheet'!F1661="","-",'[10]Linked sheet'!F1661),'Rounded options'!$B$3),"-")</f>
        <v>-</v>
      </c>
      <c r="H1661" s="15">
        <f>IFERROR(ROUND(IF('[10]Linked sheet'!G1661="","-",'[10]Linked sheet'!G1661),'Rounded options'!$B$3),"-")</f>
        <v>5</v>
      </c>
      <c r="I1661" s="66">
        <f>IF(AND(Q1661=$I$2,$O1661="HRG"),"See 07.BPTs",IFERROR(ROUND('[10]Linked sheet'!H1661,'Rounded options'!$B$3),"-"))</f>
        <v>2467</v>
      </c>
      <c r="J1661" s="15">
        <f>IFERROR(ROUND(IF('[10]Linked sheet'!I1661="","-",'[10]Linked sheet'!I1661),'Rounded options'!$B$3),"-")</f>
        <v>16</v>
      </c>
      <c r="K1661" s="15">
        <f>IFERROR(ROUND(IF('[10]Linked sheet'!J1661="","-",'[10]Linked sheet'!J1661),'Rounded options'!$B$3),"-")</f>
        <v>219</v>
      </c>
      <c r="L1661" s="15" t="str">
        <f>IF('[10]Linked sheet'!K1661="","-",'[10]Linked sheet'!K1661)</f>
        <v>Yes</v>
      </c>
      <c r="M1661" s="39">
        <f>IF('[10]Linked sheet'!L1661="","-",'[10]Linked sheet'!L1661)</f>
        <v>0.30000000000000004</v>
      </c>
      <c r="N1661" s="35">
        <f>IFERROR(ROUND('[10]Linked sheet'!M1661,'Rounded options'!$B$3),"-")</f>
        <v>740</v>
      </c>
      <c r="O1661" s="7" t="str">
        <f>IFERROR(VLOOKUP($B1661,[11]BPT_System_Structure!$B:$F,2,FALSE),"-")</f>
        <v>-</v>
      </c>
      <c r="P1661" s="23" t="str">
        <f>IFERROR(VLOOKUP($B1661,[11]BPT_System_Structure!$B:$F,3,FALSE),"-")</f>
        <v>-</v>
      </c>
      <c r="Q1661" s="8" t="str">
        <f>IFERROR(VLOOKUP($B1661,[11]BPT_System_Structure!$B:$F,5,FALSE),"-")</f>
        <v>-</v>
      </c>
      <c r="R1661" s="59">
        <v>0</v>
      </c>
    </row>
    <row r="1662" spans="2:18" hidden="1" x14ac:dyDescent="0.2">
      <c r="B1662" s="21" t="str">
        <f>'[10]Linked sheet'!A1662</f>
        <v>SA12J</v>
      </c>
      <c r="C1662" s="20" t="str">
        <f>VLOOKUP($B1662,'[10]Linked sheet'!$A$3:$O$1925,2,FALSE)</f>
        <v>Thrombocytopenia with CC Score 2-4</v>
      </c>
      <c r="D1662" s="68" t="str">
        <f>IF(AND($Q1662=$D$2,$O1662="HRG"),"See 07.BPT",IFERROR(ROUND('[10]Linked sheet'!C1662,'Rounded options'!$B$3),"-"))</f>
        <v>-</v>
      </c>
      <c r="E1662" s="66">
        <f>IF(AND($O1662="HRG",OR($D$2,$Q1662=$E$2)), "See 07.BPTs",IFERROR(ROUND('[10]Linked sheet'!D1662,'Rounded options'!$B$3),"-"))</f>
        <v>306</v>
      </c>
      <c r="F1662" s="15" t="str">
        <f>IFERROR(ROUND(IF('[10]Linked sheet'!E1662="","-",'[10]Linked sheet'!E1662),'Rounded options'!$B$3),"-")</f>
        <v>-</v>
      </c>
      <c r="G1662" s="15" t="str">
        <f>IFERROR(ROUND(IF('[10]Linked sheet'!F1662="","-",'[10]Linked sheet'!F1662),'Rounded options'!$B$3),"-")</f>
        <v>-</v>
      </c>
      <c r="H1662" s="15">
        <f>IFERROR(ROUND(IF('[10]Linked sheet'!G1662="","-",'[10]Linked sheet'!G1662),'Rounded options'!$B$3),"-")</f>
        <v>5</v>
      </c>
      <c r="I1662" s="66">
        <f>IF(AND(Q1662=$I$2,$O1662="HRG"),"See 07.BPTs",IFERROR(ROUND('[10]Linked sheet'!H1662,'Rounded options'!$B$3),"-"))</f>
        <v>1641</v>
      </c>
      <c r="J1662" s="15">
        <f>IFERROR(ROUND(IF('[10]Linked sheet'!I1662="","-",'[10]Linked sheet'!I1662),'Rounded options'!$B$3),"-")</f>
        <v>9</v>
      </c>
      <c r="K1662" s="15">
        <f>IFERROR(ROUND(IF('[10]Linked sheet'!J1662="","-",'[10]Linked sheet'!J1662),'Rounded options'!$B$3),"-")</f>
        <v>219</v>
      </c>
      <c r="L1662" s="15" t="str">
        <f>IF('[10]Linked sheet'!K1662="","-",'[10]Linked sheet'!K1662)</f>
        <v>Yes</v>
      </c>
      <c r="M1662" s="39">
        <f>IF('[10]Linked sheet'!L1662="","-",'[10]Linked sheet'!L1662)</f>
        <v>0.4</v>
      </c>
      <c r="N1662" s="35">
        <f>IFERROR(ROUND('[10]Linked sheet'!M1662,'Rounded options'!$B$3),"-")</f>
        <v>657</v>
      </c>
      <c r="O1662" s="7" t="str">
        <f>IFERROR(VLOOKUP($B1662,[11]BPT_System_Structure!$B:$F,2,FALSE),"-")</f>
        <v>-</v>
      </c>
      <c r="P1662" s="23" t="str">
        <f>IFERROR(VLOOKUP($B1662,[11]BPT_System_Structure!$B:$F,3,FALSE),"-")</f>
        <v>-</v>
      </c>
      <c r="Q1662" s="8" t="str">
        <f>IFERROR(VLOOKUP($B1662,[11]BPT_System_Structure!$B:$F,5,FALSE),"-")</f>
        <v>-</v>
      </c>
      <c r="R1662" s="59">
        <v>0</v>
      </c>
    </row>
    <row r="1663" spans="2:18" hidden="1" x14ac:dyDescent="0.2">
      <c r="B1663" s="21" t="str">
        <f>'[10]Linked sheet'!A1663</f>
        <v>SA12K</v>
      </c>
      <c r="C1663" s="20" t="str">
        <f>VLOOKUP($B1663,'[10]Linked sheet'!$A$3:$O$1925,2,FALSE)</f>
        <v>Thrombocytopenia with CC Score 0-1</v>
      </c>
      <c r="D1663" s="68" t="str">
        <f>IF(AND($Q1663=$D$2,$O1663="HRG"),"See 07.BPT",IFERROR(ROUND('[10]Linked sheet'!C1663,'Rounded options'!$B$3),"-"))</f>
        <v>-</v>
      </c>
      <c r="E1663" s="66">
        <f>IF(AND($O1663="HRG",OR($D$2,$Q1663=$E$2)), "See 07.BPTs",IFERROR(ROUND('[10]Linked sheet'!D1663,'Rounded options'!$B$3),"-"))</f>
        <v>253</v>
      </c>
      <c r="F1663" s="15" t="str">
        <f>IFERROR(ROUND(IF('[10]Linked sheet'!E1663="","-",'[10]Linked sheet'!E1663),'Rounded options'!$B$3),"-")</f>
        <v>-</v>
      </c>
      <c r="G1663" s="15" t="str">
        <f>IFERROR(ROUND(IF('[10]Linked sheet'!F1663="","-",'[10]Linked sheet'!F1663),'Rounded options'!$B$3),"-")</f>
        <v>-</v>
      </c>
      <c r="H1663" s="15">
        <f>IFERROR(ROUND(IF('[10]Linked sheet'!G1663="","-",'[10]Linked sheet'!G1663),'Rounded options'!$B$3),"-")</f>
        <v>5</v>
      </c>
      <c r="I1663" s="66">
        <f>IF(AND(Q1663=$I$2,$O1663="HRG"),"See 07.BPTs",IFERROR(ROUND('[10]Linked sheet'!H1663,'Rounded options'!$B$3),"-"))</f>
        <v>1173</v>
      </c>
      <c r="J1663" s="15">
        <f>IFERROR(ROUND(IF('[10]Linked sheet'!I1663="","-",'[10]Linked sheet'!I1663),'Rounded options'!$B$3),"-")</f>
        <v>8</v>
      </c>
      <c r="K1663" s="15">
        <f>IFERROR(ROUND(IF('[10]Linked sheet'!J1663="","-",'[10]Linked sheet'!J1663),'Rounded options'!$B$3),"-")</f>
        <v>219</v>
      </c>
      <c r="L1663" s="15" t="str">
        <f>IF('[10]Linked sheet'!K1663="","-",'[10]Linked sheet'!K1663)</f>
        <v>Yes</v>
      </c>
      <c r="M1663" s="39">
        <f>IF('[10]Linked sheet'!L1663="","-",'[10]Linked sheet'!L1663)</f>
        <v>0.65</v>
      </c>
      <c r="N1663" s="35">
        <f>IFERROR(ROUND('[10]Linked sheet'!M1663,'Rounded options'!$B$3),"-")</f>
        <v>762</v>
      </c>
      <c r="O1663" s="7" t="str">
        <f>IFERROR(VLOOKUP($B1663,[11]BPT_System_Structure!$B:$F,2,FALSE),"-")</f>
        <v>-</v>
      </c>
      <c r="P1663" s="23" t="str">
        <f>IFERROR(VLOOKUP($B1663,[11]BPT_System_Structure!$B:$F,3,FALSE),"-")</f>
        <v>-</v>
      </c>
      <c r="Q1663" s="8" t="str">
        <f>IFERROR(VLOOKUP($B1663,[11]BPT_System_Structure!$B:$F,5,FALSE),"-")</f>
        <v>-</v>
      </c>
      <c r="R1663" s="59">
        <v>0</v>
      </c>
    </row>
    <row r="1664" spans="2:18" hidden="1" x14ac:dyDescent="0.2">
      <c r="B1664" s="21" t="str">
        <f>'[10]Linked sheet'!A1664</f>
        <v>SA13A</v>
      </c>
      <c r="C1664" s="20" t="str">
        <f>VLOOKUP($B1664,'[10]Linked sheet'!$A$3:$O$1925,2,FALSE)</f>
        <v>Single Plasma Exchange, Leucophoresis or Red Cell Exchange, 19 years and over</v>
      </c>
      <c r="D1664" s="68">
        <f>IF(AND($Q1664=$D$2,$O1664="HRG"),"See 07.BPT",IFERROR(ROUND('[10]Linked sheet'!C1664,'Rounded options'!$B$3),"-"))</f>
        <v>132</v>
      </c>
      <c r="E1664" s="66">
        <f>IF(AND($O1664="HRG",OR($D$2,$Q1664=$E$2)), "See 07.BPTs",IFERROR(ROUND('[10]Linked sheet'!D1664,'Rounded options'!$B$3),"-"))</f>
        <v>411</v>
      </c>
      <c r="F1664" s="15" t="str">
        <f>IFERROR(ROUND(IF('[10]Linked sheet'!E1664="","-",'[10]Linked sheet'!E1664),'Rounded options'!$B$3),"-")</f>
        <v>-</v>
      </c>
      <c r="G1664" s="15" t="str">
        <f>IFERROR(ROUND(IF('[10]Linked sheet'!F1664="","-",'[10]Linked sheet'!F1664),'Rounded options'!$B$3),"-")</f>
        <v>-</v>
      </c>
      <c r="H1664" s="15">
        <f>IFERROR(ROUND(IF('[10]Linked sheet'!G1664="","-",'[10]Linked sheet'!G1664),'Rounded options'!$B$3),"-")</f>
        <v>5</v>
      </c>
      <c r="I1664" s="66">
        <f>IF(AND(Q1664=$I$2,$O1664="HRG"),"See 07.BPTs",IFERROR(ROUND('[10]Linked sheet'!H1664,'Rounded options'!$B$3),"-"))</f>
        <v>578</v>
      </c>
      <c r="J1664" s="15">
        <f>IFERROR(ROUND(IF('[10]Linked sheet'!I1664="","-",'[10]Linked sheet'!I1664),'Rounded options'!$B$3),"-")</f>
        <v>5</v>
      </c>
      <c r="K1664" s="15">
        <f>IFERROR(ROUND(IF('[10]Linked sheet'!J1664="","-",'[10]Linked sheet'!J1664),'Rounded options'!$B$3),"-")</f>
        <v>219</v>
      </c>
      <c r="L1664" s="15" t="str">
        <f>IF('[10]Linked sheet'!K1664="","-",'[10]Linked sheet'!K1664)</f>
        <v>No</v>
      </c>
      <c r="M1664" s="39" t="str">
        <f>IF('[10]Linked sheet'!L1664="","-",'[10]Linked sheet'!L1664)</f>
        <v>-</v>
      </c>
      <c r="N1664" s="35">
        <f>IFERROR(ROUND('[10]Linked sheet'!M1664,'Rounded options'!$B$3),"-")</f>
        <v>0</v>
      </c>
      <c r="O1664" s="7" t="str">
        <f>IFERROR(VLOOKUP($B1664,[11]BPT_System_Structure!$B:$F,2,FALSE),"-")</f>
        <v>-</v>
      </c>
      <c r="P1664" s="23" t="str">
        <f>IFERROR(VLOOKUP($B1664,[11]BPT_System_Structure!$B:$F,3,FALSE),"-")</f>
        <v>-</v>
      </c>
      <c r="Q1664" s="8" t="str">
        <f>IFERROR(VLOOKUP($B1664,[11]BPT_System_Structure!$B:$F,5,FALSE),"-")</f>
        <v>-</v>
      </c>
      <c r="R1664" s="59">
        <v>0</v>
      </c>
    </row>
    <row r="1665" spans="2:18" hidden="1" x14ac:dyDescent="0.2">
      <c r="B1665" s="21" t="str">
        <f>'[10]Linked sheet'!A1665</f>
        <v>SA13B</v>
      </c>
      <c r="C1665" s="20" t="str">
        <f>VLOOKUP($B1665,'[10]Linked sheet'!$A$3:$O$1925,2,FALSE)</f>
        <v>Single Plasma Exchange, Leucophoresis or Red Cell Exchange, 18 years and under</v>
      </c>
      <c r="D1665" s="68">
        <f>IF(AND($Q1665=$D$2,$O1665="HRG"),"See 07.BPT",IFERROR(ROUND('[10]Linked sheet'!C1665,'Rounded options'!$B$3),"-"))</f>
        <v>151</v>
      </c>
      <c r="E1665" s="66">
        <f>IF(AND($O1665="HRG",OR($D$2,$Q1665=$E$2)), "See 07.BPTs",IFERROR(ROUND('[10]Linked sheet'!D1665,'Rounded options'!$B$3),"-"))</f>
        <v>543</v>
      </c>
      <c r="F1665" s="15" t="str">
        <f>IFERROR(ROUND(IF('[10]Linked sheet'!E1665="","-",'[10]Linked sheet'!E1665),'Rounded options'!$B$3),"-")</f>
        <v>-</v>
      </c>
      <c r="G1665" s="15" t="str">
        <f>IFERROR(ROUND(IF('[10]Linked sheet'!F1665="","-",'[10]Linked sheet'!F1665),'Rounded options'!$B$3),"-")</f>
        <v>-</v>
      </c>
      <c r="H1665" s="15">
        <f>IFERROR(ROUND(IF('[10]Linked sheet'!G1665="","-",'[10]Linked sheet'!G1665),'Rounded options'!$B$3),"-")</f>
        <v>5</v>
      </c>
      <c r="I1665" s="66">
        <f>IF(AND(Q1665=$I$2,$O1665="HRG"),"See 07.BPTs",IFERROR(ROUND('[10]Linked sheet'!H1665,'Rounded options'!$B$3),"-"))</f>
        <v>556</v>
      </c>
      <c r="J1665" s="15">
        <f>IFERROR(ROUND(IF('[10]Linked sheet'!I1665="","-",'[10]Linked sheet'!I1665),'Rounded options'!$B$3),"-")</f>
        <v>5</v>
      </c>
      <c r="K1665" s="15">
        <f>IFERROR(ROUND(IF('[10]Linked sheet'!J1665="","-",'[10]Linked sheet'!J1665),'Rounded options'!$B$3),"-")</f>
        <v>219</v>
      </c>
      <c r="L1665" s="15" t="str">
        <f>IF('[10]Linked sheet'!K1665="","-",'[10]Linked sheet'!K1665)</f>
        <v>No</v>
      </c>
      <c r="M1665" s="39" t="str">
        <f>IF('[10]Linked sheet'!L1665="","-",'[10]Linked sheet'!L1665)</f>
        <v>-</v>
      </c>
      <c r="N1665" s="35">
        <f>IFERROR(ROUND('[10]Linked sheet'!M1665,'Rounded options'!$B$3),"-")</f>
        <v>0</v>
      </c>
      <c r="O1665" s="7" t="str">
        <f>IFERROR(VLOOKUP($B1665,[11]BPT_System_Structure!$B:$F,2,FALSE),"-")</f>
        <v>-</v>
      </c>
      <c r="P1665" s="23" t="str">
        <f>IFERROR(VLOOKUP($B1665,[11]BPT_System_Structure!$B:$F,3,FALSE),"-")</f>
        <v>-</v>
      </c>
      <c r="Q1665" s="8" t="str">
        <f>IFERROR(VLOOKUP($B1665,[11]BPT_System_Structure!$B:$F,5,FALSE),"-")</f>
        <v>-</v>
      </c>
      <c r="R1665" s="59">
        <v>0</v>
      </c>
    </row>
    <row r="1666" spans="2:18" hidden="1" x14ac:dyDescent="0.2">
      <c r="B1666" s="21" t="str">
        <f>'[10]Linked sheet'!A1666</f>
        <v>SA14Z</v>
      </c>
      <c r="C1666" s="20" t="str">
        <f>VLOOKUP($B1666,'[10]Linked sheet'!$A$3:$O$1925,2,FALSE)</f>
        <v>Plasma Exchanges, 2 to 9</v>
      </c>
      <c r="D1666" s="68" t="str">
        <f>IF(AND($Q1666=$D$2,$O1666="HRG"),"See 07.BPT",IFERROR(ROUND('[10]Linked sheet'!C1666,'Rounded options'!$B$3),"-"))</f>
        <v>-</v>
      </c>
      <c r="E1666" s="66">
        <f>IF(AND($O1666="HRG",OR($D$2,$Q1666=$E$2)), "See 07.BPTs",IFERROR(ROUND('[10]Linked sheet'!D1666,'Rounded options'!$B$3),"-"))</f>
        <v>3422</v>
      </c>
      <c r="F1666" s="15" t="str">
        <f>IFERROR(ROUND(IF('[10]Linked sheet'!E1666="","-",'[10]Linked sheet'!E1666),'Rounded options'!$B$3),"-")</f>
        <v>-</v>
      </c>
      <c r="G1666" s="15" t="str">
        <f>IFERROR(ROUND(IF('[10]Linked sheet'!F1666="","-",'[10]Linked sheet'!F1666),'Rounded options'!$B$3),"-")</f>
        <v>-</v>
      </c>
      <c r="H1666" s="15">
        <f>IFERROR(ROUND(IF('[10]Linked sheet'!G1666="","-",'[10]Linked sheet'!G1666),'Rounded options'!$B$3),"-")</f>
        <v>16</v>
      </c>
      <c r="I1666" s="66">
        <f>IF(AND(Q1666=$I$2,$O1666="HRG"),"See 07.BPTs",IFERROR(ROUND('[10]Linked sheet'!H1666,'Rounded options'!$B$3),"-"))</f>
        <v>9086</v>
      </c>
      <c r="J1666" s="15">
        <f>IFERROR(ROUND(IF('[10]Linked sheet'!I1666="","-",'[10]Linked sheet'!I1666),'Rounded options'!$B$3),"-")</f>
        <v>62</v>
      </c>
      <c r="K1666" s="15">
        <f>IFERROR(ROUND(IF('[10]Linked sheet'!J1666="","-",'[10]Linked sheet'!J1666),'Rounded options'!$B$3),"-")</f>
        <v>219</v>
      </c>
      <c r="L1666" s="15" t="str">
        <f>IF('[10]Linked sheet'!K1666="","-",'[10]Linked sheet'!K1666)</f>
        <v>No</v>
      </c>
      <c r="M1666" s="39" t="str">
        <f>IF('[10]Linked sheet'!L1666="","-",'[10]Linked sheet'!L1666)</f>
        <v>-</v>
      </c>
      <c r="N1666" s="35">
        <f>IFERROR(ROUND('[10]Linked sheet'!M1666,'Rounded options'!$B$3),"-")</f>
        <v>0</v>
      </c>
      <c r="O1666" s="7" t="str">
        <f>IFERROR(VLOOKUP($B1666,[11]BPT_System_Structure!$B:$F,2,FALSE),"-")</f>
        <v>-</v>
      </c>
      <c r="P1666" s="23" t="str">
        <f>IFERROR(VLOOKUP($B1666,[11]BPT_System_Structure!$B:$F,3,FALSE),"-")</f>
        <v>-</v>
      </c>
      <c r="Q1666" s="8" t="str">
        <f>IFERROR(VLOOKUP($B1666,[11]BPT_System_Structure!$B:$F,5,FALSE),"-")</f>
        <v>-</v>
      </c>
      <c r="R1666" s="59">
        <v>0</v>
      </c>
    </row>
    <row r="1667" spans="2:18" hidden="1" x14ac:dyDescent="0.2">
      <c r="B1667" s="21" t="str">
        <f>'[10]Linked sheet'!A1667</f>
        <v>SA15Z</v>
      </c>
      <c r="C1667" s="20" t="str">
        <f>VLOOKUP($B1667,'[10]Linked sheet'!$A$3:$O$1925,2,FALSE)</f>
        <v>Plasma Exchanges, 10 to 19</v>
      </c>
      <c r="D1667" s="68" t="str">
        <f>IF(AND($Q1667=$D$2,$O1667="HRG"),"See 07.BPT",IFERROR(ROUND('[10]Linked sheet'!C1667,'Rounded options'!$B$3),"-"))</f>
        <v>-</v>
      </c>
      <c r="E1667" s="66">
        <f>IF(AND($O1667="HRG",OR($D$2,$Q1667=$E$2)), "See 07.BPTs",IFERROR(ROUND('[10]Linked sheet'!D1667,'Rounded options'!$B$3),"-"))</f>
        <v>2202</v>
      </c>
      <c r="F1667" s="15" t="str">
        <f>IFERROR(ROUND(IF('[10]Linked sheet'!E1667="","-",'[10]Linked sheet'!E1667),'Rounded options'!$B$3),"-")</f>
        <v>-</v>
      </c>
      <c r="G1667" s="15" t="str">
        <f>IFERROR(ROUND(IF('[10]Linked sheet'!F1667="","-",'[10]Linked sheet'!F1667),'Rounded options'!$B$3),"-")</f>
        <v>-</v>
      </c>
      <c r="H1667" s="15">
        <f>IFERROR(ROUND(IF('[10]Linked sheet'!G1667="","-",'[10]Linked sheet'!G1667),'Rounded options'!$B$3),"-")</f>
        <v>5</v>
      </c>
      <c r="I1667" s="66">
        <f>IF(AND(Q1667=$I$2,$O1667="HRG"),"See 07.BPTs",IFERROR(ROUND('[10]Linked sheet'!H1667,'Rounded options'!$B$3),"-"))</f>
        <v>13929</v>
      </c>
      <c r="J1667" s="15">
        <f>IFERROR(ROUND(IF('[10]Linked sheet'!I1667="","-",'[10]Linked sheet'!I1667),'Rounded options'!$B$3),"-")</f>
        <v>58</v>
      </c>
      <c r="K1667" s="15">
        <f>IFERROR(ROUND(IF('[10]Linked sheet'!J1667="","-",'[10]Linked sheet'!J1667),'Rounded options'!$B$3),"-")</f>
        <v>219</v>
      </c>
      <c r="L1667" s="15" t="str">
        <f>IF('[10]Linked sheet'!K1667="","-",'[10]Linked sheet'!K1667)</f>
        <v>No</v>
      </c>
      <c r="M1667" s="39" t="str">
        <f>IF('[10]Linked sheet'!L1667="","-",'[10]Linked sheet'!L1667)</f>
        <v>-</v>
      </c>
      <c r="N1667" s="35">
        <f>IFERROR(ROUND('[10]Linked sheet'!M1667,'Rounded options'!$B$3),"-")</f>
        <v>0</v>
      </c>
      <c r="O1667" s="7" t="str">
        <f>IFERROR(VLOOKUP($B1667,[11]BPT_System_Structure!$B:$F,2,FALSE),"-")</f>
        <v>-</v>
      </c>
      <c r="P1667" s="23" t="str">
        <f>IFERROR(VLOOKUP($B1667,[11]BPT_System_Structure!$B:$F,3,FALSE),"-")</f>
        <v>-</v>
      </c>
      <c r="Q1667" s="8" t="str">
        <f>IFERROR(VLOOKUP($B1667,[11]BPT_System_Structure!$B:$F,5,FALSE),"-")</f>
        <v>-</v>
      </c>
      <c r="R1667" s="59">
        <v>0</v>
      </c>
    </row>
    <row r="1668" spans="2:18" hidden="1" x14ac:dyDescent="0.2">
      <c r="B1668" s="21" t="str">
        <f>'[10]Linked sheet'!A1668</f>
        <v>SA16Z</v>
      </c>
      <c r="C1668" s="20" t="str">
        <f>VLOOKUP($B1668,'[10]Linked sheet'!$A$3:$O$1925,2,FALSE)</f>
        <v>Plasma Exchanges, 20 or more</v>
      </c>
      <c r="D1668" s="68" t="str">
        <f>IF(AND($Q1668=$D$2,$O1668="HRG"),"See 07.BPT",IFERROR(ROUND('[10]Linked sheet'!C1668,'Rounded options'!$B$3),"-"))</f>
        <v>-</v>
      </c>
      <c r="E1668" s="66">
        <f>IF(AND($O1668="HRG",OR($D$2,$Q1668=$E$2)), "See 07.BPTs",IFERROR(ROUND('[10]Linked sheet'!D1668,'Rounded options'!$B$3),"-"))</f>
        <v>7320</v>
      </c>
      <c r="F1668" s="15" t="str">
        <f>IFERROR(ROUND(IF('[10]Linked sheet'!E1668="","-",'[10]Linked sheet'!E1668),'Rounded options'!$B$3),"-")</f>
        <v>-</v>
      </c>
      <c r="G1668" s="15" t="str">
        <f>IFERROR(ROUND(IF('[10]Linked sheet'!F1668="","-",'[10]Linked sheet'!F1668),'Rounded options'!$B$3),"-")</f>
        <v>-</v>
      </c>
      <c r="H1668" s="15">
        <f>IFERROR(ROUND(IF('[10]Linked sheet'!G1668="","-",'[10]Linked sheet'!G1668),'Rounded options'!$B$3),"-")</f>
        <v>28</v>
      </c>
      <c r="I1668" s="66">
        <f>IF(AND(Q1668=$I$2,$O1668="HRG"),"See 07.BPTs",IFERROR(ROUND('[10]Linked sheet'!H1668,'Rounded options'!$B$3),"-"))</f>
        <v>13709</v>
      </c>
      <c r="J1668" s="15">
        <f>IFERROR(ROUND(IF('[10]Linked sheet'!I1668="","-",'[10]Linked sheet'!I1668),'Rounded options'!$B$3),"-")</f>
        <v>106</v>
      </c>
      <c r="K1668" s="15">
        <f>IFERROR(ROUND(IF('[10]Linked sheet'!J1668="","-",'[10]Linked sheet'!J1668),'Rounded options'!$B$3),"-")</f>
        <v>219</v>
      </c>
      <c r="L1668" s="15" t="str">
        <f>IF('[10]Linked sheet'!K1668="","-",'[10]Linked sheet'!K1668)</f>
        <v>No</v>
      </c>
      <c r="M1668" s="39" t="str">
        <f>IF('[10]Linked sheet'!L1668="","-",'[10]Linked sheet'!L1668)</f>
        <v>-</v>
      </c>
      <c r="N1668" s="35">
        <f>IFERROR(ROUND('[10]Linked sheet'!M1668,'Rounded options'!$B$3),"-")</f>
        <v>0</v>
      </c>
      <c r="O1668" s="7" t="str">
        <f>IFERROR(VLOOKUP($B1668,[11]BPT_System_Structure!$B:$F,2,FALSE),"-")</f>
        <v>-</v>
      </c>
      <c r="P1668" s="23" t="str">
        <f>IFERROR(VLOOKUP($B1668,[11]BPT_System_Structure!$B:$F,3,FALSE),"-")</f>
        <v>-</v>
      </c>
      <c r="Q1668" s="8" t="str">
        <f>IFERROR(VLOOKUP($B1668,[11]BPT_System_Structure!$B:$F,5,FALSE),"-")</f>
        <v>-</v>
      </c>
      <c r="R1668" s="59">
        <v>0</v>
      </c>
    </row>
    <row r="1669" spans="2:18" hidden="1" x14ac:dyDescent="0.2">
      <c r="B1669" s="21" t="str">
        <f>'[10]Linked sheet'!A1669</f>
        <v>SA17G</v>
      </c>
      <c r="C1669" s="20" t="str">
        <f>VLOOKUP($B1669,'[10]Linked sheet'!$A$3:$O$1925,2,FALSE)</f>
        <v>Malignant Disorders of Lymphatic or Haematological Systems, with CC Score 3+</v>
      </c>
      <c r="D1669" s="68" t="str">
        <f>IF(AND($Q1669=$D$2,$O1669="HRG"),"See 07.BPT",IFERROR(ROUND('[10]Linked sheet'!C1669,'Rounded options'!$B$3),"-"))</f>
        <v>-</v>
      </c>
      <c r="E1669" s="66">
        <f>IF(AND($O1669="HRG",OR($D$2,$Q1669=$E$2)), "See 07.BPTs",IFERROR(ROUND('[10]Linked sheet'!D1669,'Rounded options'!$B$3),"-"))</f>
        <v>739</v>
      </c>
      <c r="F1669" s="15" t="str">
        <f>IFERROR(ROUND(IF('[10]Linked sheet'!E1669="","-",'[10]Linked sheet'!E1669),'Rounded options'!$B$3),"-")</f>
        <v>-</v>
      </c>
      <c r="G1669" s="15" t="str">
        <f>IFERROR(ROUND(IF('[10]Linked sheet'!F1669="","-",'[10]Linked sheet'!F1669),'Rounded options'!$B$3),"-")</f>
        <v>-</v>
      </c>
      <c r="H1669" s="15">
        <f>IFERROR(ROUND(IF('[10]Linked sheet'!G1669="","-",'[10]Linked sheet'!G1669),'Rounded options'!$B$3),"-")</f>
        <v>5</v>
      </c>
      <c r="I1669" s="66">
        <f>IF(AND(Q1669=$I$2,$O1669="HRG"),"See 07.BPTs",IFERROR(ROUND('[10]Linked sheet'!H1669,'Rounded options'!$B$3),"-"))</f>
        <v>4394</v>
      </c>
      <c r="J1669" s="15">
        <f>IFERROR(ROUND(IF('[10]Linked sheet'!I1669="","-",'[10]Linked sheet'!I1669),'Rounded options'!$B$3),"-")</f>
        <v>35</v>
      </c>
      <c r="K1669" s="15">
        <f>IFERROR(ROUND(IF('[10]Linked sheet'!J1669="","-",'[10]Linked sheet'!J1669),'Rounded options'!$B$3),"-")</f>
        <v>219</v>
      </c>
      <c r="L1669" s="15" t="str">
        <f>IF('[10]Linked sheet'!K1669="","-",'[10]Linked sheet'!K1669)</f>
        <v>Yes</v>
      </c>
      <c r="M1669" s="39">
        <f>IF('[10]Linked sheet'!L1669="","-",'[10]Linked sheet'!L1669)</f>
        <v>0.30000000000000004</v>
      </c>
      <c r="N1669" s="35">
        <f>IFERROR(ROUND('[10]Linked sheet'!M1669,'Rounded options'!$B$3),"-")</f>
        <v>1318</v>
      </c>
      <c r="O1669" s="7" t="str">
        <f>IFERROR(VLOOKUP($B1669,[11]BPT_System_Structure!$B:$F,2,FALSE),"-")</f>
        <v>-</v>
      </c>
      <c r="P1669" s="23" t="str">
        <f>IFERROR(VLOOKUP($B1669,[11]BPT_System_Structure!$B:$F,3,FALSE),"-")</f>
        <v>-</v>
      </c>
      <c r="Q1669" s="8" t="str">
        <f>IFERROR(VLOOKUP($B1669,[11]BPT_System_Structure!$B:$F,5,FALSE),"-")</f>
        <v>-</v>
      </c>
      <c r="R1669" s="59">
        <v>0</v>
      </c>
    </row>
    <row r="1670" spans="2:18" hidden="1" x14ac:dyDescent="0.2">
      <c r="B1670" s="21" t="str">
        <f>'[10]Linked sheet'!A1670</f>
        <v>SA17H</v>
      </c>
      <c r="C1670" s="20" t="str">
        <f>VLOOKUP($B1670,'[10]Linked sheet'!$A$3:$O$1925,2,FALSE)</f>
        <v>Malignant Disorders of Lymphatic or Haematological Systems, with CC Score 0-2</v>
      </c>
      <c r="D1670" s="68" t="str">
        <f>IF(AND($Q1670=$D$2,$O1670="HRG"),"See 07.BPT",IFERROR(ROUND('[10]Linked sheet'!C1670,'Rounded options'!$B$3),"-"))</f>
        <v>-</v>
      </c>
      <c r="E1670" s="66">
        <f>IF(AND($O1670="HRG",OR($D$2,$Q1670=$E$2)), "See 07.BPTs",IFERROR(ROUND('[10]Linked sheet'!D1670,'Rounded options'!$B$3),"-"))</f>
        <v>362</v>
      </c>
      <c r="F1670" s="15" t="str">
        <f>IFERROR(ROUND(IF('[10]Linked sheet'!E1670="","-",'[10]Linked sheet'!E1670),'Rounded options'!$B$3),"-")</f>
        <v>-</v>
      </c>
      <c r="G1670" s="15" t="str">
        <f>IFERROR(ROUND(IF('[10]Linked sheet'!F1670="","-",'[10]Linked sheet'!F1670),'Rounded options'!$B$3),"-")</f>
        <v>-</v>
      </c>
      <c r="H1670" s="15">
        <f>IFERROR(ROUND(IF('[10]Linked sheet'!G1670="","-",'[10]Linked sheet'!G1670),'Rounded options'!$B$3),"-")</f>
        <v>5</v>
      </c>
      <c r="I1670" s="66">
        <f>IF(AND(Q1670=$I$2,$O1670="HRG"),"See 07.BPTs",IFERROR(ROUND('[10]Linked sheet'!H1670,'Rounded options'!$B$3),"-"))</f>
        <v>522</v>
      </c>
      <c r="J1670" s="15">
        <f>IFERROR(ROUND(IF('[10]Linked sheet'!I1670="","-",'[10]Linked sheet'!I1670),'Rounded options'!$B$3),"-")</f>
        <v>5</v>
      </c>
      <c r="K1670" s="15">
        <f>IFERROR(ROUND(IF('[10]Linked sheet'!J1670="","-",'[10]Linked sheet'!J1670),'Rounded options'!$B$3),"-")</f>
        <v>219</v>
      </c>
      <c r="L1670" s="15" t="str">
        <f>IF('[10]Linked sheet'!K1670="","-",'[10]Linked sheet'!K1670)</f>
        <v>Yes</v>
      </c>
      <c r="M1670" s="39">
        <f>IF('[10]Linked sheet'!L1670="","-",'[10]Linked sheet'!L1670)</f>
        <v>1</v>
      </c>
      <c r="N1670" s="35">
        <f>IFERROR(ROUND('[10]Linked sheet'!M1670,'Rounded options'!$B$3),"-")</f>
        <v>522</v>
      </c>
      <c r="O1670" s="7" t="str">
        <f>IFERROR(VLOOKUP($B1670,[11]BPT_System_Structure!$B:$F,2,FALSE),"-")</f>
        <v>-</v>
      </c>
      <c r="P1670" s="23" t="str">
        <f>IFERROR(VLOOKUP($B1670,[11]BPT_System_Structure!$B:$F,3,FALSE),"-")</f>
        <v>-</v>
      </c>
      <c r="Q1670" s="8" t="str">
        <f>IFERROR(VLOOKUP($B1670,[11]BPT_System_Structure!$B:$F,5,FALSE),"-")</f>
        <v>-</v>
      </c>
      <c r="R1670" s="59">
        <v>0</v>
      </c>
    </row>
    <row r="1671" spans="2:18" hidden="1" x14ac:dyDescent="0.2">
      <c r="B1671" s="21" t="str">
        <f>'[10]Linked sheet'!A1671</f>
        <v>SA18Z</v>
      </c>
      <c r="C1671" s="20" t="str">
        <f>VLOOKUP($B1671,'[10]Linked sheet'!$A$3:$O$1925,2,FALSE)</f>
        <v>Bone Marrow Harvest</v>
      </c>
      <c r="D1671" s="68" t="str">
        <f>IF(AND($Q1671=$D$2,$O1671="HRG"),"See 07.BPT",IFERROR(ROUND('[10]Linked sheet'!C1671,'Rounded options'!$B$3),"-"))</f>
        <v>-</v>
      </c>
      <c r="E1671" s="66">
        <f>IF(AND($O1671="HRG",OR($D$2,$Q1671=$E$2)), "See 07.BPTs",IFERROR(ROUND('[10]Linked sheet'!D1671,'Rounded options'!$B$3),"-"))</f>
        <v>1380</v>
      </c>
      <c r="F1671" s="15" t="str">
        <f>IFERROR(ROUND(IF('[10]Linked sheet'!E1671="","-",'[10]Linked sheet'!E1671),'Rounded options'!$B$3),"-")</f>
        <v>-</v>
      </c>
      <c r="G1671" s="15" t="str">
        <f>IFERROR(ROUND(IF('[10]Linked sheet'!F1671="","-",'[10]Linked sheet'!F1671),'Rounded options'!$B$3),"-")</f>
        <v>-</v>
      </c>
      <c r="H1671" s="15">
        <f>IFERROR(ROUND(IF('[10]Linked sheet'!G1671="","-",'[10]Linked sheet'!G1671),'Rounded options'!$B$3),"-")</f>
        <v>5</v>
      </c>
      <c r="I1671" s="66">
        <f>IF(AND(Q1671=$I$2,$O1671="HRG"),"See 07.BPTs",IFERROR(ROUND('[10]Linked sheet'!H1671,'Rounded options'!$B$3),"-"))</f>
        <v>1713</v>
      </c>
      <c r="J1671" s="15">
        <f>IFERROR(ROUND(IF('[10]Linked sheet'!I1671="","-",'[10]Linked sheet'!I1671),'Rounded options'!$B$3),"-")</f>
        <v>15</v>
      </c>
      <c r="K1671" s="15">
        <f>IFERROR(ROUND(IF('[10]Linked sheet'!J1671="","-",'[10]Linked sheet'!J1671),'Rounded options'!$B$3),"-")</f>
        <v>219</v>
      </c>
      <c r="L1671" s="15" t="str">
        <f>IF('[10]Linked sheet'!K1671="","-",'[10]Linked sheet'!K1671)</f>
        <v>No</v>
      </c>
      <c r="M1671" s="39" t="str">
        <f>IF('[10]Linked sheet'!L1671="","-",'[10]Linked sheet'!L1671)</f>
        <v>-</v>
      </c>
      <c r="N1671" s="35">
        <f>IFERROR(ROUND('[10]Linked sheet'!M1671,'Rounded options'!$B$3),"-")</f>
        <v>0</v>
      </c>
      <c r="O1671" s="7" t="str">
        <f>IFERROR(VLOOKUP($B1671,[11]BPT_System_Structure!$B:$F,2,FALSE),"-")</f>
        <v>-</v>
      </c>
      <c r="P1671" s="23" t="str">
        <f>IFERROR(VLOOKUP($B1671,[11]BPT_System_Structure!$B:$F,3,FALSE),"-")</f>
        <v>-</v>
      </c>
      <c r="Q1671" s="8" t="str">
        <f>IFERROR(VLOOKUP($B1671,[11]BPT_System_Structure!$B:$F,5,FALSE),"-")</f>
        <v>-</v>
      </c>
      <c r="R1671" s="59">
        <v>0</v>
      </c>
    </row>
    <row r="1672" spans="2:18" hidden="1" x14ac:dyDescent="0.2">
      <c r="B1672" s="21" t="str">
        <f>'[10]Linked sheet'!A1672</f>
        <v>SA24G</v>
      </c>
      <c r="C1672" s="20" t="str">
        <f>VLOOKUP($B1672,'[10]Linked sheet'!$A$3:$O$1925,2,FALSE)</f>
        <v>Acute Lymphoblastic Leukaemia with CC Score 5+</v>
      </c>
      <c r="D1672" s="68" t="str">
        <f>IF(AND($Q1672=$D$2,$O1672="HRG"),"See 07.BPT",IFERROR(ROUND('[10]Linked sheet'!C1672,'Rounded options'!$B$3),"-"))</f>
        <v>-</v>
      </c>
      <c r="E1672" s="66">
        <f>IF(AND($O1672="HRG",OR($D$2,$Q1672=$E$2)), "See 07.BPTs",IFERROR(ROUND('[10]Linked sheet'!D1672,'Rounded options'!$B$3),"-"))</f>
        <v>6951</v>
      </c>
      <c r="F1672" s="15" t="str">
        <f>IFERROR(ROUND(IF('[10]Linked sheet'!E1672="","-",'[10]Linked sheet'!E1672),'Rounded options'!$B$3),"-")</f>
        <v>-</v>
      </c>
      <c r="G1672" s="15" t="str">
        <f>IFERROR(ROUND(IF('[10]Linked sheet'!F1672="","-",'[10]Linked sheet'!F1672),'Rounded options'!$B$3),"-")</f>
        <v>-</v>
      </c>
      <c r="H1672" s="15">
        <f>IFERROR(ROUND(IF('[10]Linked sheet'!G1672="","-",'[10]Linked sheet'!G1672),'Rounded options'!$B$3),"-")</f>
        <v>63</v>
      </c>
      <c r="I1672" s="66">
        <f>IF(AND(Q1672=$I$2,$O1672="HRG"),"See 07.BPTs",IFERROR(ROUND('[10]Linked sheet'!H1672,'Rounded options'!$B$3),"-"))</f>
        <v>8966</v>
      </c>
      <c r="J1672" s="15">
        <f>IFERROR(ROUND(IF('[10]Linked sheet'!I1672="","-",'[10]Linked sheet'!I1672),'Rounded options'!$B$3),"-")</f>
        <v>75</v>
      </c>
      <c r="K1672" s="15">
        <f>IFERROR(ROUND(IF('[10]Linked sheet'!J1672="","-",'[10]Linked sheet'!J1672),'Rounded options'!$B$3),"-")</f>
        <v>219</v>
      </c>
      <c r="L1672" s="15" t="str">
        <f>IF('[10]Linked sheet'!K1672="","-",'[10]Linked sheet'!K1672)</f>
        <v>Yes</v>
      </c>
      <c r="M1672" s="39">
        <f>IF('[10]Linked sheet'!L1672="","-",'[10]Linked sheet'!L1672)</f>
        <v>0.30000000000000004</v>
      </c>
      <c r="N1672" s="35">
        <f>IFERROR(ROUND('[10]Linked sheet'!M1672,'Rounded options'!$B$3),"-")</f>
        <v>2690</v>
      </c>
      <c r="O1672" s="7" t="str">
        <f>IFERROR(VLOOKUP($B1672,[11]BPT_System_Structure!$B:$F,2,FALSE),"-")</f>
        <v>-</v>
      </c>
      <c r="P1672" s="23" t="str">
        <f>IFERROR(VLOOKUP($B1672,[11]BPT_System_Structure!$B:$F,3,FALSE),"-")</f>
        <v>-</v>
      </c>
      <c r="Q1672" s="8" t="str">
        <f>IFERROR(VLOOKUP($B1672,[11]BPT_System_Structure!$B:$F,5,FALSE),"-")</f>
        <v>-</v>
      </c>
      <c r="R1672" s="59">
        <v>0</v>
      </c>
    </row>
    <row r="1673" spans="2:18" hidden="1" x14ac:dyDescent="0.2">
      <c r="B1673" s="21" t="str">
        <f>'[10]Linked sheet'!A1673</f>
        <v>SA24H</v>
      </c>
      <c r="C1673" s="20" t="str">
        <f>VLOOKUP($B1673,'[10]Linked sheet'!$A$3:$O$1925,2,FALSE)</f>
        <v>Acute Lymphoblastic Leukaemia with CC Score 2-4</v>
      </c>
      <c r="D1673" s="68" t="str">
        <f>IF(AND($Q1673=$D$2,$O1673="HRG"),"See 07.BPT",IFERROR(ROUND('[10]Linked sheet'!C1673,'Rounded options'!$B$3),"-"))</f>
        <v>-</v>
      </c>
      <c r="E1673" s="66">
        <f>IF(AND($O1673="HRG",OR($D$2,$Q1673=$E$2)), "See 07.BPTs",IFERROR(ROUND('[10]Linked sheet'!D1673,'Rounded options'!$B$3),"-"))</f>
        <v>1378</v>
      </c>
      <c r="F1673" s="15" t="str">
        <f>IFERROR(ROUND(IF('[10]Linked sheet'!E1673="","-",'[10]Linked sheet'!E1673),'Rounded options'!$B$3),"-")</f>
        <v>-</v>
      </c>
      <c r="G1673" s="15" t="str">
        <f>IFERROR(ROUND(IF('[10]Linked sheet'!F1673="","-",'[10]Linked sheet'!F1673),'Rounded options'!$B$3),"-")</f>
        <v>-</v>
      </c>
      <c r="H1673" s="15">
        <f>IFERROR(ROUND(IF('[10]Linked sheet'!G1673="","-",'[10]Linked sheet'!G1673),'Rounded options'!$B$3),"-")</f>
        <v>8</v>
      </c>
      <c r="I1673" s="66">
        <f>IF(AND(Q1673=$I$2,$O1673="HRG"),"See 07.BPTs",IFERROR(ROUND('[10]Linked sheet'!H1673,'Rounded options'!$B$3),"-"))</f>
        <v>5774</v>
      </c>
      <c r="J1673" s="15">
        <f>IFERROR(ROUND(IF('[10]Linked sheet'!I1673="","-",'[10]Linked sheet'!I1673),'Rounded options'!$B$3),"-")</f>
        <v>32</v>
      </c>
      <c r="K1673" s="15">
        <f>IFERROR(ROUND(IF('[10]Linked sheet'!J1673="","-",'[10]Linked sheet'!J1673),'Rounded options'!$B$3),"-")</f>
        <v>219</v>
      </c>
      <c r="L1673" s="15" t="str">
        <f>IF('[10]Linked sheet'!K1673="","-",'[10]Linked sheet'!K1673)</f>
        <v>Yes</v>
      </c>
      <c r="M1673" s="39">
        <f>IF('[10]Linked sheet'!L1673="","-",'[10]Linked sheet'!L1673)</f>
        <v>0.30000000000000004</v>
      </c>
      <c r="N1673" s="35">
        <f>IFERROR(ROUND('[10]Linked sheet'!M1673,'Rounded options'!$B$3),"-")</f>
        <v>1732</v>
      </c>
      <c r="O1673" s="7" t="str">
        <f>IFERROR(VLOOKUP($B1673,[11]BPT_System_Structure!$B:$F,2,FALSE),"-")</f>
        <v>-</v>
      </c>
      <c r="P1673" s="23" t="str">
        <f>IFERROR(VLOOKUP($B1673,[11]BPT_System_Structure!$B:$F,3,FALSE),"-")</f>
        <v>-</v>
      </c>
      <c r="Q1673" s="8" t="str">
        <f>IFERROR(VLOOKUP($B1673,[11]BPT_System_Structure!$B:$F,5,FALSE),"-")</f>
        <v>-</v>
      </c>
      <c r="R1673" s="59">
        <v>0</v>
      </c>
    </row>
    <row r="1674" spans="2:18" hidden="1" x14ac:dyDescent="0.2">
      <c r="B1674" s="21" t="str">
        <f>'[10]Linked sheet'!A1674</f>
        <v>SA24J</v>
      </c>
      <c r="C1674" s="20" t="str">
        <f>VLOOKUP($B1674,'[10]Linked sheet'!$A$3:$O$1925,2,FALSE)</f>
        <v>Acute Lymphoblastic Leukaemia with CC Score 0-1</v>
      </c>
      <c r="D1674" s="68" t="str">
        <f>IF(AND($Q1674=$D$2,$O1674="HRG"),"See 07.BPT",IFERROR(ROUND('[10]Linked sheet'!C1674,'Rounded options'!$B$3),"-"))</f>
        <v>-</v>
      </c>
      <c r="E1674" s="66">
        <f>IF(AND($O1674="HRG",OR($D$2,$Q1674=$E$2)), "See 07.BPTs",IFERROR(ROUND('[10]Linked sheet'!D1674,'Rounded options'!$B$3),"-"))</f>
        <v>532</v>
      </c>
      <c r="F1674" s="15" t="str">
        <f>IFERROR(ROUND(IF('[10]Linked sheet'!E1674="","-",'[10]Linked sheet'!E1674),'Rounded options'!$B$3),"-")</f>
        <v>-</v>
      </c>
      <c r="G1674" s="15" t="str">
        <f>IFERROR(ROUND(IF('[10]Linked sheet'!F1674="","-",'[10]Linked sheet'!F1674),'Rounded options'!$B$3),"-")</f>
        <v>-</v>
      </c>
      <c r="H1674" s="15">
        <f>IFERROR(ROUND(IF('[10]Linked sheet'!G1674="","-",'[10]Linked sheet'!G1674),'Rounded options'!$B$3),"-")</f>
        <v>5</v>
      </c>
      <c r="I1674" s="66">
        <f>IF(AND(Q1674=$I$2,$O1674="HRG"),"See 07.BPTs",IFERROR(ROUND('[10]Linked sheet'!H1674,'Rounded options'!$B$3),"-"))</f>
        <v>3273</v>
      </c>
      <c r="J1674" s="15">
        <f>IFERROR(ROUND(IF('[10]Linked sheet'!I1674="","-",'[10]Linked sheet'!I1674),'Rounded options'!$B$3),"-")</f>
        <v>15</v>
      </c>
      <c r="K1674" s="15">
        <f>IFERROR(ROUND(IF('[10]Linked sheet'!J1674="","-",'[10]Linked sheet'!J1674),'Rounded options'!$B$3),"-")</f>
        <v>219</v>
      </c>
      <c r="L1674" s="15" t="str">
        <f>IF('[10]Linked sheet'!K1674="","-",'[10]Linked sheet'!K1674)</f>
        <v>Yes</v>
      </c>
      <c r="M1674" s="39">
        <f>IF('[10]Linked sheet'!L1674="","-",'[10]Linked sheet'!L1674)</f>
        <v>0.30000000000000004</v>
      </c>
      <c r="N1674" s="35">
        <f>IFERROR(ROUND('[10]Linked sheet'!M1674,'Rounded options'!$B$3),"-")</f>
        <v>982</v>
      </c>
      <c r="O1674" s="7" t="str">
        <f>IFERROR(VLOOKUP($B1674,[11]BPT_System_Structure!$B:$F,2,FALSE),"-")</f>
        <v>-</v>
      </c>
      <c r="P1674" s="23" t="str">
        <f>IFERROR(VLOOKUP($B1674,[11]BPT_System_Structure!$B:$F,3,FALSE),"-")</f>
        <v>-</v>
      </c>
      <c r="Q1674" s="8" t="str">
        <f>IFERROR(VLOOKUP($B1674,[11]BPT_System_Structure!$B:$F,5,FALSE),"-")</f>
        <v>-</v>
      </c>
      <c r="R1674" s="59">
        <v>0</v>
      </c>
    </row>
    <row r="1675" spans="2:18" hidden="1" x14ac:dyDescent="0.2">
      <c r="B1675" s="21" t="str">
        <f>'[10]Linked sheet'!A1675</f>
        <v>SA25G</v>
      </c>
      <c r="C1675" s="20" t="str">
        <f>VLOOKUP($B1675,'[10]Linked sheet'!$A$3:$O$1925,2,FALSE)</f>
        <v>Acute Myeloid Leukaemia with CC Score 12+</v>
      </c>
      <c r="D1675" s="68" t="str">
        <f>IF(AND($Q1675=$D$2,$O1675="HRG"),"See 07.BPT",IFERROR(ROUND('[10]Linked sheet'!C1675,'Rounded options'!$B$3),"-"))</f>
        <v>-</v>
      </c>
      <c r="E1675" s="66">
        <f>IF(AND($O1675="HRG",OR($D$2,$Q1675=$E$2)), "See 07.BPTs",IFERROR(ROUND('[10]Linked sheet'!D1675,'Rounded options'!$B$3),"-"))</f>
        <v>15424</v>
      </c>
      <c r="F1675" s="15" t="str">
        <f>IFERROR(ROUND(IF('[10]Linked sheet'!E1675="","-",'[10]Linked sheet'!E1675),'Rounded options'!$B$3),"-")</f>
        <v>-</v>
      </c>
      <c r="G1675" s="15" t="str">
        <f>IFERROR(ROUND(IF('[10]Linked sheet'!F1675="","-",'[10]Linked sheet'!F1675),'Rounded options'!$B$3),"-")</f>
        <v>-</v>
      </c>
      <c r="H1675" s="15">
        <f>IFERROR(ROUND(IF('[10]Linked sheet'!G1675="","-",'[10]Linked sheet'!G1675),'Rounded options'!$B$3),"-")</f>
        <v>63</v>
      </c>
      <c r="I1675" s="66">
        <f>IF(AND(Q1675=$I$2,$O1675="HRG"),"See 07.BPTs",IFERROR(ROUND('[10]Linked sheet'!H1675,'Rounded options'!$B$3),"-"))</f>
        <v>12015</v>
      </c>
      <c r="J1675" s="15">
        <f>IFERROR(ROUND(IF('[10]Linked sheet'!I1675="","-",'[10]Linked sheet'!I1675),'Rounded options'!$B$3),"-")</f>
        <v>75</v>
      </c>
      <c r="K1675" s="15">
        <f>IFERROR(ROUND(IF('[10]Linked sheet'!J1675="","-",'[10]Linked sheet'!J1675),'Rounded options'!$B$3),"-")</f>
        <v>219</v>
      </c>
      <c r="L1675" s="15" t="str">
        <f>IF('[10]Linked sheet'!K1675="","-",'[10]Linked sheet'!K1675)</f>
        <v>Yes</v>
      </c>
      <c r="M1675" s="39">
        <f>IF('[10]Linked sheet'!L1675="","-",'[10]Linked sheet'!L1675)</f>
        <v>0.30000000000000004</v>
      </c>
      <c r="N1675" s="35">
        <f>IFERROR(ROUND('[10]Linked sheet'!M1675,'Rounded options'!$B$3),"-")</f>
        <v>3604</v>
      </c>
      <c r="O1675" s="7" t="str">
        <f>IFERROR(VLOOKUP($B1675,[11]BPT_System_Structure!$B:$F,2,FALSE),"-")</f>
        <v>-</v>
      </c>
      <c r="P1675" s="23" t="str">
        <f>IFERROR(VLOOKUP($B1675,[11]BPT_System_Structure!$B:$F,3,FALSE),"-")</f>
        <v>-</v>
      </c>
      <c r="Q1675" s="8" t="str">
        <f>IFERROR(VLOOKUP($B1675,[11]BPT_System_Structure!$B:$F,5,FALSE),"-")</f>
        <v>-</v>
      </c>
      <c r="R1675" s="59">
        <v>0</v>
      </c>
    </row>
    <row r="1676" spans="2:18" hidden="1" x14ac:dyDescent="0.2">
      <c r="B1676" s="21" t="str">
        <f>'[10]Linked sheet'!A1676</f>
        <v>SA25H</v>
      </c>
      <c r="C1676" s="20" t="str">
        <f>VLOOKUP($B1676,'[10]Linked sheet'!$A$3:$O$1925,2,FALSE)</f>
        <v>Acute Myeloid Leukaemia with CC Score 9-11</v>
      </c>
      <c r="D1676" s="68" t="str">
        <f>IF(AND($Q1676=$D$2,$O1676="HRG"),"See 07.BPT",IFERROR(ROUND('[10]Linked sheet'!C1676,'Rounded options'!$B$3),"-"))</f>
        <v>-</v>
      </c>
      <c r="E1676" s="66">
        <f>IF(AND($O1676="HRG",OR($D$2,$Q1676=$E$2)), "See 07.BPTs",IFERROR(ROUND('[10]Linked sheet'!D1676,'Rounded options'!$B$3),"-"))</f>
        <v>10403</v>
      </c>
      <c r="F1676" s="15" t="str">
        <f>IFERROR(ROUND(IF('[10]Linked sheet'!E1676="","-",'[10]Linked sheet'!E1676),'Rounded options'!$B$3),"-")</f>
        <v>-</v>
      </c>
      <c r="G1676" s="15" t="str">
        <f>IFERROR(ROUND(IF('[10]Linked sheet'!F1676="","-",'[10]Linked sheet'!F1676),'Rounded options'!$B$3),"-")</f>
        <v>-</v>
      </c>
      <c r="H1676" s="15">
        <f>IFERROR(ROUND(IF('[10]Linked sheet'!G1676="","-",'[10]Linked sheet'!G1676),'Rounded options'!$B$3),"-")</f>
        <v>57</v>
      </c>
      <c r="I1676" s="66">
        <f>IF(AND(Q1676=$I$2,$O1676="HRG"),"See 07.BPTs",IFERROR(ROUND('[10]Linked sheet'!H1676,'Rounded options'!$B$3),"-"))</f>
        <v>8315</v>
      </c>
      <c r="J1676" s="15">
        <f>IFERROR(ROUND(IF('[10]Linked sheet'!I1676="","-",'[10]Linked sheet'!I1676),'Rounded options'!$B$3),"-")</f>
        <v>60</v>
      </c>
      <c r="K1676" s="15">
        <f>IFERROR(ROUND(IF('[10]Linked sheet'!J1676="","-",'[10]Linked sheet'!J1676),'Rounded options'!$B$3),"-")</f>
        <v>219</v>
      </c>
      <c r="L1676" s="15" t="str">
        <f>IF('[10]Linked sheet'!K1676="","-",'[10]Linked sheet'!K1676)</f>
        <v>Yes</v>
      </c>
      <c r="M1676" s="39">
        <f>IF('[10]Linked sheet'!L1676="","-",'[10]Linked sheet'!L1676)</f>
        <v>0.30000000000000004</v>
      </c>
      <c r="N1676" s="35">
        <f>IFERROR(ROUND('[10]Linked sheet'!M1676,'Rounded options'!$B$3),"-")</f>
        <v>2494</v>
      </c>
      <c r="O1676" s="7" t="str">
        <f>IFERROR(VLOOKUP($B1676,[11]BPT_System_Structure!$B:$F,2,FALSE),"-")</f>
        <v>-</v>
      </c>
      <c r="P1676" s="23" t="str">
        <f>IFERROR(VLOOKUP($B1676,[11]BPT_System_Structure!$B:$F,3,FALSE),"-")</f>
        <v>-</v>
      </c>
      <c r="Q1676" s="8" t="str">
        <f>IFERROR(VLOOKUP($B1676,[11]BPT_System_Structure!$B:$F,5,FALSE),"-")</f>
        <v>-</v>
      </c>
      <c r="R1676" s="59">
        <v>0</v>
      </c>
    </row>
    <row r="1677" spans="2:18" hidden="1" x14ac:dyDescent="0.2">
      <c r="B1677" s="21" t="str">
        <f>'[10]Linked sheet'!A1677</f>
        <v>SA25J</v>
      </c>
      <c r="C1677" s="20" t="str">
        <f>VLOOKUP($B1677,'[10]Linked sheet'!$A$3:$O$1925,2,FALSE)</f>
        <v>Acute Myeloid Leukaemia with CC Score 6-8</v>
      </c>
      <c r="D1677" s="68" t="str">
        <f>IF(AND($Q1677=$D$2,$O1677="HRG"),"See 07.BPT",IFERROR(ROUND('[10]Linked sheet'!C1677,'Rounded options'!$B$3),"-"))</f>
        <v>-</v>
      </c>
      <c r="E1677" s="66">
        <f>IF(AND($O1677="HRG",OR($D$2,$Q1677=$E$2)), "See 07.BPTs",IFERROR(ROUND('[10]Linked sheet'!D1677,'Rounded options'!$B$3),"-"))</f>
        <v>7377</v>
      </c>
      <c r="F1677" s="15" t="str">
        <f>IFERROR(ROUND(IF('[10]Linked sheet'!E1677="","-",'[10]Linked sheet'!E1677),'Rounded options'!$B$3),"-")</f>
        <v>-</v>
      </c>
      <c r="G1677" s="15" t="str">
        <f>IFERROR(ROUND(IF('[10]Linked sheet'!F1677="","-",'[10]Linked sheet'!F1677),'Rounded options'!$B$3),"-")</f>
        <v>-</v>
      </c>
      <c r="H1677" s="15">
        <f>IFERROR(ROUND(IF('[10]Linked sheet'!G1677="","-",'[10]Linked sheet'!G1677),'Rounded options'!$B$3),"-")</f>
        <v>73</v>
      </c>
      <c r="I1677" s="66">
        <f>IF(AND(Q1677=$I$2,$O1677="HRG"),"See 07.BPTs",IFERROR(ROUND('[10]Linked sheet'!H1677,'Rounded options'!$B$3),"-"))</f>
        <v>7299</v>
      </c>
      <c r="J1677" s="15">
        <f>IFERROR(ROUND(IF('[10]Linked sheet'!I1677="","-",'[10]Linked sheet'!I1677),'Rounded options'!$B$3),"-")</f>
        <v>62</v>
      </c>
      <c r="K1677" s="15">
        <f>IFERROR(ROUND(IF('[10]Linked sheet'!J1677="","-",'[10]Linked sheet'!J1677),'Rounded options'!$B$3),"-")</f>
        <v>219</v>
      </c>
      <c r="L1677" s="15" t="str">
        <f>IF('[10]Linked sheet'!K1677="","-",'[10]Linked sheet'!K1677)</f>
        <v>Yes</v>
      </c>
      <c r="M1677" s="39">
        <f>IF('[10]Linked sheet'!L1677="","-",'[10]Linked sheet'!L1677)</f>
        <v>0.30000000000000004</v>
      </c>
      <c r="N1677" s="35">
        <f>IFERROR(ROUND('[10]Linked sheet'!M1677,'Rounded options'!$B$3),"-")</f>
        <v>2190</v>
      </c>
      <c r="O1677" s="7" t="str">
        <f>IFERROR(VLOOKUP($B1677,[11]BPT_System_Structure!$B:$F,2,FALSE),"-")</f>
        <v>-</v>
      </c>
      <c r="P1677" s="23" t="str">
        <f>IFERROR(VLOOKUP($B1677,[11]BPT_System_Structure!$B:$F,3,FALSE),"-")</f>
        <v>-</v>
      </c>
      <c r="Q1677" s="8" t="str">
        <f>IFERROR(VLOOKUP($B1677,[11]BPT_System_Structure!$B:$F,5,FALSE),"-")</f>
        <v>-</v>
      </c>
      <c r="R1677" s="59">
        <v>0</v>
      </c>
    </row>
    <row r="1678" spans="2:18" hidden="1" x14ac:dyDescent="0.2">
      <c r="B1678" s="21" t="str">
        <f>'[10]Linked sheet'!A1678</f>
        <v>SA25K</v>
      </c>
      <c r="C1678" s="20" t="str">
        <f>VLOOKUP($B1678,'[10]Linked sheet'!$A$3:$O$1925,2,FALSE)</f>
        <v>Acute Myeloid Leukaemia with CC Score 4-5</v>
      </c>
      <c r="D1678" s="68" t="str">
        <f>IF(AND($Q1678=$D$2,$O1678="HRG"),"See 07.BPT",IFERROR(ROUND('[10]Linked sheet'!C1678,'Rounded options'!$B$3),"-"))</f>
        <v>-</v>
      </c>
      <c r="E1678" s="66">
        <f>IF(AND($O1678="HRG",OR($D$2,$Q1678=$E$2)), "See 07.BPTs",IFERROR(ROUND('[10]Linked sheet'!D1678,'Rounded options'!$B$3),"-"))</f>
        <v>3489</v>
      </c>
      <c r="F1678" s="15" t="str">
        <f>IFERROR(ROUND(IF('[10]Linked sheet'!E1678="","-",'[10]Linked sheet'!E1678),'Rounded options'!$B$3),"-")</f>
        <v>-</v>
      </c>
      <c r="G1678" s="15" t="str">
        <f>IFERROR(ROUND(IF('[10]Linked sheet'!F1678="","-",'[10]Linked sheet'!F1678),'Rounded options'!$B$3),"-")</f>
        <v>-</v>
      </c>
      <c r="H1678" s="15">
        <f>IFERROR(ROUND(IF('[10]Linked sheet'!G1678="","-",'[10]Linked sheet'!G1678),'Rounded options'!$B$3),"-")</f>
        <v>35</v>
      </c>
      <c r="I1678" s="66">
        <f>IF(AND(Q1678=$I$2,$O1678="HRG"),"See 07.BPTs",IFERROR(ROUND('[10]Linked sheet'!H1678,'Rounded options'!$B$3),"-"))</f>
        <v>5479</v>
      </c>
      <c r="J1678" s="15">
        <f>IFERROR(ROUND(IF('[10]Linked sheet'!I1678="","-",'[10]Linked sheet'!I1678),'Rounded options'!$B$3),"-")</f>
        <v>46</v>
      </c>
      <c r="K1678" s="15">
        <f>IFERROR(ROUND(IF('[10]Linked sheet'!J1678="","-",'[10]Linked sheet'!J1678),'Rounded options'!$B$3),"-")</f>
        <v>219</v>
      </c>
      <c r="L1678" s="15" t="str">
        <f>IF('[10]Linked sheet'!K1678="","-",'[10]Linked sheet'!K1678)</f>
        <v>Yes</v>
      </c>
      <c r="M1678" s="39">
        <f>IF('[10]Linked sheet'!L1678="","-",'[10]Linked sheet'!L1678)</f>
        <v>0.30000000000000004</v>
      </c>
      <c r="N1678" s="35">
        <f>IFERROR(ROUND('[10]Linked sheet'!M1678,'Rounded options'!$B$3),"-")</f>
        <v>1644</v>
      </c>
      <c r="O1678" s="7" t="str">
        <f>IFERROR(VLOOKUP($B1678,[11]BPT_System_Structure!$B:$F,2,FALSE),"-")</f>
        <v>-</v>
      </c>
      <c r="P1678" s="23" t="str">
        <f>IFERROR(VLOOKUP($B1678,[11]BPT_System_Structure!$B:$F,3,FALSE),"-")</f>
        <v>-</v>
      </c>
      <c r="Q1678" s="8" t="str">
        <f>IFERROR(VLOOKUP($B1678,[11]BPT_System_Structure!$B:$F,5,FALSE),"-")</f>
        <v>-</v>
      </c>
      <c r="R1678" s="59">
        <v>0</v>
      </c>
    </row>
    <row r="1679" spans="2:18" hidden="1" x14ac:dyDescent="0.2">
      <c r="B1679" s="21" t="str">
        <f>'[10]Linked sheet'!A1679</f>
        <v>SA25L</v>
      </c>
      <c r="C1679" s="20" t="str">
        <f>VLOOKUP($B1679,'[10]Linked sheet'!$A$3:$O$1925,2,FALSE)</f>
        <v>Acute Myeloid Leukaemia with CC Score 2-3</v>
      </c>
      <c r="D1679" s="68" t="str">
        <f>IF(AND($Q1679=$D$2,$O1679="HRG"),"See 07.BPT",IFERROR(ROUND('[10]Linked sheet'!C1679,'Rounded options'!$B$3),"-"))</f>
        <v>-</v>
      </c>
      <c r="E1679" s="66">
        <f>IF(AND($O1679="HRG",OR($D$2,$Q1679=$E$2)), "See 07.BPTs",IFERROR(ROUND('[10]Linked sheet'!D1679,'Rounded options'!$B$3),"-"))</f>
        <v>1417</v>
      </c>
      <c r="F1679" s="15" t="str">
        <f>IFERROR(ROUND(IF('[10]Linked sheet'!E1679="","-",'[10]Linked sheet'!E1679),'Rounded options'!$B$3),"-")</f>
        <v>-</v>
      </c>
      <c r="G1679" s="15" t="str">
        <f>IFERROR(ROUND(IF('[10]Linked sheet'!F1679="","-",'[10]Linked sheet'!F1679),'Rounded options'!$B$3),"-")</f>
        <v>-</v>
      </c>
      <c r="H1679" s="15">
        <f>IFERROR(ROUND(IF('[10]Linked sheet'!G1679="","-",'[10]Linked sheet'!G1679),'Rounded options'!$B$3),"-")</f>
        <v>8</v>
      </c>
      <c r="I1679" s="66">
        <f>IF(AND(Q1679=$I$2,$O1679="HRG"),"See 07.BPTs",IFERROR(ROUND('[10]Linked sheet'!H1679,'Rounded options'!$B$3),"-"))</f>
        <v>4993</v>
      </c>
      <c r="J1679" s="15">
        <f>IFERROR(ROUND(IF('[10]Linked sheet'!I1679="","-",'[10]Linked sheet'!I1679),'Rounded options'!$B$3),"-")</f>
        <v>34</v>
      </c>
      <c r="K1679" s="15">
        <f>IFERROR(ROUND(IF('[10]Linked sheet'!J1679="","-",'[10]Linked sheet'!J1679),'Rounded options'!$B$3),"-")</f>
        <v>219</v>
      </c>
      <c r="L1679" s="15" t="str">
        <f>IF('[10]Linked sheet'!K1679="","-",'[10]Linked sheet'!K1679)</f>
        <v>Yes</v>
      </c>
      <c r="M1679" s="39">
        <f>IF('[10]Linked sheet'!L1679="","-",'[10]Linked sheet'!L1679)</f>
        <v>0.30000000000000004</v>
      </c>
      <c r="N1679" s="35">
        <f>IFERROR(ROUND('[10]Linked sheet'!M1679,'Rounded options'!$B$3),"-")</f>
        <v>1498</v>
      </c>
      <c r="O1679" s="7" t="str">
        <f>IFERROR(VLOOKUP($B1679,[11]BPT_System_Structure!$B:$F,2,FALSE),"-")</f>
        <v>-</v>
      </c>
      <c r="P1679" s="23" t="str">
        <f>IFERROR(VLOOKUP($B1679,[11]BPT_System_Structure!$B:$F,3,FALSE),"-")</f>
        <v>-</v>
      </c>
      <c r="Q1679" s="8" t="str">
        <f>IFERROR(VLOOKUP($B1679,[11]BPT_System_Structure!$B:$F,5,FALSE),"-")</f>
        <v>-</v>
      </c>
      <c r="R1679" s="59">
        <v>0</v>
      </c>
    </row>
    <row r="1680" spans="2:18" hidden="1" x14ac:dyDescent="0.2">
      <c r="B1680" s="21" t="str">
        <f>'[10]Linked sheet'!A1680</f>
        <v>SA25M</v>
      </c>
      <c r="C1680" s="20" t="str">
        <f>VLOOKUP($B1680,'[10]Linked sheet'!$A$3:$O$1925,2,FALSE)</f>
        <v>Acute Myeloid Leukaemia with CC Score 0-1</v>
      </c>
      <c r="D1680" s="68" t="str">
        <f>IF(AND($Q1680=$D$2,$O1680="HRG"),"See 07.BPT",IFERROR(ROUND('[10]Linked sheet'!C1680,'Rounded options'!$B$3),"-"))</f>
        <v>-</v>
      </c>
      <c r="E1680" s="66">
        <f>IF(AND($O1680="HRG",OR($D$2,$Q1680=$E$2)), "See 07.BPTs",IFERROR(ROUND('[10]Linked sheet'!D1680,'Rounded options'!$B$3),"-"))</f>
        <v>362</v>
      </c>
      <c r="F1680" s="15" t="str">
        <f>IFERROR(ROUND(IF('[10]Linked sheet'!E1680="","-",'[10]Linked sheet'!E1680),'Rounded options'!$B$3),"-")</f>
        <v>-</v>
      </c>
      <c r="G1680" s="15" t="str">
        <f>IFERROR(ROUND(IF('[10]Linked sheet'!F1680="","-",'[10]Linked sheet'!F1680),'Rounded options'!$B$3),"-")</f>
        <v>-</v>
      </c>
      <c r="H1680" s="15">
        <f>IFERROR(ROUND(IF('[10]Linked sheet'!G1680="","-",'[10]Linked sheet'!G1680),'Rounded options'!$B$3),"-")</f>
        <v>5</v>
      </c>
      <c r="I1680" s="66">
        <f>IF(AND(Q1680=$I$2,$O1680="HRG"),"See 07.BPTs",IFERROR(ROUND('[10]Linked sheet'!H1680,'Rounded options'!$B$3),"-"))</f>
        <v>2811</v>
      </c>
      <c r="J1680" s="15">
        <f>IFERROR(ROUND(IF('[10]Linked sheet'!I1680="","-",'[10]Linked sheet'!I1680),'Rounded options'!$B$3),"-")</f>
        <v>13</v>
      </c>
      <c r="K1680" s="15">
        <f>IFERROR(ROUND(IF('[10]Linked sheet'!J1680="","-",'[10]Linked sheet'!J1680),'Rounded options'!$B$3),"-")</f>
        <v>219</v>
      </c>
      <c r="L1680" s="15" t="str">
        <f>IF('[10]Linked sheet'!K1680="","-",'[10]Linked sheet'!K1680)</f>
        <v>Yes</v>
      </c>
      <c r="M1680" s="39">
        <f>IF('[10]Linked sheet'!L1680="","-",'[10]Linked sheet'!L1680)</f>
        <v>0.30000000000000004</v>
      </c>
      <c r="N1680" s="35">
        <f>IFERROR(ROUND('[10]Linked sheet'!M1680,'Rounded options'!$B$3),"-")</f>
        <v>843</v>
      </c>
      <c r="O1680" s="7" t="str">
        <f>IFERROR(VLOOKUP($B1680,[11]BPT_System_Structure!$B:$F,2,FALSE),"-")</f>
        <v>-</v>
      </c>
      <c r="P1680" s="23" t="str">
        <f>IFERROR(VLOOKUP($B1680,[11]BPT_System_Structure!$B:$F,3,FALSE),"-")</f>
        <v>-</v>
      </c>
      <c r="Q1680" s="8" t="str">
        <f>IFERROR(VLOOKUP($B1680,[11]BPT_System_Structure!$B:$F,5,FALSE),"-")</f>
        <v>-</v>
      </c>
      <c r="R1680" s="59">
        <v>0</v>
      </c>
    </row>
    <row r="1681" spans="2:18" hidden="1" x14ac:dyDescent="0.2">
      <c r="B1681" s="21" t="str">
        <f>'[10]Linked sheet'!A1681</f>
        <v>SA30A</v>
      </c>
      <c r="C1681" s="20" t="str">
        <f>VLOOKUP($B1681,'[10]Linked sheet'!$A$3:$O$1925,2,FALSE)</f>
        <v>Plasma Cell Disorders with CC Score 11+</v>
      </c>
      <c r="D1681" s="68" t="str">
        <f>IF(AND($Q1681=$D$2,$O1681="HRG"),"See 07.BPT",IFERROR(ROUND('[10]Linked sheet'!C1681,'Rounded options'!$B$3),"-"))</f>
        <v>-</v>
      </c>
      <c r="E1681" s="66">
        <f>IF(AND($O1681="HRG",OR($D$2,$Q1681=$E$2)), "See 07.BPTs",IFERROR(ROUND('[10]Linked sheet'!D1681,'Rounded options'!$B$3),"-"))</f>
        <v>5458</v>
      </c>
      <c r="F1681" s="15" t="str">
        <f>IFERROR(ROUND(IF('[10]Linked sheet'!E1681="","-",'[10]Linked sheet'!E1681),'Rounded options'!$B$3),"-")</f>
        <v>-</v>
      </c>
      <c r="G1681" s="15" t="str">
        <f>IFERROR(ROUND(IF('[10]Linked sheet'!F1681="","-",'[10]Linked sheet'!F1681),'Rounded options'!$B$3),"-")</f>
        <v>-</v>
      </c>
      <c r="H1681" s="15">
        <f>IFERROR(ROUND(IF('[10]Linked sheet'!G1681="","-",'[10]Linked sheet'!G1681),'Rounded options'!$B$3),"-")</f>
        <v>53</v>
      </c>
      <c r="I1681" s="66">
        <f>IF(AND(Q1681=$I$2,$O1681="HRG"),"See 07.BPTs",IFERROR(ROUND('[10]Linked sheet'!H1681,'Rounded options'!$B$3),"-"))</f>
        <v>7284</v>
      </c>
      <c r="J1681" s="15">
        <f>IFERROR(ROUND(IF('[10]Linked sheet'!I1681="","-",'[10]Linked sheet'!I1681),'Rounded options'!$B$3),"-")</f>
        <v>65</v>
      </c>
      <c r="K1681" s="15">
        <f>IFERROR(ROUND(IF('[10]Linked sheet'!J1681="","-",'[10]Linked sheet'!J1681),'Rounded options'!$B$3),"-")</f>
        <v>219</v>
      </c>
      <c r="L1681" s="15" t="str">
        <f>IF('[10]Linked sheet'!K1681="","-",'[10]Linked sheet'!K1681)</f>
        <v>Yes</v>
      </c>
      <c r="M1681" s="39">
        <f>IF('[10]Linked sheet'!L1681="","-",'[10]Linked sheet'!L1681)</f>
        <v>0.30000000000000004</v>
      </c>
      <c r="N1681" s="35">
        <f>IFERROR(ROUND('[10]Linked sheet'!M1681,'Rounded options'!$B$3),"-")</f>
        <v>2185</v>
      </c>
      <c r="O1681" s="7" t="str">
        <f>IFERROR(VLOOKUP($B1681,[11]BPT_System_Structure!$B:$F,2,FALSE),"-")</f>
        <v>-</v>
      </c>
      <c r="P1681" s="23" t="str">
        <f>IFERROR(VLOOKUP($B1681,[11]BPT_System_Structure!$B:$F,3,FALSE),"-")</f>
        <v>-</v>
      </c>
      <c r="Q1681" s="8" t="str">
        <f>IFERROR(VLOOKUP($B1681,[11]BPT_System_Structure!$B:$F,5,FALSE),"-")</f>
        <v>-</v>
      </c>
      <c r="R1681" s="59">
        <v>0</v>
      </c>
    </row>
    <row r="1682" spans="2:18" hidden="1" x14ac:dyDescent="0.2">
      <c r="B1682" s="21" t="str">
        <f>'[10]Linked sheet'!A1682</f>
        <v>SA30B</v>
      </c>
      <c r="C1682" s="20" t="str">
        <f>VLOOKUP($B1682,'[10]Linked sheet'!$A$3:$O$1925,2,FALSE)</f>
        <v>Plasma Cell Disorders with CC Score 8-10</v>
      </c>
      <c r="D1682" s="68" t="str">
        <f>IF(AND($Q1682=$D$2,$O1682="HRG"),"See 07.BPT",IFERROR(ROUND('[10]Linked sheet'!C1682,'Rounded options'!$B$3),"-"))</f>
        <v>-</v>
      </c>
      <c r="E1682" s="66">
        <f>IF(AND($O1682="HRG",OR($D$2,$Q1682=$E$2)), "See 07.BPTs",IFERROR(ROUND('[10]Linked sheet'!D1682,'Rounded options'!$B$3),"-"))</f>
        <v>751</v>
      </c>
      <c r="F1682" s="15" t="str">
        <f>IFERROR(ROUND(IF('[10]Linked sheet'!E1682="","-",'[10]Linked sheet'!E1682),'Rounded options'!$B$3),"-")</f>
        <v>-</v>
      </c>
      <c r="G1682" s="15" t="str">
        <f>IFERROR(ROUND(IF('[10]Linked sheet'!F1682="","-",'[10]Linked sheet'!F1682),'Rounded options'!$B$3),"-")</f>
        <v>-</v>
      </c>
      <c r="H1682" s="15">
        <f>IFERROR(ROUND(IF('[10]Linked sheet'!G1682="","-",'[10]Linked sheet'!G1682),'Rounded options'!$B$3),"-")</f>
        <v>5</v>
      </c>
      <c r="I1682" s="66">
        <f>IF(AND(Q1682=$I$2,$O1682="HRG"),"See 07.BPTs",IFERROR(ROUND('[10]Linked sheet'!H1682,'Rounded options'!$B$3),"-"))</f>
        <v>4353</v>
      </c>
      <c r="J1682" s="15">
        <f>IFERROR(ROUND(IF('[10]Linked sheet'!I1682="","-",'[10]Linked sheet'!I1682),'Rounded options'!$B$3),"-")</f>
        <v>36</v>
      </c>
      <c r="K1682" s="15">
        <f>IFERROR(ROUND(IF('[10]Linked sheet'!J1682="","-",'[10]Linked sheet'!J1682),'Rounded options'!$B$3),"-")</f>
        <v>219</v>
      </c>
      <c r="L1682" s="15" t="str">
        <f>IF('[10]Linked sheet'!K1682="","-",'[10]Linked sheet'!K1682)</f>
        <v>Yes</v>
      </c>
      <c r="M1682" s="39">
        <f>IF('[10]Linked sheet'!L1682="","-",'[10]Linked sheet'!L1682)</f>
        <v>0.30000000000000004</v>
      </c>
      <c r="N1682" s="35">
        <f>IFERROR(ROUND('[10]Linked sheet'!M1682,'Rounded options'!$B$3),"-")</f>
        <v>1306</v>
      </c>
      <c r="O1682" s="7" t="str">
        <f>IFERROR(VLOOKUP($B1682,[11]BPT_System_Structure!$B:$F,2,FALSE),"-")</f>
        <v>-</v>
      </c>
      <c r="P1682" s="23" t="str">
        <f>IFERROR(VLOOKUP($B1682,[11]BPT_System_Structure!$B:$F,3,FALSE),"-")</f>
        <v>-</v>
      </c>
      <c r="Q1682" s="8" t="str">
        <f>IFERROR(VLOOKUP($B1682,[11]BPT_System_Structure!$B:$F,5,FALSE),"-")</f>
        <v>-</v>
      </c>
      <c r="R1682" s="59">
        <v>0</v>
      </c>
    </row>
    <row r="1683" spans="2:18" hidden="1" x14ac:dyDescent="0.2">
      <c r="B1683" s="21" t="str">
        <f>'[10]Linked sheet'!A1683</f>
        <v>SA30C</v>
      </c>
      <c r="C1683" s="20" t="str">
        <f>VLOOKUP($B1683,'[10]Linked sheet'!$A$3:$O$1925,2,FALSE)</f>
        <v>Plasma Cell Disorders with CC Score 5-7</v>
      </c>
      <c r="D1683" s="68" t="str">
        <f>IF(AND($Q1683=$D$2,$O1683="HRG"),"See 07.BPT",IFERROR(ROUND('[10]Linked sheet'!C1683,'Rounded options'!$B$3),"-"))</f>
        <v>-</v>
      </c>
      <c r="E1683" s="66">
        <f>IF(AND($O1683="HRG",OR($D$2,$Q1683=$E$2)), "See 07.BPTs",IFERROR(ROUND('[10]Linked sheet'!D1683,'Rounded options'!$B$3),"-"))</f>
        <v>396</v>
      </c>
      <c r="F1683" s="15" t="str">
        <f>IFERROR(ROUND(IF('[10]Linked sheet'!E1683="","-",'[10]Linked sheet'!E1683),'Rounded options'!$B$3),"-")</f>
        <v>-</v>
      </c>
      <c r="G1683" s="15" t="str">
        <f>IFERROR(ROUND(IF('[10]Linked sheet'!F1683="","-",'[10]Linked sheet'!F1683),'Rounded options'!$B$3),"-")</f>
        <v>-</v>
      </c>
      <c r="H1683" s="15">
        <f>IFERROR(ROUND(IF('[10]Linked sheet'!G1683="","-",'[10]Linked sheet'!G1683),'Rounded options'!$B$3),"-")</f>
        <v>5</v>
      </c>
      <c r="I1683" s="66">
        <f>IF(AND(Q1683=$I$2,$O1683="HRG"),"See 07.BPTs",IFERROR(ROUND('[10]Linked sheet'!H1683,'Rounded options'!$B$3),"-"))</f>
        <v>3415</v>
      </c>
      <c r="J1683" s="15">
        <f>IFERROR(ROUND(IF('[10]Linked sheet'!I1683="","-",'[10]Linked sheet'!I1683),'Rounded options'!$B$3),"-")</f>
        <v>25</v>
      </c>
      <c r="K1683" s="15">
        <f>IFERROR(ROUND(IF('[10]Linked sheet'!J1683="","-",'[10]Linked sheet'!J1683),'Rounded options'!$B$3),"-")</f>
        <v>219</v>
      </c>
      <c r="L1683" s="15" t="str">
        <f>IF('[10]Linked sheet'!K1683="","-",'[10]Linked sheet'!K1683)</f>
        <v>Yes</v>
      </c>
      <c r="M1683" s="39">
        <f>IF('[10]Linked sheet'!L1683="","-",'[10]Linked sheet'!L1683)</f>
        <v>0.30000000000000004</v>
      </c>
      <c r="N1683" s="35">
        <f>IFERROR(ROUND('[10]Linked sheet'!M1683,'Rounded options'!$B$3),"-")</f>
        <v>1025</v>
      </c>
      <c r="O1683" s="7" t="str">
        <f>IFERROR(VLOOKUP($B1683,[11]BPT_System_Structure!$B:$F,2,FALSE),"-")</f>
        <v>-</v>
      </c>
      <c r="P1683" s="23" t="str">
        <f>IFERROR(VLOOKUP($B1683,[11]BPT_System_Structure!$B:$F,3,FALSE),"-")</f>
        <v>-</v>
      </c>
      <c r="Q1683" s="8" t="str">
        <f>IFERROR(VLOOKUP($B1683,[11]BPT_System_Structure!$B:$F,5,FALSE),"-")</f>
        <v>-</v>
      </c>
      <c r="R1683" s="59">
        <v>0</v>
      </c>
    </row>
    <row r="1684" spans="2:18" hidden="1" x14ac:dyDescent="0.2">
      <c r="B1684" s="21" t="str">
        <f>'[10]Linked sheet'!A1684</f>
        <v>SA30D</v>
      </c>
      <c r="C1684" s="20" t="str">
        <f>VLOOKUP($B1684,'[10]Linked sheet'!$A$3:$O$1925,2,FALSE)</f>
        <v>Plasma Cell Disorders with CC Score 2-4</v>
      </c>
      <c r="D1684" s="68" t="str">
        <f>IF(AND($Q1684=$D$2,$O1684="HRG"),"See 07.BPT",IFERROR(ROUND('[10]Linked sheet'!C1684,'Rounded options'!$B$3),"-"))</f>
        <v>-</v>
      </c>
      <c r="E1684" s="66">
        <f>IF(AND($O1684="HRG",OR($D$2,$Q1684=$E$2)), "See 07.BPTs",IFERROR(ROUND('[10]Linked sheet'!D1684,'Rounded options'!$B$3),"-"))</f>
        <v>314</v>
      </c>
      <c r="F1684" s="15" t="str">
        <f>IFERROR(ROUND(IF('[10]Linked sheet'!E1684="","-",'[10]Linked sheet'!E1684),'Rounded options'!$B$3),"-")</f>
        <v>-</v>
      </c>
      <c r="G1684" s="15" t="str">
        <f>IFERROR(ROUND(IF('[10]Linked sheet'!F1684="","-",'[10]Linked sheet'!F1684),'Rounded options'!$B$3),"-")</f>
        <v>-</v>
      </c>
      <c r="H1684" s="15">
        <f>IFERROR(ROUND(IF('[10]Linked sheet'!G1684="","-",'[10]Linked sheet'!G1684),'Rounded options'!$B$3),"-")</f>
        <v>5</v>
      </c>
      <c r="I1684" s="66">
        <f>IF(AND(Q1684=$I$2,$O1684="HRG"),"See 07.BPTs",IFERROR(ROUND('[10]Linked sheet'!H1684,'Rounded options'!$B$3),"-"))</f>
        <v>2676</v>
      </c>
      <c r="J1684" s="15">
        <f>IFERROR(ROUND(IF('[10]Linked sheet'!I1684="","-",'[10]Linked sheet'!I1684),'Rounded options'!$B$3),"-")</f>
        <v>18</v>
      </c>
      <c r="K1684" s="15">
        <f>IFERROR(ROUND(IF('[10]Linked sheet'!J1684="","-",'[10]Linked sheet'!J1684),'Rounded options'!$B$3),"-")</f>
        <v>219</v>
      </c>
      <c r="L1684" s="15" t="str">
        <f>IF('[10]Linked sheet'!K1684="","-",'[10]Linked sheet'!K1684)</f>
        <v>Yes</v>
      </c>
      <c r="M1684" s="39">
        <f>IF('[10]Linked sheet'!L1684="","-",'[10]Linked sheet'!L1684)</f>
        <v>0.30000000000000004</v>
      </c>
      <c r="N1684" s="35">
        <f>IFERROR(ROUND('[10]Linked sheet'!M1684,'Rounded options'!$B$3),"-")</f>
        <v>803</v>
      </c>
      <c r="O1684" s="7" t="str">
        <f>IFERROR(VLOOKUP($B1684,[11]BPT_System_Structure!$B:$F,2,FALSE),"-")</f>
        <v>-</v>
      </c>
      <c r="P1684" s="23" t="str">
        <f>IFERROR(VLOOKUP($B1684,[11]BPT_System_Structure!$B:$F,3,FALSE),"-")</f>
        <v>-</v>
      </c>
      <c r="Q1684" s="8" t="str">
        <f>IFERROR(VLOOKUP($B1684,[11]BPT_System_Structure!$B:$F,5,FALSE),"-")</f>
        <v>-</v>
      </c>
      <c r="R1684" s="59">
        <v>0</v>
      </c>
    </row>
    <row r="1685" spans="2:18" hidden="1" x14ac:dyDescent="0.2">
      <c r="B1685" s="21" t="str">
        <f>'[10]Linked sheet'!A1685</f>
        <v>SA30E</v>
      </c>
      <c r="C1685" s="20" t="str">
        <f>VLOOKUP($B1685,'[10]Linked sheet'!$A$3:$O$1925,2,FALSE)</f>
        <v>Plasma Cell Disorders with CC Score 0-1</v>
      </c>
      <c r="D1685" s="68" t="str">
        <f>IF(AND($Q1685=$D$2,$O1685="HRG"),"See 07.BPT",IFERROR(ROUND('[10]Linked sheet'!C1685,'Rounded options'!$B$3),"-"))</f>
        <v>-</v>
      </c>
      <c r="E1685" s="66">
        <f>IF(AND($O1685="HRG",OR($D$2,$Q1685=$E$2)), "See 07.BPTs",IFERROR(ROUND('[10]Linked sheet'!D1685,'Rounded options'!$B$3),"-"))</f>
        <v>280</v>
      </c>
      <c r="F1685" s="15" t="str">
        <f>IFERROR(ROUND(IF('[10]Linked sheet'!E1685="","-",'[10]Linked sheet'!E1685),'Rounded options'!$B$3),"-")</f>
        <v>-</v>
      </c>
      <c r="G1685" s="15" t="str">
        <f>IFERROR(ROUND(IF('[10]Linked sheet'!F1685="","-",'[10]Linked sheet'!F1685),'Rounded options'!$B$3),"-")</f>
        <v>-</v>
      </c>
      <c r="H1685" s="15">
        <f>IFERROR(ROUND(IF('[10]Linked sheet'!G1685="","-",'[10]Linked sheet'!G1685),'Rounded options'!$B$3),"-")</f>
        <v>5</v>
      </c>
      <c r="I1685" s="66">
        <f>IF(AND(Q1685=$I$2,$O1685="HRG"),"See 07.BPTs",IFERROR(ROUND('[10]Linked sheet'!H1685,'Rounded options'!$B$3),"-"))</f>
        <v>1041</v>
      </c>
      <c r="J1685" s="15">
        <f>IFERROR(ROUND(IF('[10]Linked sheet'!I1685="","-",'[10]Linked sheet'!I1685),'Rounded options'!$B$3),"-")</f>
        <v>5</v>
      </c>
      <c r="K1685" s="15">
        <f>IFERROR(ROUND(IF('[10]Linked sheet'!J1685="","-",'[10]Linked sheet'!J1685),'Rounded options'!$B$3),"-")</f>
        <v>219</v>
      </c>
      <c r="L1685" s="15" t="str">
        <f>IF('[10]Linked sheet'!K1685="","-",'[10]Linked sheet'!K1685)</f>
        <v>Yes</v>
      </c>
      <c r="M1685" s="39">
        <f>IF('[10]Linked sheet'!L1685="","-",'[10]Linked sheet'!L1685)</f>
        <v>0.65</v>
      </c>
      <c r="N1685" s="35">
        <f>IFERROR(ROUND('[10]Linked sheet'!M1685,'Rounded options'!$B$3),"-")</f>
        <v>677</v>
      </c>
      <c r="O1685" s="7" t="str">
        <f>IFERROR(VLOOKUP($B1685,[11]BPT_System_Structure!$B:$F,2,FALSE),"-")</f>
        <v>-</v>
      </c>
      <c r="P1685" s="23" t="str">
        <f>IFERROR(VLOOKUP($B1685,[11]BPT_System_Structure!$B:$F,3,FALSE),"-")</f>
        <v>-</v>
      </c>
      <c r="Q1685" s="8" t="str">
        <f>IFERROR(VLOOKUP($B1685,[11]BPT_System_Structure!$B:$F,5,FALSE),"-")</f>
        <v>-</v>
      </c>
      <c r="R1685" s="59">
        <v>0</v>
      </c>
    </row>
    <row r="1686" spans="2:18" hidden="1" x14ac:dyDescent="0.2">
      <c r="B1686" s="21" t="str">
        <f>'[10]Linked sheet'!A1686</f>
        <v>SA31A</v>
      </c>
      <c r="C1686" s="20" t="str">
        <f>VLOOKUP($B1686,'[10]Linked sheet'!$A$3:$O$1925,2,FALSE)</f>
        <v>Malignant Lymphoma, including Hodgkin's and Non-Hodgkin's, with CC Score 15+</v>
      </c>
      <c r="D1686" s="68" t="str">
        <f>IF(AND($Q1686=$D$2,$O1686="HRG"),"See 07.BPT",IFERROR(ROUND('[10]Linked sheet'!C1686,'Rounded options'!$B$3),"-"))</f>
        <v>-</v>
      </c>
      <c r="E1686" s="66">
        <f>IF(AND($O1686="HRG",OR($D$2,$Q1686=$E$2)), "See 07.BPTs",IFERROR(ROUND('[10]Linked sheet'!D1686,'Rounded options'!$B$3),"-"))</f>
        <v>13605</v>
      </c>
      <c r="F1686" s="15" t="str">
        <f>IFERROR(ROUND(IF('[10]Linked sheet'!E1686="","-",'[10]Linked sheet'!E1686),'Rounded options'!$B$3),"-")</f>
        <v>-</v>
      </c>
      <c r="G1686" s="15" t="str">
        <f>IFERROR(ROUND(IF('[10]Linked sheet'!F1686="","-",'[10]Linked sheet'!F1686),'Rounded options'!$B$3),"-")</f>
        <v>-</v>
      </c>
      <c r="H1686" s="15">
        <f>IFERROR(ROUND(IF('[10]Linked sheet'!G1686="","-",'[10]Linked sheet'!G1686),'Rounded options'!$B$3),"-")</f>
        <v>102</v>
      </c>
      <c r="I1686" s="66">
        <f>IF(AND(Q1686=$I$2,$O1686="HRG"),"See 07.BPTs",IFERROR(ROUND('[10]Linked sheet'!H1686,'Rounded options'!$B$3),"-"))</f>
        <v>9976</v>
      </c>
      <c r="J1686" s="15">
        <f>IFERROR(ROUND(IF('[10]Linked sheet'!I1686="","-",'[10]Linked sheet'!I1686),'Rounded options'!$B$3),"-")</f>
        <v>77</v>
      </c>
      <c r="K1686" s="15">
        <f>IFERROR(ROUND(IF('[10]Linked sheet'!J1686="","-",'[10]Linked sheet'!J1686),'Rounded options'!$B$3),"-")</f>
        <v>219</v>
      </c>
      <c r="L1686" s="15" t="str">
        <f>IF('[10]Linked sheet'!K1686="","-",'[10]Linked sheet'!K1686)</f>
        <v>Yes</v>
      </c>
      <c r="M1686" s="39">
        <f>IF('[10]Linked sheet'!L1686="","-",'[10]Linked sheet'!L1686)</f>
        <v>0.30000000000000004</v>
      </c>
      <c r="N1686" s="35">
        <f>IFERROR(ROUND('[10]Linked sheet'!M1686,'Rounded options'!$B$3),"-")</f>
        <v>2993</v>
      </c>
      <c r="O1686" s="7" t="str">
        <f>IFERROR(VLOOKUP($B1686,[11]BPT_System_Structure!$B:$F,2,FALSE),"-")</f>
        <v>-</v>
      </c>
      <c r="P1686" s="23" t="str">
        <f>IFERROR(VLOOKUP($B1686,[11]BPT_System_Structure!$B:$F,3,FALSE),"-")</f>
        <v>-</v>
      </c>
      <c r="Q1686" s="8" t="str">
        <f>IFERROR(VLOOKUP($B1686,[11]BPT_System_Structure!$B:$F,5,FALSE),"-")</f>
        <v>-</v>
      </c>
      <c r="R1686" s="59">
        <v>0</v>
      </c>
    </row>
    <row r="1687" spans="2:18" hidden="1" x14ac:dyDescent="0.2">
      <c r="B1687" s="21" t="str">
        <f>'[10]Linked sheet'!A1687</f>
        <v>SA31B</v>
      </c>
      <c r="C1687" s="20" t="str">
        <f>VLOOKUP($B1687,'[10]Linked sheet'!$A$3:$O$1925,2,FALSE)</f>
        <v>Malignant Lymphoma, including Hodgkin's and Non-Hodgkin's, with CC Score 10-14</v>
      </c>
      <c r="D1687" s="68" t="str">
        <f>IF(AND($Q1687=$D$2,$O1687="HRG"),"See 07.BPT",IFERROR(ROUND('[10]Linked sheet'!C1687,'Rounded options'!$B$3),"-"))</f>
        <v>-</v>
      </c>
      <c r="E1687" s="66">
        <f>IF(AND($O1687="HRG",OR($D$2,$Q1687=$E$2)), "See 07.BPTs",IFERROR(ROUND('[10]Linked sheet'!D1687,'Rounded options'!$B$3),"-"))</f>
        <v>6617</v>
      </c>
      <c r="F1687" s="15" t="str">
        <f>IFERROR(ROUND(IF('[10]Linked sheet'!E1687="","-",'[10]Linked sheet'!E1687),'Rounded options'!$B$3),"-")</f>
        <v>-</v>
      </c>
      <c r="G1687" s="15" t="str">
        <f>IFERROR(ROUND(IF('[10]Linked sheet'!F1687="","-",'[10]Linked sheet'!F1687),'Rounded options'!$B$3),"-")</f>
        <v>-</v>
      </c>
      <c r="H1687" s="15">
        <f>IFERROR(ROUND(IF('[10]Linked sheet'!G1687="","-",'[10]Linked sheet'!G1687),'Rounded options'!$B$3),"-")</f>
        <v>49</v>
      </c>
      <c r="I1687" s="66">
        <f>IF(AND(Q1687=$I$2,$O1687="HRG"),"See 07.BPTs",IFERROR(ROUND('[10]Linked sheet'!H1687,'Rounded options'!$B$3),"-"))</f>
        <v>5844</v>
      </c>
      <c r="J1687" s="15">
        <f>IFERROR(ROUND(IF('[10]Linked sheet'!I1687="","-",'[10]Linked sheet'!I1687),'Rounded options'!$B$3),"-")</f>
        <v>50</v>
      </c>
      <c r="K1687" s="15">
        <f>IFERROR(ROUND(IF('[10]Linked sheet'!J1687="","-",'[10]Linked sheet'!J1687),'Rounded options'!$B$3),"-")</f>
        <v>219</v>
      </c>
      <c r="L1687" s="15" t="str">
        <f>IF('[10]Linked sheet'!K1687="","-",'[10]Linked sheet'!K1687)</f>
        <v>Yes</v>
      </c>
      <c r="M1687" s="39">
        <f>IF('[10]Linked sheet'!L1687="","-",'[10]Linked sheet'!L1687)</f>
        <v>0.30000000000000004</v>
      </c>
      <c r="N1687" s="35">
        <f>IFERROR(ROUND('[10]Linked sheet'!M1687,'Rounded options'!$B$3),"-")</f>
        <v>1753</v>
      </c>
      <c r="O1687" s="7" t="str">
        <f>IFERROR(VLOOKUP($B1687,[11]BPT_System_Structure!$B:$F,2,FALSE),"-")</f>
        <v>-</v>
      </c>
      <c r="P1687" s="23" t="str">
        <f>IFERROR(VLOOKUP($B1687,[11]BPT_System_Structure!$B:$F,3,FALSE),"-")</f>
        <v>-</v>
      </c>
      <c r="Q1687" s="8" t="str">
        <f>IFERROR(VLOOKUP($B1687,[11]BPT_System_Structure!$B:$F,5,FALSE),"-")</f>
        <v>-</v>
      </c>
      <c r="R1687" s="59">
        <v>0</v>
      </c>
    </row>
    <row r="1688" spans="2:18" hidden="1" x14ac:dyDescent="0.2">
      <c r="B1688" s="21" t="str">
        <f>'[10]Linked sheet'!A1688</f>
        <v>SA31C</v>
      </c>
      <c r="C1688" s="20" t="str">
        <f>VLOOKUP($B1688,'[10]Linked sheet'!$A$3:$O$1925,2,FALSE)</f>
        <v>Malignant Lymphoma, including Hodgkin's and Non-Hodgkin's, with CC Score 6-9</v>
      </c>
      <c r="D1688" s="68" t="str">
        <f>IF(AND($Q1688=$D$2,$O1688="HRG"),"See 07.BPT",IFERROR(ROUND('[10]Linked sheet'!C1688,'Rounded options'!$B$3),"-"))</f>
        <v>-</v>
      </c>
      <c r="E1688" s="66">
        <f>IF(AND($O1688="HRG",OR($D$2,$Q1688=$E$2)), "See 07.BPTs",IFERROR(ROUND('[10]Linked sheet'!D1688,'Rounded options'!$B$3),"-"))</f>
        <v>2806</v>
      </c>
      <c r="F1688" s="15" t="str">
        <f>IFERROR(ROUND(IF('[10]Linked sheet'!E1688="","-",'[10]Linked sheet'!E1688),'Rounded options'!$B$3),"-")</f>
        <v>-</v>
      </c>
      <c r="G1688" s="15" t="str">
        <f>IFERROR(ROUND(IF('[10]Linked sheet'!F1688="","-",'[10]Linked sheet'!F1688),'Rounded options'!$B$3),"-")</f>
        <v>-</v>
      </c>
      <c r="H1688" s="15">
        <f>IFERROR(ROUND(IF('[10]Linked sheet'!G1688="","-",'[10]Linked sheet'!G1688),'Rounded options'!$B$3),"-")</f>
        <v>23</v>
      </c>
      <c r="I1688" s="66">
        <f>IF(AND(Q1688=$I$2,$O1688="HRG"),"See 07.BPTs",IFERROR(ROUND('[10]Linked sheet'!H1688,'Rounded options'!$B$3),"-"))</f>
        <v>4340</v>
      </c>
      <c r="J1688" s="15">
        <f>IFERROR(ROUND(IF('[10]Linked sheet'!I1688="","-",'[10]Linked sheet'!I1688),'Rounded options'!$B$3),"-")</f>
        <v>35</v>
      </c>
      <c r="K1688" s="15">
        <f>IFERROR(ROUND(IF('[10]Linked sheet'!J1688="","-",'[10]Linked sheet'!J1688),'Rounded options'!$B$3),"-")</f>
        <v>219</v>
      </c>
      <c r="L1688" s="15" t="str">
        <f>IF('[10]Linked sheet'!K1688="","-",'[10]Linked sheet'!K1688)</f>
        <v>Yes</v>
      </c>
      <c r="M1688" s="39">
        <f>IF('[10]Linked sheet'!L1688="","-",'[10]Linked sheet'!L1688)</f>
        <v>0.30000000000000004</v>
      </c>
      <c r="N1688" s="35">
        <f>IFERROR(ROUND('[10]Linked sheet'!M1688,'Rounded options'!$B$3),"-")</f>
        <v>1302</v>
      </c>
      <c r="O1688" s="7" t="str">
        <f>IFERROR(VLOOKUP($B1688,[11]BPT_System_Structure!$B:$F,2,FALSE),"-")</f>
        <v>-</v>
      </c>
      <c r="P1688" s="23" t="str">
        <f>IFERROR(VLOOKUP($B1688,[11]BPT_System_Structure!$B:$F,3,FALSE),"-")</f>
        <v>-</v>
      </c>
      <c r="Q1688" s="8" t="str">
        <f>IFERROR(VLOOKUP($B1688,[11]BPT_System_Structure!$B:$F,5,FALSE),"-")</f>
        <v>-</v>
      </c>
      <c r="R1688" s="59">
        <v>0</v>
      </c>
    </row>
    <row r="1689" spans="2:18" hidden="1" x14ac:dyDescent="0.2">
      <c r="B1689" s="21" t="str">
        <f>'[10]Linked sheet'!A1689</f>
        <v>SA31D</v>
      </c>
      <c r="C1689" s="20" t="str">
        <f>VLOOKUP($B1689,'[10]Linked sheet'!$A$3:$O$1925,2,FALSE)</f>
        <v>Malignant Lymphoma, including Hodgkin's and Non-Hodgkin's, with CC Score 4-5</v>
      </c>
      <c r="D1689" s="68" t="str">
        <f>IF(AND($Q1689=$D$2,$O1689="HRG"),"See 07.BPT",IFERROR(ROUND('[10]Linked sheet'!C1689,'Rounded options'!$B$3),"-"))</f>
        <v>-</v>
      </c>
      <c r="E1689" s="66">
        <f>IF(AND($O1689="HRG",OR($D$2,$Q1689=$E$2)), "See 07.BPTs",IFERROR(ROUND('[10]Linked sheet'!D1689,'Rounded options'!$B$3),"-"))</f>
        <v>1331</v>
      </c>
      <c r="F1689" s="15" t="str">
        <f>IFERROR(ROUND(IF('[10]Linked sheet'!E1689="","-",'[10]Linked sheet'!E1689),'Rounded options'!$B$3),"-")</f>
        <v>-</v>
      </c>
      <c r="G1689" s="15" t="str">
        <f>IFERROR(ROUND(IF('[10]Linked sheet'!F1689="","-",'[10]Linked sheet'!F1689),'Rounded options'!$B$3),"-")</f>
        <v>-</v>
      </c>
      <c r="H1689" s="15">
        <f>IFERROR(ROUND(IF('[10]Linked sheet'!G1689="","-",'[10]Linked sheet'!G1689),'Rounded options'!$B$3),"-")</f>
        <v>10</v>
      </c>
      <c r="I1689" s="66">
        <f>IF(AND(Q1689=$I$2,$O1689="HRG"),"See 07.BPTs",IFERROR(ROUND('[10]Linked sheet'!H1689,'Rounded options'!$B$3),"-"))</f>
        <v>3474</v>
      </c>
      <c r="J1689" s="15">
        <f>IFERROR(ROUND(IF('[10]Linked sheet'!I1689="","-",'[10]Linked sheet'!I1689),'Rounded options'!$B$3),"-")</f>
        <v>25</v>
      </c>
      <c r="K1689" s="15">
        <f>IFERROR(ROUND(IF('[10]Linked sheet'!J1689="","-",'[10]Linked sheet'!J1689),'Rounded options'!$B$3),"-")</f>
        <v>219</v>
      </c>
      <c r="L1689" s="15" t="str">
        <f>IF('[10]Linked sheet'!K1689="","-",'[10]Linked sheet'!K1689)</f>
        <v>Yes</v>
      </c>
      <c r="M1689" s="39">
        <f>IF('[10]Linked sheet'!L1689="","-",'[10]Linked sheet'!L1689)</f>
        <v>0.30000000000000004</v>
      </c>
      <c r="N1689" s="35">
        <f>IFERROR(ROUND('[10]Linked sheet'!M1689,'Rounded options'!$B$3),"-")</f>
        <v>1042</v>
      </c>
      <c r="O1689" s="7" t="str">
        <f>IFERROR(VLOOKUP($B1689,[11]BPT_System_Structure!$B:$F,2,FALSE),"-")</f>
        <v>-</v>
      </c>
      <c r="P1689" s="23" t="str">
        <f>IFERROR(VLOOKUP($B1689,[11]BPT_System_Structure!$B:$F,3,FALSE),"-")</f>
        <v>-</v>
      </c>
      <c r="Q1689" s="8" t="str">
        <f>IFERROR(VLOOKUP($B1689,[11]BPT_System_Structure!$B:$F,5,FALSE),"-")</f>
        <v>-</v>
      </c>
      <c r="R1689" s="59">
        <v>0</v>
      </c>
    </row>
    <row r="1690" spans="2:18" hidden="1" x14ac:dyDescent="0.2">
      <c r="B1690" s="21" t="str">
        <f>'[10]Linked sheet'!A1690</f>
        <v>SA31E</v>
      </c>
      <c r="C1690" s="20" t="str">
        <f>VLOOKUP($B1690,'[10]Linked sheet'!$A$3:$O$1925,2,FALSE)</f>
        <v>Malignant Lymphoma, including Hodgkin's and Non-Hodgkin's, with CC Score 2-3</v>
      </c>
      <c r="D1690" s="68" t="str">
        <f>IF(AND($Q1690=$D$2,$O1690="HRG"),"See 07.BPT",IFERROR(ROUND('[10]Linked sheet'!C1690,'Rounded options'!$B$3),"-"))</f>
        <v>-</v>
      </c>
      <c r="E1690" s="66">
        <f>IF(AND($O1690="HRG",OR($D$2,$Q1690=$E$2)), "See 07.BPTs",IFERROR(ROUND('[10]Linked sheet'!D1690,'Rounded options'!$B$3),"-"))</f>
        <v>917</v>
      </c>
      <c r="F1690" s="15" t="str">
        <f>IFERROR(ROUND(IF('[10]Linked sheet'!E1690="","-",'[10]Linked sheet'!E1690),'Rounded options'!$B$3),"-")</f>
        <v>-</v>
      </c>
      <c r="G1690" s="15" t="str">
        <f>IFERROR(ROUND(IF('[10]Linked sheet'!F1690="","-",'[10]Linked sheet'!F1690),'Rounded options'!$B$3),"-")</f>
        <v>-</v>
      </c>
      <c r="H1690" s="15">
        <f>IFERROR(ROUND(IF('[10]Linked sheet'!G1690="","-",'[10]Linked sheet'!G1690),'Rounded options'!$B$3),"-")</f>
        <v>5</v>
      </c>
      <c r="I1690" s="66">
        <f>IF(AND(Q1690=$I$2,$O1690="HRG"),"See 07.BPTs",IFERROR(ROUND('[10]Linked sheet'!H1690,'Rounded options'!$B$3),"-"))</f>
        <v>2682</v>
      </c>
      <c r="J1690" s="15">
        <f>IFERROR(ROUND(IF('[10]Linked sheet'!I1690="","-",'[10]Linked sheet'!I1690),'Rounded options'!$B$3),"-")</f>
        <v>16</v>
      </c>
      <c r="K1690" s="15">
        <f>IFERROR(ROUND(IF('[10]Linked sheet'!J1690="","-",'[10]Linked sheet'!J1690),'Rounded options'!$B$3),"-")</f>
        <v>219</v>
      </c>
      <c r="L1690" s="15" t="str">
        <f>IF('[10]Linked sheet'!K1690="","-",'[10]Linked sheet'!K1690)</f>
        <v>Yes</v>
      </c>
      <c r="M1690" s="39">
        <f>IF('[10]Linked sheet'!L1690="","-",'[10]Linked sheet'!L1690)</f>
        <v>0.30000000000000004</v>
      </c>
      <c r="N1690" s="35">
        <f>IFERROR(ROUND('[10]Linked sheet'!M1690,'Rounded options'!$B$3),"-")</f>
        <v>805</v>
      </c>
      <c r="O1690" s="7" t="str">
        <f>IFERROR(VLOOKUP($B1690,[11]BPT_System_Structure!$B:$F,2,FALSE),"-")</f>
        <v>-</v>
      </c>
      <c r="P1690" s="23" t="str">
        <f>IFERROR(VLOOKUP($B1690,[11]BPT_System_Structure!$B:$F,3,FALSE),"-")</f>
        <v>-</v>
      </c>
      <c r="Q1690" s="8" t="str">
        <f>IFERROR(VLOOKUP($B1690,[11]BPT_System_Structure!$B:$F,5,FALSE),"-")</f>
        <v>-</v>
      </c>
      <c r="R1690" s="59">
        <v>0</v>
      </c>
    </row>
    <row r="1691" spans="2:18" hidden="1" x14ac:dyDescent="0.2">
      <c r="B1691" s="21" t="str">
        <f>'[10]Linked sheet'!A1691</f>
        <v>SA31F</v>
      </c>
      <c r="C1691" s="20" t="str">
        <f>VLOOKUP($B1691,'[10]Linked sheet'!$A$3:$O$1925,2,FALSE)</f>
        <v>Malignant Lymphoma, including Hodgkin's and Non-Hodgkin's, with CC Score 0-1</v>
      </c>
      <c r="D1691" s="68" t="str">
        <f>IF(AND($Q1691=$D$2,$O1691="HRG"),"See 07.BPT",IFERROR(ROUND('[10]Linked sheet'!C1691,'Rounded options'!$B$3),"-"))</f>
        <v>-</v>
      </c>
      <c r="E1691" s="66">
        <f>IF(AND($O1691="HRG",OR($D$2,$Q1691=$E$2)), "See 07.BPTs",IFERROR(ROUND('[10]Linked sheet'!D1691,'Rounded options'!$B$3),"-"))</f>
        <v>424</v>
      </c>
      <c r="F1691" s="15" t="str">
        <f>IFERROR(ROUND(IF('[10]Linked sheet'!E1691="","-",'[10]Linked sheet'!E1691),'Rounded options'!$B$3),"-")</f>
        <v>-</v>
      </c>
      <c r="G1691" s="15" t="str">
        <f>IFERROR(ROUND(IF('[10]Linked sheet'!F1691="","-",'[10]Linked sheet'!F1691),'Rounded options'!$B$3),"-")</f>
        <v>-</v>
      </c>
      <c r="H1691" s="15">
        <f>IFERROR(ROUND(IF('[10]Linked sheet'!G1691="","-",'[10]Linked sheet'!G1691),'Rounded options'!$B$3),"-")</f>
        <v>5</v>
      </c>
      <c r="I1691" s="66">
        <f>IF(AND(Q1691=$I$2,$O1691="HRG"),"See 07.BPTs",IFERROR(ROUND('[10]Linked sheet'!H1691,'Rounded options'!$B$3),"-"))</f>
        <v>1911</v>
      </c>
      <c r="J1691" s="15">
        <f>IFERROR(ROUND(IF('[10]Linked sheet'!I1691="","-",'[10]Linked sheet'!I1691),'Rounded options'!$B$3),"-")</f>
        <v>13</v>
      </c>
      <c r="K1691" s="15">
        <f>IFERROR(ROUND(IF('[10]Linked sheet'!J1691="","-",'[10]Linked sheet'!J1691),'Rounded options'!$B$3),"-")</f>
        <v>219</v>
      </c>
      <c r="L1691" s="15" t="str">
        <f>IF('[10]Linked sheet'!K1691="","-",'[10]Linked sheet'!K1691)</f>
        <v>Yes</v>
      </c>
      <c r="M1691" s="39">
        <f>IF('[10]Linked sheet'!L1691="","-",'[10]Linked sheet'!L1691)</f>
        <v>0.4</v>
      </c>
      <c r="N1691" s="35">
        <f>IFERROR(ROUND('[10]Linked sheet'!M1691,'Rounded options'!$B$3),"-")</f>
        <v>764</v>
      </c>
      <c r="O1691" s="7" t="str">
        <f>IFERROR(VLOOKUP($B1691,[11]BPT_System_Structure!$B:$F,2,FALSE),"-")</f>
        <v>-</v>
      </c>
      <c r="P1691" s="23" t="str">
        <f>IFERROR(VLOOKUP($B1691,[11]BPT_System_Structure!$B:$F,3,FALSE),"-")</f>
        <v>-</v>
      </c>
      <c r="Q1691" s="8" t="str">
        <f>IFERROR(VLOOKUP($B1691,[11]BPT_System_Structure!$B:$F,5,FALSE),"-")</f>
        <v>-</v>
      </c>
      <c r="R1691" s="59">
        <v>0</v>
      </c>
    </row>
    <row r="1692" spans="2:18" hidden="1" x14ac:dyDescent="0.2">
      <c r="B1692" s="21" t="str">
        <f>'[10]Linked sheet'!A1692</f>
        <v>SA32A</v>
      </c>
      <c r="C1692" s="20" t="str">
        <f>VLOOKUP($B1692,'[10]Linked sheet'!$A$3:$O$1925,2,FALSE)</f>
        <v>Chronic Lymphocytic Leukaemia, including Related Disorders, with CC Score 7+</v>
      </c>
      <c r="D1692" s="68" t="str">
        <f>IF(AND($Q1692=$D$2,$O1692="HRG"),"See 07.BPT",IFERROR(ROUND('[10]Linked sheet'!C1692,'Rounded options'!$B$3),"-"))</f>
        <v>-</v>
      </c>
      <c r="E1692" s="66">
        <f>IF(AND($O1692="HRG",OR($D$2,$Q1692=$E$2)), "See 07.BPTs",IFERROR(ROUND('[10]Linked sheet'!D1692,'Rounded options'!$B$3),"-"))</f>
        <v>2843</v>
      </c>
      <c r="F1692" s="15" t="str">
        <f>IFERROR(ROUND(IF('[10]Linked sheet'!E1692="","-",'[10]Linked sheet'!E1692),'Rounded options'!$B$3),"-")</f>
        <v>-</v>
      </c>
      <c r="G1692" s="15" t="str">
        <f>IFERROR(ROUND(IF('[10]Linked sheet'!F1692="","-",'[10]Linked sheet'!F1692),'Rounded options'!$B$3),"-")</f>
        <v>-</v>
      </c>
      <c r="H1692" s="15">
        <f>IFERROR(ROUND(IF('[10]Linked sheet'!G1692="","-",'[10]Linked sheet'!G1692),'Rounded options'!$B$3),"-")</f>
        <v>23</v>
      </c>
      <c r="I1692" s="66">
        <f>IF(AND(Q1692=$I$2,$O1692="HRG"),"See 07.BPTs",IFERROR(ROUND('[10]Linked sheet'!H1692,'Rounded options'!$B$3),"-"))</f>
        <v>5072</v>
      </c>
      <c r="J1692" s="15">
        <f>IFERROR(ROUND(IF('[10]Linked sheet'!I1692="","-",'[10]Linked sheet'!I1692),'Rounded options'!$B$3),"-")</f>
        <v>39</v>
      </c>
      <c r="K1692" s="15">
        <f>IFERROR(ROUND(IF('[10]Linked sheet'!J1692="","-",'[10]Linked sheet'!J1692),'Rounded options'!$B$3),"-")</f>
        <v>219</v>
      </c>
      <c r="L1692" s="15" t="str">
        <f>IF('[10]Linked sheet'!K1692="","-",'[10]Linked sheet'!K1692)</f>
        <v>Yes</v>
      </c>
      <c r="M1692" s="39">
        <f>IF('[10]Linked sheet'!L1692="","-",'[10]Linked sheet'!L1692)</f>
        <v>0.30000000000000004</v>
      </c>
      <c r="N1692" s="35">
        <f>IFERROR(ROUND('[10]Linked sheet'!M1692,'Rounded options'!$B$3),"-")</f>
        <v>1521</v>
      </c>
      <c r="O1692" s="7" t="str">
        <f>IFERROR(VLOOKUP($B1692,[11]BPT_System_Structure!$B:$F,2,FALSE),"-")</f>
        <v>-</v>
      </c>
      <c r="P1692" s="23" t="str">
        <f>IFERROR(VLOOKUP($B1692,[11]BPT_System_Structure!$B:$F,3,FALSE),"-")</f>
        <v>-</v>
      </c>
      <c r="Q1692" s="8" t="str">
        <f>IFERROR(VLOOKUP($B1692,[11]BPT_System_Structure!$B:$F,5,FALSE),"-")</f>
        <v>-</v>
      </c>
      <c r="R1692" s="59">
        <v>0</v>
      </c>
    </row>
    <row r="1693" spans="2:18" hidden="1" x14ac:dyDescent="0.2">
      <c r="B1693" s="21" t="str">
        <f>'[10]Linked sheet'!A1693</f>
        <v>SA32B</v>
      </c>
      <c r="C1693" s="20" t="str">
        <f>VLOOKUP($B1693,'[10]Linked sheet'!$A$3:$O$1925,2,FALSE)</f>
        <v>Chronic Lymphocytic Leukaemia, including Related Disorders, with CC Score 5-6</v>
      </c>
      <c r="D1693" s="68" t="str">
        <f>IF(AND($Q1693=$D$2,$O1693="HRG"),"See 07.BPT",IFERROR(ROUND('[10]Linked sheet'!C1693,'Rounded options'!$B$3),"-"))</f>
        <v>-</v>
      </c>
      <c r="E1693" s="66">
        <f>IF(AND($O1693="HRG",OR($D$2,$Q1693=$E$2)), "See 07.BPTs",IFERROR(ROUND('[10]Linked sheet'!D1693,'Rounded options'!$B$3),"-"))</f>
        <v>544</v>
      </c>
      <c r="F1693" s="15" t="str">
        <f>IFERROR(ROUND(IF('[10]Linked sheet'!E1693="","-",'[10]Linked sheet'!E1693),'Rounded options'!$B$3),"-")</f>
        <v>-</v>
      </c>
      <c r="G1693" s="15" t="str">
        <f>IFERROR(ROUND(IF('[10]Linked sheet'!F1693="","-",'[10]Linked sheet'!F1693),'Rounded options'!$B$3),"-")</f>
        <v>-</v>
      </c>
      <c r="H1693" s="15">
        <f>IFERROR(ROUND(IF('[10]Linked sheet'!G1693="","-",'[10]Linked sheet'!G1693),'Rounded options'!$B$3),"-")</f>
        <v>5</v>
      </c>
      <c r="I1693" s="66">
        <f>IF(AND(Q1693=$I$2,$O1693="HRG"),"See 07.BPTs",IFERROR(ROUND('[10]Linked sheet'!H1693,'Rounded options'!$B$3),"-"))</f>
        <v>2915</v>
      </c>
      <c r="J1693" s="15">
        <f>IFERROR(ROUND(IF('[10]Linked sheet'!I1693="","-",'[10]Linked sheet'!I1693),'Rounded options'!$B$3),"-")</f>
        <v>20</v>
      </c>
      <c r="K1693" s="15">
        <f>IFERROR(ROUND(IF('[10]Linked sheet'!J1693="","-",'[10]Linked sheet'!J1693),'Rounded options'!$B$3),"-")</f>
        <v>219</v>
      </c>
      <c r="L1693" s="15" t="str">
        <f>IF('[10]Linked sheet'!K1693="","-",'[10]Linked sheet'!K1693)</f>
        <v>Yes</v>
      </c>
      <c r="M1693" s="39">
        <f>IF('[10]Linked sheet'!L1693="","-",'[10]Linked sheet'!L1693)</f>
        <v>0.30000000000000004</v>
      </c>
      <c r="N1693" s="35">
        <f>IFERROR(ROUND('[10]Linked sheet'!M1693,'Rounded options'!$B$3),"-")</f>
        <v>875</v>
      </c>
      <c r="O1693" s="7" t="str">
        <f>IFERROR(VLOOKUP($B1693,[11]BPT_System_Structure!$B:$F,2,FALSE),"-")</f>
        <v>-</v>
      </c>
      <c r="P1693" s="23" t="str">
        <f>IFERROR(VLOOKUP($B1693,[11]BPT_System_Structure!$B:$F,3,FALSE),"-")</f>
        <v>-</v>
      </c>
      <c r="Q1693" s="8" t="str">
        <f>IFERROR(VLOOKUP($B1693,[11]BPT_System_Structure!$B:$F,5,FALSE),"-")</f>
        <v>-</v>
      </c>
      <c r="R1693" s="59">
        <v>0</v>
      </c>
    </row>
    <row r="1694" spans="2:18" hidden="1" x14ac:dyDescent="0.2">
      <c r="B1694" s="21" t="str">
        <f>'[10]Linked sheet'!A1694</f>
        <v>SA32C</v>
      </c>
      <c r="C1694" s="20" t="str">
        <f>VLOOKUP($B1694,'[10]Linked sheet'!$A$3:$O$1925,2,FALSE)</f>
        <v>Chronic Lymphocytic Leukaemia, including Related Disorders, with CC Score 3-4</v>
      </c>
      <c r="D1694" s="68" t="str">
        <f>IF(AND($Q1694=$D$2,$O1694="HRG"),"See 07.BPT",IFERROR(ROUND('[10]Linked sheet'!C1694,'Rounded options'!$B$3),"-"))</f>
        <v>-</v>
      </c>
      <c r="E1694" s="66">
        <f>IF(AND($O1694="HRG",OR($D$2,$Q1694=$E$2)), "See 07.BPTs",IFERROR(ROUND('[10]Linked sheet'!D1694,'Rounded options'!$B$3),"-"))</f>
        <v>407</v>
      </c>
      <c r="F1694" s="15" t="str">
        <f>IFERROR(ROUND(IF('[10]Linked sheet'!E1694="","-",'[10]Linked sheet'!E1694),'Rounded options'!$B$3),"-")</f>
        <v>-</v>
      </c>
      <c r="G1694" s="15" t="str">
        <f>IFERROR(ROUND(IF('[10]Linked sheet'!F1694="","-",'[10]Linked sheet'!F1694),'Rounded options'!$B$3),"-")</f>
        <v>-</v>
      </c>
      <c r="H1694" s="15">
        <f>IFERROR(ROUND(IF('[10]Linked sheet'!G1694="","-",'[10]Linked sheet'!G1694),'Rounded options'!$B$3),"-")</f>
        <v>5</v>
      </c>
      <c r="I1694" s="66">
        <f>IF(AND(Q1694=$I$2,$O1694="HRG"),"See 07.BPTs",IFERROR(ROUND('[10]Linked sheet'!H1694,'Rounded options'!$B$3),"-"))</f>
        <v>2471</v>
      </c>
      <c r="J1694" s="15">
        <f>IFERROR(ROUND(IF('[10]Linked sheet'!I1694="","-",'[10]Linked sheet'!I1694),'Rounded options'!$B$3),"-")</f>
        <v>16</v>
      </c>
      <c r="K1694" s="15">
        <f>IFERROR(ROUND(IF('[10]Linked sheet'!J1694="","-",'[10]Linked sheet'!J1694),'Rounded options'!$B$3),"-")</f>
        <v>219</v>
      </c>
      <c r="L1694" s="15" t="str">
        <f>IF('[10]Linked sheet'!K1694="","-",'[10]Linked sheet'!K1694)</f>
        <v>Yes</v>
      </c>
      <c r="M1694" s="39">
        <f>IF('[10]Linked sheet'!L1694="","-",'[10]Linked sheet'!L1694)</f>
        <v>0.30000000000000004</v>
      </c>
      <c r="N1694" s="35">
        <f>IFERROR(ROUND('[10]Linked sheet'!M1694,'Rounded options'!$B$3),"-")</f>
        <v>741</v>
      </c>
      <c r="O1694" s="7" t="str">
        <f>IFERROR(VLOOKUP($B1694,[11]BPT_System_Structure!$B:$F,2,FALSE),"-")</f>
        <v>-</v>
      </c>
      <c r="P1694" s="23" t="str">
        <f>IFERROR(VLOOKUP($B1694,[11]BPT_System_Structure!$B:$F,3,FALSE),"-")</f>
        <v>-</v>
      </c>
      <c r="Q1694" s="8" t="str">
        <f>IFERROR(VLOOKUP($B1694,[11]BPT_System_Structure!$B:$F,5,FALSE),"-")</f>
        <v>-</v>
      </c>
      <c r="R1694" s="59">
        <v>0</v>
      </c>
    </row>
    <row r="1695" spans="2:18" hidden="1" x14ac:dyDescent="0.2">
      <c r="B1695" s="21" t="str">
        <f>'[10]Linked sheet'!A1695</f>
        <v>SA32D</v>
      </c>
      <c r="C1695" s="20" t="str">
        <f>VLOOKUP($B1695,'[10]Linked sheet'!$A$3:$O$1925,2,FALSE)</f>
        <v>Chronic Lymphocytic Leukaemia, including Related Disorders, with CC Score 0-2</v>
      </c>
      <c r="D1695" s="68" t="str">
        <f>IF(AND($Q1695=$D$2,$O1695="HRG"),"See 07.BPT",IFERROR(ROUND('[10]Linked sheet'!C1695,'Rounded options'!$B$3),"-"))</f>
        <v>-</v>
      </c>
      <c r="E1695" s="66">
        <f>IF(AND($O1695="HRG",OR($D$2,$Q1695=$E$2)), "See 07.BPTs",IFERROR(ROUND('[10]Linked sheet'!D1695,'Rounded options'!$B$3),"-"))</f>
        <v>292</v>
      </c>
      <c r="F1695" s="15" t="str">
        <f>IFERROR(ROUND(IF('[10]Linked sheet'!E1695="","-",'[10]Linked sheet'!E1695),'Rounded options'!$B$3),"-")</f>
        <v>-</v>
      </c>
      <c r="G1695" s="15" t="str">
        <f>IFERROR(ROUND(IF('[10]Linked sheet'!F1695="","-",'[10]Linked sheet'!F1695),'Rounded options'!$B$3),"-")</f>
        <v>-</v>
      </c>
      <c r="H1695" s="15">
        <f>IFERROR(ROUND(IF('[10]Linked sheet'!G1695="","-",'[10]Linked sheet'!G1695),'Rounded options'!$B$3),"-")</f>
        <v>5</v>
      </c>
      <c r="I1695" s="66">
        <f>IF(AND(Q1695=$I$2,$O1695="HRG"),"See 07.BPTs",IFERROR(ROUND('[10]Linked sheet'!H1695,'Rounded options'!$B$3),"-"))</f>
        <v>1744</v>
      </c>
      <c r="J1695" s="15">
        <f>IFERROR(ROUND(IF('[10]Linked sheet'!I1695="","-",'[10]Linked sheet'!I1695),'Rounded options'!$B$3),"-")</f>
        <v>10</v>
      </c>
      <c r="K1695" s="15">
        <f>IFERROR(ROUND(IF('[10]Linked sheet'!J1695="","-",'[10]Linked sheet'!J1695),'Rounded options'!$B$3),"-")</f>
        <v>219</v>
      </c>
      <c r="L1695" s="15" t="str">
        <f>IF('[10]Linked sheet'!K1695="","-",'[10]Linked sheet'!K1695)</f>
        <v>Yes</v>
      </c>
      <c r="M1695" s="39">
        <f>IF('[10]Linked sheet'!L1695="","-",'[10]Linked sheet'!L1695)</f>
        <v>0.4</v>
      </c>
      <c r="N1695" s="35">
        <f>IFERROR(ROUND('[10]Linked sheet'!M1695,'Rounded options'!$B$3),"-")</f>
        <v>698</v>
      </c>
      <c r="O1695" s="7" t="str">
        <f>IFERROR(VLOOKUP($B1695,[11]BPT_System_Structure!$B:$F,2,FALSE),"-")</f>
        <v>-</v>
      </c>
      <c r="P1695" s="23" t="str">
        <f>IFERROR(VLOOKUP($B1695,[11]BPT_System_Structure!$B:$F,3,FALSE),"-")</f>
        <v>-</v>
      </c>
      <c r="Q1695" s="8" t="str">
        <f>IFERROR(VLOOKUP($B1695,[11]BPT_System_Structure!$B:$F,5,FALSE),"-")</f>
        <v>-</v>
      </c>
      <c r="R1695" s="59">
        <v>0</v>
      </c>
    </row>
    <row r="1696" spans="2:18" hidden="1" x14ac:dyDescent="0.2">
      <c r="B1696" s="21" t="str">
        <f>'[10]Linked sheet'!A1696</f>
        <v>SA33Z</v>
      </c>
      <c r="C1696" s="20" t="str">
        <f>VLOOKUP($B1696,'[10]Linked sheet'!$A$3:$O$1925,2,FALSE)</f>
        <v>Diagnostic Bone Marrow Extraction</v>
      </c>
      <c r="D1696" s="68">
        <f>IF(AND($Q1696=$D$2,$O1696="HRG"),"See 07.BPT",IFERROR(ROUND('[10]Linked sheet'!C1696,'Rounded options'!$B$3),"-"))</f>
        <v>972</v>
      </c>
      <c r="E1696" s="66">
        <f>IF(AND($O1696="HRG",OR($D$2,$Q1696=$E$2)), "See 07.BPTs",IFERROR(ROUND('[10]Linked sheet'!D1696,'Rounded options'!$B$3),"-"))</f>
        <v>972</v>
      </c>
      <c r="F1696" s="15" t="str">
        <f>IFERROR(ROUND(IF('[10]Linked sheet'!E1696="","-",'[10]Linked sheet'!E1696),'Rounded options'!$B$3),"-")</f>
        <v>-</v>
      </c>
      <c r="G1696" s="15" t="str">
        <f>IFERROR(ROUND(IF('[10]Linked sheet'!F1696="","-",'[10]Linked sheet'!F1696),'Rounded options'!$B$3),"-")</f>
        <v>-</v>
      </c>
      <c r="H1696" s="15">
        <f>IFERROR(ROUND(IF('[10]Linked sheet'!G1696="","-",'[10]Linked sheet'!G1696),'Rounded options'!$B$3),"-")</f>
        <v>5</v>
      </c>
      <c r="I1696" s="66">
        <f>IF(AND(Q1696=$I$2,$O1696="HRG"),"See 07.BPTs",IFERROR(ROUND('[10]Linked sheet'!H1696,'Rounded options'!$B$3),"-"))</f>
        <v>972</v>
      </c>
      <c r="J1696" s="15">
        <f>IFERROR(ROUND(IF('[10]Linked sheet'!I1696="","-",'[10]Linked sheet'!I1696),'Rounded options'!$B$3),"-")</f>
        <v>5</v>
      </c>
      <c r="K1696" s="15">
        <f>IFERROR(ROUND(IF('[10]Linked sheet'!J1696="","-",'[10]Linked sheet'!J1696),'Rounded options'!$B$3),"-")</f>
        <v>219</v>
      </c>
      <c r="L1696" s="15" t="str">
        <f>IF('[10]Linked sheet'!K1696="","-",'[10]Linked sheet'!K1696)</f>
        <v>No</v>
      </c>
      <c r="M1696" s="39" t="str">
        <f>IF('[10]Linked sheet'!L1696="","-",'[10]Linked sheet'!L1696)</f>
        <v>-</v>
      </c>
      <c r="N1696" s="35">
        <f>IFERROR(ROUND('[10]Linked sheet'!M1696,'Rounded options'!$B$3),"-")</f>
        <v>0</v>
      </c>
      <c r="O1696" s="7" t="str">
        <f>IFERROR(VLOOKUP($B1696,[11]BPT_System_Structure!$B:$F,2,FALSE),"-")</f>
        <v>-</v>
      </c>
      <c r="P1696" s="23" t="str">
        <f>IFERROR(VLOOKUP($B1696,[11]BPT_System_Structure!$B:$F,3,FALSE),"-")</f>
        <v>-</v>
      </c>
      <c r="Q1696" s="8" t="str">
        <f>IFERROR(VLOOKUP($B1696,[11]BPT_System_Structure!$B:$F,5,FALSE),"-")</f>
        <v>-</v>
      </c>
      <c r="R1696" s="59">
        <v>0</v>
      </c>
    </row>
    <row r="1697" spans="2:18" hidden="1" x14ac:dyDescent="0.2">
      <c r="B1697" s="21" t="str">
        <f>'[10]Linked sheet'!A1697</f>
        <v>SA35A</v>
      </c>
      <c r="C1697" s="20" t="str">
        <f>VLOOKUP($B1697,'[10]Linked sheet'!$A$3:$O$1925,2,FALSE)</f>
        <v>Agranulocytosis with CC Score 13+</v>
      </c>
      <c r="D1697" s="68" t="str">
        <f>IF(AND($Q1697=$D$2,$O1697="HRG"),"See 07.BPT",IFERROR(ROUND('[10]Linked sheet'!C1697,'Rounded options'!$B$3),"-"))</f>
        <v>-</v>
      </c>
      <c r="E1697" s="66">
        <f>IF(AND($O1697="HRG",OR($D$2,$Q1697=$E$2)), "See 07.BPTs",IFERROR(ROUND('[10]Linked sheet'!D1697,'Rounded options'!$B$3),"-"))</f>
        <v>7795</v>
      </c>
      <c r="F1697" s="15" t="str">
        <f>IFERROR(ROUND(IF('[10]Linked sheet'!E1697="","-",'[10]Linked sheet'!E1697),'Rounded options'!$B$3),"-")</f>
        <v>-</v>
      </c>
      <c r="G1697" s="15" t="str">
        <f>IFERROR(ROUND(IF('[10]Linked sheet'!F1697="","-",'[10]Linked sheet'!F1697),'Rounded options'!$B$3),"-")</f>
        <v>-</v>
      </c>
      <c r="H1697" s="15">
        <f>IFERROR(ROUND(IF('[10]Linked sheet'!G1697="","-",'[10]Linked sheet'!G1697),'Rounded options'!$B$3),"-")</f>
        <v>39</v>
      </c>
      <c r="I1697" s="66">
        <f>IF(AND(Q1697=$I$2,$O1697="HRG"),"See 07.BPTs",IFERROR(ROUND('[10]Linked sheet'!H1697,'Rounded options'!$B$3),"-"))</f>
        <v>5222</v>
      </c>
      <c r="J1697" s="15">
        <f>IFERROR(ROUND(IF('[10]Linked sheet'!I1697="","-",'[10]Linked sheet'!I1697),'Rounded options'!$B$3),"-")</f>
        <v>47</v>
      </c>
      <c r="K1697" s="15">
        <f>IFERROR(ROUND(IF('[10]Linked sheet'!J1697="","-",'[10]Linked sheet'!J1697),'Rounded options'!$B$3),"-")</f>
        <v>219</v>
      </c>
      <c r="L1697" s="15" t="str">
        <f>IF('[10]Linked sheet'!K1697="","-",'[10]Linked sheet'!K1697)</f>
        <v>Yes</v>
      </c>
      <c r="M1697" s="39">
        <f>IF('[10]Linked sheet'!L1697="","-",'[10]Linked sheet'!L1697)</f>
        <v>0.30000000000000004</v>
      </c>
      <c r="N1697" s="35">
        <f>IFERROR(ROUND('[10]Linked sheet'!M1697,'Rounded options'!$B$3),"-")</f>
        <v>1567</v>
      </c>
      <c r="O1697" s="7" t="str">
        <f>IFERROR(VLOOKUP($B1697,[11]BPT_System_Structure!$B:$F,2,FALSE),"-")</f>
        <v>-</v>
      </c>
      <c r="P1697" s="23" t="str">
        <f>IFERROR(VLOOKUP($B1697,[11]BPT_System_Structure!$B:$F,3,FALSE),"-")</f>
        <v>-</v>
      </c>
      <c r="Q1697" s="8" t="str">
        <f>IFERROR(VLOOKUP($B1697,[11]BPT_System_Structure!$B:$F,5,FALSE),"-")</f>
        <v>-</v>
      </c>
      <c r="R1697" s="59">
        <v>0</v>
      </c>
    </row>
    <row r="1698" spans="2:18" hidden="1" x14ac:dyDescent="0.2">
      <c r="B1698" s="21" t="str">
        <f>'[10]Linked sheet'!A1698</f>
        <v>SA35B</v>
      </c>
      <c r="C1698" s="20" t="str">
        <f>VLOOKUP($B1698,'[10]Linked sheet'!$A$3:$O$1925,2,FALSE)</f>
        <v>Agranulocytosis with CC Score 9-12</v>
      </c>
      <c r="D1698" s="68" t="str">
        <f>IF(AND($Q1698=$D$2,$O1698="HRG"),"See 07.BPT",IFERROR(ROUND('[10]Linked sheet'!C1698,'Rounded options'!$B$3),"-"))</f>
        <v>-</v>
      </c>
      <c r="E1698" s="66">
        <f>IF(AND($O1698="HRG",OR($D$2,$Q1698=$E$2)), "See 07.BPTs",IFERROR(ROUND('[10]Linked sheet'!D1698,'Rounded options'!$B$3),"-"))</f>
        <v>4125</v>
      </c>
      <c r="F1698" s="15" t="str">
        <f>IFERROR(ROUND(IF('[10]Linked sheet'!E1698="","-",'[10]Linked sheet'!E1698),'Rounded options'!$B$3),"-")</f>
        <v>-</v>
      </c>
      <c r="G1698" s="15" t="str">
        <f>IFERROR(ROUND(IF('[10]Linked sheet'!F1698="","-",'[10]Linked sheet'!F1698),'Rounded options'!$B$3),"-")</f>
        <v>-</v>
      </c>
      <c r="H1698" s="15">
        <f>IFERROR(ROUND(IF('[10]Linked sheet'!G1698="","-",'[10]Linked sheet'!G1698),'Rounded options'!$B$3),"-")</f>
        <v>33</v>
      </c>
      <c r="I1698" s="66">
        <f>IF(AND(Q1698=$I$2,$O1698="HRG"),"See 07.BPTs",IFERROR(ROUND('[10]Linked sheet'!H1698,'Rounded options'!$B$3),"-"))</f>
        <v>3520</v>
      </c>
      <c r="J1698" s="15">
        <f>IFERROR(ROUND(IF('[10]Linked sheet'!I1698="","-",'[10]Linked sheet'!I1698),'Rounded options'!$B$3),"-")</f>
        <v>24</v>
      </c>
      <c r="K1698" s="15">
        <f>IFERROR(ROUND(IF('[10]Linked sheet'!J1698="","-",'[10]Linked sheet'!J1698),'Rounded options'!$B$3),"-")</f>
        <v>219</v>
      </c>
      <c r="L1698" s="15" t="str">
        <f>IF('[10]Linked sheet'!K1698="","-",'[10]Linked sheet'!K1698)</f>
        <v>Yes</v>
      </c>
      <c r="M1698" s="39">
        <f>IF('[10]Linked sheet'!L1698="","-",'[10]Linked sheet'!L1698)</f>
        <v>0.30000000000000004</v>
      </c>
      <c r="N1698" s="35">
        <f>IFERROR(ROUND('[10]Linked sheet'!M1698,'Rounded options'!$B$3),"-")</f>
        <v>1056</v>
      </c>
      <c r="O1698" s="7" t="str">
        <f>IFERROR(VLOOKUP($B1698,[11]BPT_System_Structure!$B:$F,2,FALSE),"-")</f>
        <v>-</v>
      </c>
      <c r="P1698" s="23" t="str">
        <f>IFERROR(VLOOKUP($B1698,[11]BPT_System_Structure!$B:$F,3,FALSE),"-")</f>
        <v>-</v>
      </c>
      <c r="Q1698" s="8" t="str">
        <f>IFERROR(VLOOKUP($B1698,[11]BPT_System_Structure!$B:$F,5,FALSE),"-")</f>
        <v>-</v>
      </c>
      <c r="R1698" s="59">
        <v>0</v>
      </c>
    </row>
    <row r="1699" spans="2:18" hidden="1" x14ac:dyDescent="0.2">
      <c r="B1699" s="21" t="str">
        <f>'[10]Linked sheet'!A1699</f>
        <v>SA35C</v>
      </c>
      <c r="C1699" s="20" t="str">
        <f>VLOOKUP($B1699,'[10]Linked sheet'!$A$3:$O$1925,2,FALSE)</f>
        <v>Agranulocytosis with CC Score 5-8</v>
      </c>
      <c r="D1699" s="68" t="str">
        <f>IF(AND($Q1699=$D$2,$O1699="HRG"),"See 07.BPT",IFERROR(ROUND('[10]Linked sheet'!C1699,'Rounded options'!$B$3),"-"))</f>
        <v>-</v>
      </c>
      <c r="E1699" s="66">
        <f>IF(AND($O1699="HRG",OR($D$2,$Q1699=$E$2)), "See 07.BPTs",IFERROR(ROUND('[10]Linked sheet'!D1699,'Rounded options'!$B$3),"-"))</f>
        <v>2839</v>
      </c>
      <c r="F1699" s="15" t="str">
        <f>IFERROR(ROUND(IF('[10]Linked sheet'!E1699="","-",'[10]Linked sheet'!E1699),'Rounded options'!$B$3),"-")</f>
        <v>-</v>
      </c>
      <c r="G1699" s="15" t="str">
        <f>IFERROR(ROUND(IF('[10]Linked sheet'!F1699="","-",'[10]Linked sheet'!F1699),'Rounded options'!$B$3),"-")</f>
        <v>-</v>
      </c>
      <c r="H1699" s="15">
        <f>IFERROR(ROUND(IF('[10]Linked sheet'!G1699="","-",'[10]Linked sheet'!G1699),'Rounded options'!$B$3),"-")</f>
        <v>21</v>
      </c>
      <c r="I1699" s="66">
        <f>IF(AND(Q1699=$I$2,$O1699="HRG"),"See 07.BPTs",IFERROR(ROUND('[10]Linked sheet'!H1699,'Rounded options'!$B$3),"-"))</f>
        <v>2357</v>
      </c>
      <c r="J1699" s="15">
        <f>IFERROR(ROUND(IF('[10]Linked sheet'!I1699="","-",'[10]Linked sheet'!I1699),'Rounded options'!$B$3),"-")</f>
        <v>16</v>
      </c>
      <c r="K1699" s="15">
        <f>IFERROR(ROUND(IF('[10]Linked sheet'!J1699="","-",'[10]Linked sheet'!J1699),'Rounded options'!$B$3),"-")</f>
        <v>219</v>
      </c>
      <c r="L1699" s="15" t="str">
        <f>IF('[10]Linked sheet'!K1699="","-",'[10]Linked sheet'!K1699)</f>
        <v>Yes</v>
      </c>
      <c r="M1699" s="39">
        <f>IF('[10]Linked sheet'!L1699="","-",'[10]Linked sheet'!L1699)</f>
        <v>0.30000000000000004</v>
      </c>
      <c r="N1699" s="35">
        <f>IFERROR(ROUND('[10]Linked sheet'!M1699,'Rounded options'!$B$3),"-")</f>
        <v>707</v>
      </c>
      <c r="O1699" s="7" t="str">
        <f>IFERROR(VLOOKUP($B1699,[11]BPT_System_Structure!$B:$F,2,FALSE),"-")</f>
        <v>-</v>
      </c>
      <c r="P1699" s="23" t="str">
        <f>IFERROR(VLOOKUP($B1699,[11]BPT_System_Structure!$B:$F,3,FALSE),"-")</f>
        <v>-</v>
      </c>
      <c r="Q1699" s="8" t="str">
        <f>IFERROR(VLOOKUP($B1699,[11]BPT_System_Structure!$B:$F,5,FALSE),"-")</f>
        <v>-</v>
      </c>
      <c r="R1699" s="59">
        <v>0</v>
      </c>
    </row>
    <row r="1700" spans="2:18" hidden="1" x14ac:dyDescent="0.2">
      <c r="B1700" s="21" t="str">
        <f>'[10]Linked sheet'!A1700</f>
        <v>SA35D</v>
      </c>
      <c r="C1700" s="20" t="str">
        <f>VLOOKUP($B1700,'[10]Linked sheet'!$A$3:$O$1925,2,FALSE)</f>
        <v>Agranulocytosis with CC Score 2-4</v>
      </c>
      <c r="D1700" s="68" t="str">
        <f>IF(AND($Q1700=$D$2,$O1700="HRG"),"See 07.BPT",IFERROR(ROUND('[10]Linked sheet'!C1700,'Rounded options'!$B$3),"-"))</f>
        <v>-</v>
      </c>
      <c r="E1700" s="66">
        <f>IF(AND($O1700="HRG",OR($D$2,$Q1700=$E$2)), "See 07.BPTs",IFERROR(ROUND('[10]Linked sheet'!D1700,'Rounded options'!$B$3),"-"))</f>
        <v>1979</v>
      </c>
      <c r="F1700" s="15" t="str">
        <f>IFERROR(ROUND(IF('[10]Linked sheet'!E1700="","-",'[10]Linked sheet'!E1700),'Rounded options'!$B$3),"-")</f>
        <v>-</v>
      </c>
      <c r="G1700" s="15" t="str">
        <f>IFERROR(ROUND(IF('[10]Linked sheet'!F1700="","-",'[10]Linked sheet'!F1700),'Rounded options'!$B$3),"-")</f>
        <v>-</v>
      </c>
      <c r="H1700" s="15">
        <f>IFERROR(ROUND(IF('[10]Linked sheet'!G1700="","-",'[10]Linked sheet'!G1700),'Rounded options'!$B$3),"-")</f>
        <v>18</v>
      </c>
      <c r="I1700" s="66">
        <f>IF(AND(Q1700=$I$2,$O1700="HRG"),"See 07.BPTs",IFERROR(ROUND('[10]Linked sheet'!H1700,'Rounded options'!$B$3),"-"))</f>
        <v>1815</v>
      </c>
      <c r="J1700" s="15">
        <f>IFERROR(ROUND(IF('[10]Linked sheet'!I1700="","-",'[10]Linked sheet'!I1700),'Rounded options'!$B$3),"-")</f>
        <v>12</v>
      </c>
      <c r="K1700" s="15">
        <f>IFERROR(ROUND(IF('[10]Linked sheet'!J1700="","-",'[10]Linked sheet'!J1700),'Rounded options'!$B$3),"-")</f>
        <v>219</v>
      </c>
      <c r="L1700" s="15" t="str">
        <f>IF('[10]Linked sheet'!K1700="","-",'[10]Linked sheet'!K1700)</f>
        <v>Yes</v>
      </c>
      <c r="M1700" s="39">
        <f>IF('[10]Linked sheet'!L1700="","-",'[10]Linked sheet'!L1700)</f>
        <v>0.4</v>
      </c>
      <c r="N1700" s="35">
        <f>IFERROR(ROUND('[10]Linked sheet'!M1700,'Rounded options'!$B$3),"-")</f>
        <v>726</v>
      </c>
      <c r="O1700" s="7" t="str">
        <f>IFERROR(VLOOKUP($B1700,[11]BPT_System_Structure!$B:$F,2,FALSE),"-")</f>
        <v>-</v>
      </c>
      <c r="P1700" s="23" t="str">
        <f>IFERROR(VLOOKUP($B1700,[11]BPT_System_Structure!$B:$F,3,FALSE),"-")</f>
        <v>-</v>
      </c>
      <c r="Q1700" s="8" t="str">
        <f>IFERROR(VLOOKUP($B1700,[11]BPT_System_Structure!$B:$F,5,FALSE),"-")</f>
        <v>-</v>
      </c>
      <c r="R1700" s="59">
        <v>0</v>
      </c>
    </row>
    <row r="1701" spans="2:18" hidden="1" x14ac:dyDescent="0.2">
      <c r="B1701" s="21" t="str">
        <f>'[10]Linked sheet'!A1701</f>
        <v>SA35E</v>
      </c>
      <c r="C1701" s="20" t="str">
        <f>VLOOKUP($B1701,'[10]Linked sheet'!$A$3:$O$1925,2,FALSE)</f>
        <v>Agranulocytosis with CC Score 0-1</v>
      </c>
      <c r="D1701" s="68" t="str">
        <f>IF(AND($Q1701=$D$2,$O1701="HRG"),"See 07.BPT",IFERROR(ROUND('[10]Linked sheet'!C1701,'Rounded options'!$B$3),"-"))</f>
        <v>-</v>
      </c>
      <c r="E1701" s="66">
        <f>IF(AND($O1701="HRG",OR($D$2,$Q1701=$E$2)), "See 07.BPTs",IFERROR(ROUND('[10]Linked sheet'!D1701,'Rounded options'!$B$3),"-"))</f>
        <v>1098</v>
      </c>
      <c r="F1701" s="15" t="str">
        <f>IFERROR(ROUND(IF('[10]Linked sheet'!E1701="","-",'[10]Linked sheet'!E1701),'Rounded options'!$B$3),"-")</f>
        <v>-</v>
      </c>
      <c r="G1701" s="15" t="str">
        <f>IFERROR(ROUND(IF('[10]Linked sheet'!F1701="","-",'[10]Linked sheet'!F1701),'Rounded options'!$B$3),"-")</f>
        <v>-</v>
      </c>
      <c r="H1701" s="15">
        <f>IFERROR(ROUND(IF('[10]Linked sheet'!G1701="","-",'[10]Linked sheet'!G1701),'Rounded options'!$B$3),"-")</f>
        <v>10</v>
      </c>
      <c r="I1701" s="66">
        <f>IF(AND(Q1701=$I$2,$O1701="HRG"),"See 07.BPTs",IFERROR(ROUND('[10]Linked sheet'!H1701,'Rounded options'!$B$3),"-"))</f>
        <v>1570</v>
      </c>
      <c r="J1701" s="15">
        <f>IFERROR(ROUND(IF('[10]Linked sheet'!I1701="","-",'[10]Linked sheet'!I1701),'Rounded options'!$B$3),"-")</f>
        <v>11</v>
      </c>
      <c r="K1701" s="15">
        <f>IFERROR(ROUND(IF('[10]Linked sheet'!J1701="","-",'[10]Linked sheet'!J1701),'Rounded options'!$B$3),"-")</f>
        <v>219</v>
      </c>
      <c r="L1701" s="15" t="str">
        <f>IF('[10]Linked sheet'!K1701="","-",'[10]Linked sheet'!K1701)</f>
        <v>Yes</v>
      </c>
      <c r="M1701" s="39">
        <f>IF('[10]Linked sheet'!L1701="","-",'[10]Linked sheet'!L1701)</f>
        <v>0.4</v>
      </c>
      <c r="N1701" s="35">
        <f>IFERROR(ROUND('[10]Linked sheet'!M1701,'Rounded options'!$B$3),"-")</f>
        <v>628</v>
      </c>
      <c r="O1701" s="7" t="str">
        <f>IFERROR(VLOOKUP($B1701,[11]BPT_System_Structure!$B:$F,2,FALSE),"-")</f>
        <v>-</v>
      </c>
      <c r="P1701" s="23" t="str">
        <f>IFERROR(VLOOKUP($B1701,[11]BPT_System_Structure!$B:$F,3,FALSE),"-")</f>
        <v>-</v>
      </c>
      <c r="Q1701" s="8" t="str">
        <f>IFERROR(VLOOKUP($B1701,[11]BPT_System_Structure!$B:$F,5,FALSE),"-")</f>
        <v>-</v>
      </c>
      <c r="R1701" s="59">
        <v>0</v>
      </c>
    </row>
    <row r="1702" spans="2:18" hidden="1" x14ac:dyDescent="0.2">
      <c r="B1702" s="21" t="str">
        <f>'[10]Linked sheet'!A1702</f>
        <v>SA36A</v>
      </c>
      <c r="C1702" s="20" t="str">
        <f>VLOOKUP($B1702,'[10]Linked sheet'!$A$3:$O$1925,2,FALSE)</f>
        <v>Sickle-Cell Anaemia with Crisis, with CC Score 6+</v>
      </c>
      <c r="D1702" s="68" t="str">
        <f>IF(AND($Q1702=$D$2,$O1702="HRG"),"See 07.BPT",IFERROR(ROUND('[10]Linked sheet'!C1702,'Rounded options'!$B$3),"-"))</f>
        <v>-</v>
      </c>
      <c r="E1702" s="66">
        <f>IF(AND($O1702="HRG",OR($D$2,$Q1702=$E$2)), "See 07.BPTs",IFERROR(ROUND('[10]Linked sheet'!D1702,'Rounded options'!$B$3),"-"))</f>
        <v>3307</v>
      </c>
      <c r="F1702" s="15" t="str">
        <f>IFERROR(ROUND(IF('[10]Linked sheet'!E1702="","-",'[10]Linked sheet'!E1702),'Rounded options'!$B$3),"-")</f>
        <v>-</v>
      </c>
      <c r="G1702" s="15" t="str">
        <f>IFERROR(ROUND(IF('[10]Linked sheet'!F1702="","-",'[10]Linked sheet'!F1702),'Rounded options'!$B$3),"-")</f>
        <v>-</v>
      </c>
      <c r="H1702" s="15">
        <f>IFERROR(ROUND(IF('[10]Linked sheet'!G1702="","-",'[10]Linked sheet'!G1702),'Rounded options'!$B$3),"-")</f>
        <v>46</v>
      </c>
      <c r="I1702" s="66">
        <f>IF(AND(Q1702=$I$2,$O1702="HRG"),"See 07.BPTs",IFERROR(ROUND('[10]Linked sheet'!H1702,'Rounded options'!$B$3),"-"))</f>
        <v>3178</v>
      </c>
      <c r="J1702" s="15">
        <f>IFERROR(ROUND(IF('[10]Linked sheet'!I1702="","-",'[10]Linked sheet'!I1702),'Rounded options'!$B$3),"-")</f>
        <v>23</v>
      </c>
      <c r="K1702" s="15">
        <f>IFERROR(ROUND(IF('[10]Linked sheet'!J1702="","-",'[10]Linked sheet'!J1702),'Rounded options'!$B$3),"-")</f>
        <v>219</v>
      </c>
      <c r="L1702" s="15" t="str">
        <f>IF('[10]Linked sheet'!K1702="","-",'[10]Linked sheet'!K1702)</f>
        <v>Yes</v>
      </c>
      <c r="M1702" s="39">
        <f>IF('[10]Linked sheet'!L1702="","-",'[10]Linked sheet'!L1702)</f>
        <v>0.30000000000000004</v>
      </c>
      <c r="N1702" s="35">
        <f>IFERROR(ROUND('[10]Linked sheet'!M1702,'Rounded options'!$B$3),"-")</f>
        <v>953</v>
      </c>
      <c r="O1702" s="7" t="str">
        <f>IFERROR(VLOOKUP($B1702,[11]BPT_System_Structure!$B:$F,2,FALSE),"-")</f>
        <v>-</v>
      </c>
      <c r="P1702" s="23" t="str">
        <f>IFERROR(VLOOKUP($B1702,[11]BPT_System_Structure!$B:$F,3,FALSE),"-")</f>
        <v>-</v>
      </c>
      <c r="Q1702" s="8" t="str">
        <f>IFERROR(VLOOKUP($B1702,[11]BPT_System_Structure!$B:$F,5,FALSE),"-")</f>
        <v>-</v>
      </c>
      <c r="R1702" s="59">
        <v>0</v>
      </c>
    </row>
    <row r="1703" spans="2:18" hidden="1" x14ac:dyDescent="0.2">
      <c r="B1703" s="21" t="str">
        <f>'[10]Linked sheet'!A1703</f>
        <v>SA36B</v>
      </c>
      <c r="C1703" s="20" t="str">
        <f>VLOOKUP($B1703,'[10]Linked sheet'!$A$3:$O$1925,2,FALSE)</f>
        <v>Sickle-Cell Anaemia with Crisis, with CC Score 2-5</v>
      </c>
      <c r="D1703" s="68" t="str">
        <f>IF(AND($Q1703=$D$2,$O1703="HRG"),"See 07.BPT",IFERROR(ROUND('[10]Linked sheet'!C1703,'Rounded options'!$B$3),"-"))</f>
        <v>-</v>
      </c>
      <c r="E1703" s="66">
        <f>IF(AND($O1703="HRG",OR($D$2,$Q1703=$E$2)), "See 07.BPTs",IFERROR(ROUND('[10]Linked sheet'!D1703,'Rounded options'!$B$3),"-"))</f>
        <v>949</v>
      </c>
      <c r="F1703" s="15" t="str">
        <f>IFERROR(ROUND(IF('[10]Linked sheet'!E1703="","-",'[10]Linked sheet'!E1703),'Rounded options'!$B$3),"-")</f>
        <v>-</v>
      </c>
      <c r="G1703" s="15" t="str">
        <f>IFERROR(ROUND(IF('[10]Linked sheet'!F1703="","-",'[10]Linked sheet'!F1703),'Rounded options'!$B$3),"-")</f>
        <v>-</v>
      </c>
      <c r="H1703" s="15">
        <f>IFERROR(ROUND(IF('[10]Linked sheet'!G1703="","-",'[10]Linked sheet'!G1703),'Rounded options'!$B$3),"-")</f>
        <v>8</v>
      </c>
      <c r="I1703" s="66">
        <f>IF(AND(Q1703=$I$2,$O1703="HRG"),"See 07.BPTs",IFERROR(ROUND('[10]Linked sheet'!H1703,'Rounded options'!$B$3),"-"))</f>
        <v>2045</v>
      </c>
      <c r="J1703" s="15">
        <f>IFERROR(ROUND(IF('[10]Linked sheet'!I1703="","-",'[10]Linked sheet'!I1703),'Rounded options'!$B$3),"-")</f>
        <v>14</v>
      </c>
      <c r="K1703" s="15">
        <f>IFERROR(ROUND(IF('[10]Linked sheet'!J1703="","-",'[10]Linked sheet'!J1703),'Rounded options'!$B$3),"-")</f>
        <v>219</v>
      </c>
      <c r="L1703" s="15" t="str">
        <f>IF('[10]Linked sheet'!K1703="","-",'[10]Linked sheet'!K1703)</f>
        <v>Yes</v>
      </c>
      <c r="M1703" s="39">
        <f>IF('[10]Linked sheet'!L1703="","-",'[10]Linked sheet'!L1703)</f>
        <v>0.4</v>
      </c>
      <c r="N1703" s="35">
        <f>IFERROR(ROUND('[10]Linked sheet'!M1703,'Rounded options'!$B$3),"-")</f>
        <v>818</v>
      </c>
      <c r="O1703" s="7" t="str">
        <f>IFERROR(VLOOKUP($B1703,[11]BPT_System_Structure!$B:$F,2,FALSE),"-")</f>
        <v>-</v>
      </c>
      <c r="P1703" s="23" t="str">
        <f>IFERROR(VLOOKUP($B1703,[11]BPT_System_Structure!$B:$F,3,FALSE),"-")</f>
        <v>-</v>
      </c>
      <c r="Q1703" s="8" t="str">
        <f>IFERROR(VLOOKUP($B1703,[11]BPT_System_Structure!$B:$F,5,FALSE),"-")</f>
        <v>-</v>
      </c>
      <c r="R1703" s="59">
        <v>0</v>
      </c>
    </row>
    <row r="1704" spans="2:18" hidden="1" x14ac:dyDescent="0.2">
      <c r="B1704" s="21" t="str">
        <f>'[10]Linked sheet'!A1704</f>
        <v>SA36C</v>
      </c>
      <c r="C1704" s="20" t="str">
        <f>VLOOKUP($B1704,'[10]Linked sheet'!$A$3:$O$1925,2,FALSE)</f>
        <v>Sickle-Cell Anaemia with Crisis, with CC Score 0-1</v>
      </c>
      <c r="D1704" s="68" t="str">
        <f>IF(AND($Q1704=$D$2,$O1704="HRG"),"See 07.BPT",IFERROR(ROUND('[10]Linked sheet'!C1704,'Rounded options'!$B$3),"-"))</f>
        <v>-</v>
      </c>
      <c r="E1704" s="66">
        <f>IF(AND($O1704="HRG",OR($D$2,$Q1704=$E$2)), "See 07.BPTs",IFERROR(ROUND('[10]Linked sheet'!D1704,'Rounded options'!$B$3),"-"))</f>
        <v>485</v>
      </c>
      <c r="F1704" s="15" t="str">
        <f>IFERROR(ROUND(IF('[10]Linked sheet'!E1704="","-",'[10]Linked sheet'!E1704),'Rounded options'!$B$3),"-")</f>
        <v>-</v>
      </c>
      <c r="G1704" s="15" t="str">
        <f>IFERROR(ROUND(IF('[10]Linked sheet'!F1704="","-",'[10]Linked sheet'!F1704),'Rounded options'!$B$3),"-")</f>
        <v>-</v>
      </c>
      <c r="H1704" s="15">
        <f>IFERROR(ROUND(IF('[10]Linked sheet'!G1704="","-",'[10]Linked sheet'!G1704),'Rounded options'!$B$3),"-")</f>
        <v>5</v>
      </c>
      <c r="I1704" s="66">
        <f>IF(AND(Q1704=$I$2,$O1704="HRG"),"See 07.BPTs",IFERROR(ROUND('[10]Linked sheet'!H1704,'Rounded options'!$B$3),"-"))</f>
        <v>1186</v>
      </c>
      <c r="J1704" s="15">
        <f>IFERROR(ROUND(IF('[10]Linked sheet'!I1704="","-",'[10]Linked sheet'!I1704),'Rounded options'!$B$3),"-")</f>
        <v>8</v>
      </c>
      <c r="K1704" s="15">
        <f>IFERROR(ROUND(IF('[10]Linked sheet'!J1704="","-",'[10]Linked sheet'!J1704),'Rounded options'!$B$3),"-")</f>
        <v>219</v>
      </c>
      <c r="L1704" s="15" t="str">
        <f>IF('[10]Linked sheet'!K1704="","-",'[10]Linked sheet'!K1704)</f>
        <v>Yes</v>
      </c>
      <c r="M1704" s="39">
        <f>IF('[10]Linked sheet'!L1704="","-",'[10]Linked sheet'!L1704)</f>
        <v>0.65</v>
      </c>
      <c r="N1704" s="35">
        <f>IFERROR(ROUND('[10]Linked sheet'!M1704,'Rounded options'!$B$3),"-")</f>
        <v>771</v>
      </c>
      <c r="O1704" s="7" t="str">
        <f>IFERROR(VLOOKUP($B1704,[11]BPT_System_Structure!$B:$F,2,FALSE),"-")</f>
        <v>-</v>
      </c>
      <c r="P1704" s="23" t="str">
        <f>IFERROR(VLOOKUP($B1704,[11]BPT_System_Structure!$B:$F,3,FALSE),"-")</f>
        <v>-</v>
      </c>
      <c r="Q1704" s="8" t="str">
        <f>IFERROR(VLOOKUP($B1704,[11]BPT_System_Structure!$B:$F,5,FALSE),"-")</f>
        <v>-</v>
      </c>
      <c r="R1704" s="59">
        <v>0</v>
      </c>
    </row>
    <row r="1705" spans="2:18" hidden="1" x14ac:dyDescent="0.2">
      <c r="B1705" s="21" t="str">
        <f>'[10]Linked sheet'!A1705</f>
        <v>SA37Z</v>
      </c>
      <c r="C1705" s="20" t="str">
        <f>VLOOKUP($B1705,'[10]Linked sheet'!$A$3:$O$1925,2,FALSE)</f>
        <v>Sickle Cell Anaemia without Crisis</v>
      </c>
      <c r="D1705" s="68" t="str">
        <f>IF(AND($Q1705=$D$2,$O1705="HRG"),"See 07.BPT",IFERROR(ROUND('[10]Linked sheet'!C1705,'Rounded options'!$B$3),"-"))</f>
        <v>-</v>
      </c>
      <c r="E1705" s="66">
        <f>IF(AND($O1705="HRG",OR($D$2,$Q1705=$E$2)), "See 07.BPTs",IFERROR(ROUND('[10]Linked sheet'!D1705,'Rounded options'!$B$3),"-"))</f>
        <v>441</v>
      </c>
      <c r="F1705" s="15" t="str">
        <f>IFERROR(ROUND(IF('[10]Linked sheet'!E1705="","-",'[10]Linked sheet'!E1705),'Rounded options'!$B$3),"-")</f>
        <v>-</v>
      </c>
      <c r="G1705" s="15" t="str">
        <f>IFERROR(ROUND(IF('[10]Linked sheet'!F1705="","-",'[10]Linked sheet'!F1705),'Rounded options'!$B$3),"-")</f>
        <v>-</v>
      </c>
      <c r="H1705" s="15">
        <f>IFERROR(ROUND(IF('[10]Linked sheet'!G1705="","-",'[10]Linked sheet'!G1705),'Rounded options'!$B$3),"-")</f>
        <v>5</v>
      </c>
      <c r="I1705" s="66">
        <f>IF(AND(Q1705=$I$2,$O1705="HRG"),"See 07.BPTs",IFERROR(ROUND('[10]Linked sheet'!H1705,'Rounded options'!$B$3),"-"))</f>
        <v>826</v>
      </c>
      <c r="J1705" s="15">
        <f>IFERROR(ROUND(IF('[10]Linked sheet'!I1705="","-",'[10]Linked sheet'!I1705),'Rounded options'!$B$3),"-")</f>
        <v>5</v>
      </c>
      <c r="K1705" s="15">
        <f>IFERROR(ROUND(IF('[10]Linked sheet'!J1705="","-",'[10]Linked sheet'!J1705),'Rounded options'!$B$3),"-")</f>
        <v>219</v>
      </c>
      <c r="L1705" s="15" t="str">
        <f>IF('[10]Linked sheet'!K1705="","-",'[10]Linked sheet'!K1705)</f>
        <v>Yes</v>
      </c>
      <c r="M1705" s="39">
        <f>IF('[10]Linked sheet'!L1705="","-",'[10]Linked sheet'!L1705)</f>
        <v>0.65</v>
      </c>
      <c r="N1705" s="35">
        <f>IFERROR(ROUND('[10]Linked sheet'!M1705,'Rounded options'!$B$3),"-")</f>
        <v>537</v>
      </c>
      <c r="O1705" s="7" t="str">
        <f>IFERROR(VLOOKUP($B1705,[11]BPT_System_Structure!$B:$F,2,FALSE),"-")</f>
        <v>-</v>
      </c>
      <c r="P1705" s="23" t="str">
        <f>IFERROR(VLOOKUP($B1705,[11]BPT_System_Structure!$B:$F,3,FALSE),"-")</f>
        <v>-</v>
      </c>
      <c r="Q1705" s="8" t="str">
        <f>IFERROR(VLOOKUP($B1705,[11]BPT_System_Structure!$B:$F,5,FALSE),"-")</f>
        <v>-</v>
      </c>
      <c r="R1705" s="59">
        <v>0</v>
      </c>
    </row>
    <row r="1706" spans="2:18" hidden="1" x14ac:dyDescent="0.2">
      <c r="B1706" s="21" t="str">
        <f>'[10]Linked sheet'!A1706</f>
        <v>SB97Z</v>
      </c>
      <c r="C1706" s="20" t="str">
        <f>VLOOKUP($B1706,'[10]Linked sheet'!$A$3:$O$1925,2,FALSE)</f>
        <v>Same Day Chemotherapy Admission or Attendance</v>
      </c>
      <c r="D1706" s="68">
        <f>IF(AND($Q1706=$D$2,$O1706="HRG"),"See 07.BPT",IFERROR(ROUND('[10]Linked sheet'!C1706,'Rounded options'!$B$3),"-"))</f>
        <v>0</v>
      </c>
      <c r="E1706" s="66">
        <f>IF(AND($O1706="HRG",OR($D$2,$Q1706=$E$2)), "See 07.BPTs",IFERROR(ROUND('[10]Linked sheet'!D1706,'Rounded options'!$B$3),"-"))</f>
        <v>0</v>
      </c>
      <c r="F1706" s="15" t="str">
        <f>IFERROR(ROUND(IF('[10]Linked sheet'!E1706="","-",'[10]Linked sheet'!E1706),'Rounded options'!$B$3),"-")</f>
        <v>-</v>
      </c>
      <c r="G1706" s="15" t="str">
        <f>IFERROR(ROUND(IF('[10]Linked sheet'!F1706="","-",'[10]Linked sheet'!F1706),'Rounded options'!$B$3),"-")</f>
        <v>-</v>
      </c>
      <c r="H1706" s="15">
        <f>IFERROR(ROUND(IF('[10]Linked sheet'!G1706="","-",'[10]Linked sheet'!G1706),'Rounded options'!$B$3),"-")</f>
        <v>5</v>
      </c>
      <c r="I1706" s="66">
        <f>IF(AND(Q1706=$I$2,$O1706="HRG"),"See 07.BPTs",IFERROR(ROUND('[10]Linked sheet'!H1706,'Rounded options'!$B$3),"-"))</f>
        <v>0</v>
      </c>
      <c r="J1706" s="15">
        <f>IFERROR(ROUND(IF('[10]Linked sheet'!I1706="","-",'[10]Linked sheet'!I1706),'Rounded options'!$B$3),"-")</f>
        <v>5</v>
      </c>
      <c r="K1706" s="15">
        <f>IFERROR(ROUND(IF('[10]Linked sheet'!J1706="","-",'[10]Linked sheet'!J1706),'Rounded options'!$B$3),"-")</f>
        <v>219</v>
      </c>
      <c r="L1706" s="15" t="str">
        <f>IF('[10]Linked sheet'!K1706="","-",'[10]Linked sheet'!K1706)</f>
        <v>No</v>
      </c>
      <c r="M1706" s="39" t="str">
        <f>IF('[10]Linked sheet'!L1706="","-",'[10]Linked sheet'!L1706)</f>
        <v>-</v>
      </c>
      <c r="N1706" s="35">
        <f>IFERROR(ROUND('[10]Linked sheet'!M1706,'Rounded options'!$B$3),"-")</f>
        <v>0</v>
      </c>
      <c r="O1706" s="7" t="str">
        <f>IFERROR(VLOOKUP($B1706,[11]BPT_System_Structure!$B:$F,2,FALSE),"-")</f>
        <v>-</v>
      </c>
      <c r="P1706" s="23" t="str">
        <f>IFERROR(VLOOKUP($B1706,[11]BPT_System_Structure!$B:$F,3,FALSE),"-")</f>
        <v>-</v>
      </c>
      <c r="Q1706" s="8" t="str">
        <f>IFERROR(VLOOKUP($B1706,[11]BPT_System_Structure!$B:$F,5,FALSE),"-")</f>
        <v>-</v>
      </c>
      <c r="R1706" s="59">
        <v>0</v>
      </c>
    </row>
    <row r="1707" spans="2:18" hidden="1" x14ac:dyDescent="0.2">
      <c r="B1707" s="21" t="str">
        <f>'[10]Linked sheet'!A1707</f>
        <v>SC97Z</v>
      </c>
      <c r="C1707" s="20" t="str">
        <f>VLOOKUP($B1707,'[10]Linked sheet'!$A$3:$O$1925,2,FALSE)</f>
        <v>Same Day Radiotherapy Admission or Attendance (excluding Brachytherapy)</v>
      </c>
      <c r="D1707" s="68">
        <f>IF(AND($Q1707=$D$2,$O1707="HRG"),"See 07.BPT",IFERROR(ROUND('[10]Linked sheet'!C1707,'Rounded options'!$B$3),"-"))</f>
        <v>0</v>
      </c>
      <c r="E1707" s="66">
        <f>IF(AND($O1707="HRG",OR($D$2,$Q1707=$E$2)), "See 07.BPTs",IFERROR(ROUND('[10]Linked sheet'!D1707,'Rounded options'!$B$3),"-"))</f>
        <v>0</v>
      </c>
      <c r="F1707" s="15" t="str">
        <f>IFERROR(ROUND(IF('[10]Linked sheet'!E1707="","-",'[10]Linked sheet'!E1707),'Rounded options'!$B$3),"-")</f>
        <v>-</v>
      </c>
      <c r="G1707" s="15" t="str">
        <f>IFERROR(ROUND(IF('[10]Linked sheet'!F1707="","-",'[10]Linked sheet'!F1707),'Rounded options'!$B$3),"-")</f>
        <v>-</v>
      </c>
      <c r="H1707" s="15">
        <f>IFERROR(ROUND(IF('[10]Linked sheet'!G1707="","-",'[10]Linked sheet'!G1707),'Rounded options'!$B$3),"-")</f>
        <v>5</v>
      </c>
      <c r="I1707" s="66">
        <f>IF(AND(Q1707=$I$2,$O1707="HRG"),"See 07.BPTs",IFERROR(ROUND('[10]Linked sheet'!H1707,'Rounded options'!$B$3),"-"))</f>
        <v>0</v>
      </c>
      <c r="J1707" s="15">
        <f>IFERROR(ROUND(IF('[10]Linked sheet'!I1707="","-",'[10]Linked sheet'!I1707),'Rounded options'!$B$3),"-")</f>
        <v>5</v>
      </c>
      <c r="K1707" s="15">
        <f>IFERROR(ROUND(IF('[10]Linked sheet'!J1707="","-",'[10]Linked sheet'!J1707),'Rounded options'!$B$3),"-")</f>
        <v>219</v>
      </c>
      <c r="L1707" s="15" t="str">
        <f>IF('[10]Linked sheet'!K1707="","-",'[10]Linked sheet'!K1707)</f>
        <v>No</v>
      </c>
      <c r="M1707" s="39" t="str">
        <f>IF('[10]Linked sheet'!L1707="","-",'[10]Linked sheet'!L1707)</f>
        <v>-</v>
      </c>
      <c r="N1707" s="35">
        <f>IFERROR(ROUND('[10]Linked sheet'!M1707,'Rounded options'!$B$3),"-")</f>
        <v>0</v>
      </c>
      <c r="O1707" s="7" t="str">
        <f>IFERROR(VLOOKUP($B1707,[11]BPT_System_Structure!$B:$F,2,FALSE),"-")</f>
        <v>-</v>
      </c>
      <c r="P1707" s="23" t="str">
        <f>IFERROR(VLOOKUP($B1707,[11]BPT_System_Structure!$B:$F,3,FALSE),"-")</f>
        <v>-</v>
      </c>
      <c r="Q1707" s="8" t="str">
        <f>IFERROR(VLOOKUP($B1707,[11]BPT_System_Structure!$B:$F,5,FALSE),"-")</f>
        <v>-</v>
      </c>
      <c r="R1707" s="59">
        <v>0</v>
      </c>
    </row>
    <row r="1708" spans="2:18" hidden="1" x14ac:dyDescent="0.2">
      <c r="B1708" s="21" t="str">
        <f>'[10]Linked sheet'!A1708</f>
        <v>UZ01Z</v>
      </c>
      <c r="C1708" s="20" t="str">
        <f>VLOOKUP($B1708,'[10]Linked sheet'!$A$3:$O$1925,2,FALSE)</f>
        <v>Data Invalid for Grouping</v>
      </c>
      <c r="D1708" s="68">
        <f>IF(AND($Q1708=$D$2,$O1708="HRG"),"See 07.BPT",IFERROR(ROUND('[10]Linked sheet'!C1708,'Rounded options'!$B$3),"-"))</f>
        <v>0</v>
      </c>
      <c r="E1708" s="66">
        <f>IF(AND($O1708="HRG",OR($D$2,$Q1708=$E$2)), "See 07.BPTs",IFERROR(ROUND('[10]Linked sheet'!D1708,'Rounded options'!$B$3),"-"))</f>
        <v>0</v>
      </c>
      <c r="F1708" s="15" t="str">
        <f>IFERROR(ROUND(IF('[10]Linked sheet'!E1708="","-",'[10]Linked sheet'!E1708),'Rounded options'!$B$3),"-")</f>
        <v>-</v>
      </c>
      <c r="G1708" s="15" t="str">
        <f>IFERROR(ROUND(IF('[10]Linked sheet'!F1708="","-",'[10]Linked sheet'!F1708),'Rounded options'!$B$3),"-")</f>
        <v>-</v>
      </c>
      <c r="H1708" s="15">
        <f>IFERROR(ROUND(IF('[10]Linked sheet'!G1708="","-",'[10]Linked sheet'!G1708),'Rounded options'!$B$3),"-")</f>
        <v>5</v>
      </c>
      <c r="I1708" s="66">
        <f>IF(AND(Q1708=$I$2,$O1708="HRG"),"See 07.BPTs",IFERROR(ROUND('[10]Linked sheet'!H1708,'Rounded options'!$B$3),"-"))</f>
        <v>0</v>
      </c>
      <c r="J1708" s="15">
        <f>IFERROR(ROUND(IF('[10]Linked sheet'!I1708="","-",'[10]Linked sheet'!I1708),'Rounded options'!$B$3),"-")</f>
        <v>46</v>
      </c>
      <c r="K1708" s="15">
        <f>IFERROR(ROUND(IF('[10]Linked sheet'!J1708="","-",'[10]Linked sheet'!J1708),'Rounded options'!$B$3),"-")</f>
        <v>230</v>
      </c>
      <c r="L1708" s="15" t="str">
        <f>IF('[10]Linked sheet'!K1708="","-",'[10]Linked sheet'!K1708)</f>
        <v>No</v>
      </c>
      <c r="M1708" s="39" t="str">
        <f>IF('[10]Linked sheet'!L1708="","-",'[10]Linked sheet'!L1708)</f>
        <v>-</v>
      </c>
      <c r="N1708" s="35">
        <f>IFERROR(ROUND('[10]Linked sheet'!M1708,'Rounded options'!$B$3),"-")</f>
        <v>0</v>
      </c>
      <c r="O1708" s="7" t="str">
        <f>IFERROR(VLOOKUP($B1708,[11]BPT_System_Structure!$B:$F,2,FALSE),"-")</f>
        <v>-</v>
      </c>
      <c r="P1708" s="23" t="str">
        <f>IFERROR(VLOOKUP($B1708,[11]BPT_System_Structure!$B:$F,3,FALSE),"-")</f>
        <v>-</v>
      </c>
      <c r="Q1708" s="8" t="str">
        <f>IFERROR(VLOOKUP($B1708,[11]BPT_System_Structure!$B:$F,5,FALSE),"-")</f>
        <v>-</v>
      </c>
      <c r="R1708" s="59">
        <v>0</v>
      </c>
    </row>
    <row r="1709" spans="2:18" hidden="1" x14ac:dyDescent="0.2">
      <c r="B1709" s="21" t="str">
        <f>'[10]Linked sheet'!A1709</f>
        <v>VA10A</v>
      </c>
      <c r="C1709" s="20" t="str">
        <f>VLOOKUP($B1709,'[10]Linked sheet'!$A$3:$O$1925,2,FALSE)</f>
        <v>Multiple Trauma with Diagnosis Score &lt;=23, with No Interventions</v>
      </c>
      <c r="D1709" s="68" t="str">
        <f>IF(AND($Q1709=$D$2,$O1709="HRG"),"See 07.BPT",IFERROR(ROUND('[10]Linked sheet'!C1709,'Rounded options'!$B$3),"-"))</f>
        <v>-</v>
      </c>
      <c r="E1709" s="66">
        <f>IF(AND($O1709="HRG",OR($D$2,$Q1709=$E$2)), "See 07.BPTs",IFERROR(ROUND('[10]Linked sheet'!D1709,'Rounded options'!$B$3),"-"))</f>
        <v>1311</v>
      </c>
      <c r="F1709" s="15" t="str">
        <f>IFERROR(ROUND(IF('[10]Linked sheet'!E1709="","-",'[10]Linked sheet'!E1709),'Rounded options'!$B$3),"-")</f>
        <v>-</v>
      </c>
      <c r="G1709" s="15" t="str">
        <f>IFERROR(ROUND(IF('[10]Linked sheet'!F1709="","-",'[10]Linked sheet'!F1709),'Rounded options'!$B$3),"-")</f>
        <v>-</v>
      </c>
      <c r="H1709" s="15">
        <f>IFERROR(ROUND(IF('[10]Linked sheet'!G1709="","-",'[10]Linked sheet'!G1709),'Rounded options'!$B$3),"-")</f>
        <v>5</v>
      </c>
      <c r="I1709" s="66">
        <f>IF(AND(Q1709=$I$2,$O1709="HRG"),"See 07.BPTs",IFERROR(ROUND('[10]Linked sheet'!H1709,'Rounded options'!$B$3),"-"))</f>
        <v>1311</v>
      </c>
      <c r="J1709" s="15">
        <f>IFERROR(ROUND(IF('[10]Linked sheet'!I1709="","-",'[10]Linked sheet'!I1709),'Rounded options'!$B$3),"-")</f>
        <v>5</v>
      </c>
      <c r="K1709" s="15">
        <f>IFERROR(ROUND(IF('[10]Linked sheet'!J1709="","-",'[10]Linked sheet'!J1709),'Rounded options'!$B$3),"-")</f>
        <v>200</v>
      </c>
      <c r="L1709" s="15" t="str">
        <f>IF('[10]Linked sheet'!K1709="","-",'[10]Linked sheet'!K1709)</f>
        <v>Yes</v>
      </c>
      <c r="M1709" s="39">
        <f>IF('[10]Linked sheet'!L1709="","-",'[10]Linked sheet'!L1709)</f>
        <v>0.4</v>
      </c>
      <c r="N1709" s="35">
        <f>IFERROR(ROUND('[10]Linked sheet'!M1709,'Rounded options'!$B$3),"-")</f>
        <v>524</v>
      </c>
      <c r="O1709" s="7" t="str">
        <f>IFERROR(VLOOKUP($B1709,[11]BPT_System_Structure!$B:$F,2,FALSE),"-")</f>
        <v>-</v>
      </c>
      <c r="P1709" s="23" t="str">
        <f>IFERROR(VLOOKUP($B1709,[11]BPT_System_Structure!$B:$F,3,FALSE),"-")</f>
        <v>-</v>
      </c>
      <c r="Q1709" s="8" t="str">
        <f>IFERROR(VLOOKUP($B1709,[11]BPT_System_Structure!$B:$F,5,FALSE),"-")</f>
        <v>-</v>
      </c>
      <c r="R1709" s="59">
        <v>0</v>
      </c>
    </row>
    <row r="1710" spans="2:18" hidden="1" x14ac:dyDescent="0.2">
      <c r="B1710" s="21" t="str">
        <f>'[10]Linked sheet'!A1710</f>
        <v>VA10B</v>
      </c>
      <c r="C1710" s="20" t="str">
        <f>VLOOKUP($B1710,'[10]Linked sheet'!$A$3:$O$1925,2,FALSE)</f>
        <v>Multiple Trauma with Diagnosis Score 24-32, with No Interventions</v>
      </c>
      <c r="D1710" s="68" t="str">
        <f>IF(AND($Q1710=$D$2,$O1710="HRG"),"See 07.BPT",IFERROR(ROUND('[10]Linked sheet'!C1710,'Rounded options'!$B$3),"-"))</f>
        <v>-</v>
      </c>
      <c r="E1710" s="66">
        <f>IF(AND($O1710="HRG",OR($D$2,$Q1710=$E$2)), "See 07.BPTs",IFERROR(ROUND('[10]Linked sheet'!D1710,'Rounded options'!$B$3),"-"))</f>
        <v>2329</v>
      </c>
      <c r="F1710" s="15" t="str">
        <f>IFERROR(ROUND(IF('[10]Linked sheet'!E1710="","-",'[10]Linked sheet'!E1710),'Rounded options'!$B$3),"-")</f>
        <v>-</v>
      </c>
      <c r="G1710" s="15" t="str">
        <f>IFERROR(ROUND(IF('[10]Linked sheet'!F1710="","-",'[10]Linked sheet'!F1710),'Rounded options'!$B$3),"-")</f>
        <v>-</v>
      </c>
      <c r="H1710" s="15">
        <f>IFERROR(ROUND(IF('[10]Linked sheet'!G1710="","-",'[10]Linked sheet'!G1710),'Rounded options'!$B$3),"-")</f>
        <v>14</v>
      </c>
      <c r="I1710" s="66">
        <f>IF(AND(Q1710=$I$2,$O1710="HRG"),"See 07.BPTs",IFERROR(ROUND('[10]Linked sheet'!H1710,'Rounded options'!$B$3),"-"))</f>
        <v>2329</v>
      </c>
      <c r="J1710" s="15">
        <f>IFERROR(ROUND(IF('[10]Linked sheet'!I1710="","-",'[10]Linked sheet'!I1710),'Rounded options'!$B$3),"-")</f>
        <v>14</v>
      </c>
      <c r="K1710" s="15">
        <f>IFERROR(ROUND(IF('[10]Linked sheet'!J1710="","-",'[10]Linked sheet'!J1710),'Rounded options'!$B$3),"-")</f>
        <v>200</v>
      </c>
      <c r="L1710" s="15" t="str">
        <f>IF('[10]Linked sheet'!K1710="","-",'[10]Linked sheet'!K1710)</f>
        <v>Yes</v>
      </c>
      <c r="M1710" s="39">
        <f>IF('[10]Linked sheet'!L1710="","-",'[10]Linked sheet'!L1710)</f>
        <v>0.30000000000000004</v>
      </c>
      <c r="N1710" s="35">
        <f>IFERROR(ROUND('[10]Linked sheet'!M1710,'Rounded options'!$B$3),"-")</f>
        <v>699</v>
      </c>
      <c r="O1710" s="7" t="str">
        <f>IFERROR(VLOOKUP($B1710,[11]BPT_System_Structure!$B:$F,2,FALSE),"-")</f>
        <v>-</v>
      </c>
      <c r="P1710" s="23" t="str">
        <f>IFERROR(VLOOKUP($B1710,[11]BPT_System_Structure!$B:$F,3,FALSE),"-")</f>
        <v>-</v>
      </c>
      <c r="Q1710" s="8" t="str">
        <f>IFERROR(VLOOKUP($B1710,[11]BPT_System_Structure!$B:$F,5,FALSE),"-")</f>
        <v>-</v>
      </c>
      <c r="R1710" s="59">
        <v>0</v>
      </c>
    </row>
    <row r="1711" spans="2:18" hidden="1" x14ac:dyDescent="0.2">
      <c r="B1711" s="21" t="str">
        <f>'[10]Linked sheet'!A1711</f>
        <v>VA10C</v>
      </c>
      <c r="C1711" s="20" t="str">
        <f>VLOOKUP($B1711,'[10]Linked sheet'!$A$3:$O$1925,2,FALSE)</f>
        <v>Multiple Trauma with Diagnosis Score 33-50, with No Interventions</v>
      </c>
      <c r="D1711" s="68" t="str">
        <f>IF(AND($Q1711=$D$2,$O1711="HRG"),"See 07.BPT",IFERROR(ROUND('[10]Linked sheet'!C1711,'Rounded options'!$B$3),"-"))</f>
        <v>-</v>
      </c>
      <c r="E1711" s="66">
        <f>IF(AND($O1711="HRG",OR($D$2,$Q1711=$E$2)), "See 07.BPTs",IFERROR(ROUND('[10]Linked sheet'!D1711,'Rounded options'!$B$3),"-"))</f>
        <v>3460</v>
      </c>
      <c r="F1711" s="15" t="str">
        <f>IFERROR(ROUND(IF('[10]Linked sheet'!E1711="","-",'[10]Linked sheet'!E1711),'Rounded options'!$B$3),"-")</f>
        <v>-</v>
      </c>
      <c r="G1711" s="15" t="str">
        <f>IFERROR(ROUND(IF('[10]Linked sheet'!F1711="","-",'[10]Linked sheet'!F1711),'Rounded options'!$B$3),"-")</f>
        <v>-</v>
      </c>
      <c r="H1711" s="15">
        <f>IFERROR(ROUND(IF('[10]Linked sheet'!G1711="","-",'[10]Linked sheet'!G1711),'Rounded options'!$B$3),"-")</f>
        <v>34</v>
      </c>
      <c r="I1711" s="66">
        <f>IF(AND(Q1711=$I$2,$O1711="HRG"),"See 07.BPTs",IFERROR(ROUND('[10]Linked sheet'!H1711,'Rounded options'!$B$3),"-"))</f>
        <v>3460</v>
      </c>
      <c r="J1711" s="15">
        <f>IFERROR(ROUND(IF('[10]Linked sheet'!I1711="","-",'[10]Linked sheet'!I1711),'Rounded options'!$B$3),"-")</f>
        <v>34</v>
      </c>
      <c r="K1711" s="15">
        <f>IFERROR(ROUND(IF('[10]Linked sheet'!J1711="","-",'[10]Linked sheet'!J1711),'Rounded options'!$B$3),"-")</f>
        <v>200</v>
      </c>
      <c r="L1711" s="15" t="str">
        <f>IF('[10]Linked sheet'!K1711="","-",'[10]Linked sheet'!K1711)</f>
        <v>Yes</v>
      </c>
      <c r="M1711" s="39">
        <f>IF('[10]Linked sheet'!L1711="","-",'[10]Linked sheet'!L1711)</f>
        <v>0.30000000000000004</v>
      </c>
      <c r="N1711" s="35">
        <f>IFERROR(ROUND('[10]Linked sheet'!M1711,'Rounded options'!$B$3),"-")</f>
        <v>1038</v>
      </c>
      <c r="O1711" s="7" t="str">
        <f>IFERROR(VLOOKUP($B1711,[11]BPT_System_Structure!$B:$F,2,FALSE),"-")</f>
        <v>-</v>
      </c>
      <c r="P1711" s="23" t="str">
        <f>IFERROR(VLOOKUP($B1711,[11]BPT_System_Structure!$B:$F,3,FALSE),"-")</f>
        <v>-</v>
      </c>
      <c r="Q1711" s="8" t="str">
        <f>IFERROR(VLOOKUP($B1711,[11]BPT_System_Structure!$B:$F,5,FALSE),"-")</f>
        <v>-</v>
      </c>
      <c r="R1711" s="59">
        <v>0</v>
      </c>
    </row>
    <row r="1712" spans="2:18" hidden="1" x14ac:dyDescent="0.2">
      <c r="B1712" s="21" t="str">
        <f>'[10]Linked sheet'!A1712</f>
        <v>VA10D</v>
      </c>
      <c r="C1712" s="20" t="str">
        <f>VLOOKUP($B1712,'[10]Linked sheet'!$A$3:$O$1925,2,FALSE)</f>
        <v>Multiple Trauma with Diagnosis Score &gt;=51, with No Interventions</v>
      </c>
      <c r="D1712" s="68" t="str">
        <f>IF(AND($Q1712=$D$2,$O1712="HRG"),"See 07.BPT",IFERROR(ROUND('[10]Linked sheet'!C1712,'Rounded options'!$B$3),"-"))</f>
        <v>-</v>
      </c>
      <c r="E1712" s="66">
        <f>IF(AND($O1712="HRG",OR($D$2,$Q1712=$E$2)), "See 07.BPTs",IFERROR(ROUND('[10]Linked sheet'!D1712,'Rounded options'!$B$3),"-"))</f>
        <v>5977</v>
      </c>
      <c r="F1712" s="15" t="str">
        <f>IFERROR(ROUND(IF('[10]Linked sheet'!E1712="","-",'[10]Linked sheet'!E1712),'Rounded options'!$B$3),"-")</f>
        <v>-</v>
      </c>
      <c r="G1712" s="15" t="str">
        <f>IFERROR(ROUND(IF('[10]Linked sheet'!F1712="","-",'[10]Linked sheet'!F1712),'Rounded options'!$B$3),"-")</f>
        <v>-</v>
      </c>
      <c r="H1712" s="15">
        <f>IFERROR(ROUND(IF('[10]Linked sheet'!G1712="","-",'[10]Linked sheet'!G1712),'Rounded options'!$B$3),"-")</f>
        <v>61</v>
      </c>
      <c r="I1712" s="66">
        <f>IF(AND(Q1712=$I$2,$O1712="HRG"),"See 07.BPTs",IFERROR(ROUND('[10]Linked sheet'!H1712,'Rounded options'!$B$3),"-"))</f>
        <v>5977</v>
      </c>
      <c r="J1712" s="15">
        <f>IFERROR(ROUND(IF('[10]Linked sheet'!I1712="","-",'[10]Linked sheet'!I1712),'Rounded options'!$B$3),"-")</f>
        <v>61</v>
      </c>
      <c r="K1712" s="15">
        <f>IFERROR(ROUND(IF('[10]Linked sheet'!J1712="","-",'[10]Linked sheet'!J1712),'Rounded options'!$B$3),"-")</f>
        <v>200</v>
      </c>
      <c r="L1712" s="15" t="str">
        <f>IF('[10]Linked sheet'!K1712="","-",'[10]Linked sheet'!K1712)</f>
        <v>Yes</v>
      </c>
      <c r="M1712" s="39">
        <f>IF('[10]Linked sheet'!L1712="","-",'[10]Linked sheet'!L1712)</f>
        <v>0.30000000000000004</v>
      </c>
      <c r="N1712" s="35">
        <f>IFERROR(ROUND('[10]Linked sheet'!M1712,'Rounded options'!$B$3),"-")</f>
        <v>1793</v>
      </c>
      <c r="O1712" s="7" t="str">
        <f>IFERROR(VLOOKUP($B1712,[11]BPT_System_Structure!$B:$F,2,FALSE),"-")</f>
        <v>-</v>
      </c>
      <c r="P1712" s="23" t="str">
        <f>IFERROR(VLOOKUP($B1712,[11]BPT_System_Structure!$B:$F,3,FALSE),"-")</f>
        <v>-</v>
      </c>
      <c r="Q1712" s="8" t="str">
        <f>IFERROR(VLOOKUP($B1712,[11]BPT_System_Structure!$B:$F,5,FALSE),"-")</f>
        <v>-</v>
      </c>
      <c r="R1712" s="59">
        <v>0</v>
      </c>
    </row>
    <row r="1713" spans="2:18" x14ac:dyDescent="0.2">
      <c r="B1713" s="21" t="str">
        <f>'[10]Linked sheet'!A1713</f>
        <v>VA11A</v>
      </c>
      <c r="C1713" s="20" t="str">
        <f>VLOOKUP($B1713,'[10]Linked sheet'!$A$3:$O$1925,2,FALSE)</f>
        <v>Multiple Trauma with Diagnosis Score &lt;=23, with Intervention Score 1-8</v>
      </c>
      <c r="D1713" s="68" t="str">
        <f>IF(AND($Q1713=$D$2,$O1713="HRG"),"See 07.BPT",IFERROR(ROUND('[10]Linked sheet'!C1713,'Rounded options'!$B$3),"-"))</f>
        <v>-</v>
      </c>
      <c r="E1713" s="66">
        <f>IF(AND($O1713="HRG",OR($D$2,$Q1713=$E$2)), "See 07.BPTs",IFERROR(ROUND('[10]Linked sheet'!D1713,'Rounded options'!$B$3),"-"))</f>
        <v>1507</v>
      </c>
      <c r="F1713" s="15" t="str">
        <f>IFERROR(ROUND(IF('[10]Linked sheet'!E1713="","-",'[10]Linked sheet'!E1713),'Rounded options'!$B$3),"-")</f>
        <v>-</v>
      </c>
      <c r="G1713" s="15" t="str">
        <f>IFERROR(ROUND(IF('[10]Linked sheet'!F1713="","-",'[10]Linked sheet'!F1713),'Rounded options'!$B$3),"-")</f>
        <v>-</v>
      </c>
      <c r="H1713" s="15">
        <f>IFERROR(ROUND(IF('[10]Linked sheet'!G1713="","-",'[10]Linked sheet'!G1713),'Rounded options'!$B$3),"-")</f>
        <v>8</v>
      </c>
      <c r="I1713" s="66">
        <f>IF(AND(Q1713=$I$2,$O1713="HRG"),"See 07.BPTs",IFERROR(ROUND('[10]Linked sheet'!H1713,'Rounded options'!$B$3),"-"))</f>
        <v>1507</v>
      </c>
      <c r="J1713" s="15">
        <f>IFERROR(ROUND(IF('[10]Linked sheet'!I1713="","-",'[10]Linked sheet'!I1713),'Rounded options'!$B$3),"-")</f>
        <v>8</v>
      </c>
      <c r="K1713" s="15">
        <f>IFERROR(ROUND(IF('[10]Linked sheet'!J1713="","-",'[10]Linked sheet'!J1713),'Rounded options'!$B$3),"-")</f>
        <v>200</v>
      </c>
      <c r="L1713" s="15" t="str">
        <f>IF('[10]Linked sheet'!K1713="","-",'[10]Linked sheet'!K1713)</f>
        <v>No</v>
      </c>
      <c r="M1713" s="39" t="str">
        <f>IF('[10]Linked sheet'!L1713="","-",'[10]Linked sheet'!L1713)</f>
        <v>-</v>
      </c>
      <c r="N1713" s="35">
        <f>IFERROR(ROUND('[10]Linked sheet'!M1713,'Rounded options'!$B$3),"-")</f>
        <v>0</v>
      </c>
      <c r="O1713" s="7" t="str">
        <f>IFERROR(VLOOKUP($B1713,[11]BPT_System_Structure!$B:$F,2,FALSE),"-")</f>
        <v>Sub-HRG</v>
      </c>
      <c r="P1713" s="23" t="str">
        <f>IFERROR(VLOOKUP($B1713,[11]BPT_System_Structure!$B:$F,3,FALSE),"-")</f>
        <v>Fragility Hip Fracture</v>
      </c>
      <c r="Q1713" s="8" t="str">
        <f>IFERROR(VLOOKUP($B1713,[11]BPT_System_Structure!$B:$F,5,FALSE),"-")</f>
        <v>NE</v>
      </c>
      <c r="R1713" s="59" t="s">
        <v>12</v>
      </c>
    </row>
    <row r="1714" spans="2:18" x14ac:dyDescent="0.2">
      <c r="B1714" s="21" t="str">
        <f>'[10]Linked sheet'!A1714</f>
        <v>VA11B</v>
      </c>
      <c r="C1714" s="20" t="str">
        <f>VLOOKUP($B1714,'[10]Linked sheet'!$A$3:$O$1925,2,FALSE)</f>
        <v>Multiple Trauma with Diagnosis Score 24-32, with Intervention Score 1-8</v>
      </c>
      <c r="D1714" s="68" t="str">
        <f>IF(AND($Q1714=$D$2,$O1714="HRG"),"See 07.BPT",IFERROR(ROUND('[10]Linked sheet'!C1714,'Rounded options'!$B$3),"-"))</f>
        <v>-</v>
      </c>
      <c r="E1714" s="66">
        <f>IF(AND($O1714="HRG",OR($D$2,$Q1714=$E$2)), "See 07.BPTs",IFERROR(ROUND('[10]Linked sheet'!D1714,'Rounded options'!$B$3),"-"))</f>
        <v>2165</v>
      </c>
      <c r="F1714" s="15" t="str">
        <f>IFERROR(ROUND(IF('[10]Linked sheet'!E1714="","-",'[10]Linked sheet'!E1714),'Rounded options'!$B$3),"-")</f>
        <v>-</v>
      </c>
      <c r="G1714" s="15" t="str">
        <f>IFERROR(ROUND(IF('[10]Linked sheet'!F1714="","-",'[10]Linked sheet'!F1714),'Rounded options'!$B$3),"-")</f>
        <v>-</v>
      </c>
      <c r="H1714" s="15">
        <f>IFERROR(ROUND(IF('[10]Linked sheet'!G1714="","-",'[10]Linked sheet'!G1714),'Rounded options'!$B$3),"-")</f>
        <v>14</v>
      </c>
      <c r="I1714" s="66">
        <f>IF(AND(Q1714=$I$2,$O1714="HRG"),"See 07.BPTs",IFERROR(ROUND('[10]Linked sheet'!H1714,'Rounded options'!$B$3),"-"))</f>
        <v>2165</v>
      </c>
      <c r="J1714" s="15">
        <f>IFERROR(ROUND(IF('[10]Linked sheet'!I1714="","-",'[10]Linked sheet'!I1714),'Rounded options'!$B$3),"-")</f>
        <v>14</v>
      </c>
      <c r="K1714" s="15">
        <f>IFERROR(ROUND(IF('[10]Linked sheet'!J1714="","-",'[10]Linked sheet'!J1714),'Rounded options'!$B$3),"-")</f>
        <v>200</v>
      </c>
      <c r="L1714" s="15" t="str">
        <f>IF('[10]Linked sheet'!K1714="","-",'[10]Linked sheet'!K1714)</f>
        <v>No</v>
      </c>
      <c r="M1714" s="39" t="str">
        <f>IF('[10]Linked sheet'!L1714="","-",'[10]Linked sheet'!L1714)</f>
        <v>-</v>
      </c>
      <c r="N1714" s="35">
        <f>IFERROR(ROUND('[10]Linked sheet'!M1714,'Rounded options'!$B$3),"-")</f>
        <v>0</v>
      </c>
      <c r="O1714" s="7" t="str">
        <f>IFERROR(VLOOKUP($B1714,[11]BPT_System_Structure!$B:$F,2,FALSE),"-")</f>
        <v>Sub-HRG</v>
      </c>
      <c r="P1714" s="23" t="str">
        <f>IFERROR(VLOOKUP($B1714,[11]BPT_System_Structure!$B:$F,3,FALSE),"-")</f>
        <v>Fragility Hip Fracture</v>
      </c>
      <c r="Q1714" s="8" t="str">
        <f>IFERROR(VLOOKUP($B1714,[11]BPT_System_Structure!$B:$F,5,FALSE),"-")</f>
        <v>NE</v>
      </c>
      <c r="R1714" s="59" t="s">
        <v>12</v>
      </c>
    </row>
    <row r="1715" spans="2:18" x14ac:dyDescent="0.2">
      <c r="B1715" s="21" t="str">
        <f>'[10]Linked sheet'!A1715</f>
        <v>VA11C</v>
      </c>
      <c r="C1715" s="20" t="str">
        <f>VLOOKUP($B1715,'[10]Linked sheet'!$A$3:$O$1925,2,FALSE)</f>
        <v>Multiple Trauma with Diagnosis Score 33-50, with Intervention Score 1-8</v>
      </c>
      <c r="D1715" s="68" t="str">
        <f>IF(AND($Q1715=$D$2,$O1715="HRG"),"See 07.BPT",IFERROR(ROUND('[10]Linked sheet'!C1715,'Rounded options'!$B$3),"-"))</f>
        <v>-</v>
      </c>
      <c r="E1715" s="66">
        <f>IF(AND($O1715="HRG",OR($D$2,$Q1715=$E$2)), "See 07.BPTs",IFERROR(ROUND('[10]Linked sheet'!D1715,'Rounded options'!$B$3),"-"))</f>
        <v>3441</v>
      </c>
      <c r="F1715" s="15" t="str">
        <f>IFERROR(ROUND(IF('[10]Linked sheet'!E1715="","-",'[10]Linked sheet'!E1715),'Rounded options'!$B$3),"-")</f>
        <v>-</v>
      </c>
      <c r="G1715" s="15" t="str">
        <f>IFERROR(ROUND(IF('[10]Linked sheet'!F1715="","-",'[10]Linked sheet'!F1715),'Rounded options'!$B$3),"-")</f>
        <v>-</v>
      </c>
      <c r="H1715" s="15">
        <f>IFERROR(ROUND(IF('[10]Linked sheet'!G1715="","-",'[10]Linked sheet'!G1715),'Rounded options'!$B$3),"-")</f>
        <v>31</v>
      </c>
      <c r="I1715" s="66">
        <f>IF(AND(Q1715=$I$2,$O1715="HRG"),"See 07.BPTs",IFERROR(ROUND('[10]Linked sheet'!H1715,'Rounded options'!$B$3),"-"))</f>
        <v>3441</v>
      </c>
      <c r="J1715" s="15">
        <f>IFERROR(ROUND(IF('[10]Linked sheet'!I1715="","-",'[10]Linked sheet'!I1715),'Rounded options'!$B$3),"-")</f>
        <v>31</v>
      </c>
      <c r="K1715" s="15">
        <f>IFERROR(ROUND(IF('[10]Linked sheet'!J1715="","-",'[10]Linked sheet'!J1715),'Rounded options'!$B$3),"-")</f>
        <v>200</v>
      </c>
      <c r="L1715" s="15" t="str">
        <f>IF('[10]Linked sheet'!K1715="","-",'[10]Linked sheet'!K1715)</f>
        <v>No</v>
      </c>
      <c r="M1715" s="39" t="str">
        <f>IF('[10]Linked sheet'!L1715="","-",'[10]Linked sheet'!L1715)</f>
        <v>-</v>
      </c>
      <c r="N1715" s="35">
        <f>IFERROR(ROUND('[10]Linked sheet'!M1715,'Rounded options'!$B$3),"-")</f>
        <v>0</v>
      </c>
      <c r="O1715" s="7" t="str">
        <f>IFERROR(VLOOKUP($B1715,[11]BPT_System_Structure!$B:$F,2,FALSE),"-")</f>
        <v>Sub-HRG</v>
      </c>
      <c r="P1715" s="23" t="str">
        <f>IFERROR(VLOOKUP($B1715,[11]BPT_System_Structure!$B:$F,3,FALSE),"-")</f>
        <v>Fragility Hip Fracture</v>
      </c>
      <c r="Q1715" s="8" t="str">
        <f>IFERROR(VLOOKUP($B1715,[11]BPT_System_Structure!$B:$F,5,FALSE),"-")</f>
        <v>NE</v>
      </c>
      <c r="R1715" s="59" t="s">
        <v>12</v>
      </c>
    </row>
    <row r="1716" spans="2:18" x14ac:dyDescent="0.2">
      <c r="B1716" s="21" t="str">
        <f>'[10]Linked sheet'!A1716</f>
        <v>VA11D</v>
      </c>
      <c r="C1716" s="20" t="str">
        <f>VLOOKUP($B1716,'[10]Linked sheet'!$A$3:$O$1925,2,FALSE)</f>
        <v>Multiple Trauma with Diagnosis Score &gt;=51, with Intervention Score 1-8</v>
      </c>
      <c r="D1716" s="68" t="str">
        <f>IF(AND($Q1716=$D$2,$O1716="HRG"),"See 07.BPT",IFERROR(ROUND('[10]Linked sheet'!C1716,'Rounded options'!$B$3),"-"))</f>
        <v>-</v>
      </c>
      <c r="E1716" s="66">
        <f>IF(AND($O1716="HRG",OR($D$2,$Q1716=$E$2)), "See 07.BPTs",IFERROR(ROUND('[10]Linked sheet'!D1716,'Rounded options'!$B$3),"-"))</f>
        <v>7057</v>
      </c>
      <c r="F1716" s="15" t="str">
        <f>IFERROR(ROUND(IF('[10]Linked sheet'!E1716="","-",'[10]Linked sheet'!E1716),'Rounded options'!$B$3),"-")</f>
        <v>-</v>
      </c>
      <c r="G1716" s="15" t="str">
        <f>IFERROR(ROUND(IF('[10]Linked sheet'!F1716="","-",'[10]Linked sheet'!F1716),'Rounded options'!$B$3),"-")</f>
        <v>-</v>
      </c>
      <c r="H1716" s="15">
        <f>IFERROR(ROUND(IF('[10]Linked sheet'!G1716="","-",'[10]Linked sheet'!G1716),'Rounded options'!$B$3),"-")</f>
        <v>67</v>
      </c>
      <c r="I1716" s="66">
        <f>IF(AND(Q1716=$I$2,$O1716="HRG"),"See 07.BPTs",IFERROR(ROUND('[10]Linked sheet'!H1716,'Rounded options'!$B$3),"-"))</f>
        <v>7057</v>
      </c>
      <c r="J1716" s="15">
        <f>IFERROR(ROUND(IF('[10]Linked sheet'!I1716="","-",'[10]Linked sheet'!I1716),'Rounded options'!$B$3),"-")</f>
        <v>67</v>
      </c>
      <c r="K1716" s="15">
        <f>IFERROR(ROUND(IF('[10]Linked sheet'!J1716="","-",'[10]Linked sheet'!J1716),'Rounded options'!$B$3),"-")</f>
        <v>200</v>
      </c>
      <c r="L1716" s="15" t="str">
        <f>IF('[10]Linked sheet'!K1716="","-",'[10]Linked sheet'!K1716)</f>
        <v>No</v>
      </c>
      <c r="M1716" s="39" t="str">
        <f>IF('[10]Linked sheet'!L1716="","-",'[10]Linked sheet'!L1716)</f>
        <v>-</v>
      </c>
      <c r="N1716" s="35">
        <f>IFERROR(ROUND('[10]Linked sheet'!M1716,'Rounded options'!$B$3),"-")</f>
        <v>0</v>
      </c>
      <c r="O1716" s="7" t="str">
        <f>IFERROR(VLOOKUP($B1716,[11]BPT_System_Structure!$B:$F,2,FALSE),"-")</f>
        <v>Sub-HRG</v>
      </c>
      <c r="P1716" s="23" t="str">
        <f>IFERROR(VLOOKUP($B1716,[11]BPT_System_Structure!$B:$F,3,FALSE),"-")</f>
        <v>Fragility Hip Fracture</v>
      </c>
      <c r="Q1716" s="8" t="str">
        <f>IFERROR(VLOOKUP($B1716,[11]BPT_System_Structure!$B:$F,5,FALSE),"-")</f>
        <v>NE</v>
      </c>
      <c r="R1716" s="59" t="s">
        <v>12</v>
      </c>
    </row>
    <row r="1717" spans="2:18" x14ac:dyDescent="0.2">
      <c r="B1717" s="21" t="str">
        <f>'[10]Linked sheet'!A1717</f>
        <v>VA12A</v>
      </c>
      <c r="C1717" s="20" t="str">
        <f>VLOOKUP($B1717,'[10]Linked sheet'!$A$3:$O$1925,2,FALSE)</f>
        <v>Multiple Trauma with Diagnosis Score &lt;=23, with Intervention Score 9-18</v>
      </c>
      <c r="D1717" s="68" t="str">
        <f>IF(AND($Q1717=$D$2,$O1717="HRG"),"See 07.BPT",IFERROR(ROUND('[10]Linked sheet'!C1717,'Rounded options'!$B$3),"-"))</f>
        <v>-</v>
      </c>
      <c r="E1717" s="66">
        <f>IF(AND($O1717="HRG",OR($D$2,$Q1717=$E$2)), "See 07.BPTs",IFERROR(ROUND('[10]Linked sheet'!D1717,'Rounded options'!$B$3),"-"))</f>
        <v>3461</v>
      </c>
      <c r="F1717" s="15" t="str">
        <f>IFERROR(ROUND(IF('[10]Linked sheet'!E1717="","-",'[10]Linked sheet'!E1717),'Rounded options'!$B$3),"-")</f>
        <v>-</v>
      </c>
      <c r="G1717" s="15" t="str">
        <f>IFERROR(ROUND(IF('[10]Linked sheet'!F1717="","-",'[10]Linked sheet'!F1717),'Rounded options'!$B$3),"-")</f>
        <v>-</v>
      </c>
      <c r="H1717" s="15">
        <f>IFERROR(ROUND(IF('[10]Linked sheet'!G1717="","-",'[10]Linked sheet'!G1717),'Rounded options'!$B$3),"-")</f>
        <v>19</v>
      </c>
      <c r="I1717" s="66">
        <f>IF(AND(Q1717=$I$2,$O1717="HRG"),"See 07.BPTs",IFERROR(ROUND('[10]Linked sheet'!H1717,'Rounded options'!$B$3),"-"))</f>
        <v>3461</v>
      </c>
      <c r="J1717" s="15">
        <f>IFERROR(ROUND(IF('[10]Linked sheet'!I1717="","-",'[10]Linked sheet'!I1717),'Rounded options'!$B$3),"-")</f>
        <v>19</v>
      </c>
      <c r="K1717" s="15">
        <f>IFERROR(ROUND(IF('[10]Linked sheet'!J1717="","-",'[10]Linked sheet'!J1717),'Rounded options'!$B$3),"-")</f>
        <v>200</v>
      </c>
      <c r="L1717" s="15" t="str">
        <f>IF('[10]Linked sheet'!K1717="","-",'[10]Linked sheet'!K1717)</f>
        <v>No</v>
      </c>
      <c r="M1717" s="39" t="str">
        <f>IF('[10]Linked sheet'!L1717="","-",'[10]Linked sheet'!L1717)</f>
        <v>-</v>
      </c>
      <c r="N1717" s="35">
        <f>IFERROR(ROUND('[10]Linked sheet'!M1717,'Rounded options'!$B$3),"-")</f>
        <v>0</v>
      </c>
      <c r="O1717" s="7" t="str">
        <f>IFERROR(VLOOKUP($B1717,[11]BPT_System_Structure!$B:$F,2,FALSE),"-")</f>
        <v>Sub-HRG</v>
      </c>
      <c r="P1717" s="23" t="str">
        <f>IFERROR(VLOOKUP($B1717,[11]BPT_System_Structure!$B:$F,3,FALSE),"-")</f>
        <v>Fragility Hip Fracture</v>
      </c>
      <c r="Q1717" s="8" t="str">
        <f>IFERROR(VLOOKUP($B1717,[11]BPT_System_Structure!$B:$F,5,FALSE),"-")</f>
        <v>NE</v>
      </c>
      <c r="R1717" s="59" t="s">
        <v>12</v>
      </c>
    </row>
    <row r="1718" spans="2:18" x14ac:dyDescent="0.2">
      <c r="B1718" s="21" t="str">
        <f>'[10]Linked sheet'!A1718</f>
        <v>VA12B</v>
      </c>
      <c r="C1718" s="20" t="str">
        <f>VLOOKUP($B1718,'[10]Linked sheet'!$A$3:$O$1925,2,FALSE)</f>
        <v>Multiple Trauma with Diagnosis Score 24-32, with Intervention Score 9-18</v>
      </c>
      <c r="D1718" s="68" t="str">
        <f>IF(AND($Q1718=$D$2,$O1718="HRG"),"See 07.BPT",IFERROR(ROUND('[10]Linked sheet'!C1718,'Rounded options'!$B$3),"-"))</f>
        <v>-</v>
      </c>
      <c r="E1718" s="66">
        <f>IF(AND($O1718="HRG",OR($D$2,$Q1718=$E$2)), "See 07.BPTs",IFERROR(ROUND('[10]Linked sheet'!D1718,'Rounded options'!$B$3),"-"))</f>
        <v>4774</v>
      </c>
      <c r="F1718" s="15" t="str">
        <f>IFERROR(ROUND(IF('[10]Linked sheet'!E1718="","-",'[10]Linked sheet'!E1718),'Rounded options'!$B$3),"-")</f>
        <v>-</v>
      </c>
      <c r="G1718" s="15" t="str">
        <f>IFERROR(ROUND(IF('[10]Linked sheet'!F1718="","-",'[10]Linked sheet'!F1718),'Rounded options'!$B$3),"-")</f>
        <v>-</v>
      </c>
      <c r="H1718" s="15">
        <f>IFERROR(ROUND(IF('[10]Linked sheet'!G1718="","-",'[10]Linked sheet'!G1718),'Rounded options'!$B$3),"-")</f>
        <v>31</v>
      </c>
      <c r="I1718" s="66">
        <f>IF(AND(Q1718=$I$2,$O1718="HRG"),"See 07.BPTs",IFERROR(ROUND('[10]Linked sheet'!H1718,'Rounded options'!$B$3),"-"))</f>
        <v>4774</v>
      </c>
      <c r="J1718" s="15">
        <f>IFERROR(ROUND(IF('[10]Linked sheet'!I1718="","-",'[10]Linked sheet'!I1718),'Rounded options'!$B$3),"-")</f>
        <v>31</v>
      </c>
      <c r="K1718" s="15">
        <f>IFERROR(ROUND(IF('[10]Linked sheet'!J1718="","-",'[10]Linked sheet'!J1718),'Rounded options'!$B$3),"-")</f>
        <v>200</v>
      </c>
      <c r="L1718" s="15" t="str">
        <f>IF('[10]Linked sheet'!K1718="","-",'[10]Linked sheet'!K1718)</f>
        <v>No</v>
      </c>
      <c r="M1718" s="39" t="str">
        <f>IF('[10]Linked sheet'!L1718="","-",'[10]Linked sheet'!L1718)</f>
        <v>-</v>
      </c>
      <c r="N1718" s="35">
        <f>IFERROR(ROUND('[10]Linked sheet'!M1718,'Rounded options'!$B$3),"-")</f>
        <v>0</v>
      </c>
      <c r="O1718" s="7" t="str">
        <f>IFERROR(VLOOKUP($B1718,[11]BPT_System_Structure!$B:$F,2,FALSE),"-")</f>
        <v>Sub-HRG</v>
      </c>
      <c r="P1718" s="23" t="str">
        <f>IFERROR(VLOOKUP($B1718,[11]BPT_System_Structure!$B:$F,3,FALSE),"-")</f>
        <v>Fragility Hip Fracture</v>
      </c>
      <c r="Q1718" s="8" t="str">
        <f>IFERROR(VLOOKUP($B1718,[11]BPT_System_Structure!$B:$F,5,FALSE),"-")</f>
        <v>NE</v>
      </c>
      <c r="R1718" s="59" t="s">
        <v>12</v>
      </c>
    </row>
    <row r="1719" spans="2:18" x14ac:dyDescent="0.2">
      <c r="B1719" s="21" t="str">
        <f>'[10]Linked sheet'!A1719</f>
        <v>VA12C</v>
      </c>
      <c r="C1719" s="20" t="str">
        <f>VLOOKUP($B1719,'[10]Linked sheet'!$A$3:$O$1925,2,FALSE)</f>
        <v>Multiple Trauma with Diagnosis Score 33-50, with Intervention Score 9-18</v>
      </c>
      <c r="D1719" s="68" t="str">
        <f>IF(AND($Q1719=$D$2,$O1719="HRG"),"See 07.BPT",IFERROR(ROUND('[10]Linked sheet'!C1719,'Rounded options'!$B$3),"-"))</f>
        <v>-</v>
      </c>
      <c r="E1719" s="66">
        <f>IF(AND($O1719="HRG",OR($D$2,$Q1719=$E$2)), "See 07.BPTs",IFERROR(ROUND('[10]Linked sheet'!D1719,'Rounded options'!$B$3),"-"))</f>
        <v>6257</v>
      </c>
      <c r="F1719" s="15" t="str">
        <f>IFERROR(ROUND(IF('[10]Linked sheet'!E1719="","-",'[10]Linked sheet'!E1719),'Rounded options'!$B$3),"-")</f>
        <v>-</v>
      </c>
      <c r="G1719" s="15" t="str">
        <f>IFERROR(ROUND(IF('[10]Linked sheet'!F1719="","-",'[10]Linked sheet'!F1719),'Rounded options'!$B$3),"-")</f>
        <v>-</v>
      </c>
      <c r="H1719" s="15">
        <f>IFERROR(ROUND(IF('[10]Linked sheet'!G1719="","-",'[10]Linked sheet'!G1719),'Rounded options'!$B$3),"-")</f>
        <v>40</v>
      </c>
      <c r="I1719" s="66">
        <f>IF(AND(Q1719=$I$2,$O1719="HRG"),"See 07.BPTs",IFERROR(ROUND('[10]Linked sheet'!H1719,'Rounded options'!$B$3),"-"))</f>
        <v>6257</v>
      </c>
      <c r="J1719" s="15">
        <f>IFERROR(ROUND(IF('[10]Linked sheet'!I1719="","-",'[10]Linked sheet'!I1719),'Rounded options'!$B$3),"-")</f>
        <v>40</v>
      </c>
      <c r="K1719" s="15">
        <f>IFERROR(ROUND(IF('[10]Linked sheet'!J1719="","-",'[10]Linked sheet'!J1719),'Rounded options'!$B$3),"-")</f>
        <v>200</v>
      </c>
      <c r="L1719" s="15" t="str">
        <f>IF('[10]Linked sheet'!K1719="","-",'[10]Linked sheet'!K1719)</f>
        <v>No</v>
      </c>
      <c r="M1719" s="39" t="str">
        <f>IF('[10]Linked sheet'!L1719="","-",'[10]Linked sheet'!L1719)</f>
        <v>-</v>
      </c>
      <c r="N1719" s="35">
        <f>IFERROR(ROUND('[10]Linked sheet'!M1719,'Rounded options'!$B$3),"-")</f>
        <v>0</v>
      </c>
      <c r="O1719" s="7" t="str">
        <f>IFERROR(VLOOKUP($B1719,[11]BPT_System_Structure!$B:$F,2,FALSE),"-")</f>
        <v>Sub-HRG</v>
      </c>
      <c r="P1719" s="23" t="str">
        <f>IFERROR(VLOOKUP($B1719,[11]BPT_System_Structure!$B:$F,3,FALSE),"-")</f>
        <v>Fragility Hip Fracture</v>
      </c>
      <c r="Q1719" s="8" t="str">
        <f>IFERROR(VLOOKUP($B1719,[11]BPT_System_Structure!$B:$F,5,FALSE),"-")</f>
        <v>NE</v>
      </c>
      <c r="R1719" s="59" t="s">
        <v>12</v>
      </c>
    </row>
    <row r="1720" spans="2:18" x14ac:dyDescent="0.2">
      <c r="B1720" s="21" t="str">
        <f>'[10]Linked sheet'!A1720</f>
        <v>VA12D</v>
      </c>
      <c r="C1720" s="20" t="str">
        <f>VLOOKUP($B1720,'[10]Linked sheet'!$A$3:$O$1925,2,FALSE)</f>
        <v>Multiple Trauma with Diagnosis Score &gt;=51, with Intervention Score 9-18</v>
      </c>
      <c r="D1720" s="68" t="str">
        <f>IF(AND($Q1720=$D$2,$O1720="HRG"),"See 07.BPT",IFERROR(ROUND('[10]Linked sheet'!C1720,'Rounded options'!$B$3),"-"))</f>
        <v>-</v>
      </c>
      <c r="E1720" s="66">
        <f>IF(AND($O1720="HRG",OR($D$2,$Q1720=$E$2)), "See 07.BPTs",IFERROR(ROUND('[10]Linked sheet'!D1720,'Rounded options'!$B$3),"-"))</f>
        <v>9315</v>
      </c>
      <c r="F1720" s="15" t="str">
        <f>IFERROR(ROUND(IF('[10]Linked sheet'!E1720="","-",'[10]Linked sheet'!E1720),'Rounded options'!$B$3),"-")</f>
        <v>-</v>
      </c>
      <c r="G1720" s="15" t="str">
        <f>IFERROR(ROUND(IF('[10]Linked sheet'!F1720="","-",'[10]Linked sheet'!F1720),'Rounded options'!$B$3),"-")</f>
        <v>-</v>
      </c>
      <c r="H1720" s="15">
        <f>IFERROR(ROUND(IF('[10]Linked sheet'!G1720="","-",'[10]Linked sheet'!G1720),'Rounded options'!$B$3),"-")</f>
        <v>70</v>
      </c>
      <c r="I1720" s="66">
        <f>IF(AND(Q1720=$I$2,$O1720="HRG"),"See 07.BPTs",IFERROR(ROUND('[10]Linked sheet'!H1720,'Rounded options'!$B$3),"-"))</f>
        <v>9315</v>
      </c>
      <c r="J1720" s="15">
        <f>IFERROR(ROUND(IF('[10]Linked sheet'!I1720="","-",'[10]Linked sheet'!I1720),'Rounded options'!$B$3),"-")</f>
        <v>70</v>
      </c>
      <c r="K1720" s="15">
        <f>IFERROR(ROUND(IF('[10]Linked sheet'!J1720="","-",'[10]Linked sheet'!J1720),'Rounded options'!$B$3),"-")</f>
        <v>200</v>
      </c>
      <c r="L1720" s="15" t="str">
        <f>IF('[10]Linked sheet'!K1720="","-",'[10]Linked sheet'!K1720)</f>
        <v>No</v>
      </c>
      <c r="M1720" s="39" t="str">
        <f>IF('[10]Linked sheet'!L1720="","-",'[10]Linked sheet'!L1720)</f>
        <v>-</v>
      </c>
      <c r="N1720" s="35">
        <f>IFERROR(ROUND('[10]Linked sheet'!M1720,'Rounded options'!$B$3),"-")</f>
        <v>0</v>
      </c>
      <c r="O1720" s="7" t="str">
        <f>IFERROR(VLOOKUP($B1720,[11]BPT_System_Structure!$B:$F,2,FALSE),"-")</f>
        <v>Sub-HRG</v>
      </c>
      <c r="P1720" s="23" t="str">
        <f>IFERROR(VLOOKUP($B1720,[11]BPT_System_Structure!$B:$F,3,FALSE),"-")</f>
        <v>Fragility Hip Fracture</v>
      </c>
      <c r="Q1720" s="8" t="str">
        <f>IFERROR(VLOOKUP($B1720,[11]BPT_System_Structure!$B:$F,5,FALSE),"-")</f>
        <v>NE</v>
      </c>
      <c r="R1720" s="59" t="s">
        <v>12</v>
      </c>
    </row>
    <row r="1721" spans="2:18" hidden="1" x14ac:dyDescent="0.2">
      <c r="B1721" s="21" t="str">
        <f>'[10]Linked sheet'!A1721</f>
        <v>VA13A</v>
      </c>
      <c r="C1721" s="20" t="str">
        <f>VLOOKUP($B1721,'[10]Linked sheet'!$A$3:$O$1925,2,FALSE)</f>
        <v>Multiple Trauma with Diagnosis Score &lt;=23, with Intervention Score 19-29</v>
      </c>
      <c r="D1721" s="68" t="str">
        <f>IF(AND($Q1721=$D$2,$O1721="HRG"),"See 07.BPT",IFERROR(ROUND('[10]Linked sheet'!C1721,'Rounded options'!$B$3),"-"))</f>
        <v>-</v>
      </c>
      <c r="E1721" s="66">
        <f>IF(AND($O1721="HRG",OR($D$2,$Q1721=$E$2)), "See 07.BPTs",IFERROR(ROUND('[10]Linked sheet'!D1721,'Rounded options'!$B$3),"-"))</f>
        <v>3984</v>
      </c>
      <c r="F1721" s="15" t="str">
        <f>IFERROR(ROUND(IF('[10]Linked sheet'!E1721="","-",'[10]Linked sheet'!E1721),'Rounded options'!$B$3),"-")</f>
        <v>-</v>
      </c>
      <c r="G1721" s="15" t="str">
        <f>IFERROR(ROUND(IF('[10]Linked sheet'!F1721="","-",'[10]Linked sheet'!F1721),'Rounded options'!$B$3),"-")</f>
        <v>-</v>
      </c>
      <c r="H1721" s="15">
        <f>IFERROR(ROUND(IF('[10]Linked sheet'!G1721="","-",'[10]Linked sheet'!G1721),'Rounded options'!$B$3),"-")</f>
        <v>15</v>
      </c>
      <c r="I1721" s="66">
        <f>IF(AND(Q1721=$I$2,$O1721="HRG"),"See 07.BPTs",IFERROR(ROUND('[10]Linked sheet'!H1721,'Rounded options'!$B$3),"-"))</f>
        <v>3984</v>
      </c>
      <c r="J1721" s="15">
        <f>IFERROR(ROUND(IF('[10]Linked sheet'!I1721="","-",'[10]Linked sheet'!I1721),'Rounded options'!$B$3),"-")</f>
        <v>15</v>
      </c>
      <c r="K1721" s="15">
        <f>IFERROR(ROUND(IF('[10]Linked sheet'!J1721="","-",'[10]Linked sheet'!J1721),'Rounded options'!$B$3),"-")</f>
        <v>200</v>
      </c>
      <c r="L1721" s="15" t="str">
        <f>IF('[10]Linked sheet'!K1721="","-",'[10]Linked sheet'!K1721)</f>
        <v>No</v>
      </c>
      <c r="M1721" s="39" t="str">
        <f>IF('[10]Linked sheet'!L1721="","-",'[10]Linked sheet'!L1721)</f>
        <v>-</v>
      </c>
      <c r="N1721" s="35">
        <f>IFERROR(ROUND('[10]Linked sheet'!M1721,'Rounded options'!$B$3),"-")</f>
        <v>0</v>
      </c>
      <c r="O1721" s="7" t="str">
        <f>IFERROR(VLOOKUP($B1721,[11]BPT_System_Structure!$B:$F,2,FALSE),"-")</f>
        <v>-</v>
      </c>
      <c r="P1721" s="23" t="str">
        <f>IFERROR(VLOOKUP($B1721,[11]BPT_System_Structure!$B:$F,3,FALSE),"-")</f>
        <v>-</v>
      </c>
      <c r="Q1721" s="8" t="str">
        <f>IFERROR(VLOOKUP($B1721,[11]BPT_System_Structure!$B:$F,5,FALSE),"-")</f>
        <v>-</v>
      </c>
      <c r="R1721" s="59">
        <v>0</v>
      </c>
    </row>
    <row r="1722" spans="2:18" hidden="1" x14ac:dyDescent="0.2">
      <c r="B1722" s="21" t="str">
        <f>'[10]Linked sheet'!A1722</f>
        <v>VA13B</v>
      </c>
      <c r="C1722" s="20" t="str">
        <f>VLOOKUP($B1722,'[10]Linked sheet'!$A$3:$O$1925,2,FALSE)</f>
        <v>Multiple Trauma with Diagnosis Score 24-32, with Intervention Score 19-29</v>
      </c>
      <c r="D1722" s="68" t="str">
        <f>IF(AND($Q1722=$D$2,$O1722="HRG"),"See 07.BPT",IFERROR(ROUND('[10]Linked sheet'!C1722,'Rounded options'!$B$3),"-"))</f>
        <v>-</v>
      </c>
      <c r="E1722" s="66">
        <f>IF(AND($O1722="HRG",OR($D$2,$Q1722=$E$2)), "See 07.BPTs",IFERROR(ROUND('[10]Linked sheet'!D1722,'Rounded options'!$B$3),"-"))</f>
        <v>5060</v>
      </c>
      <c r="F1722" s="15" t="str">
        <f>IFERROR(ROUND(IF('[10]Linked sheet'!E1722="","-",'[10]Linked sheet'!E1722),'Rounded options'!$B$3),"-")</f>
        <v>-</v>
      </c>
      <c r="G1722" s="15" t="str">
        <f>IFERROR(ROUND(IF('[10]Linked sheet'!F1722="","-",'[10]Linked sheet'!F1722),'Rounded options'!$B$3),"-")</f>
        <v>-</v>
      </c>
      <c r="H1722" s="15">
        <f>IFERROR(ROUND(IF('[10]Linked sheet'!G1722="","-",'[10]Linked sheet'!G1722),'Rounded options'!$B$3),"-")</f>
        <v>25</v>
      </c>
      <c r="I1722" s="66">
        <f>IF(AND(Q1722=$I$2,$O1722="HRG"),"See 07.BPTs",IFERROR(ROUND('[10]Linked sheet'!H1722,'Rounded options'!$B$3),"-"))</f>
        <v>5060</v>
      </c>
      <c r="J1722" s="15">
        <f>IFERROR(ROUND(IF('[10]Linked sheet'!I1722="","-",'[10]Linked sheet'!I1722),'Rounded options'!$B$3),"-")</f>
        <v>25</v>
      </c>
      <c r="K1722" s="15">
        <f>IFERROR(ROUND(IF('[10]Linked sheet'!J1722="","-",'[10]Linked sheet'!J1722),'Rounded options'!$B$3),"-")</f>
        <v>200</v>
      </c>
      <c r="L1722" s="15" t="str">
        <f>IF('[10]Linked sheet'!K1722="","-",'[10]Linked sheet'!K1722)</f>
        <v>No</v>
      </c>
      <c r="M1722" s="39" t="str">
        <f>IF('[10]Linked sheet'!L1722="","-",'[10]Linked sheet'!L1722)</f>
        <v>-</v>
      </c>
      <c r="N1722" s="35">
        <f>IFERROR(ROUND('[10]Linked sheet'!M1722,'Rounded options'!$B$3),"-")</f>
        <v>0</v>
      </c>
      <c r="O1722" s="7" t="str">
        <f>IFERROR(VLOOKUP($B1722,[11]BPT_System_Structure!$B:$F,2,FALSE),"-")</f>
        <v>-</v>
      </c>
      <c r="P1722" s="23" t="str">
        <f>IFERROR(VLOOKUP($B1722,[11]BPT_System_Structure!$B:$F,3,FALSE),"-")</f>
        <v>-</v>
      </c>
      <c r="Q1722" s="8" t="str">
        <f>IFERROR(VLOOKUP($B1722,[11]BPT_System_Structure!$B:$F,5,FALSE),"-")</f>
        <v>-</v>
      </c>
      <c r="R1722" s="59">
        <v>0</v>
      </c>
    </row>
    <row r="1723" spans="2:18" hidden="1" x14ac:dyDescent="0.2">
      <c r="B1723" s="21" t="str">
        <f>'[10]Linked sheet'!A1723</f>
        <v>VA13C</v>
      </c>
      <c r="C1723" s="20" t="str">
        <f>VLOOKUP($B1723,'[10]Linked sheet'!$A$3:$O$1925,2,FALSE)</f>
        <v>Multiple Trauma with Diagnosis Score 33-50, with Intervention Score 19-29</v>
      </c>
      <c r="D1723" s="68" t="str">
        <f>IF(AND($Q1723=$D$2,$O1723="HRG"),"See 07.BPT",IFERROR(ROUND('[10]Linked sheet'!C1723,'Rounded options'!$B$3),"-"))</f>
        <v>-</v>
      </c>
      <c r="E1723" s="66">
        <f>IF(AND($O1723="HRG",OR($D$2,$Q1723=$E$2)), "See 07.BPTs",IFERROR(ROUND('[10]Linked sheet'!D1723,'Rounded options'!$B$3),"-"))</f>
        <v>7052</v>
      </c>
      <c r="F1723" s="15" t="str">
        <f>IFERROR(ROUND(IF('[10]Linked sheet'!E1723="","-",'[10]Linked sheet'!E1723),'Rounded options'!$B$3),"-")</f>
        <v>-</v>
      </c>
      <c r="G1723" s="15" t="str">
        <f>IFERROR(ROUND(IF('[10]Linked sheet'!F1723="","-",'[10]Linked sheet'!F1723),'Rounded options'!$B$3),"-")</f>
        <v>-</v>
      </c>
      <c r="H1723" s="15">
        <f>IFERROR(ROUND(IF('[10]Linked sheet'!G1723="","-",'[10]Linked sheet'!G1723),'Rounded options'!$B$3),"-")</f>
        <v>37</v>
      </c>
      <c r="I1723" s="66">
        <f>IF(AND(Q1723=$I$2,$O1723="HRG"),"See 07.BPTs",IFERROR(ROUND('[10]Linked sheet'!H1723,'Rounded options'!$B$3),"-"))</f>
        <v>7052</v>
      </c>
      <c r="J1723" s="15">
        <f>IFERROR(ROUND(IF('[10]Linked sheet'!I1723="","-",'[10]Linked sheet'!I1723),'Rounded options'!$B$3),"-")</f>
        <v>37</v>
      </c>
      <c r="K1723" s="15">
        <f>IFERROR(ROUND(IF('[10]Linked sheet'!J1723="","-",'[10]Linked sheet'!J1723),'Rounded options'!$B$3),"-")</f>
        <v>200</v>
      </c>
      <c r="L1723" s="15" t="str">
        <f>IF('[10]Linked sheet'!K1723="","-",'[10]Linked sheet'!K1723)</f>
        <v>No</v>
      </c>
      <c r="M1723" s="39" t="str">
        <f>IF('[10]Linked sheet'!L1723="","-",'[10]Linked sheet'!L1723)</f>
        <v>-</v>
      </c>
      <c r="N1723" s="35">
        <f>IFERROR(ROUND('[10]Linked sheet'!M1723,'Rounded options'!$B$3),"-")</f>
        <v>0</v>
      </c>
      <c r="O1723" s="7" t="str">
        <f>IFERROR(VLOOKUP($B1723,[11]BPT_System_Structure!$B:$F,2,FALSE),"-")</f>
        <v>-</v>
      </c>
      <c r="P1723" s="23" t="str">
        <f>IFERROR(VLOOKUP($B1723,[11]BPT_System_Structure!$B:$F,3,FALSE),"-")</f>
        <v>-</v>
      </c>
      <c r="Q1723" s="8" t="str">
        <f>IFERROR(VLOOKUP($B1723,[11]BPT_System_Structure!$B:$F,5,FALSE),"-")</f>
        <v>-</v>
      </c>
      <c r="R1723" s="59">
        <v>0</v>
      </c>
    </row>
    <row r="1724" spans="2:18" hidden="1" x14ac:dyDescent="0.2">
      <c r="B1724" s="21" t="str">
        <f>'[10]Linked sheet'!A1724</f>
        <v>VA13D</v>
      </c>
      <c r="C1724" s="20" t="str">
        <f>VLOOKUP($B1724,'[10]Linked sheet'!$A$3:$O$1925,2,FALSE)</f>
        <v>Multiple Trauma with Diagnosis Score &gt;=51, with Intervention Score 19-29</v>
      </c>
      <c r="D1724" s="68" t="str">
        <f>IF(AND($Q1724=$D$2,$O1724="HRG"),"See 07.BPT",IFERROR(ROUND('[10]Linked sheet'!C1724,'Rounded options'!$B$3),"-"))</f>
        <v>-</v>
      </c>
      <c r="E1724" s="66">
        <f>IF(AND($O1724="HRG",OR($D$2,$Q1724=$E$2)), "See 07.BPTs",IFERROR(ROUND('[10]Linked sheet'!D1724,'Rounded options'!$B$3),"-"))</f>
        <v>11435</v>
      </c>
      <c r="F1724" s="15" t="str">
        <f>IFERROR(ROUND(IF('[10]Linked sheet'!E1724="","-",'[10]Linked sheet'!E1724),'Rounded options'!$B$3),"-")</f>
        <v>-</v>
      </c>
      <c r="G1724" s="15" t="str">
        <f>IFERROR(ROUND(IF('[10]Linked sheet'!F1724="","-",'[10]Linked sheet'!F1724),'Rounded options'!$B$3),"-")</f>
        <v>-</v>
      </c>
      <c r="H1724" s="15">
        <f>IFERROR(ROUND(IF('[10]Linked sheet'!G1724="","-",'[10]Linked sheet'!G1724),'Rounded options'!$B$3),"-")</f>
        <v>76</v>
      </c>
      <c r="I1724" s="66">
        <f>IF(AND(Q1724=$I$2,$O1724="HRG"),"See 07.BPTs",IFERROR(ROUND('[10]Linked sheet'!H1724,'Rounded options'!$B$3),"-"))</f>
        <v>11435</v>
      </c>
      <c r="J1724" s="15">
        <f>IFERROR(ROUND(IF('[10]Linked sheet'!I1724="","-",'[10]Linked sheet'!I1724),'Rounded options'!$B$3),"-")</f>
        <v>76</v>
      </c>
      <c r="K1724" s="15">
        <f>IFERROR(ROUND(IF('[10]Linked sheet'!J1724="","-",'[10]Linked sheet'!J1724),'Rounded options'!$B$3),"-")</f>
        <v>200</v>
      </c>
      <c r="L1724" s="15" t="str">
        <f>IF('[10]Linked sheet'!K1724="","-",'[10]Linked sheet'!K1724)</f>
        <v>No</v>
      </c>
      <c r="M1724" s="39" t="str">
        <f>IF('[10]Linked sheet'!L1724="","-",'[10]Linked sheet'!L1724)</f>
        <v>-</v>
      </c>
      <c r="N1724" s="35">
        <f>IFERROR(ROUND('[10]Linked sheet'!M1724,'Rounded options'!$B$3),"-")</f>
        <v>0</v>
      </c>
      <c r="O1724" s="7" t="str">
        <f>IFERROR(VLOOKUP($B1724,[11]BPT_System_Structure!$B:$F,2,FALSE),"-")</f>
        <v>-</v>
      </c>
      <c r="P1724" s="23" t="str">
        <f>IFERROR(VLOOKUP($B1724,[11]BPT_System_Structure!$B:$F,3,FALSE),"-")</f>
        <v>-</v>
      </c>
      <c r="Q1724" s="8" t="str">
        <f>IFERROR(VLOOKUP($B1724,[11]BPT_System_Structure!$B:$F,5,FALSE),"-")</f>
        <v>-</v>
      </c>
      <c r="R1724" s="59">
        <v>0</v>
      </c>
    </row>
    <row r="1725" spans="2:18" hidden="1" x14ac:dyDescent="0.2">
      <c r="B1725" s="21" t="str">
        <f>'[10]Linked sheet'!A1725</f>
        <v>VA14A</v>
      </c>
      <c r="C1725" s="20" t="str">
        <f>VLOOKUP($B1725,'[10]Linked sheet'!$A$3:$O$1925,2,FALSE)</f>
        <v>Multiple Trauma with Diagnosis Score &lt;=23, with Intervention Score 30-44</v>
      </c>
      <c r="D1725" s="68" t="str">
        <f>IF(AND($Q1725=$D$2,$O1725="HRG"),"See 07.BPT",IFERROR(ROUND('[10]Linked sheet'!C1725,'Rounded options'!$B$3),"-"))</f>
        <v>-</v>
      </c>
      <c r="E1725" s="66">
        <f>IF(AND($O1725="HRG",OR($D$2,$Q1725=$E$2)), "See 07.BPTs",IFERROR(ROUND('[10]Linked sheet'!D1725,'Rounded options'!$B$3),"-"))</f>
        <v>6055</v>
      </c>
      <c r="F1725" s="15" t="str">
        <f>IFERROR(ROUND(IF('[10]Linked sheet'!E1725="","-",'[10]Linked sheet'!E1725),'Rounded options'!$B$3),"-")</f>
        <v>-</v>
      </c>
      <c r="G1725" s="15" t="str">
        <f>IFERROR(ROUND(IF('[10]Linked sheet'!F1725="","-",'[10]Linked sheet'!F1725),'Rounded options'!$B$3),"-")</f>
        <v>-</v>
      </c>
      <c r="H1725" s="15">
        <f>IFERROR(ROUND(IF('[10]Linked sheet'!G1725="","-",'[10]Linked sheet'!G1725),'Rounded options'!$B$3),"-")</f>
        <v>22</v>
      </c>
      <c r="I1725" s="66">
        <f>IF(AND(Q1725=$I$2,$O1725="HRG"),"See 07.BPTs",IFERROR(ROUND('[10]Linked sheet'!H1725,'Rounded options'!$B$3),"-"))</f>
        <v>6055</v>
      </c>
      <c r="J1725" s="15">
        <f>IFERROR(ROUND(IF('[10]Linked sheet'!I1725="","-",'[10]Linked sheet'!I1725),'Rounded options'!$B$3),"-")</f>
        <v>22</v>
      </c>
      <c r="K1725" s="15">
        <f>IFERROR(ROUND(IF('[10]Linked sheet'!J1725="","-",'[10]Linked sheet'!J1725),'Rounded options'!$B$3),"-")</f>
        <v>200</v>
      </c>
      <c r="L1725" s="15" t="str">
        <f>IF('[10]Linked sheet'!K1725="","-",'[10]Linked sheet'!K1725)</f>
        <v>No</v>
      </c>
      <c r="M1725" s="39" t="str">
        <f>IF('[10]Linked sheet'!L1725="","-",'[10]Linked sheet'!L1725)</f>
        <v>-</v>
      </c>
      <c r="N1725" s="35">
        <f>IFERROR(ROUND('[10]Linked sheet'!M1725,'Rounded options'!$B$3),"-")</f>
        <v>0</v>
      </c>
      <c r="O1725" s="7" t="str">
        <f>IFERROR(VLOOKUP($B1725,[11]BPT_System_Structure!$B:$F,2,FALSE),"-")</f>
        <v>-</v>
      </c>
      <c r="P1725" s="23" t="str">
        <f>IFERROR(VLOOKUP($B1725,[11]BPT_System_Structure!$B:$F,3,FALSE),"-")</f>
        <v>-</v>
      </c>
      <c r="Q1725" s="8" t="str">
        <f>IFERROR(VLOOKUP($B1725,[11]BPT_System_Structure!$B:$F,5,FALSE),"-")</f>
        <v>-</v>
      </c>
      <c r="R1725" s="59">
        <v>0</v>
      </c>
    </row>
    <row r="1726" spans="2:18" hidden="1" x14ac:dyDescent="0.2">
      <c r="B1726" s="21" t="str">
        <f>'[10]Linked sheet'!A1726</f>
        <v>VA14B</v>
      </c>
      <c r="C1726" s="20" t="str">
        <f>VLOOKUP($B1726,'[10]Linked sheet'!$A$3:$O$1925,2,FALSE)</f>
        <v>Multiple Trauma with Diagnosis Score 24-32, with Intervention Score 30-44</v>
      </c>
      <c r="D1726" s="68" t="str">
        <f>IF(AND($Q1726=$D$2,$O1726="HRG"),"See 07.BPT",IFERROR(ROUND('[10]Linked sheet'!C1726,'Rounded options'!$B$3),"-"))</f>
        <v>-</v>
      </c>
      <c r="E1726" s="66">
        <f>IF(AND($O1726="HRG",OR($D$2,$Q1726=$E$2)), "See 07.BPTs",IFERROR(ROUND('[10]Linked sheet'!D1726,'Rounded options'!$B$3),"-"))</f>
        <v>6732</v>
      </c>
      <c r="F1726" s="15" t="str">
        <f>IFERROR(ROUND(IF('[10]Linked sheet'!E1726="","-",'[10]Linked sheet'!E1726),'Rounded options'!$B$3),"-")</f>
        <v>-</v>
      </c>
      <c r="G1726" s="15" t="str">
        <f>IFERROR(ROUND(IF('[10]Linked sheet'!F1726="","-",'[10]Linked sheet'!F1726),'Rounded options'!$B$3),"-")</f>
        <v>-</v>
      </c>
      <c r="H1726" s="15">
        <f>IFERROR(ROUND(IF('[10]Linked sheet'!G1726="","-",'[10]Linked sheet'!G1726),'Rounded options'!$B$3),"-")</f>
        <v>31</v>
      </c>
      <c r="I1726" s="66">
        <f>IF(AND(Q1726=$I$2,$O1726="HRG"),"See 07.BPTs",IFERROR(ROUND('[10]Linked sheet'!H1726,'Rounded options'!$B$3),"-"))</f>
        <v>6732</v>
      </c>
      <c r="J1726" s="15">
        <f>IFERROR(ROUND(IF('[10]Linked sheet'!I1726="","-",'[10]Linked sheet'!I1726),'Rounded options'!$B$3),"-")</f>
        <v>31</v>
      </c>
      <c r="K1726" s="15">
        <f>IFERROR(ROUND(IF('[10]Linked sheet'!J1726="","-",'[10]Linked sheet'!J1726),'Rounded options'!$B$3),"-")</f>
        <v>200</v>
      </c>
      <c r="L1726" s="15" t="str">
        <f>IF('[10]Linked sheet'!K1726="","-",'[10]Linked sheet'!K1726)</f>
        <v>No</v>
      </c>
      <c r="M1726" s="39" t="str">
        <f>IF('[10]Linked sheet'!L1726="","-",'[10]Linked sheet'!L1726)</f>
        <v>-</v>
      </c>
      <c r="N1726" s="35">
        <f>IFERROR(ROUND('[10]Linked sheet'!M1726,'Rounded options'!$B$3),"-")</f>
        <v>0</v>
      </c>
      <c r="O1726" s="7" t="str">
        <f>IFERROR(VLOOKUP($B1726,[11]BPT_System_Structure!$B:$F,2,FALSE),"-")</f>
        <v>-</v>
      </c>
      <c r="P1726" s="23" t="str">
        <f>IFERROR(VLOOKUP($B1726,[11]BPT_System_Structure!$B:$F,3,FALSE),"-")</f>
        <v>-</v>
      </c>
      <c r="Q1726" s="8" t="str">
        <f>IFERROR(VLOOKUP($B1726,[11]BPT_System_Structure!$B:$F,5,FALSE),"-")</f>
        <v>-</v>
      </c>
      <c r="R1726" s="59">
        <v>0</v>
      </c>
    </row>
    <row r="1727" spans="2:18" hidden="1" x14ac:dyDescent="0.2">
      <c r="B1727" s="21" t="str">
        <f>'[10]Linked sheet'!A1727</f>
        <v>VA14C</v>
      </c>
      <c r="C1727" s="20" t="str">
        <f>VLOOKUP($B1727,'[10]Linked sheet'!$A$3:$O$1925,2,FALSE)</f>
        <v>Multiple Trauma with Diagnosis Score 33-50, with Intervention Score 30-44</v>
      </c>
      <c r="D1727" s="68" t="str">
        <f>IF(AND($Q1727=$D$2,$O1727="HRG"),"See 07.BPT",IFERROR(ROUND('[10]Linked sheet'!C1727,'Rounded options'!$B$3),"-"))</f>
        <v>-</v>
      </c>
      <c r="E1727" s="66">
        <f>IF(AND($O1727="HRG",OR($D$2,$Q1727=$E$2)), "See 07.BPTs",IFERROR(ROUND('[10]Linked sheet'!D1727,'Rounded options'!$B$3),"-"))</f>
        <v>8715</v>
      </c>
      <c r="F1727" s="15" t="str">
        <f>IFERROR(ROUND(IF('[10]Linked sheet'!E1727="","-",'[10]Linked sheet'!E1727),'Rounded options'!$B$3),"-")</f>
        <v>-</v>
      </c>
      <c r="G1727" s="15" t="str">
        <f>IFERROR(ROUND(IF('[10]Linked sheet'!F1727="","-",'[10]Linked sheet'!F1727),'Rounded options'!$B$3),"-")</f>
        <v>-</v>
      </c>
      <c r="H1727" s="15">
        <f>IFERROR(ROUND(IF('[10]Linked sheet'!G1727="","-",'[10]Linked sheet'!G1727),'Rounded options'!$B$3),"-")</f>
        <v>39</v>
      </c>
      <c r="I1727" s="66">
        <f>IF(AND(Q1727=$I$2,$O1727="HRG"),"See 07.BPTs",IFERROR(ROUND('[10]Linked sheet'!H1727,'Rounded options'!$B$3),"-"))</f>
        <v>8715</v>
      </c>
      <c r="J1727" s="15">
        <f>IFERROR(ROUND(IF('[10]Linked sheet'!I1727="","-",'[10]Linked sheet'!I1727),'Rounded options'!$B$3),"-")</f>
        <v>39</v>
      </c>
      <c r="K1727" s="15">
        <f>IFERROR(ROUND(IF('[10]Linked sheet'!J1727="","-",'[10]Linked sheet'!J1727),'Rounded options'!$B$3),"-")</f>
        <v>200</v>
      </c>
      <c r="L1727" s="15" t="str">
        <f>IF('[10]Linked sheet'!K1727="","-",'[10]Linked sheet'!K1727)</f>
        <v>No</v>
      </c>
      <c r="M1727" s="39" t="str">
        <f>IF('[10]Linked sheet'!L1727="","-",'[10]Linked sheet'!L1727)</f>
        <v>-</v>
      </c>
      <c r="N1727" s="35">
        <f>IFERROR(ROUND('[10]Linked sheet'!M1727,'Rounded options'!$B$3),"-")</f>
        <v>0</v>
      </c>
      <c r="O1727" s="7" t="str">
        <f>IFERROR(VLOOKUP($B1727,[11]BPT_System_Structure!$B:$F,2,FALSE),"-")</f>
        <v>-</v>
      </c>
      <c r="P1727" s="23" t="str">
        <f>IFERROR(VLOOKUP($B1727,[11]BPT_System_Structure!$B:$F,3,FALSE),"-")</f>
        <v>-</v>
      </c>
      <c r="Q1727" s="8" t="str">
        <f>IFERROR(VLOOKUP($B1727,[11]BPT_System_Structure!$B:$F,5,FALSE),"-")</f>
        <v>-</v>
      </c>
      <c r="R1727" s="59">
        <v>0</v>
      </c>
    </row>
    <row r="1728" spans="2:18" hidden="1" x14ac:dyDescent="0.2">
      <c r="B1728" s="21" t="str">
        <f>'[10]Linked sheet'!A1728</f>
        <v>VA14D</v>
      </c>
      <c r="C1728" s="20" t="str">
        <f>VLOOKUP($B1728,'[10]Linked sheet'!$A$3:$O$1925,2,FALSE)</f>
        <v>Multiple Trauma with Diagnosis Score &gt;=51, with Intervention Score 30-44</v>
      </c>
      <c r="D1728" s="68" t="str">
        <f>IF(AND($Q1728=$D$2,$O1728="HRG"),"See 07.BPT",IFERROR(ROUND('[10]Linked sheet'!C1728,'Rounded options'!$B$3),"-"))</f>
        <v>-</v>
      </c>
      <c r="E1728" s="66">
        <f>IF(AND($O1728="HRG",OR($D$2,$Q1728=$E$2)), "See 07.BPTs",IFERROR(ROUND('[10]Linked sheet'!D1728,'Rounded options'!$B$3),"-"))</f>
        <v>13648</v>
      </c>
      <c r="F1728" s="15" t="str">
        <f>IFERROR(ROUND(IF('[10]Linked sheet'!E1728="","-",'[10]Linked sheet'!E1728),'Rounded options'!$B$3),"-")</f>
        <v>-</v>
      </c>
      <c r="G1728" s="15" t="str">
        <f>IFERROR(ROUND(IF('[10]Linked sheet'!F1728="","-",'[10]Linked sheet'!F1728),'Rounded options'!$B$3),"-")</f>
        <v>-</v>
      </c>
      <c r="H1728" s="15">
        <f>IFERROR(ROUND(IF('[10]Linked sheet'!G1728="","-",'[10]Linked sheet'!G1728),'Rounded options'!$B$3),"-")</f>
        <v>84</v>
      </c>
      <c r="I1728" s="66">
        <f>IF(AND(Q1728=$I$2,$O1728="HRG"),"See 07.BPTs",IFERROR(ROUND('[10]Linked sheet'!H1728,'Rounded options'!$B$3),"-"))</f>
        <v>13648</v>
      </c>
      <c r="J1728" s="15">
        <f>IFERROR(ROUND(IF('[10]Linked sheet'!I1728="","-",'[10]Linked sheet'!I1728),'Rounded options'!$B$3),"-")</f>
        <v>84</v>
      </c>
      <c r="K1728" s="15">
        <f>IFERROR(ROUND(IF('[10]Linked sheet'!J1728="","-",'[10]Linked sheet'!J1728),'Rounded options'!$B$3),"-")</f>
        <v>200</v>
      </c>
      <c r="L1728" s="15" t="str">
        <f>IF('[10]Linked sheet'!K1728="","-",'[10]Linked sheet'!K1728)</f>
        <v>No</v>
      </c>
      <c r="M1728" s="39" t="str">
        <f>IF('[10]Linked sheet'!L1728="","-",'[10]Linked sheet'!L1728)</f>
        <v>-</v>
      </c>
      <c r="N1728" s="35">
        <f>IFERROR(ROUND('[10]Linked sheet'!M1728,'Rounded options'!$B$3),"-")</f>
        <v>0</v>
      </c>
      <c r="O1728" s="7" t="str">
        <f>IFERROR(VLOOKUP($B1728,[11]BPT_System_Structure!$B:$F,2,FALSE),"-")</f>
        <v>-</v>
      </c>
      <c r="P1728" s="23" t="str">
        <f>IFERROR(VLOOKUP($B1728,[11]BPT_System_Structure!$B:$F,3,FALSE),"-")</f>
        <v>-</v>
      </c>
      <c r="Q1728" s="8" t="str">
        <f>IFERROR(VLOOKUP($B1728,[11]BPT_System_Structure!$B:$F,5,FALSE),"-")</f>
        <v>-</v>
      </c>
      <c r="R1728" s="59">
        <v>0</v>
      </c>
    </row>
    <row r="1729" spans="2:18" hidden="1" x14ac:dyDescent="0.2">
      <c r="B1729" s="21" t="str">
        <f>'[10]Linked sheet'!A1729</f>
        <v>VA15A</v>
      </c>
      <c r="C1729" s="20" t="str">
        <f>VLOOKUP($B1729,'[10]Linked sheet'!$A$3:$O$1925,2,FALSE)</f>
        <v>Multiple Trauma with Diagnosis Score &lt;=23, with Intervention Score &gt;=45</v>
      </c>
      <c r="D1729" s="68" t="str">
        <f>IF(AND($Q1729=$D$2,$O1729="HRG"),"See 07.BPT",IFERROR(ROUND('[10]Linked sheet'!C1729,'Rounded options'!$B$3),"-"))</f>
        <v>-</v>
      </c>
      <c r="E1729" s="66">
        <f>IF(AND($O1729="HRG",OR($D$2,$Q1729=$E$2)), "See 07.BPTs",IFERROR(ROUND('[10]Linked sheet'!D1729,'Rounded options'!$B$3),"-"))</f>
        <v>8734</v>
      </c>
      <c r="F1729" s="15" t="str">
        <f>IFERROR(ROUND(IF('[10]Linked sheet'!E1729="","-",'[10]Linked sheet'!E1729),'Rounded options'!$B$3),"-")</f>
        <v>-</v>
      </c>
      <c r="G1729" s="15" t="str">
        <f>IFERROR(ROUND(IF('[10]Linked sheet'!F1729="","-",'[10]Linked sheet'!F1729),'Rounded options'!$B$3),"-")</f>
        <v>-</v>
      </c>
      <c r="H1729" s="15">
        <f>IFERROR(ROUND(IF('[10]Linked sheet'!G1729="","-",'[10]Linked sheet'!G1729),'Rounded options'!$B$3),"-")</f>
        <v>46</v>
      </c>
      <c r="I1729" s="66">
        <f>IF(AND(Q1729=$I$2,$O1729="HRG"),"See 07.BPTs",IFERROR(ROUND('[10]Linked sheet'!H1729,'Rounded options'!$B$3),"-"))</f>
        <v>8734</v>
      </c>
      <c r="J1729" s="15">
        <f>IFERROR(ROUND(IF('[10]Linked sheet'!I1729="","-",'[10]Linked sheet'!I1729),'Rounded options'!$B$3),"-")</f>
        <v>46</v>
      </c>
      <c r="K1729" s="15">
        <f>IFERROR(ROUND(IF('[10]Linked sheet'!J1729="","-",'[10]Linked sheet'!J1729),'Rounded options'!$B$3),"-")</f>
        <v>200</v>
      </c>
      <c r="L1729" s="15" t="str">
        <f>IF('[10]Linked sheet'!K1729="","-",'[10]Linked sheet'!K1729)</f>
        <v>No</v>
      </c>
      <c r="M1729" s="39" t="str">
        <f>IF('[10]Linked sheet'!L1729="","-",'[10]Linked sheet'!L1729)</f>
        <v>-</v>
      </c>
      <c r="N1729" s="35">
        <f>IFERROR(ROUND('[10]Linked sheet'!M1729,'Rounded options'!$B$3),"-")</f>
        <v>0</v>
      </c>
      <c r="O1729" s="7" t="str">
        <f>IFERROR(VLOOKUP($B1729,[11]BPT_System_Structure!$B:$F,2,FALSE),"-")</f>
        <v>-</v>
      </c>
      <c r="P1729" s="23" t="str">
        <f>IFERROR(VLOOKUP($B1729,[11]BPT_System_Structure!$B:$F,3,FALSE),"-")</f>
        <v>-</v>
      </c>
      <c r="Q1729" s="8" t="str">
        <f>IFERROR(VLOOKUP($B1729,[11]BPT_System_Structure!$B:$F,5,FALSE),"-")</f>
        <v>-</v>
      </c>
      <c r="R1729" s="59">
        <v>0</v>
      </c>
    </row>
    <row r="1730" spans="2:18" hidden="1" x14ac:dyDescent="0.2">
      <c r="B1730" s="21" t="str">
        <f>'[10]Linked sheet'!A1730</f>
        <v>VA15B</v>
      </c>
      <c r="C1730" s="20" t="str">
        <f>VLOOKUP($B1730,'[10]Linked sheet'!$A$3:$O$1925,2,FALSE)</f>
        <v>Multiple Trauma with Diagnosis Score 24-32, with Intervention Score &gt;=45</v>
      </c>
      <c r="D1730" s="68" t="str">
        <f>IF(AND($Q1730=$D$2,$O1730="HRG"),"See 07.BPT",IFERROR(ROUND('[10]Linked sheet'!C1730,'Rounded options'!$B$3),"-"))</f>
        <v>-</v>
      </c>
      <c r="E1730" s="66">
        <f>IF(AND($O1730="HRG",OR($D$2,$Q1730=$E$2)), "See 07.BPTs",IFERROR(ROUND('[10]Linked sheet'!D1730,'Rounded options'!$B$3),"-"))</f>
        <v>9303</v>
      </c>
      <c r="F1730" s="15" t="str">
        <f>IFERROR(ROUND(IF('[10]Linked sheet'!E1730="","-",'[10]Linked sheet'!E1730),'Rounded options'!$B$3),"-")</f>
        <v>-</v>
      </c>
      <c r="G1730" s="15" t="str">
        <f>IFERROR(ROUND(IF('[10]Linked sheet'!F1730="","-",'[10]Linked sheet'!F1730),'Rounded options'!$B$3),"-")</f>
        <v>-</v>
      </c>
      <c r="H1730" s="15">
        <f>IFERROR(ROUND(IF('[10]Linked sheet'!G1730="","-",'[10]Linked sheet'!G1730),'Rounded options'!$B$3),"-")</f>
        <v>42</v>
      </c>
      <c r="I1730" s="66">
        <f>IF(AND(Q1730=$I$2,$O1730="HRG"),"See 07.BPTs",IFERROR(ROUND('[10]Linked sheet'!H1730,'Rounded options'!$B$3),"-"))</f>
        <v>9303</v>
      </c>
      <c r="J1730" s="15">
        <f>IFERROR(ROUND(IF('[10]Linked sheet'!I1730="","-",'[10]Linked sheet'!I1730),'Rounded options'!$B$3),"-")</f>
        <v>42</v>
      </c>
      <c r="K1730" s="15">
        <f>IFERROR(ROUND(IF('[10]Linked sheet'!J1730="","-",'[10]Linked sheet'!J1730),'Rounded options'!$B$3),"-")</f>
        <v>200</v>
      </c>
      <c r="L1730" s="15" t="str">
        <f>IF('[10]Linked sheet'!K1730="","-",'[10]Linked sheet'!K1730)</f>
        <v>No</v>
      </c>
      <c r="M1730" s="39" t="str">
        <f>IF('[10]Linked sheet'!L1730="","-",'[10]Linked sheet'!L1730)</f>
        <v>-</v>
      </c>
      <c r="N1730" s="35">
        <f>IFERROR(ROUND('[10]Linked sheet'!M1730,'Rounded options'!$B$3),"-")</f>
        <v>0</v>
      </c>
      <c r="O1730" s="7" t="str">
        <f>IFERROR(VLOOKUP($B1730,[11]BPT_System_Structure!$B:$F,2,FALSE),"-")</f>
        <v>-</v>
      </c>
      <c r="P1730" s="23" t="str">
        <f>IFERROR(VLOOKUP($B1730,[11]BPT_System_Structure!$B:$F,3,FALSE),"-")</f>
        <v>-</v>
      </c>
      <c r="Q1730" s="8" t="str">
        <f>IFERROR(VLOOKUP($B1730,[11]BPT_System_Structure!$B:$F,5,FALSE),"-")</f>
        <v>-</v>
      </c>
      <c r="R1730" s="59">
        <v>0</v>
      </c>
    </row>
    <row r="1731" spans="2:18" hidden="1" x14ac:dyDescent="0.2">
      <c r="B1731" s="21" t="str">
        <f>'[10]Linked sheet'!A1731</f>
        <v>VA15C</v>
      </c>
      <c r="C1731" s="20" t="str">
        <f>VLOOKUP($B1731,'[10]Linked sheet'!$A$3:$O$1925,2,FALSE)</f>
        <v>Multiple Trauma with Diagnosis Score 33-50, with Intervention Score &gt;=45</v>
      </c>
      <c r="D1731" s="68" t="str">
        <f>IF(AND($Q1731=$D$2,$O1731="HRG"),"See 07.BPT",IFERROR(ROUND('[10]Linked sheet'!C1731,'Rounded options'!$B$3),"-"))</f>
        <v>-</v>
      </c>
      <c r="E1731" s="66">
        <f>IF(AND($O1731="HRG",OR($D$2,$Q1731=$E$2)), "See 07.BPTs",IFERROR(ROUND('[10]Linked sheet'!D1731,'Rounded options'!$B$3),"-"))</f>
        <v>12321</v>
      </c>
      <c r="F1731" s="15" t="str">
        <f>IFERROR(ROUND(IF('[10]Linked sheet'!E1731="","-",'[10]Linked sheet'!E1731),'Rounded options'!$B$3),"-")</f>
        <v>-</v>
      </c>
      <c r="G1731" s="15" t="str">
        <f>IFERROR(ROUND(IF('[10]Linked sheet'!F1731="","-",'[10]Linked sheet'!F1731),'Rounded options'!$B$3),"-")</f>
        <v>-</v>
      </c>
      <c r="H1731" s="15">
        <f>IFERROR(ROUND(IF('[10]Linked sheet'!G1731="","-",'[10]Linked sheet'!G1731),'Rounded options'!$B$3),"-")</f>
        <v>57</v>
      </c>
      <c r="I1731" s="66">
        <f>IF(AND(Q1731=$I$2,$O1731="HRG"),"See 07.BPTs",IFERROR(ROUND('[10]Linked sheet'!H1731,'Rounded options'!$B$3),"-"))</f>
        <v>12321</v>
      </c>
      <c r="J1731" s="15">
        <f>IFERROR(ROUND(IF('[10]Linked sheet'!I1731="","-",'[10]Linked sheet'!I1731),'Rounded options'!$B$3),"-")</f>
        <v>57</v>
      </c>
      <c r="K1731" s="15">
        <f>IFERROR(ROUND(IF('[10]Linked sheet'!J1731="","-",'[10]Linked sheet'!J1731),'Rounded options'!$B$3),"-")</f>
        <v>200</v>
      </c>
      <c r="L1731" s="15" t="str">
        <f>IF('[10]Linked sheet'!K1731="","-",'[10]Linked sheet'!K1731)</f>
        <v>No</v>
      </c>
      <c r="M1731" s="39" t="str">
        <f>IF('[10]Linked sheet'!L1731="","-",'[10]Linked sheet'!L1731)</f>
        <v>-</v>
      </c>
      <c r="N1731" s="35">
        <f>IFERROR(ROUND('[10]Linked sheet'!M1731,'Rounded options'!$B$3),"-")</f>
        <v>0</v>
      </c>
      <c r="O1731" s="7" t="str">
        <f>IFERROR(VLOOKUP($B1731,[11]BPT_System_Structure!$B:$F,2,FALSE),"-")</f>
        <v>-</v>
      </c>
      <c r="P1731" s="23" t="str">
        <f>IFERROR(VLOOKUP($B1731,[11]BPT_System_Structure!$B:$F,3,FALSE),"-")</f>
        <v>-</v>
      </c>
      <c r="Q1731" s="8" t="str">
        <f>IFERROR(VLOOKUP($B1731,[11]BPT_System_Structure!$B:$F,5,FALSE),"-")</f>
        <v>-</v>
      </c>
      <c r="R1731" s="59">
        <v>0</v>
      </c>
    </row>
    <row r="1732" spans="2:18" hidden="1" x14ac:dyDescent="0.2">
      <c r="B1732" s="21" t="str">
        <f>'[10]Linked sheet'!A1732</f>
        <v>VA15D</v>
      </c>
      <c r="C1732" s="20" t="str">
        <f>VLOOKUP($B1732,'[10]Linked sheet'!$A$3:$O$1925,2,FALSE)</f>
        <v>Multiple Trauma with Diagnosis Score &gt;=51, with Intervention Score &gt;=45</v>
      </c>
      <c r="D1732" s="68" t="str">
        <f>IF(AND($Q1732=$D$2,$O1732="HRG"),"See 07.BPT",IFERROR(ROUND('[10]Linked sheet'!C1732,'Rounded options'!$B$3),"-"))</f>
        <v>-</v>
      </c>
      <c r="E1732" s="66">
        <f>IF(AND($O1732="HRG",OR($D$2,$Q1732=$E$2)), "See 07.BPTs",IFERROR(ROUND('[10]Linked sheet'!D1732,'Rounded options'!$B$3),"-"))</f>
        <v>21968</v>
      </c>
      <c r="F1732" s="15" t="str">
        <f>IFERROR(ROUND(IF('[10]Linked sheet'!E1732="","-",'[10]Linked sheet'!E1732),'Rounded options'!$B$3),"-")</f>
        <v>-</v>
      </c>
      <c r="G1732" s="15" t="str">
        <f>IFERROR(ROUND(IF('[10]Linked sheet'!F1732="","-",'[10]Linked sheet'!F1732),'Rounded options'!$B$3),"-")</f>
        <v>-</v>
      </c>
      <c r="H1732" s="15">
        <f>IFERROR(ROUND(IF('[10]Linked sheet'!G1732="","-",'[10]Linked sheet'!G1732),'Rounded options'!$B$3),"-")</f>
        <v>100</v>
      </c>
      <c r="I1732" s="66">
        <f>IF(AND(Q1732=$I$2,$O1732="HRG"),"See 07.BPTs",IFERROR(ROUND('[10]Linked sheet'!H1732,'Rounded options'!$B$3),"-"))</f>
        <v>21968</v>
      </c>
      <c r="J1732" s="15">
        <f>IFERROR(ROUND(IF('[10]Linked sheet'!I1732="","-",'[10]Linked sheet'!I1732),'Rounded options'!$B$3),"-")</f>
        <v>100</v>
      </c>
      <c r="K1732" s="15">
        <f>IFERROR(ROUND(IF('[10]Linked sheet'!J1732="","-",'[10]Linked sheet'!J1732),'Rounded options'!$B$3),"-")</f>
        <v>200</v>
      </c>
      <c r="L1732" s="15" t="str">
        <f>IF('[10]Linked sheet'!K1732="","-",'[10]Linked sheet'!K1732)</f>
        <v>No</v>
      </c>
      <c r="M1732" s="39" t="str">
        <f>IF('[10]Linked sheet'!L1732="","-",'[10]Linked sheet'!L1732)</f>
        <v>-</v>
      </c>
      <c r="N1732" s="35">
        <f>IFERROR(ROUND('[10]Linked sheet'!M1732,'Rounded options'!$B$3),"-")</f>
        <v>0</v>
      </c>
      <c r="O1732" s="7" t="str">
        <f>IFERROR(VLOOKUP($B1732,[11]BPT_System_Structure!$B:$F,2,FALSE),"-")</f>
        <v>-</v>
      </c>
      <c r="P1732" s="23" t="str">
        <f>IFERROR(VLOOKUP($B1732,[11]BPT_System_Structure!$B:$F,3,FALSE),"-")</f>
        <v>-</v>
      </c>
      <c r="Q1732" s="8" t="str">
        <f>IFERROR(VLOOKUP($B1732,[11]BPT_System_Structure!$B:$F,5,FALSE),"-")</f>
        <v>-</v>
      </c>
      <c r="R1732" s="59">
        <v>0</v>
      </c>
    </row>
    <row r="1733" spans="2:18" hidden="1" x14ac:dyDescent="0.2">
      <c r="B1733" s="21" t="str">
        <f>'[10]Linked sheet'!A1733</f>
        <v>WA01W</v>
      </c>
      <c r="C1733" s="20" t="str">
        <f>VLOOKUP($B1733,'[10]Linked sheet'!$A$3:$O$1925,2,FALSE)</f>
        <v>Manifestations of HIV or AIDS, with CC Score of 1+</v>
      </c>
      <c r="D1733" s="68" t="str">
        <f>IF(AND($Q1733=$D$2,$O1733="HRG"),"See 07.BPT",IFERROR(ROUND('[10]Linked sheet'!C1733,'Rounded options'!$B$3),"-"))</f>
        <v>-</v>
      </c>
      <c r="E1733" s="66">
        <f>IF(AND($O1733="HRG",OR($D$2,$Q1733=$E$2)), "See 07.BPTs",IFERROR(ROUND('[10]Linked sheet'!D1733,'Rounded options'!$B$3),"-"))</f>
        <v>2545</v>
      </c>
      <c r="F1733" s="15" t="str">
        <f>IFERROR(ROUND(IF('[10]Linked sheet'!E1733="","-",'[10]Linked sheet'!E1733),'Rounded options'!$B$3),"-")</f>
        <v>-</v>
      </c>
      <c r="G1733" s="15" t="str">
        <f>IFERROR(ROUND(IF('[10]Linked sheet'!F1733="","-",'[10]Linked sheet'!F1733),'Rounded options'!$B$3),"-")</f>
        <v>-</v>
      </c>
      <c r="H1733" s="15">
        <f>IFERROR(ROUND(IF('[10]Linked sheet'!G1733="","-",'[10]Linked sheet'!G1733),'Rounded options'!$B$3),"-")</f>
        <v>20</v>
      </c>
      <c r="I1733" s="66">
        <f>IF(AND(Q1733=$I$2,$O1733="HRG"),"See 07.BPTs",IFERROR(ROUND('[10]Linked sheet'!H1733,'Rounded options'!$B$3),"-"))</f>
        <v>4047</v>
      </c>
      <c r="J1733" s="15">
        <f>IFERROR(ROUND(IF('[10]Linked sheet'!I1733="","-",'[10]Linked sheet'!I1733),'Rounded options'!$B$3),"-")</f>
        <v>25</v>
      </c>
      <c r="K1733" s="15">
        <f>IFERROR(ROUND(IF('[10]Linked sheet'!J1733="","-",'[10]Linked sheet'!J1733),'Rounded options'!$B$3),"-")</f>
        <v>197</v>
      </c>
      <c r="L1733" s="15" t="str">
        <f>IF('[10]Linked sheet'!K1733="","-",'[10]Linked sheet'!K1733)</f>
        <v>Yes</v>
      </c>
      <c r="M1733" s="39">
        <f>IF('[10]Linked sheet'!L1733="","-",'[10]Linked sheet'!L1733)</f>
        <v>0.30000000000000004</v>
      </c>
      <c r="N1733" s="35">
        <f>IFERROR(ROUND('[10]Linked sheet'!M1733,'Rounded options'!$B$3),"-")</f>
        <v>1214</v>
      </c>
      <c r="O1733" s="7" t="str">
        <f>IFERROR(VLOOKUP($B1733,[11]BPT_System_Structure!$B:$F,2,FALSE),"-")</f>
        <v>-</v>
      </c>
      <c r="P1733" s="23" t="str">
        <f>IFERROR(VLOOKUP($B1733,[11]BPT_System_Structure!$B:$F,3,FALSE),"-")</f>
        <v>-</v>
      </c>
      <c r="Q1733" s="8" t="str">
        <f>IFERROR(VLOOKUP($B1733,[11]BPT_System_Structure!$B:$F,5,FALSE),"-")</f>
        <v>-</v>
      </c>
      <c r="R1733" s="59">
        <v>0</v>
      </c>
    </row>
    <row r="1734" spans="2:18" hidden="1" x14ac:dyDescent="0.2">
      <c r="B1734" s="21" t="str">
        <f>'[10]Linked sheet'!A1734</f>
        <v>WA01Y</v>
      </c>
      <c r="C1734" s="20" t="str">
        <f>VLOOKUP($B1734,'[10]Linked sheet'!$A$3:$O$1925,2,FALSE)</f>
        <v>Manifestations of HIV or AIDS, with CC Score of 0</v>
      </c>
      <c r="D1734" s="68" t="str">
        <f>IF(AND($Q1734=$D$2,$O1734="HRG"),"See 07.BPT",IFERROR(ROUND('[10]Linked sheet'!C1734,'Rounded options'!$B$3),"-"))</f>
        <v>-</v>
      </c>
      <c r="E1734" s="66">
        <f>IF(AND($O1734="HRG",OR($D$2,$Q1734=$E$2)), "See 07.BPTs",IFERROR(ROUND('[10]Linked sheet'!D1734,'Rounded options'!$B$3),"-"))</f>
        <v>535</v>
      </c>
      <c r="F1734" s="15" t="str">
        <f>IFERROR(ROUND(IF('[10]Linked sheet'!E1734="","-",'[10]Linked sheet'!E1734),'Rounded options'!$B$3),"-")</f>
        <v>-</v>
      </c>
      <c r="G1734" s="15" t="str">
        <f>IFERROR(ROUND(IF('[10]Linked sheet'!F1734="","-",'[10]Linked sheet'!F1734),'Rounded options'!$B$3),"-")</f>
        <v>-</v>
      </c>
      <c r="H1734" s="15">
        <f>IFERROR(ROUND(IF('[10]Linked sheet'!G1734="","-",'[10]Linked sheet'!G1734),'Rounded options'!$B$3),"-")</f>
        <v>5</v>
      </c>
      <c r="I1734" s="66">
        <f>IF(AND(Q1734=$I$2,$O1734="HRG"),"See 07.BPTs",IFERROR(ROUND('[10]Linked sheet'!H1734,'Rounded options'!$B$3),"-"))</f>
        <v>2602</v>
      </c>
      <c r="J1734" s="15">
        <f>IFERROR(ROUND(IF('[10]Linked sheet'!I1734="","-",'[10]Linked sheet'!I1734),'Rounded options'!$B$3),"-")</f>
        <v>14</v>
      </c>
      <c r="K1734" s="15">
        <f>IFERROR(ROUND(IF('[10]Linked sheet'!J1734="","-",'[10]Linked sheet'!J1734),'Rounded options'!$B$3),"-")</f>
        <v>197</v>
      </c>
      <c r="L1734" s="15" t="str">
        <f>IF('[10]Linked sheet'!K1734="","-",'[10]Linked sheet'!K1734)</f>
        <v>Yes</v>
      </c>
      <c r="M1734" s="39">
        <f>IF('[10]Linked sheet'!L1734="","-",'[10]Linked sheet'!L1734)</f>
        <v>0.30000000000000004</v>
      </c>
      <c r="N1734" s="35">
        <f>IFERROR(ROUND('[10]Linked sheet'!M1734,'Rounded options'!$B$3),"-")</f>
        <v>781</v>
      </c>
      <c r="O1734" s="7" t="str">
        <f>IFERROR(VLOOKUP($B1734,[11]BPT_System_Structure!$B:$F,2,FALSE),"-")</f>
        <v>-</v>
      </c>
      <c r="P1734" s="23" t="str">
        <f>IFERROR(VLOOKUP($B1734,[11]BPT_System_Structure!$B:$F,3,FALSE),"-")</f>
        <v>-</v>
      </c>
      <c r="Q1734" s="8" t="str">
        <f>IFERROR(VLOOKUP($B1734,[11]BPT_System_Structure!$B:$F,5,FALSE),"-")</f>
        <v>-</v>
      </c>
      <c r="R1734" s="59">
        <v>0</v>
      </c>
    </row>
    <row r="1735" spans="2:18" hidden="1" x14ac:dyDescent="0.2">
      <c r="B1735" s="21" t="str">
        <f>'[10]Linked sheet'!A1735</f>
        <v>WA02Z</v>
      </c>
      <c r="C1735" s="20" t="str">
        <f>VLOOKUP($B1735,'[10]Linked sheet'!$A$3:$O$1925,2,FALSE)</f>
        <v>Disorders of Immunity without HIV or AIDS</v>
      </c>
      <c r="D1735" s="68" t="str">
        <f>IF(AND($Q1735=$D$2,$O1735="HRG"),"See 07.BPT",IFERROR(ROUND('[10]Linked sheet'!C1735,'Rounded options'!$B$3),"-"))</f>
        <v>-</v>
      </c>
      <c r="E1735" s="66">
        <f>IF(AND($O1735="HRG",OR($D$2,$Q1735=$E$2)), "See 07.BPTs",IFERROR(ROUND('[10]Linked sheet'!D1735,'Rounded options'!$B$3),"-"))</f>
        <v>280</v>
      </c>
      <c r="F1735" s="15" t="str">
        <f>IFERROR(ROUND(IF('[10]Linked sheet'!E1735="","-",'[10]Linked sheet'!E1735),'Rounded options'!$B$3),"-")</f>
        <v>-</v>
      </c>
      <c r="G1735" s="15" t="str">
        <f>IFERROR(ROUND(IF('[10]Linked sheet'!F1735="","-",'[10]Linked sheet'!F1735),'Rounded options'!$B$3),"-")</f>
        <v>-</v>
      </c>
      <c r="H1735" s="15">
        <f>IFERROR(ROUND(IF('[10]Linked sheet'!G1735="","-",'[10]Linked sheet'!G1735),'Rounded options'!$B$3),"-")</f>
        <v>5</v>
      </c>
      <c r="I1735" s="66">
        <f>IF(AND(Q1735=$I$2,$O1735="HRG"),"See 07.BPTs",IFERROR(ROUND('[10]Linked sheet'!H1735,'Rounded options'!$B$3),"-"))</f>
        <v>1735</v>
      </c>
      <c r="J1735" s="15">
        <f>IFERROR(ROUND(IF('[10]Linked sheet'!I1735="","-",'[10]Linked sheet'!I1735),'Rounded options'!$B$3),"-")</f>
        <v>5</v>
      </c>
      <c r="K1735" s="15">
        <f>IFERROR(ROUND(IF('[10]Linked sheet'!J1735="","-",'[10]Linked sheet'!J1735),'Rounded options'!$B$3),"-")</f>
        <v>197</v>
      </c>
      <c r="L1735" s="15" t="str">
        <f>IF('[10]Linked sheet'!K1735="","-",'[10]Linked sheet'!K1735)</f>
        <v>Yes</v>
      </c>
      <c r="M1735" s="39">
        <f>IF('[10]Linked sheet'!L1735="","-",'[10]Linked sheet'!L1735)</f>
        <v>0.4</v>
      </c>
      <c r="N1735" s="35">
        <f>IFERROR(ROUND('[10]Linked sheet'!M1735,'Rounded options'!$B$3),"-")</f>
        <v>694</v>
      </c>
      <c r="O1735" s="7" t="str">
        <f>IFERROR(VLOOKUP($B1735,[11]BPT_System_Structure!$B:$F,2,FALSE),"-")</f>
        <v>-</v>
      </c>
      <c r="P1735" s="23" t="str">
        <f>IFERROR(VLOOKUP($B1735,[11]BPT_System_Structure!$B:$F,3,FALSE),"-")</f>
        <v>-</v>
      </c>
      <c r="Q1735" s="8" t="str">
        <f>IFERROR(VLOOKUP($B1735,[11]BPT_System_Structure!$B:$F,5,FALSE),"-")</f>
        <v>-</v>
      </c>
      <c r="R1735" s="59">
        <v>0</v>
      </c>
    </row>
    <row r="1736" spans="2:18" hidden="1" x14ac:dyDescent="0.2">
      <c r="B1736" s="21" t="str">
        <f>'[10]Linked sheet'!A1736</f>
        <v>WA03A</v>
      </c>
      <c r="C1736" s="20" t="str">
        <f>VLOOKUP($B1736,'[10]Linked sheet'!$A$3:$O$1925,2,FALSE)</f>
        <v>Septicaemia with CC Score 4+</v>
      </c>
      <c r="D1736" s="68" t="str">
        <f>IF(AND($Q1736=$D$2,$O1736="HRG"),"See 07.BPT",IFERROR(ROUND('[10]Linked sheet'!C1736,'Rounded options'!$B$3),"-"))</f>
        <v>-</v>
      </c>
      <c r="E1736" s="66">
        <f>IF(AND($O1736="HRG",OR($D$2,$Q1736=$E$2)), "See 07.BPTs",IFERROR(ROUND('[10]Linked sheet'!D1736,'Rounded options'!$B$3),"-"))</f>
        <v>8125</v>
      </c>
      <c r="F1736" s="15" t="str">
        <f>IFERROR(ROUND(IF('[10]Linked sheet'!E1736="","-",'[10]Linked sheet'!E1736),'Rounded options'!$B$3),"-")</f>
        <v>-</v>
      </c>
      <c r="G1736" s="15" t="str">
        <f>IFERROR(ROUND(IF('[10]Linked sheet'!F1736="","-",'[10]Linked sheet'!F1736),'Rounded options'!$B$3),"-")</f>
        <v>-</v>
      </c>
      <c r="H1736" s="15">
        <f>IFERROR(ROUND(IF('[10]Linked sheet'!G1736="","-",'[10]Linked sheet'!G1736),'Rounded options'!$B$3),"-")</f>
        <v>52</v>
      </c>
      <c r="I1736" s="66">
        <f>IF(AND(Q1736=$I$2,$O1736="HRG"),"See 07.BPTs",IFERROR(ROUND('[10]Linked sheet'!H1736,'Rounded options'!$B$3),"-"))</f>
        <v>6051</v>
      </c>
      <c r="J1736" s="15">
        <f>IFERROR(ROUND(IF('[10]Linked sheet'!I1736="","-",'[10]Linked sheet'!I1736),'Rounded options'!$B$3),"-")</f>
        <v>59</v>
      </c>
      <c r="K1736" s="15">
        <f>IFERROR(ROUND(IF('[10]Linked sheet'!J1736="","-",'[10]Linked sheet'!J1736),'Rounded options'!$B$3),"-")</f>
        <v>197</v>
      </c>
      <c r="L1736" s="15" t="str">
        <f>IF('[10]Linked sheet'!K1736="","-",'[10]Linked sheet'!K1736)</f>
        <v>Yes</v>
      </c>
      <c r="M1736" s="39">
        <f>IF('[10]Linked sheet'!L1736="","-",'[10]Linked sheet'!L1736)</f>
        <v>0.30000000000000004</v>
      </c>
      <c r="N1736" s="35">
        <f>IFERROR(ROUND('[10]Linked sheet'!M1736,'Rounded options'!$B$3),"-")</f>
        <v>1815</v>
      </c>
      <c r="O1736" s="7" t="str">
        <f>IFERROR(VLOOKUP($B1736,[11]BPT_System_Structure!$B:$F,2,FALSE),"-")</f>
        <v>-</v>
      </c>
      <c r="P1736" s="23" t="str">
        <f>IFERROR(VLOOKUP($B1736,[11]BPT_System_Structure!$B:$F,3,FALSE),"-")</f>
        <v>-</v>
      </c>
      <c r="Q1736" s="8" t="str">
        <f>IFERROR(VLOOKUP($B1736,[11]BPT_System_Structure!$B:$F,5,FALSE),"-")</f>
        <v>-</v>
      </c>
      <c r="R1736" s="59">
        <v>0</v>
      </c>
    </row>
    <row r="1737" spans="2:18" hidden="1" x14ac:dyDescent="0.2">
      <c r="B1737" s="21" t="str">
        <f>'[10]Linked sheet'!A1737</f>
        <v>WA03B</v>
      </c>
      <c r="C1737" s="20" t="str">
        <f>VLOOKUP($B1737,'[10]Linked sheet'!$A$3:$O$1925,2,FALSE)</f>
        <v>Septicaemia with CC Score 2-3</v>
      </c>
      <c r="D1737" s="68" t="str">
        <f>IF(AND($Q1737=$D$2,$O1737="HRG"),"See 07.BPT",IFERROR(ROUND('[10]Linked sheet'!C1737,'Rounded options'!$B$3),"-"))</f>
        <v>-</v>
      </c>
      <c r="E1737" s="66">
        <f>IF(AND($O1737="HRG",OR($D$2,$Q1737=$E$2)), "See 07.BPTs",IFERROR(ROUND('[10]Linked sheet'!D1737,'Rounded options'!$B$3),"-"))</f>
        <v>5375</v>
      </c>
      <c r="F1737" s="15" t="str">
        <f>IFERROR(ROUND(IF('[10]Linked sheet'!E1737="","-",'[10]Linked sheet'!E1737),'Rounded options'!$B$3),"-")</f>
        <v>-</v>
      </c>
      <c r="G1737" s="15" t="str">
        <f>IFERROR(ROUND(IF('[10]Linked sheet'!F1737="","-",'[10]Linked sheet'!F1737),'Rounded options'!$B$3),"-")</f>
        <v>-</v>
      </c>
      <c r="H1737" s="15">
        <f>IFERROR(ROUND(IF('[10]Linked sheet'!G1737="","-",'[10]Linked sheet'!G1737),'Rounded options'!$B$3),"-")</f>
        <v>38</v>
      </c>
      <c r="I1737" s="66">
        <f>IF(AND(Q1737=$I$2,$O1737="HRG"),"See 07.BPTs",IFERROR(ROUND('[10]Linked sheet'!H1737,'Rounded options'!$B$3),"-"))</f>
        <v>4004</v>
      </c>
      <c r="J1737" s="15">
        <f>IFERROR(ROUND(IF('[10]Linked sheet'!I1737="","-",'[10]Linked sheet'!I1737),'Rounded options'!$B$3),"-")</f>
        <v>35</v>
      </c>
      <c r="K1737" s="15">
        <f>IFERROR(ROUND(IF('[10]Linked sheet'!J1737="","-",'[10]Linked sheet'!J1737),'Rounded options'!$B$3),"-")</f>
        <v>197</v>
      </c>
      <c r="L1737" s="15" t="str">
        <f>IF('[10]Linked sheet'!K1737="","-",'[10]Linked sheet'!K1737)</f>
        <v>Yes</v>
      </c>
      <c r="M1737" s="39">
        <f>IF('[10]Linked sheet'!L1737="","-",'[10]Linked sheet'!L1737)</f>
        <v>0.30000000000000004</v>
      </c>
      <c r="N1737" s="35">
        <f>IFERROR(ROUND('[10]Linked sheet'!M1737,'Rounded options'!$B$3),"-")</f>
        <v>1201</v>
      </c>
      <c r="O1737" s="7" t="str">
        <f>IFERROR(VLOOKUP($B1737,[11]BPT_System_Structure!$B:$F,2,FALSE),"-")</f>
        <v>-</v>
      </c>
      <c r="P1737" s="23" t="str">
        <f>IFERROR(VLOOKUP($B1737,[11]BPT_System_Structure!$B:$F,3,FALSE),"-")</f>
        <v>-</v>
      </c>
      <c r="Q1737" s="8" t="str">
        <f>IFERROR(VLOOKUP($B1737,[11]BPT_System_Structure!$B:$F,5,FALSE),"-")</f>
        <v>-</v>
      </c>
      <c r="R1737" s="59">
        <v>0</v>
      </c>
    </row>
    <row r="1738" spans="2:18" hidden="1" x14ac:dyDescent="0.2">
      <c r="B1738" s="21" t="str">
        <f>'[10]Linked sheet'!A1738</f>
        <v>WA03C</v>
      </c>
      <c r="C1738" s="20" t="str">
        <f>VLOOKUP($B1738,'[10]Linked sheet'!$A$3:$O$1925,2,FALSE)</f>
        <v>Septicaemia with CC Score 0-1</v>
      </c>
      <c r="D1738" s="68" t="str">
        <f>IF(AND($Q1738=$D$2,$O1738="HRG"),"See 07.BPT",IFERROR(ROUND('[10]Linked sheet'!C1738,'Rounded options'!$B$3),"-"))</f>
        <v>-</v>
      </c>
      <c r="E1738" s="66">
        <f>IF(AND($O1738="HRG",OR($D$2,$Q1738=$E$2)), "See 07.BPTs",IFERROR(ROUND('[10]Linked sheet'!D1738,'Rounded options'!$B$3),"-"))</f>
        <v>2837</v>
      </c>
      <c r="F1738" s="15" t="str">
        <f>IFERROR(ROUND(IF('[10]Linked sheet'!E1738="","-",'[10]Linked sheet'!E1738),'Rounded options'!$B$3),"-")</f>
        <v>-</v>
      </c>
      <c r="G1738" s="15" t="str">
        <f>IFERROR(ROUND(IF('[10]Linked sheet'!F1738="","-",'[10]Linked sheet'!F1738),'Rounded options'!$B$3),"-")</f>
        <v>-</v>
      </c>
      <c r="H1738" s="15">
        <f>IFERROR(ROUND(IF('[10]Linked sheet'!G1738="","-",'[10]Linked sheet'!G1738),'Rounded options'!$B$3),"-")</f>
        <v>19</v>
      </c>
      <c r="I1738" s="66">
        <f>IF(AND(Q1738=$I$2,$O1738="HRG"),"See 07.BPTs",IFERROR(ROUND('[10]Linked sheet'!H1738,'Rounded options'!$B$3),"-"))</f>
        <v>2514</v>
      </c>
      <c r="J1738" s="15">
        <f>IFERROR(ROUND(IF('[10]Linked sheet'!I1738="","-",'[10]Linked sheet'!I1738),'Rounded options'!$B$3),"-")</f>
        <v>18</v>
      </c>
      <c r="K1738" s="15">
        <f>IFERROR(ROUND(IF('[10]Linked sheet'!J1738="","-",'[10]Linked sheet'!J1738),'Rounded options'!$B$3),"-")</f>
        <v>197</v>
      </c>
      <c r="L1738" s="15" t="str">
        <f>IF('[10]Linked sheet'!K1738="","-",'[10]Linked sheet'!K1738)</f>
        <v>Yes</v>
      </c>
      <c r="M1738" s="39">
        <f>IF('[10]Linked sheet'!L1738="","-",'[10]Linked sheet'!L1738)</f>
        <v>0.30000000000000004</v>
      </c>
      <c r="N1738" s="35">
        <f>IFERROR(ROUND('[10]Linked sheet'!M1738,'Rounded options'!$B$3),"-")</f>
        <v>754</v>
      </c>
      <c r="O1738" s="7" t="str">
        <f>IFERROR(VLOOKUP($B1738,[11]BPT_System_Structure!$B:$F,2,FALSE),"-")</f>
        <v>-</v>
      </c>
      <c r="P1738" s="23" t="str">
        <f>IFERROR(VLOOKUP($B1738,[11]BPT_System_Structure!$B:$F,3,FALSE),"-")</f>
        <v>-</v>
      </c>
      <c r="Q1738" s="8" t="str">
        <f>IFERROR(VLOOKUP($B1738,[11]BPT_System_Structure!$B:$F,5,FALSE),"-")</f>
        <v>-</v>
      </c>
      <c r="R1738" s="59">
        <v>0</v>
      </c>
    </row>
    <row r="1739" spans="2:18" hidden="1" x14ac:dyDescent="0.2">
      <c r="B1739" s="21" t="str">
        <f>'[10]Linked sheet'!A1739</f>
        <v>WA04Z</v>
      </c>
      <c r="C1739" s="20" t="str">
        <f>VLOOKUP($B1739,'[10]Linked sheet'!$A$3:$O$1925,2,FALSE)</f>
        <v>Acute Febrile Illness with length of stay 4 days or less</v>
      </c>
      <c r="D1739" s="68" t="str">
        <f>IF(AND($Q1739=$D$2,$O1739="HRG"),"See 07.BPT",IFERROR(ROUND('[10]Linked sheet'!C1739,'Rounded options'!$B$3),"-"))</f>
        <v>-</v>
      </c>
      <c r="E1739" s="66">
        <f>IF(AND($O1739="HRG",OR($D$2,$Q1739=$E$2)), "See 07.BPTs",IFERROR(ROUND('[10]Linked sheet'!D1739,'Rounded options'!$B$3),"-"))</f>
        <v>771</v>
      </c>
      <c r="F1739" s="15" t="str">
        <f>IFERROR(ROUND(IF('[10]Linked sheet'!E1739="","-",'[10]Linked sheet'!E1739),'Rounded options'!$B$3),"-")</f>
        <v>-</v>
      </c>
      <c r="G1739" s="15" t="str">
        <f>IFERROR(ROUND(IF('[10]Linked sheet'!F1739="","-",'[10]Linked sheet'!F1739),'Rounded options'!$B$3),"-")</f>
        <v>-</v>
      </c>
      <c r="H1739" s="15">
        <f>IFERROR(ROUND(IF('[10]Linked sheet'!G1739="","-",'[10]Linked sheet'!G1739),'Rounded options'!$B$3),"-")</f>
        <v>5</v>
      </c>
      <c r="I1739" s="66">
        <f>IF(AND(Q1739=$I$2,$O1739="HRG"),"See 07.BPTs",IFERROR(ROUND('[10]Linked sheet'!H1739,'Rounded options'!$B$3),"-"))</f>
        <v>693</v>
      </c>
      <c r="J1739" s="15">
        <f>IFERROR(ROUND(IF('[10]Linked sheet'!I1739="","-",'[10]Linked sheet'!I1739),'Rounded options'!$B$3),"-")</f>
        <v>5</v>
      </c>
      <c r="K1739" s="15">
        <f>IFERROR(ROUND(IF('[10]Linked sheet'!J1739="","-",'[10]Linked sheet'!J1739),'Rounded options'!$B$3),"-")</f>
        <v>197</v>
      </c>
      <c r="L1739" s="15" t="str">
        <f>IF('[10]Linked sheet'!K1739="","-",'[10]Linked sheet'!K1739)</f>
        <v>Yes</v>
      </c>
      <c r="M1739" s="39">
        <f>IF('[10]Linked sheet'!L1739="","-",'[10]Linked sheet'!L1739)</f>
        <v>1</v>
      </c>
      <c r="N1739" s="35">
        <f>IFERROR(ROUND('[10]Linked sheet'!M1739,'Rounded options'!$B$3),"-")</f>
        <v>693</v>
      </c>
      <c r="O1739" s="7" t="str">
        <f>IFERROR(VLOOKUP($B1739,[11]BPT_System_Structure!$B:$F,2,FALSE),"-")</f>
        <v>-</v>
      </c>
      <c r="P1739" s="23" t="str">
        <f>IFERROR(VLOOKUP($B1739,[11]BPT_System_Structure!$B:$F,3,FALSE),"-")</f>
        <v>-</v>
      </c>
      <c r="Q1739" s="8" t="str">
        <f>IFERROR(VLOOKUP($B1739,[11]BPT_System_Structure!$B:$F,5,FALSE),"-")</f>
        <v>-</v>
      </c>
      <c r="R1739" s="59">
        <v>0</v>
      </c>
    </row>
    <row r="1740" spans="2:18" hidden="1" x14ac:dyDescent="0.2">
      <c r="B1740" s="21" t="str">
        <f>'[10]Linked sheet'!A1740</f>
        <v>WA05Z</v>
      </c>
      <c r="C1740" s="20" t="str">
        <f>VLOOKUP($B1740,'[10]Linked sheet'!$A$3:$O$1925,2,FALSE)</f>
        <v>Pyrexia of Unknown Origin with length of stay 5 days or more</v>
      </c>
      <c r="D1740" s="68" t="str">
        <f>IF(AND($Q1740=$D$2,$O1740="HRG"),"See 07.BPT",IFERROR(ROUND('[10]Linked sheet'!C1740,'Rounded options'!$B$3),"-"))</f>
        <v>-</v>
      </c>
      <c r="E1740" s="66">
        <f>IF(AND($O1740="HRG",OR($D$2,$Q1740=$E$2)), "See 07.BPTs",IFERROR(ROUND('[10]Linked sheet'!D1740,'Rounded options'!$B$3),"-"))</f>
        <v>4310</v>
      </c>
      <c r="F1740" s="15" t="str">
        <f>IFERROR(ROUND(IF('[10]Linked sheet'!E1740="","-",'[10]Linked sheet'!E1740),'Rounded options'!$B$3),"-")</f>
        <v>-</v>
      </c>
      <c r="G1740" s="15" t="str">
        <f>IFERROR(ROUND(IF('[10]Linked sheet'!F1740="","-",'[10]Linked sheet'!F1740),'Rounded options'!$B$3),"-")</f>
        <v>-</v>
      </c>
      <c r="H1740" s="15">
        <f>IFERROR(ROUND(IF('[10]Linked sheet'!G1740="","-",'[10]Linked sheet'!G1740),'Rounded options'!$B$3),"-")</f>
        <v>21</v>
      </c>
      <c r="I1740" s="66">
        <f>IF(AND(Q1740=$I$2,$O1740="HRG"),"See 07.BPTs",IFERROR(ROUND('[10]Linked sheet'!H1740,'Rounded options'!$B$3),"-"))</f>
        <v>2917</v>
      </c>
      <c r="J1740" s="15">
        <f>IFERROR(ROUND(IF('[10]Linked sheet'!I1740="","-",'[10]Linked sheet'!I1740),'Rounded options'!$B$3),"-")</f>
        <v>19</v>
      </c>
      <c r="K1740" s="15">
        <f>IFERROR(ROUND(IF('[10]Linked sheet'!J1740="","-",'[10]Linked sheet'!J1740),'Rounded options'!$B$3),"-")</f>
        <v>197</v>
      </c>
      <c r="L1740" s="15" t="str">
        <f>IF('[10]Linked sheet'!K1740="","-",'[10]Linked sheet'!K1740)</f>
        <v>No</v>
      </c>
      <c r="M1740" s="39" t="str">
        <f>IF('[10]Linked sheet'!L1740="","-",'[10]Linked sheet'!L1740)</f>
        <v>-</v>
      </c>
      <c r="N1740" s="35">
        <f>IFERROR(ROUND('[10]Linked sheet'!M1740,'Rounded options'!$B$3),"-")</f>
        <v>0</v>
      </c>
      <c r="O1740" s="7" t="str">
        <f>IFERROR(VLOOKUP($B1740,[11]BPT_System_Structure!$B:$F,2,FALSE),"-")</f>
        <v>-</v>
      </c>
      <c r="P1740" s="23" t="str">
        <f>IFERROR(VLOOKUP($B1740,[11]BPT_System_Structure!$B:$F,3,FALSE),"-")</f>
        <v>-</v>
      </c>
      <c r="Q1740" s="8" t="str">
        <f>IFERROR(VLOOKUP($B1740,[11]BPT_System_Structure!$B:$F,5,FALSE),"-")</f>
        <v>-</v>
      </c>
      <c r="R1740" s="59">
        <v>0</v>
      </c>
    </row>
    <row r="1741" spans="2:18" hidden="1" x14ac:dyDescent="0.2">
      <c r="B1741" s="21" t="str">
        <f>'[10]Linked sheet'!A1741</f>
        <v>WA06A</v>
      </c>
      <c r="C1741" s="20" t="str">
        <f>VLOOKUP($B1741,'[10]Linked sheet'!$A$3:$O$1925,2,FALSE)</f>
        <v>Other Viral Illness with CC Score 2+</v>
      </c>
      <c r="D1741" s="68" t="str">
        <f>IF(AND($Q1741=$D$2,$O1741="HRG"),"See 07.BPT",IFERROR(ROUND('[10]Linked sheet'!C1741,'Rounded options'!$B$3),"-"))</f>
        <v>-</v>
      </c>
      <c r="E1741" s="66">
        <f>IF(AND($O1741="HRG",OR($D$2,$Q1741=$E$2)), "See 07.BPTs",IFERROR(ROUND('[10]Linked sheet'!D1741,'Rounded options'!$B$3),"-"))</f>
        <v>3310</v>
      </c>
      <c r="F1741" s="15" t="str">
        <f>IFERROR(ROUND(IF('[10]Linked sheet'!E1741="","-",'[10]Linked sheet'!E1741),'Rounded options'!$B$3),"-")</f>
        <v>-</v>
      </c>
      <c r="G1741" s="15" t="str">
        <f>IFERROR(ROUND(IF('[10]Linked sheet'!F1741="","-",'[10]Linked sheet'!F1741),'Rounded options'!$B$3),"-")</f>
        <v>-</v>
      </c>
      <c r="H1741" s="15">
        <f>IFERROR(ROUND(IF('[10]Linked sheet'!G1741="","-",'[10]Linked sheet'!G1741),'Rounded options'!$B$3),"-")</f>
        <v>26</v>
      </c>
      <c r="I1741" s="66">
        <f>IF(AND(Q1741=$I$2,$O1741="HRG"),"See 07.BPTs",IFERROR(ROUND('[10]Linked sheet'!H1741,'Rounded options'!$B$3),"-"))</f>
        <v>3310</v>
      </c>
      <c r="J1741" s="15">
        <f>IFERROR(ROUND(IF('[10]Linked sheet'!I1741="","-",'[10]Linked sheet'!I1741),'Rounded options'!$B$3),"-")</f>
        <v>26</v>
      </c>
      <c r="K1741" s="15">
        <f>IFERROR(ROUND(IF('[10]Linked sheet'!J1741="","-",'[10]Linked sheet'!J1741),'Rounded options'!$B$3),"-")</f>
        <v>197</v>
      </c>
      <c r="L1741" s="15" t="str">
        <f>IF('[10]Linked sheet'!K1741="","-",'[10]Linked sheet'!K1741)</f>
        <v>Yes</v>
      </c>
      <c r="M1741" s="39">
        <f>IF('[10]Linked sheet'!L1741="","-",'[10]Linked sheet'!L1741)</f>
        <v>0.30000000000000004</v>
      </c>
      <c r="N1741" s="35">
        <f>IFERROR(ROUND('[10]Linked sheet'!M1741,'Rounded options'!$B$3),"-")</f>
        <v>993</v>
      </c>
      <c r="O1741" s="7" t="str">
        <f>IFERROR(VLOOKUP($B1741,[11]BPT_System_Structure!$B:$F,2,FALSE),"-")</f>
        <v>-</v>
      </c>
      <c r="P1741" s="23" t="str">
        <f>IFERROR(VLOOKUP($B1741,[11]BPT_System_Structure!$B:$F,3,FALSE),"-")</f>
        <v>-</v>
      </c>
      <c r="Q1741" s="8" t="str">
        <f>IFERROR(VLOOKUP($B1741,[11]BPT_System_Structure!$B:$F,5,FALSE),"-")</f>
        <v>-</v>
      </c>
      <c r="R1741" s="59">
        <v>0</v>
      </c>
    </row>
    <row r="1742" spans="2:18" hidden="1" x14ac:dyDescent="0.2">
      <c r="B1742" s="21" t="str">
        <f>'[10]Linked sheet'!A1742</f>
        <v>WA06B</v>
      </c>
      <c r="C1742" s="20" t="str">
        <f>VLOOKUP($B1742,'[10]Linked sheet'!$A$3:$O$1925,2,FALSE)</f>
        <v>Other Viral Illness with CC Score 1</v>
      </c>
      <c r="D1742" s="68" t="str">
        <f>IF(AND($Q1742=$D$2,$O1742="HRG"),"See 07.BPT",IFERROR(ROUND('[10]Linked sheet'!C1742,'Rounded options'!$B$3),"-"))</f>
        <v>-</v>
      </c>
      <c r="E1742" s="66">
        <f>IF(AND($O1742="HRG",OR($D$2,$Q1742=$E$2)), "See 07.BPTs",IFERROR(ROUND('[10]Linked sheet'!D1742,'Rounded options'!$B$3),"-"))</f>
        <v>1751</v>
      </c>
      <c r="F1742" s="15" t="str">
        <f>IFERROR(ROUND(IF('[10]Linked sheet'!E1742="","-",'[10]Linked sheet'!E1742),'Rounded options'!$B$3),"-")</f>
        <v>-</v>
      </c>
      <c r="G1742" s="15" t="str">
        <f>IFERROR(ROUND(IF('[10]Linked sheet'!F1742="","-",'[10]Linked sheet'!F1742),'Rounded options'!$B$3),"-")</f>
        <v>-</v>
      </c>
      <c r="H1742" s="15">
        <f>IFERROR(ROUND(IF('[10]Linked sheet'!G1742="","-",'[10]Linked sheet'!G1742),'Rounded options'!$B$3),"-")</f>
        <v>8</v>
      </c>
      <c r="I1742" s="66">
        <f>IF(AND(Q1742=$I$2,$O1742="HRG"),"See 07.BPTs",IFERROR(ROUND('[10]Linked sheet'!H1742,'Rounded options'!$B$3),"-"))</f>
        <v>1511</v>
      </c>
      <c r="J1742" s="15">
        <f>IFERROR(ROUND(IF('[10]Linked sheet'!I1742="","-",'[10]Linked sheet'!I1742),'Rounded options'!$B$3),"-")</f>
        <v>10</v>
      </c>
      <c r="K1742" s="15">
        <f>IFERROR(ROUND(IF('[10]Linked sheet'!J1742="","-",'[10]Linked sheet'!J1742),'Rounded options'!$B$3),"-")</f>
        <v>197</v>
      </c>
      <c r="L1742" s="15" t="str">
        <f>IF('[10]Linked sheet'!K1742="","-",'[10]Linked sheet'!K1742)</f>
        <v>Yes</v>
      </c>
      <c r="M1742" s="39">
        <f>IF('[10]Linked sheet'!L1742="","-",'[10]Linked sheet'!L1742)</f>
        <v>0.4</v>
      </c>
      <c r="N1742" s="35">
        <f>IFERROR(ROUND('[10]Linked sheet'!M1742,'Rounded options'!$B$3),"-")</f>
        <v>604</v>
      </c>
      <c r="O1742" s="7" t="str">
        <f>IFERROR(VLOOKUP($B1742,[11]BPT_System_Structure!$B:$F,2,FALSE),"-")</f>
        <v>-</v>
      </c>
      <c r="P1742" s="23" t="str">
        <f>IFERROR(VLOOKUP($B1742,[11]BPT_System_Structure!$B:$F,3,FALSE),"-")</f>
        <v>-</v>
      </c>
      <c r="Q1742" s="8" t="str">
        <f>IFERROR(VLOOKUP($B1742,[11]BPT_System_Structure!$B:$F,5,FALSE),"-")</f>
        <v>-</v>
      </c>
      <c r="R1742" s="59">
        <v>0</v>
      </c>
    </row>
    <row r="1743" spans="2:18" hidden="1" x14ac:dyDescent="0.2">
      <c r="B1743" s="21" t="str">
        <f>'[10]Linked sheet'!A1743</f>
        <v>WA06C</v>
      </c>
      <c r="C1743" s="20" t="str">
        <f>VLOOKUP($B1743,'[10]Linked sheet'!$A$3:$O$1925,2,FALSE)</f>
        <v>Other Viral Illness with CC Score 0</v>
      </c>
      <c r="D1743" s="68" t="str">
        <f>IF(AND($Q1743=$D$2,$O1743="HRG"),"See 07.BPT",IFERROR(ROUND('[10]Linked sheet'!C1743,'Rounded options'!$B$3),"-"))</f>
        <v>-</v>
      </c>
      <c r="E1743" s="66">
        <f>IF(AND($O1743="HRG",OR($D$2,$Q1743=$E$2)), "See 07.BPTs",IFERROR(ROUND('[10]Linked sheet'!D1743,'Rounded options'!$B$3),"-"))</f>
        <v>650</v>
      </c>
      <c r="F1743" s="15" t="str">
        <f>IFERROR(ROUND(IF('[10]Linked sheet'!E1743="","-",'[10]Linked sheet'!E1743),'Rounded options'!$B$3),"-")</f>
        <v>-</v>
      </c>
      <c r="G1743" s="15" t="str">
        <f>IFERROR(ROUND(IF('[10]Linked sheet'!F1743="","-",'[10]Linked sheet'!F1743),'Rounded options'!$B$3),"-")</f>
        <v>-</v>
      </c>
      <c r="H1743" s="15">
        <f>IFERROR(ROUND(IF('[10]Linked sheet'!G1743="","-",'[10]Linked sheet'!G1743),'Rounded options'!$B$3),"-")</f>
        <v>5</v>
      </c>
      <c r="I1743" s="66">
        <f>IF(AND(Q1743=$I$2,$O1743="HRG"),"See 07.BPTs",IFERROR(ROUND('[10]Linked sheet'!H1743,'Rounded options'!$B$3),"-"))</f>
        <v>637</v>
      </c>
      <c r="J1743" s="15">
        <f>IFERROR(ROUND(IF('[10]Linked sheet'!I1743="","-",'[10]Linked sheet'!I1743),'Rounded options'!$B$3),"-")</f>
        <v>5</v>
      </c>
      <c r="K1743" s="15">
        <f>IFERROR(ROUND(IF('[10]Linked sheet'!J1743="","-",'[10]Linked sheet'!J1743),'Rounded options'!$B$3),"-")</f>
        <v>197</v>
      </c>
      <c r="L1743" s="15" t="str">
        <f>IF('[10]Linked sheet'!K1743="","-",'[10]Linked sheet'!K1743)</f>
        <v>Yes</v>
      </c>
      <c r="M1743" s="39">
        <f>IF('[10]Linked sheet'!L1743="","-",'[10]Linked sheet'!L1743)</f>
        <v>1</v>
      </c>
      <c r="N1743" s="35">
        <f>IFERROR(ROUND('[10]Linked sheet'!M1743,'Rounded options'!$B$3),"-")</f>
        <v>637</v>
      </c>
      <c r="O1743" s="7" t="str">
        <f>IFERROR(VLOOKUP($B1743,[11]BPT_System_Structure!$B:$F,2,FALSE),"-")</f>
        <v>-</v>
      </c>
      <c r="P1743" s="23" t="str">
        <f>IFERROR(VLOOKUP($B1743,[11]BPT_System_Structure!$B:$F,3,FALSE),"-")</f>
        <v>-</v>
      </c>
      <c r="Q1743" s="8" t="str">
        <f>IFERROR(VLOOKUP($B1743,[11]BPT_System_Structure!$B:$F,5,FALSE),"-")</f>
        <v>-</v>
      </c>
      <c r="R1743" s="59">
        <v>0</v>
      </c>
    </row>
    <row r="1744" spans="2:18" hidden="1" x14ac:dyDescent="0.2">
      <c r="B1744" s="21" t="str">
        <f>'[10]Linked sheet'!A1744</f>
        <v>WA07Z</v>
      </c>
      <c r="C1744" s="20" t="str">
        <f>VLOOKUP($B1744,'[10]Linked sheet'!$A$3:$O$1925,2,FALSE)</f>
        <v>Complex Infectious Diseases</v>
      </c>
      <c r="D1744" s="68" t="str">
        <f>IF(AND($Q1744=$D$2,$O1744="HRG"),"See 07.BPT",IFERROR(ROUND('[10]Linked sheet'!C1744,'Rounded options'!$B$3),"-"))</f>
        <v>-</v>
      </c>
      <c r="E1744" s="66">
        <f>IF(AND($O1744="HRG",OR($D$2,$Q1744=$E$2)), "See 07.BPTs",IFERROR(ROUND('[10]Linked sheet'!D1744,'Rounded options'!$B$3),"-"))</f>
        <v>260</v>
      </c>
      <c r="F1744" s="15" t="str">
        <f>IFERROR(ROUND(IF('[10]Linked sheet'!E1744="","-",'[10]Linked sheet'!E1744),'Rounded options'!$B$3),"-")</f>
        <v>-</v>
      </c>
      <c r="G1744" s="15" t="str">
        <f>IFERROR(ROUND(IF('[10]Linked sheet'!F1744="","-",'[10]Linked sheet'!F1744),'Rounded options'!$B$3),"-")</f>
        <v>-</v>
      </c>
      <c r="H1744" s="15">
        <f>IFERROR(ROUND(IF('[10]Linked sheet'!G1744="","-",'[10]Linked sheet'!G1744),'Rounded options'!$B$3),"-")</f>
        <v>5</v>
      </c>
      <c r="I1744" s="66">
        <f>IF(AND(Q1744=$I$2,$O1744="HRG"),"See 07.BPTs",IFERROR(ROUND('[10]Linked sheet'!H1744,'Rounded options'!$B$3),"-"))</f>
        <v>5343</v>
      </c>
      <c r="J1744" s="15">
        <f>IFERROR(ROUND(IF('[10]Linked sheet'!I1744="","-",'[10]Linked sheet'!I1744),'Rounded options'!$B$3),"-")</f>
        <v>50</v>
      </c>
      <c r="K1744" s="15">
        <f>IFERROR(ROUND(IF('[10]Linked sheet'!J1744="","-",'[10]Linked sheet'!J1744),'Rounded options'!$B$3),"-")</f>
        <v>197</v>
      </c>
      <c r="L1744" s="15" t="str">
        <f>IF('[10]Linked sheet'!K1744="","-",'[10]Linked sheet'!K1744)</f>
        <v>Yes</v>
      </c>
      <c r="M1744" s="39">
        <f>IF('[10]Linked sheet'!L1744="","-",'[10]Linked sheet'!L1744)</f>
        <v>0.30000000000000004</v>
      </c>
      <c r="N1744" s="35">
        <f>IFERROR(ROUND('[10]Linked sheet'!M1744,'Rounded options'!$B$3),"-")</f>
        <v>1603</v>
      </c>
      <c r="O1744" s="7" t="str">
        <f>IFERROR(VLOOKUP($B1744,[11]BPT_System_Structure!$B:$F,2,FALSE),"-")</f>
        <v>-</v>
      </c>
      <c r="P1744" s="23" t="str">
        <f>IFERROR(VLOOKUP($B1744,[11]BPT_System_Structure!$B:$F,3,FALSE),"-")</f>
        <v>-</v>
      </c>
      <c r="Q1744" s="8" t="str">
        <f>IFERROR(VLOOKUP($B1744,[11]BPT_System_Structure!$B:$F,5,FALSE),"-")</f>
        <v>-</v>
      </c>
      <c r="R1744" s="59">
        <v>0</v>
      </c>
    </row>
    <row r="1745" spans="2:18" hidden="1" x14ac:dyDescent="0.2">
      <c r="B1745" s="21" t="str">
        <f>'[10]Linked sheet'!A1745</f>
        <v>WA08Z</v>
      </c>
      <c r="C1745" s="20" t="str">
        <f>VLOOKUP($B1745,'[10]Linked sheet'!$A$3:$O$1925,2,FALSE)</f>
        <v>Malaria</v>
      </c>
      <c r="D1745" s="68" t="str">
        <f>IF(AND($Q1745=$D$2,$O1745="HRG"),"See 07.BPT",IFERROR(ROUND('[10]Linked sheet'!C1745,'Rounded options'!$B$3),"-"))</f>
        <v>-</v>
      </c>
      <c r="E1745" s="66">
        <f>IF(AND($O1745="HRG",OR($D$2,$Q1745=$E$2)), "See 07.BPTs",IFERROR(ROUND('[10]Linked sheet'!D1745,'Rounded options'!$B$3),"-"))</f>
        <v>1015</v>
      </c>
      <c r="F1745" s="15" t="str">
        <f>IFERROR(ROUND(IF('[10]Linked sheet'!E1745="","-",'[10]Linked sheet'!E1745),'Rounded options'!$B$3),"-")</f>
        <v>-</v>
      </c>
      <c r="G1745" s="15" t="str">
        <f>IFERROR(ROUND(IF('[10]Linked sheet'!F1745="","-",'[10]Linked sheet'!F1745),'Rounded options'!$B$3),"-")</f>
        <v>-</v>
      </c>
      <c r="H1745" s="15">
        <f>IFERROR(ROUND(IF('[10]Linked sheet'!G1745="","-",'[10]Linked sheet'!G1745),'Rounded options'!$B$3),"-")</f>
        <v>10</v>
      </c>
      <c r="I1745" s="66">
        <f>IF(AND(Q1745=$I$2,$O1745="HRG"),"See 07.BPTs",IFERROR(ROUND('[10]Linked sheet'!H1745,'Rounded options'!$B$3),"-"))</f>
        <v>1413</v>
      </c>
      <c r="J1745" s="15">
        <f>IFERROR(ROUND(IF('[10]Linked sheet'!I1745="","-",'[10]Linked sheet'!I1745),'Rounded options'!$B$3),"-")</f>
        <v>6</v>
      </c>
      <c r="K1745" s="15">
        <f>IFERROR(ROUND(IF('[10]Linked sheet'!J1745="","-",'[10]Linked sheet'!J1745),'Rounded options'!$B$3),"-")</f>
        <v>197</v>
      </c>
      <c r="L1745" s="15" t="str">
        <f>IF('[10]Linked sheet'!K1745="","-",'[10]Linked sheet'!K1745)</f>
        <v>Yes</v>
      </c>
      <c r="M1745" s="39">
        <f>IF('[10]Linked sheet'!L1745="","-",'[10]Linked sheet'!L1745)</f>
        <v>0.4</v>
      </c>
      <c r="N1745" s="35">
        <f>IFERROR(ROUND('[10]Linked sheet'!M1745,'Rounded options'!$B$3),"-")</f>
        <v>565</v>
      </c>
      <c r="O1745" s="7" t="str">
        <f>IFERROR(VLOOKUP($B1745,[11]BPT_System_Structure!$B:$F,2,FALSE),"-")</f>
        <v>-</v>
      </c>
      <c r="P1745" s="23" t="str">
        <f>IFERROR(VLOOKUP($B1745,[11]BPT_System_Structure!$B:$F,3,FALSE),"-")</f>
        <v>-</v>
      </c>
      <c r="Q1745" s="8" t="str">
        <f>IFERROR(VLOOKUP($B1745,[11]BPT_System_Structure!$B:$F,5,FALSE),"-")</f>
        <v>-</v>
      </c>
      <c r="R1745" s="59">
        <v>0</v>
      </c>
    </row>
    <row r="1746" spans="2:18" hidden="1" x14ac:dyDescent="0.2">
      <c r="B1746" s="21" t="str">
        <f>'[10]Linked sheet'!A1746</f>
        <v>WA09A</v>
      </c>
      <c r="C1746" s="20" t="str">
        <f>VLOOKUP($B1746,'[10]Linked sheet'!$A$3:$O$1925,2,FALSE)</f>
        <v>Other Non-Viral Infections with CC Score 3+</v>
      </c>
      <c r="D1746" s="68" t="str">
        <f>IF(AND($Q1746=$D$2,$O1746="HRG"),"See 07.BPT",IFERROR(ROUND('[10]Linked sheet'!C1746,'Rounded options'!$B$3),"-"))</f>
        <v>-</v>
      </c>
      <c r="E1746" s="66">
        <f>IF(AND($O1746="HRG",OR($D$2,$Q1746=$E$2)), "See 07.BPTs",IFERROR(ROUND('[10]Linked sheet'!D1746,'Rounded options'!$B$3),"-"))</f>
        <v>5440</v>
      </c>
      <c r="F1746" s="15" t="str">
        <f>IFERROR(ROUND(IF('[10]Linked sheet'!E1746="","-",'[10]Linked sheet'!E1746),'Rounded options'!$B$3),"-")</f>
        <v>-</v>
      </c>
      <c r="G1746" s="15" t="str">
        <f>IFERROR(ROUND(IF('[10]Linked sheet'!F1746="","-",'[10]Linked sheet'!F1746),'Rounded options'!$B$3),"-")</f>
        <v>-</v>
      </c>
      <c r="H1746" s="15">
        <f>IFERROR(ROUND(IF('[10]Linked sheet'!G1746="","-",'[10]Linked sheet'!G1746),'Rounded options'!$B$3),"-")</f>
        <v>54</v>
      </c>
      <c r="I1746" s="66">
        <f>IF(AND(Q1746=$I$2,$O1746="HRG"),"See 07.BPTs",IFERROR(ROUND('[10]Linked sheet'!H1746,'Rounded options'!$B$3),"-"))</f>
        <v>5440</v>
      </c>
      <c r="J1746" s="15">
        <f>IFERROR(ROUND(IF('[10]Linked sheet'!I1746="","-",'[10]Linked sheet'!I1746),'Rounded options'!$B$3),"-")</f>
        <v>54</v>
      </c>
      <c r="K1746" s="15">
        <f>IFERROR(ROUND(IF('[10]Linked sheet'!J1746="","-",'[10]Linked sheet'!J1746),'Rounded options'!$B$3),"-")</f>
        <v>197</v>
      </c>
      <c r="L1746" s="15" t="str">
        <f>IF('[10]Linked sheet'!K1746="","-",'[10]Linked sheet'!K1746)</f>
        <v>Yes</v>
      </c>
      <c r="M1746" s="39">
        <f>IF('[10]Linked sheet'!L1746="","-",'[10]Linked sheet'!L1746)</f>
        <v>0.30000000000000004</v>
      </c>
      <c r="N1746" s="35">
        <f>IFERROR(ROUND('[10]Linked sheet'!M1746,'Rounded options'!$B$3),"-")</f>
        <v>1632</v>
      </c>
      <c r="O1746" s="7" t="str">
        <f>IFERROR(VLOOKUP($B1746,[11]BPT_System_Structure!$B:$F,2,FALSE),"-")</f>
        <v>-</v>
      </c>
      <c r="P1746" s="23" t="str">
        <f>IFERROR(VLOOKUP($B1746,[11]BPT_System_Structure!$B:$F,3,FALSE),"-")</f>
        <v>-</v>
      </c>
      <c r="Q1746" s="8" t="str">
        <f>IFERROR(VLOOKUP($B1746,[11]BPT_System_Structure!$B:$F,5,FALSE),"-")</f>
        <v>-</v>
      </c>
      <c r="R1746" s="59">
        <v>0</v>
      </c>
    </row>
    <row r="1747" spans="2:18" hidden="1" x14ac:dyDescent="0.2">
      <c r="B1747" s="21" t="str">
        <f>'[10]Linked sheet'!A1747</f>
        <v>WA09B</v>
      </c>
      <c r="C1747" s="20" t="str">
        <f>VLOOKUP($B1747,'[10]Linked sheet'!$A$3:$O$1925,2,FALSE)</f>
        <v>Other Non-Viral Infections with CC Score 1-2</v>
      </c>
      <c r="D1747" s="68" t="str">
        <f>IF(AND($Q1747=$D$2,$O1747="HRG"),"See 07.BPT",IFERROR(ROUND('[10]Linked sheet'!C1747,'Rounded options'!$B$3),"-"))</f>
        <v>-</v>
      </c>
      <c r="E1747" s="66">
        <f>IF(AND($O1747="HRG",OR($D$2,$Q1747=$E$2)), "See 07.BPTs",IFERROR(ROUND('[10]Linked sheet'!D1747,'Rounded options'!$B$3),"-"))</f>
        <v>1652</v>
      </c>
      <c r="F1747" s="15" t="str">
        <f>IFERROR(ROUND(IF('[10]Linked sheet'!E1747="","-",'[10]Linked sheet'!E1747),'Rounded options'!$B$3),"-")</f>
        <v>-</v>
      </c>
      <c r="G1747" s="15" t="str">
        <f>IFERROR(ROUND(IF('[10]Linked sheet'!F1747="","-",'[10]Linked sheet'!F1747),'Rounded options'!$B$3),"-")</f>
        <v>-</v>
      </c>
      <c r="H1747" s="15">
        <f>IFERROR(ROUND(IF('[10]Linked sheet'!G1747="","-",'[10]Linked sheet'!G1747),'Rounded options'!$B$3),"-")</f>
        <v>15</v>
      </c>
      <c r="I1747" s="66">
        <f>IF(AND(Q1747=$I$2,$O1747="HRG"),"See 07.BPTs",IFERROR(ROUND('[10]Linked sheet'!H1747,'Rounded options'!$B$3),"-"))</f>
        <v>3189</v>
      </c>
      <c r="J1747" s="15">
        <f>IFERROR(ROUND(IF('[10]Linked sheet'!I1747="","-",'[10]Linked sheet'!I1747),'Rounded options'!$B$3),"-")</f>
        <v>26</v>
      </c>
      <c r="K1747" s="15">
        <f>IFERROR(ROUND(IF('[10]Linked sheet'!J1747="","-",'[10]Linked sheet'!J1747),'Rounded options'!$B$3),"-")</f>
        <v>197</v>
      </c>
      <c r="L1747" s="15" t="str">
        <f>IF('[10]Linked sheet'!K1747="","-",'[10]Linked sheet'!K1747)</f>
        <v>Yes</v>
      </c>
      <c r="M1747" s="39">
        <f>IF('[10]Linked sheet'!L1747="","-",'[10]Linked sheet'!L1747)</f>
        <v>0.30000000000000004</v>
      </c>
      <c r="N1747" s="35">
        <f>IFERROR(ROUND('[10]Linked sheet'!M1747,'Rounded options'!$B$3),"-")</f>
        <v>957</v>
      </c>
      <c r="O1747" s="7" t="str">
        <f>IFERROR(VLOOKUP($B1747,[11]BPT_System_Structure!$B:$F,2,FALSE),"-")</f>
        <v>-</v>
      </c>
      <c r="P1747" s="23" t="str">
        <f>IFERROR(VLOOKUP($B1747,[11]BPT_System_Structure!$B:$F,3,FALSE),"-")</f>
        <v>-</v>
      </c>
      <c r="Q1747" s="8" t="str">
        <f>IFERROR(VLOOKUP($B1747,[11]BPT_System_Structure!$B:$F,5,FALSE),"-")</f>
        <v>-</v>
      </c>
      <c r="R1747" s="59">
        <v>0</v>
      </c>
    </row>
    <row r="1748" spans="2:18" hidden="1" x14ac:dyDescent="0.2">
      <c r="B1748" s="21" t="str">
        <f>'[10]Linked sheet'!A1748</f>
        <v>WA09C</v>
      </c>
      <c r="C1748" s="20" t="str">
        <f>VLOOKUP($B1748,'[10]Linked sheet'!$A$3:$O$1925,2,FALSE)</f>
        <v>Other Non-Viral Infections with CC Score 0</v>
      </c>
      <c r="D1748" s="68" t="str">
        <f>IF(AND($Q1748=$D$2,$O1748="HRG"),"See 07.BPT",IFERROR(ROUND('[10]Linked sheet'!C1748,'Rounded options'!$B$3),"-"))</f>
        <v>-</v>
      </c>
      <c r="E1748" s="66">
        <f>IF(AND($O1748="HRG",OR($D$2,$Q1748=$E$2)), "See 07.BPTs",IFERROR(ROUND('[10]Linked sheet'!D1748,'Rounded options'!$B$3),"-"))</f>
        <v>850</v>
      </c>
      <c r="F1748" s="15" t="str">
        <f>IFERROR(ROUND(IF('[10]Linked sheet'!E1748="","-",'[10]Linked sheet'!E1748),'Rounded options'!$B$3),"-")</f>
        <v>-</v>
      </c>
      <c r="G1748" s="15" t="str">
        <f>IFERROR(ROUND(IF('[10]Linked sheet'!F1748="","-",'[10]Linked sheet'!F1748),'Rounded options'!$B$3),"-")</f>
        <v>-</v>
      </c>
      <c r="H1748" s="15">
        <f>IFERROR(ROUND(IF('[10]Linked sheet'!G1748="","-",'[10]Linked sheet'!G1748),'Rounded options'!$B$3),"-")</f>
        <v>5</v>
      </c>
      <c r="I1748" s="66">
        <f>IF(AND(Q1748=$I$2,$O1748="HRG"),"See 07.BPTs",IFERROR(ROUND('[10]Linked sheet'!H1748,'Rounded options'!$B$3),"-"))</f>
        <v>2077</v>
      </c>
      <c r="J1748" s="15">
        <f>IFERROR(ROUND(IF('[10]Linked sheet'!I1748="","-",'[10]Linked sheet'!I1748),'Rounded options'!$B$3),"-")</f>
        <v>14</v>
      </c>
      <c r="K1748" s="15">
        <f>IFERROR(ROUND(IF('[10]Linked sheet'!J1748="","-",'[10]Linked sheet'!J1748),'Rounded options'!$B$3),"-")</f>
        <v>197</v>
      </c>
      <c r="L1748" s="15" t="str">
        <f>IF('[10]Linked sheet'!K1748="","-",'[10]Linked sheet'!K1748)</f>
        <v>Yes</v>
      </c>
      <c r="M1748" s="39">
        <f>IF('[10]Linked sheet'!L1748="","-",'[10]Linked sheet'!L1748)</f>
        <v>0.30000000000000004</v>
      </c>
      <c r="N1748" s="35">
        <f>IFERROR(ROUND('[10]Linked sheet'!M1748,'Rounded options'!$B$3),"-")</f>
        <v>623</v>
      </c>
      <c r="O1748" s="7" t="str">
        <f>IFERROR(VLOOKUP($B1748,[11]BPT_System_Structure!$B:$F,2,FALSE),"-")</f>
        <v>-</v>
      </c>
      <c r="P1748" s="23" t="str">
        <f>IFERROR(VLOOKUP($B1748,[11]BPT_System_Structure!$B:$F,3,FALSE),"-")</f>
        <v>-</v>
      </c>
      <c r="Q1748" s="8" t="str">
        <f>IFERROR(VLOOKUP($B1748,[11]BPT_System_Structure!$B:$F,5,FALSE),"-")</f>
        <v>-</v>
      </c>
      <c r="R1748" s="59">
        <v>0</v>
      </c>
    </row>
    <row r="1749" spans="2:18" hidden="1" x14ac:dyDescent="0.2">
      <c r="B1749" s="21" t="str">
        <f>'[10]Linked sheet'!A1749</f>
        <v>WA10Z</v>
      </c>
      <c r="C1749" s="20" t="str">
        <f>VLOOKUP($B1749,'[10]Linked sheet'!$A$3:$O$1925,2,FALSE)</f>
        <v>Other Infections (Genito-Urinary Medicine)</v>
      </c>
      <c r="D1749" s="68" t="str">
        <f>IF(AND($Q1749=$D$2,$O1749="HRG"),"See 07.BPT",IFERROR(ROUND('[10]Linked sheet'!C1749,'Rounded options'!$B$3),"-"))</f>
        <v>-</v>
      </c>
      <c r="E1749" s="66">
        <f>IF(AND($O1749="HRG",OR($D$2,$Q1749=$E$2)), "See 07.BPTs",IFERROR(ROUND('[10]Linked sheet'!D1749,'Rounded options'!$B$3),"-"))</f>
        <v>1320</v>
      </c>
      <c r="F1749" s="15" t="str">
        <f>IFERROR(ROUND(IF('[10]Linked sheet'!E1749="","-",'[10]Linked sheet'!E1749),'Rounded options'!$B$3),"-")</f>
        <v>-</v>
      </c>
      <c r="G1749" s="15" t="str">
        <f>IFERROR(ROUND(IF('[10]Linked sheet'!F1749="","-",'[10]Linked sheet'!F1749),'Rounded options'!$B$3),"-")</f>
        <v>-</v>
      </c>
      <c r="H1749" s="15">
        <f>IFERROR(ROUND(IF('[10]Linked sheet'!G1749="","-",'[10]Linked sheet'!G1749),'Rounded options'!$B$3),"-")</f>
        <v>8</v>
      </c>
      <c r="I1749" s="66">
        <f>IF(AND(Q1749=$I$2,$O1749="HRG"),"See 07.BPTs",IFERROR(ROUND('[10]Linked sheet'!H1749,'Rounded options'!$B$3),"-"))</f>
        <v>1639</v>
      </c>
      <c r="J1749" s="15">
        <f>IFERROR(ROUND(IF('[10]Linked sheet'!I1749="","-",'[10]Linked sheet'!I1749),'Rounded options'!$B$3),"-")</f>
        <v>9</v>
      </c>
      <c r="K1749" s="15">
        <f>IFERROR(ROUND(IF('[10]Linked sheet'!J1749="","-",'[10]Linked sheet'!J1749),'Rounded options'!$B$3),"-")</f>
        <v>197</v>
      </c>
      <c r="L1749" s="15" t="str">
        <f>IF('[10]Linked sheet'!K1749="","-",'[10]Linked sheet'!K1749)</f>
        <v>Yes</v>
      </c>
      <c r="M1749" s="39">
        <f>IF('[10]Linked sheet'!L1749="","-",'[10]Linked sheet'!L1749)</f>
        <v>0.4</v>
      </c>
      <c r="N1749" s="35">
        <f>IFERROR(ROUND('[10]Linked sheet'!M1749,'Rounded options'!$B$3),"-")</f>
        <v>656</v>
      </c>
      <c r="O1749" s="7" t="str">
        <f>IFERROR(VLOOKUP($B1749,[11]BPT_System_Structure!$B:$F,2,FALSE),"-")</f>
        <v>-</v>
      </c>
      <c r="P1749" s="23" t="str">
        <f>IFERROR(VLOOKUP($B1749,[11]BPT_System_Structure!$B:$F,3,FALSE),"-")</f>
        <v>-</v>
      </c>
      <c r="Q1749" s="8" t="str">
        <f>IFERROR(VLOOKUP($B1749,[11]BPT_System_Structure!$B:$F,5,FALSE),"-")</f>
        <v>-</v>
      </c>
      <c r="R1749" s="59">
        <v>0</v>
      </c>
    </row>
    <row r="1750" spans="2:18" hidden="1" x14ac:dyDescent="0.2">
      <c r="B1750" s="21" t="str">
        <f>'[10]Linked sheet'!A1750</f>
        <v>WA11A</v>
      </c>
      <c r="C1750" s="20" t="str">
        <f>VLOOKUP($B1750,'[10]Linked sheet'!$A$3:$O$1925,2,FALSE)</f>
        <v>Poisoning, Toxic, Environmental or Unspecified Effects, with CC Score 4+</v>
      </c>
      <c r="D1750" s="68" t="str">
        <f>IF(AND($Q1750=$D$2,$O1750="HRG"),"See 07.BPT",IFERROR(ROUND('[10]Linked sheet'!C1750,'Rounded options'!$B$3),"-"))</f>
        <v>-</v>
      </c>
      <c r="E1750" s="66">
        <f>IF(AND($O1750="HRG",OR($D$2,$Q1750=$E$2)), "See 07.BPTs",IFERROR(ROUND('[10]Linked sheet'!D1750,'Rounded options'!$B$3),"-"))</f>
        <v>2984</v>
      </c>
      <c r="F1750" s="15" t="str">
        <f>IFERROR(ROUND(IF('[10]Linked sheet'!E1750="","-",'[10]Linked sheet'!E1750),'Rounded options'!$B$3),"-")</f>
        <v>-</v>
      </c>
      <c r="G1750" s="15" t="str">
        <f>IFERROR(ROUND(IF('[10]Linked sheet'!F1750="","-",'[10]Linked sheet'!F1750),'Rounded options'!$B$3),"-")</f>
        <v>-</v>
      </c>
      <c r="H1750" s="15">
        <f>IFERROR(ROUND(IF('[10]Linked sheet'!G1750="","-",'[10]Linked sheet'!G1750),'Rounded options'!$B$3),"-")</f>
        <v>36</v>
      </c>
      <c r="I1750" s="66">
        <f>IF(AND(Q1750=$I$2,$O1750="HRG"),"See 07.BPTs",IFERROR(ROUND('[10]Linked sheet'!H1750,'Rounded options'!$B$3),"-"))</f>
        <v>2984</v>
      </c>
      <c r="J1750" s="15">
        <f>IFERROR(ROUND(IF('[10]Linked sheet'!I1750="","-",'[10]Linked sheet'!I1750),'Rounded options'!$B$3),"-")</f>
        <v>36</v>
      </c>
      <c r="K1750" s="15">
        <f>IFERROR(ROUND(IF('[10]Linked sheet'!J1750="","-",'[10]Linked sheet'!J1750),'Rounded options'!$B$3),"-")</f>
        <v>197</v>
      </c>
      <c r="L1750" s="15" t="str">
        <f>IF('[10]Linked sheet'!K1750="","-",'[10]Linked sheet'!K1750)</f>
        <v>Yes</v>
      </c>
      <c r="M1750" s="39">
        <f>IF('[10]Linked sheet'!L1750="","-",'[10]Linked sheet'!L1750)</f>
        <v>0.30000000000000004</v>
      </c>
      <c r="N1750" s="35">
        <f>IFERROR(ROUND('[10]Linked sheet'!M1750,'Rounded options'!$B$3),"-")</f>
        <v>895</v>
      </c>
      <c r="O1750" s="7" t="str">
        <f>IFERROR(VLOOKUP($B1750,[11]BPT_System_Structure!$B:$F,2,FALSE),"-")</f>
        <v>-</v>
      </c>
      <c r="P1750" s="23" t="str">
        <f>IFERROR(VLOOKUP($B1750,[11]BPT_System_Structure!$B:$F,3,FALSE),"-")</f>
        <v>-</v>
      </c>
      <c r="Q1750" s="8" t="str">
        <f>IFERROR(VLOOKUP($B1750,[11]BPT_System_Structure!$B:$F,5,FALSE),"-")</f>
        <v>-</v>
      </c>
      <c r="R1750" s="59">
        <v>0</v>
      </c>
    </row>
    <row r="1751" spans="2:18" x14ac:dyDescent="0.2">
      <c r="B1751" s="21" t="str">
        <f>'[10]Linked sheet'!A1751</f>
        <v>WA11B</v>
      </c>
      <c r="C1751" s="20" t="str">
        <f>VLOOKUP($B1751,'[10]Linked sheet'!$A$3:$O$1925,2,FALSE)</f>
        <v>Poisoning, Toxic, Environmental or Unspecified Effects, with CC Score 2-3</v>
      </c>
      <c r="D1751" s="68" t="str">
        <f>IF(AND($Q1751=$D$2,$O1751="HRG"),"See 07.BPT",IFERROR(ROUND('[10]Linked sheet'!C1751,'Rounded options'!$B$3),"-"))</f>
        <v>-</v>
      </c>
      <c r="E1751" s="66">
        <f>IF(AND($O1751="HRG",OR($D$2,$Q1751=$E$2)), "See 07.BPTs",IFERROR(ROUND('[10]Linked sheet'!D1751,'Rounded options'!$B$3),"-"))</f>
        <v>1212</v>
      </c>
      <c r="F1751" s="15" t="str">
        <f>IFERROR(ROUND(IF('[10]Linked sheet'!E1751="","-",'[10]Linked sheet'!E1751),'Rounded options'!$B$3),"-")</f>
        <v>-</v>
      </c>
      <c r="G1751" s="15" t="str">
        <f>IFERROR(ROUND(IF('[10]Linked sheet'!F1751="","-",'[10]Linked sheet'!F1751),'Rounded options'!$B$3),"-")</f>
        <v>-</v>
      </c>
      <c r="H1751" s="15">
        <f>IFERROR(ROUND(IF('[10]Linked sheet'!G1751="","-",'[10]Linked sheet'!G1751),'Rounded options'!$B$3),"-")</f>
        <v>8</v>
      </c>
      <c r="I1751" s="66">
        <f>IF(AND(Q1751=$I$2,$O1751="HRG"),"See 07.BPTs",IFERROR(ROUND('[10]Linked sheet'!H1751,'Rounded options'!$B$3),"-"))</f>
        <v>1212</v>
      </c>
      <c r="J1751" s="15">
        <f>IFERROR(ROUND(IF('[10]Linked sheet'!I1751="","-",'[10]Linked sheet'!I1751),'Rounded options'!$B$3),"-")</f>
        <v>8</v>
      </c>
      <c r="K1751" s="15">
        <f>IFERROR(ROUND(IF('[10]Linked sheet'!J1751="","-",'[10]Linked sheet'!J1751),'Rounded options'!$B$3),"-")</f>
        <v>197</v>
      </c>
      <c r="L1751" s="15" t="str">
        <f>IF('[10]Linked sheet'!K1751="","-",'[10]Linked sheet'!K1751)</f>
        <v>Yes</v>
      </c>
      <c r="M1751" s="39">
        <f>IF('[10]Linked sheet'!L1751="","-",'[10]Linked sheet'!L1751)</f>
        <v>0.4</v>
      </c>
      <c r="N1751" s="35">
        <f>IFERROR(ROUND('[10]Linked sheet'!M1751,'Rounded options'!$B$3),"-")</f>
        <v>485</v>
      </c>
      <c r="O1751" s="7" t="str">
        <f>IFERROR(VLOOKUP($B1751,[11]BPT_System_Structure!$B:$F,2,FALSE),"-")</f>
        <v xml:space="preserve">HRG </v>
      </c>
      <c r="P1751" s="23" t="str">
        <f>IFERROR(VLOOKUP($B1751,[11]BPT_System_Structure!$B:$F,3,FALSE),"-")</f>
        <v>SDEC</v>
      </c>
      <c r="Q1751" s="8" t="str">
        <f>IFERROR(VLOOKUP($B1751,[11]BPT_System_Structure!$B:$F,5,FALSE),"-")</f>
        <v>NE</v>
      </c>
      <c r="R1751" s="59" t="s">
        <v>11</v>
      </c>
    </row>
    <row r="1752" spans="2:18" x14ac:dyDescent="0.2">
      <c r="B1752" s="21" t="str">
        <f>'[10]Linked sheet'!A1752</f>
        <v>WA11C</v>
      </c>
      <c r="C1752" s="20" t="str">
        <f>VLOOKUP($B1752,'[10]Linked sheet'!$A$3:$O$1925,2,FALSE)</f>
        <v>Poisoning, Toxic, Environmental or Unspecified Effects, with CC Score 0-1</v>
      </c>
      <c r="D1752" s="68" t="str">
        <f>IF(AND($Q1752=$D$2,$O1752="HRG"),"See 07.BPT",IFERROR(ROUND('[10]Linked sheet'!C1752,'Rounded options'!$B$3),"-"))</f>
        <v>-</v>
      </c>
      <c r="E1752" s="66">
        <f>IF(AND($O1752="HRG",OR($D$2,$Q1752=$E$2)), "See 07.BPTs",IFERROR(ROUND('[10]Linked sheet'!D1752,'Rounded options'!$B$3),"-"))</f>
        <v>419</v>
      </c>
      <c r="F1752" s="15" t="str">
        <f>IFERROR(ROUND(IF('[10]Linked sheet'!E1752="","-",'[10]Linked sheet'!E1752),'Rounded options'!$B$3),"-")</f>
        <v>-</v>
      </c>
      <c r="G1752" s="15" t="str">
        <f>IFERROR(ROUND(IF('[10]Linked sheet'!F1752="","-",'[10]Linked sheet'!F1752),'Rounded options'!$B$3),"-")</f>
        <v>-</v>
      </c>
      <c r="H1752" s="15">
        <f>IFERROR(ROUND(IF('[10]Linked sheet'!G1752="","-",'[10]Linked sheet'!G1752),'Rounded options'!$B$3),"-")</f>
        <v>5</v>
      </c>
      <c r="I1752" s="66">
        <f>IF(AND(Q1752=$I$2,$O1752="HRG"),"See 07.BPTs",IFERROR(ROUND('[10]Linked sheet'!H1752,'Rounded options'!$B$3),"-"))</f>
        <v>472</v>
      </c>
      <c r="J1752" s="15">
        <f>IFERROR(ROUND(IF('[10]Linked sheet'!I1752="","-",'[10]Linked sheet'!I1752),'Rounded options'!$B$3),"-")</f>
        <v>5</v>
      </c>
      <c r="K1752" s="15">
        <f>IFERROR(ROUND(IF('[10]Linked sheet'!J1752="","-",'[10]Linked sheet'!J1752),'Rounded options'!$B$3),"-")</f>
        <v>197</v>
      </c>
      <c r="L1752" s="15" t="str">
        <f>IF('[10]Linked sheet'!K1752="","-",'[10]Linked sheet'!K1752)</f>
        <v>Yes</v>
      </c>
      <c r="M1752" s="39">
        <f>IF('[10]Linked sheet'!L1752="","-",'[10]Linked sheet'!L1752)</f>
        <v>1</v>
      </c>
      <c r="N1752" s="35">
        <f>IFERROR(ROUND('[10]Linked sheet'!M1752,'Rounded options'!$B$3),"-")</f>
        <v>472</v>
      </c>
      <c r="O1752" s="7" t="str">
        <f>IFERROR(VLOOKUP($B1752,[11]BPT_System_Structure!$B:$F,2,FALSE),"-")</f>
        <v xml:space="preserve">HRG </v>
      </c>
      <c r="P1752" s="23" t="str">
        <f>IFERROR(VLOOKUP($B1752,[11]BPT_System_Structure!$B:$F,3,FALSE),"-")</f>
        <v>SDEC</v>
      </c>
      <c r="Q1752" s="8" t="str">
        <f>IFERROR(VLOOKUP($B1752,[11]BPT_System_Structure!$B:$F,5,FALSE),"-")</f>
        <v>NE</v>
      </c>
      <c r="R1752" s="59" t="s">
        <v>11</v>
      </c>
    </row>
    <row r="1753" spans="2:18" hidden="1" x14ac:dyDescent="0.2">
      <c r="B1753" s="21" t="str">
        <f>'[10]Linked sheet'!A1753</f>
        <v>WA12A</v>
      </c>
      <c r="C1753" s="20" t="str">
        <f>VLOOKUP($B1753,'[10]Linked sheet'!$A$3:$O$1925,2,FALSE)</f>
        <v>Complications of Procedures, with CC Score 3+</v>
      </c>
      <c r="D1753" s="68" t="str">
        <f>IF(AND($Q1753=$D$2,$O1753="HRG"),"See 07.BPT",IFERROR(ROUND('[10]Linked sheet'!C1753,'Rounded options'!$B$3),"-"))</f>
        <v>-</v>
      </c>
      <c r="E1753" s="66">
        <f>IF(AND($O1753="HRG",OR($D$2,$Q1753=$E$2)), "See 07.BPTs",IFERROR(ROUND('[10]Linked sheet'!D1753,'Rounded options'!$B$3),"-"))</f>
        <v>4571</v>
      </c>
      <c r="F1753" s="15" t="str">
        <f>IFERROR(ROUND(IF('[10]Linked sheet'!E1753="","-",'[10]Linked sheet'!E1753),'Rounded options'!$B$3),"-")</f>
        <v>-</v>
      </c>
      <c r="G1753" s="15" t="str">
        <f>IFERROR(ROUND(IF('[10]Linked sheet'!F1753="","-",'[10]Linked sheet'!F1753),'Rounded options'!$B$3),"-")</f>
        <v>-</v>
      </c>
      <c r="H1753" s="15">
        <f>IFERROR(ROUND(IF('[10]Linked sheet'!G1753="","-",'[10]Linked sheet'!G1753),'Rounded options'!$B$3),"-")</f>
        <v>40</v>
      </c>
      <c r="I1753" s="66">
        <f>IF(AND(Q1753=$I$2,$O1753="HRG"),"See 07.BPTs",IFERROR(ROUND('[10]Linked sheet'!H1753,'Rounded options'!$B$3),"-"))</f>
        <v>5935</v>
      </c>
      <c r="J1753" s="15">
        <f>IFERROR(ROUND(IF('[10]Linked sheet'!I1753="","-",'[10]Linked sheet'!I1753),'Rounded options'!$B$3),"-")</f>
        <v>50</v>
      </c>
      <c r="K1753" s="15">
        <f>IFERROR(ROUND(IF('[10]Linked sheet'!J1753="","-",'[10]Linked sheet'!J1753),'Rounded options'!$B$3),"-")</f>
        <v>197</v>
      </c>
      <c r="L1753" s="15" t="str">
        <f>IF('[10]Linked sheet'!K1753="","-",'[10]Linked sheet'!K1753)</f>
        <v>Yes</v>
      </c>
      <c r="M1753" s="39">
        <f>IF('[10]Linked sheet'!L1753="","-",'[10]Linked sheet'!L1753)</f>
        <v>0.30000000000000004</v>
      </c>
      <c r="N1753" s="35">
        <f>IFERROR(ROUND('[10]Linked sheet'!M1753,'Rounded options'!$B$3),"-")</f>
        <v>1780</v>
      </c>
      <c r="O1753" s="7" t="str">
        <f>IFERROR(VLOOKUP($B1753,[11]BPT_System_Structure!$B:$F,2,FALSE),"-")</f>
        <v>-</v>
      </c>
      <c r="P1753" s="23" t="str">
        <f>IFERROR(VLOOKUP($B1753,[11]BPT_System_Structure!$B:$F,3,FALSE),"-")</f>
        <v>-</v>
      </c>
      <c r="Q1753" s="8" t="str">
        <f>IFERROR(VLOOKUP($B1753,[11]BPT_System_Structure!$B:$F,5,FALSE),"-")</f>
        <v>-</v>
      </c>
      <c r="R1753" s="59">
        <v>0</v>
      </c>
    </row>
    <row r="1754" spans="2:18" hidden="1" x14ac:dyDescent="0.2">
      <c r="B1754" s="21" t="str">
        <f>'[10]Linked sheet'!A1754</f>
        <v>WA12B</v>
      </c>
      <c r="C1754" s="20" t="str">
        <f>VLOOKUP($B1754,'[10]Linked sheet'!$A$3:$O$1925,2,FALSE)</f>
        <v>Complications of Procedures, with CC Score 2</v>
      </c>
      <c r="D1754" s="68" t="str">
        <f>IF(AND($Q1754=$D$2,$O1754="HRG"),"See 07.BPT",IFERROR(ROUND('[10]Linked sheet'!C1754,'Rounded options'!$B$3),"-"))</f>
        <v>-</v>
      </c>
      <c r="E1754" s="66">
        <f>IF(AND($O1754="HRG",OR($D$2,$Q1754=$E$2)), "See 07.BPTs",IFERROR(ROUND('[10]Linked sheet'!D1754,'Rounded options'!$B$3),"-"))</f>
        <v>2783</v>
      </c>
      <c r="F1754" s="15" t="str">
        <f>IFERROR(ROUND(IF('[10]Linked sheet'!E1754="","-",'[10]Linked sheet'!E1754),'Rounded options'!$B$3),"-")</f>
        <v>-</v>
      </c>
      <c r="G1754" s="15" t="str">
        <f>IFERROR(ROUND(IF('[10]Linked sheet'!F1754="","-",'[10]Linked sheet'!F1754),'Rounded options'!$B$3),"-")</f>
        <v>-</v>
      </c>
      <c r="H1754" s="15">
        <f>IFERROR(ROUND(IF('[10]Linked sheet'!G1754="","-",'[10]Linked sheet'!G1754),'Rounded options'!$B$3),"-")</f>
        <v>20</v>
      </c>
      <c r="I1754" s="66">
        <f>IF(AND(Q1754=$I$2,$O1754="HRG"),"See 07.BPTs",IFERROR(ROUND('[10]Linked sheet'!H1754,'Rounded options'!$B$3),"-"))</f>
        <v>3526</v>
      </c>
      <c r="J1754" s="15">
        <f>IFERROR(ROUND(IF('[10]Linked sheet'!I1754="","-",'[10]Linked sheet'!I1754),'Rounded options'!$B$3),"-")</f>
        <v>25</v>
      </c>
      <c r="K1754" s="15">
        <f>IFERROR(ROUND(IF('[10]Linked sheet'!J1754="","-",'[10]Linked sheet'!J1754),'Rounded options'!$B$3),"-")</f>
        <v>197</v>
      </c>
      <c r="L1754" s="15" t="str">
        <f>IF('[10]Linked sheet'!K1754="","-",'[10]Linked sheet'!K1754)</f>
        <v>Yes</v>
      </c>
      <c r="M1754" s="39">
        <f>IF('[10]Linked sheet'!L1754="","-",'[10]Linked sheet'!L1754)</f>
        <v>0.30000000000000004</v>
      </c>
      <c r="N1754" s="35">
        <f>IFERROR(ROUND('[10]Linked sheet'!M1754,'Rounded options'!$B$3),"-")</f>
        <v>1058</v>
      </c>
      <c r="O1754" s="7" t="str">
        <f>IFERROR(VLOOKUP($B1754,[11]BPT_System_Structure!$B:$F,2,FALSE),"-")</f>
        <v>-</v>
      </c>
      <c r="P1754" s="23" t="str">
        <f>IFERROR(VLOOKUP($B1754,[11]BPT_System_Structure!$B:$F,3,FALSE),"-")</f>
        <v>-</v>
      </c>
      <c r="Q1754" s="8" t="str">
        <f>IFERROR(VLOOKUP($B1754,[11]BPT_System_Structure!$B:$F,5,FALSE),"-")</f>
        <v>-</v>
      </c>
      <c r="R1754" s="59">
        <v>0</v>
      </c>
    </row>
    <row r="1755" spans="2:18" hidden="1" x14ac:dyDescent="0.2">
      <c r="B1755" s="21" t="str">
        <f>'[10]Linked sheet'!A1755</f>
        <v>WA12C</v>
      </c>
      <c r="C1755" s="20" t="str">
        <f>VLOOKUP($B1755,'[10]Linked sheet'!$A$3:$O$1925,2,FALSE)</f>
        <v>Complications of Procedures, with CC Score 1</v>
      </c>
      <c r="D1755" s="68" t="str">
        <f>IF(AND($Q1755=$D$2,$O1755="HRG"),"See 07.BPT",IFERROR(ROUND('[10]Linked sheet'!C1755,'Rounded options'!$B$3),"-"))</f>
        <v>-</v>
      </c>
      <c r="E1755" s="66">
        <f>IF(AND($O1755="HRG",OR($D$2,$Q1755=$E$2)), "See 07.BPTs",IFERROR(ROUND('[10]Linked sheet'!D1755,'Rounded options'!$B$3),"-"))</f>
        <v>1688</v>
      </c>
      <c r="F1755" s="15" t="str">
        <f>IFERROR(ROUND(IF('[10]Linked sheet'!E1755="","-",'[10]Linked sheet'!E1755),'Rounded options'!$B$3),"-")</f>
        <v>-</v>
      </c>
      <c r="G1755" s="15" t="str">
        <f>IFERROR(ROUND(IF('[10]Linked sheet'!F1755="","-",'[10]Linked sheet'!F1755),'Rounded options'!$B$3),"-")</f>
        <v>-</v>
      </c>
      <c r="H1755" s="15">
        <f>IFERROR(ROUND(IF('[10]Linked sheet'!G1755="","-",'[10]Linked sheet'!G1755),'Rounded options'!$B$3),"-")</f>
        <v>10</v>
      </c>
      <c r="I1755" s="66">
        <f>IF(AND(Q1755=$I$2,$O1755="HRG"),"See 07.BPTs",IFERROR(ROUND('[10]Linked sheet'!H1755,'Rounded options'!$B$3),"-"))</f>
        <v>2647</v>
      </c>
      <c r="J1755" s="15">
        <f>IFERROR(ROUND(IF('[10]Linked sheet'!I1755="","-",'[10]Linked sheet'!I1755),'Rounded options'!$B$3),"-")</f>
        <v>16</v>
      </c>
      <c r="K1755" s="15">
        <f>IFERROR(ROUND(IF('[10]Linked sheet'!J1755="","-",'[10]Linked sheet'!J1755),'Rounded options'!$B$3),"-")</f>
        <v>197</v>
      </c>
      <c r="L1755" s="15" t="str">
        <f>IF('[10]Linked sheet'!K1755="","-",'[10]Linked sheet'!K1755)</f>
        <v>Yes</v>
      </c>
      <c r="M1755" s="39">
        <f>IF('[10]Linked sheet'!L1755="","-",'[10]Linked sheet'!L1755)</f>
        <v>0.30000000000000004</v>
      </c>
      <c r="N1755" s="35">
        <f>IFERROR(ROUND('[10]Linked sheet'!M1755,'Rounded options'!$B$3),"-")</f>
        <v>794</v>
      </c>
      <c r="O1755" s="7" t="str">
        <f>IFERROR(VLOOKUP($B1755,[11]BPT_System_Structure!$B:$F,2,FALSE),"-")</f>
        <v>-</v>
      </c>
      <c r="P1755" s="23" t="str">
        <f>IFERROR(VLOOKUP($B1755,[11]BPT_System_Structure!$B:$F,3,FALSE),"-")</f>
        <v>-</v>
      </c>
      <c r="Q1755" s="8" t="str">
        <f>IFERROR(VLOOKUP($B1755,[11]BPT_System_Structure!$B:$F,5,FALSE),"-")</f>
        <v>-</v>
      </c>
      <c r="R1755" s="59">
        <v>0</v>
      </c>
    </row>
    <row r="1756" spans="2:18" hidden="1" x14ac:dyDescent="0.2">
      <c r="B1756" s="21" t="str">
        <f>'[10]Linked sheet'!A1756</f>
        <v>WA12D</v>
      </c>
      <c r="C1756" s="20" t="str">
        <f>VLOOKUP($B1756,'[10]Linked sheet'!$A$3:$O$1925,2,FALSE)</f>
        <v>Complications of Procedures, with CC Score 0</v>
      </c>
      <c r="D1756" s="68" t="str">
        <f>IF(AND($Q1756=$D$2,$O1756="HRG"),"See 07.BPT",IFERROR(ROUND('[10]Linked sheet'!C1756,'Rounded options'!$B$3),"-"))</f>
        <v>-</v>
      </c>
      <c r="E1756" s="66">
        <f>IF(AND($O1756="HRG",OR($D$2,$Q1756=$E$2)), "See 07.BPTs",IFERROR(ROUND('[10]Linked sheet'!D1756,'Rounded options'!$B$3),"-"))</f>
        <v>1175</v>
      </c>
      <c r="F1756" s="15" t="str">
        <f>IFERROR(ROUND(IF('[10]Linked sheet'!E1756="","-",'[10]Linked sheet'!E1756),'Rounded options'!$B$3),"-")</f>
        <v>-</v>
      </c>
      <c r="G1756" s="15" t="str">
        <f>IFERROR(ROUND(IF('[10]Linked sheet'!F1756="","-",'[10]Linked sheet'!F1756),'Rounded options'!$B$3),"-")</f>
        <v>-</v>
      </c>
      <c r="H1756" s="15">
        <f>IFERROR(ROUND(IF('[10]Linked sheet'!G1756="","-",'[10]Linked sheet'!G1756),'Rounded options'!$B$3),"-")</f>
        <v>5</v>
      </c>
      <c r="I1756" s="66">
        <f>IF(AND(Q1756=$I$2,$O1756="HRG"),"See 07.BPTs",IFERROR(ROUND('[10]Linked sheet'!H1756,'Rounded options'!$B$3),"-"))</f>
        <v>1563</v>
      </c>
      <c r="J1756" s="15">
        <f>IFERROR(ROUND(IF('[10]Linked sheet'!I1756="","-",'[10]Linked sheet'!I1756),'Rounded options'!$B$3),"-")</f>
        <v>8</v>
      </c>
      <c r="K1756" s="15">
        <f>IFERROR(ROUND(IF('[10]Linked sheet'!J1756="","-",'[10]Linked sheet'!J1756),'Rounded options'!$B$3),"-")</f>
        <v>197</v>
      </c>
      <c r="L1756" s="15" t="str">
        <f>IF('[10]Linked sheet'!K1756="","-",'[10]Linked sheet'!K1756)</f>
        <v>Yes</v>
      </c>
      <c r="M1756" s="39">
        <f>IF('[10]Linked sheet'!L1756="","-",'[10]Linked sheet'!L1756)</f>
        <v>0.4</v>
      </c>
      <c r="N1756" s="35">
        <f>IFERROR(ROUND('[10]Linked sheet'!M1756,'Rounded options'!$B$3),"-")</f>
        <v>625</v>
      </c>
      <c r="O1756" s="7" t="str">
        <f>IFERROR(VLOOKUP($B1756,[11]BPT_System_Structure!$B:$F,2,FALSE),"-")</f>
        <v>-</v>
      </c>
      <c r="P1756" s="23" t="str">
        <f>IFERROR(VLOOKUP($B1756,[11]BPT_System_Structure!$B:$F,3,FALSE),"-")</f>
        <v>-</v>
      </c>
      <c r="Q1756" s="8" t="str">
        <f>IFERROR(VLOOKUP($B1756,[11]BPT_System_Structure!$B:$F,5,FALSE),"-")</f>
        <v>-</v>
      </c>
      <c r="R1756" s="59">
        <v>0</v>
      </c>
    </row>
    <row r="1757" spans="2:18" hidden="1" x14ac:dyDescent="0.2">
      <c r="B1757" s="21" t="str">
        <f>'[10]Linked sheet'!A1757</f>
        <v>WA15A</v>
      </c>
      <c r="C1757" s="20" t="str">
        <f>VLOOKUP($B1757,'[10]Linked sheet'!$A$3:$O$1925,2,FALSE)</f>
        <v>Respite Care with length of stay 9 days or more</v>
      </c>
      <c r="D1757" s="68" t="str">
        <f>IF(AND($Q1757=$D$2,$O1757="HRG"),"See 07.BPT",IFERROR(ROUND('[10]Linked sheet'!C1757,'Rounded options'!$B$3),"-"))</f>
        <v>-</v>
      </c>
      <c r="E1757" s="66">
        <f>IF(AND($O1757="HRG",OR($D$2,$Q1757=$E$2)), "See 07.BPTs",IFERROR(ROUND('[10]Linked sheet'!D1757,'Rounded options'!$B$3),"-"))</f>
        <v>1867</v>
      </c>
      <c r="F1757" s="15" t="str">
        <f>IFERROR(ROUND(IF('[10]Linked sheet'!E1757="","-",'[10]Linked sheet'!E1757),'Rounded options'!$B$3),"-")</f>
        <v>-</v>
      </c>
      <c r="G1757" s="15" t="str">
        <f>IFERROR(ROUND(IF('[10]Linked sheet'!F1757="","-",'[10]Linked sheet'!F1757),'Rounded options'!$B$3),"-")</f>
        <v>-</v>
      </c>
      <c r="H1757" s="15">
        <f>IFERROR(ROUND(IF('[10]Linked sheet'!G1757="","-",'[10]Linked sheet'!G1757),'Rounded options'!$B$3),"-")</f>
        <v>25</v>
      </c>
      <c r="I1757" s="66">
        <f>IF(AND(Q1757=$I$2,$O1757="HRG"),"See 07.BPTs",IFERROR(ROUND('[10]Linked sheet'!H1757,'Rounded options'!$B$3),"-"))</f>
        <v>3803</v>
      </c>
      <c r="J1757" s="15">
        <f>IFERROR(ROUND(IF('[10]Linked sheet'!I1757="","-",'[10]Linked sheet'!I1757),'Rounded options'!$B$3),"-")</f>
        <v>38</v>
      </c>
      <c r="K1757" s="15">
        <f>IFERROR(ROUND(IF('[10]Linked sheet'!J1757="","-",'[10]Linked sheet'!J1757),'Rounded options'!$B$3),"-")</f>
        <v>197</v>
      </c>
      <c r="L1757" s="15" t="str">
        <f>IF('[10]Linked sheet'!K1757="","-",'[10]Linked sheet'!K1757)</f>
        <v>Yes</v>
      </c>
      <c r="M1757" s="39">
        <f>IF('[10]Linked sheet'!L1757="","-",'[10]Linked sheet'!L1757)</f>
        <v>0.30000000000000004</v>
      </c>
      <c r="N1757" s="35">
        <f>IFERROR(ROUND('[10]Linked sheet'!M1757,'Rounded options'!$B$3),"-")</f>
        <v>1141</v>
      </c>
      <c r="O1757" s="7" t="str">
        <f>IFERROR(VLOOKUP($B1757,[11]BPT_System_Structure!$B:$F,2,FALSE),"-")</f>
        <v>-</v>
      </c>
      <c r="P1757" s="23" t="str">
        <f>IFERROR(VLOOKUP($B1757,[11]BPT_System_Structure!$B:$F,3,FALSE),"-")</f>
        <v>-</v>
      </c>
      <c r="Q1757" s="8" t="str">
        <f>IFERROR(VLOOKUP($B1757,[11]BPT_System_Structure!$B:$F,5,FALSE),"-")</f>
        <v>-</v>
      </c>
      <c r="R1757" s="59">
        <v>0</v>
      </c>
    </row>
    <row r="1758" spans="2:18" hidden="1" x14ac:dyDescent="0.2">
      <c r="B1758" s="21" t="str">
        <f>'[10]Linked sheet'!A1758</f>
        <v>WA15B</v>
      </c>
      <c r="C1758" s="20" t="str">
        <f>VLOOKUP($B1758,'[10]Linked sheet'!$A$3:$O$1925,2,FALSE)</f>
        <v>Respite Care with length of stay between 5 and 8 days</v>
      </c>
      <c r="D1758" s="68" t="str">
        <f>IF(AND($Q1758=$D$2,$O1758="HRG"),"See 07.BPT",IFERROR(ROUND('[10]Linked sheet'!C1758,'Rounded options'!$B$3),"-"))</f>
        <v>-</v>
      </c>
      <c r="E1758" s="66">
        <f>IF(AND($O1758="HRG",OR($D$2,$Q1758=$E$2)), "See 07.BPTs",IFERROR(ROUND('[10]Linked sheet'!D1758,'Rounded options'!$B$3),"-"))</f>
        <v>1867</v>
      </c>
      <c r="F1758" s="15" t="str">
        <f>IFERROR(ROUND(IF('[10]Linked sheet'!E1758="","-",'[10]Linked sheet'!E1758),'Rounded options'!$B$3),"-")</f>
        <v>-</v>
      </c>
      <c r="G1758" s="15" t="str">
        <f>IFERROR(ROUND(IF('[10]Linked sheet'!F1758="","-",'[10]Linked sheet'!F1758),'Rounded options'!$B$3),"-")</f>
        <v>-</v>
      </c>
      <c r="H1758" s="15">
        <f>IFERROR(ROUND(IF('[10]Linked sheet'!G1758="","-",'[10]Linked sheet'!G1758),'Rounded options'!$B$3),"-")</f>
        <v>25</v>
      </c>
      <c r="I1758" s="66">
        <f>IF(AND(Q1758=$I$2,$O1758="HRG"),"See 07.BPTs",IFERROR(ROUND('[10]Linked sheet'!H1758,'Rounded options'!$B$3),"-"))</f>
        <v>2109</v>
      </c>
      <c r="J1758" s="15">
        <f>IFERROR(ROUND(IF('[10]Linked sheet'!I1758="","-",'[10]Linked sheet'!I1758),'Rounded options'!$B$3),"-")</f>
        <v>7</v>
      </c>
      <c r="K1758" s="15">
        <f>IFERROR(ROUND(IF('[10]Linked sheet'!J1758="","-",'[10]Linked sheet'!J1758),'Rounded options'!$B$3),"-")</f>
        <v>197</v>
      </c>
      <c r="L1758" s="15" t="str">
        <f>IF('[10]Linked sheet'!K1758="","-",'[10]Linked sheet'!K1758)</f>
        <v>Yes</v>
      </c>
      <c r="M1758" s="39">
        <f>IF('[10]Linked sheet'!L1758="","-",'[10]Linked sheet'!L1758)</f>
        <v>0.30000000000000004</v>
      </c>
      <c r="N1758" s="35">
        <f>IFERROR(ROUND('[10]Linked sheet'!M1758,'Rounded options'!$B$3),"-")</f>
        <v>633</v>
      </c>
      <c r="O1758" s="7" t="str">
        <f>IFERROR(VLOOKUP($B1758,[11]BPT_System_Structure!$B:$F,2,FALSE),"-")</f>
        <v>-</v>
      </c>
      <c r="P1758" s="23" t="str">
        <f>IFERROR(VLOOKUP($B1758,[11]BPT_System_Structure!$B:$F,3,FALSE),"-")</f>
        <v>-</v>
      </c>
      <c r="Q1758" s="8" t="str">
        <f>IFERROR(VLOOKUP($B1758,[11]BPT_System_Structure!$B:$F,5,FALSE),"-")</f>
        <v>-</v>
      </c>
      <c r="R1758" s="59">
        <v>0</v>
      </c>
    </row>
    <row r="1759" spans="2:18" hidden="1" x14ac:dyDescent="0.2">
      <c r="B1759" s="21" t="str">
        <f>'[10]Linked sheet'!A1759</f>
        <v>WA15V</v>
      </c>
      <c r="C1759" s="20" t="str">
        <f>VLOOKUP($B1759,'[10]Linked sheet'!$A$3:$O$1925,2,FALSE)</f>
        <v>Respite Care with length of stay 4 days or less</v>
      </c>
      <c r="D1759" s="68" t="str">
        <f>IF(AND($Q1759=$D$2,$O1759="HRG"),"See 07.BPT",IFERROR(ROUND('[10]Linked sheet'!C1759,'Rounded options'!$B$3),"-"))</f>
        <v>-</v>
      </c>
      <c r="E1759" s="66">
        <f>IF(AND($O1759="HRG",OR($D$2,$Q1759=$E$2)), "See 07.BPTs",IFERROR(ROUND('[10]Linked sheet'!D1759,'Rounded options'!$B$3),"-"))</f>
        <v>904</v>
      </c>
      <c r="F1759" s="15" t="str">
        <f>IFERROR(ROUND(IF('[10]Linked sheet'!E1759="","-",'[10]Linked sheet'!E1759),'Rounded options'!$B$3),"-")</f>
        <v>-</v>
      </c>
      <c r="G1759" s="15" t="str">
        <f>IFERROR(ROUND(IF('[10]Linked sheet'!F1759="","-",'[10]Linked sheet'!F1759),'Rounded options'!$B$3),"-")</f>
        <v>-</v>
      </c>
      <c r="H1759" s="15">
        <f>IFERROR(ROUND(IF('[10]Linked sheet'!G1759="","-",'[10]Linked sheet'!G1759),'Rounded options'!$B$3),"-")</f>
        <v>6</v>
      </c>
      <c r="I1759" s="66">
        <f>IF(AND(Q1759=$I$2,$O1759="HRG"),"See 07.BPTs",IFERROR(ROUND('[10]Linked sheet'!H1759,'Rounded options'!$B$3),"-"))</f>
        <v>955</v>
      </c>
      <c r="J1759" s="15">
        <f>IFERROR(ROUND(IF('[10]Linked sheet'!I1759="","-",'[10]Linked sheet'!I1759),'Rounded options'!$B$3),"-")</f>
        <v>6</v>
      </c>
      <c r="K1759" s="15">
        <f>IFERROR(ROUND(IF('[10]Linked sheet'!J1759="","-",'[10]Linked sheet'!J1759),'Rounded options'!$B$3),"-")</f>
        <v>197</v>
      </c>
      <c r="L1759" s="15" t="str">
        <f>IF('[10]Linked sheet'!K1759="","-",'[10]Linked sheet'!K1759)</f>
        <v>Yes</v>
      </c>
      <c r="M1759" s="39">
        <f>IF('[10]Linked sheet'!L1759="","-",'[10]Linked sheet'!L1759)</f>
        <v>0.65</v>
      </c>
      <c r="N1759" s="35">
        <f>IFERROR(ROUND('[10]Linked sheet'!M1759,'Rounded options'!$B$3),"-")</f>
        <v>621</v>
      </c>
      <c r="O1759" s="7" t="str">
        <f>IFERROR(VLOOKUP($B1759,[11]BPT_System_Structure!$B:$F,2,FALSE),"-")</f>
        <v>-</v>
      </c>
      <c r="P1759" s="23" t="str">
        <f>IFERROR(VLOOKUP($B1759,[11]BPT_System_Structure!$B:$F,3,FALSE),"-")</f>
        <v>-</v>
      </c>
      <c r="Q1759" s="8" t="str">
        <f>IFERROR(VLOOKUP($B1759,[11]BPT_System_Structure!$B:$F,5,FALSE),"-")</f>
        <v>-</v>
      </c>
      <c r="R1759" s="59">
        <v>0</v>
      </c>
    </row>
    <row r="1760" spans="2:18" hidden="1" x14ac:dyDescent="0.2">
      <c r="B1760" s="21" t="str">
        <f>'[10]Linked sheet'!A1760</f>
        <v>WA16W</v>
      </c>
      <c r="C1760" s="20" t="str">
        <f>VLOOKUP($B1760,'[10]Linked sheet'!$A$3:$O$1925,2,FALSE)</f>
        <v>Shock or Anaphylaxis, with CC Score of 1+</v>
      </c>
      <c r="D1760" s="68" t="str">
        <f>IF(AND($Q1760=$D$2,$O1760="HRG"),"See 07.BPT",IFERROR(ROUND('[10]Linked sheet'!C1760,'Rounded options'!$B$3),"-"))</f>
        <v>-</v>
      </c>
      <c r="E1760" s="66">
        <f>IF(AND($O1760="HRG",OR($D$2,$Q1760=$E$2)), "See 07.BPTs",IFERROR(ROUND('[10]Linked sheet'!D1760,'Rounded options'!$B$3),"-"))</f>
        <v>705</v>
      </c>
      <c r="F1760" s="15" t="str">
        <f>IFERROR(ROUND(IF('[10]Linked sheet'!E1760="","-",'[10]Linked sheet'!E1760),'Rounded options'!$B$3),"-")</f>
        <v>-</v>
      </c>
      <c r="G1760" s="15" t="str">
        <f>IFERROR(ROUND(IF('[10]Linked sheet'!F1760="","-",'[10]Linked sheet'!F1760),'Rounded options'!$B$3),"-")</f>
        <v>-</v>
      </c>
      <c r="H1760" s="15">
        <f>IFERROR(ROUND(IF('[10]Linked sheet'!G1760="","-",'[10]Linked sheet'!G1760),'Rounded options'!$B$3),"-")</f>
        <v>5</v>
      </c>
      <c r="I1760" s="66">
        <f>IF(AND(Q1760=$I$2,$O1760="HRG"),"See 07.BPTs",IFERROR(ROUND('[10]Linked sheet'!H1760,'Rounded options'!$B$3),"-"))</f>
        <v>705</v>
      </c>
      <c r="J1760" s="15">
        <f>IFERROR(ROUND(IF('[10]Linked sheet'!I1760="","-",'[10]Linked sheet'!I1760),'Rounded options'!$B$3),"-")</f>
        <v>5</v>
      </c>
      <c r="K1760" s="15">
        <f>IFERROR(ROUND(IF('[10]Linked sheet'!J1760="","-",'[10]Linked sheet'!J1760),'Rounded options'!$B$3),"-")</f>
        <v>197</v>
      </c>
      <c r="L1760" s="15" t="str">
        <f>IF('[10]Linked sheet'!K1760="","-",'[10]Linked sheet'!K1760)</f>
        <v>Yes</v>
      </c>
      <c r="M1760" s="39">
        <f>IF('[10]Linked sheet'!L1760="","-",'[10]Linked sheet'!L1760)</f>
        <v>0.65</v>
      </c>
      <c r="N1760" s="35">
        <f>IFERROR(ROUND('[10]Linked sheet'!M1760,'Rounded options'!$B$3),"-")</f>
        <v>458</v>
      </c>
      <c r="O1760" s="7" t="str">
        <f>IFERROR(VLOOKUP($B1760,[11]BPT_System_Structure!$B:$F,2,FALSE),"-")</f>
        <v>-</v>
      </c>
      <c r="P1760" s="23" t="str">
        <f>IFERROR(VLOOKUP($B1760,[11]BPT_System_Structure!$B:$F,3,FALSE),"-")</f>
        <v>-</v>
      </c>
      <c r="Q1760" s="8" t="str">
        <f>IFERROR(VLOOKUP($B1760,[11]BPT_System_Structure!$B:$F,5,FALSE),"-")</f>
        <v>-</v>
      </c>
      <c r="R1760" s="59">
        <v>0</v>
      </c>
    </row>
    <row r="1761" spans="2:18" hidden="1" x14ac:dyDescent="0.2">
      <c r="B1761" s="21" t="str">
        <f>'[10]Linked sheet'!A1761</f>
        <v>WA16Y</v>
      </c>
      <c r="C1761" s="20" t="str">
        <f>VLOOKUP($B1761,'[10]Linked sheet'!$A$3:$O$1925,2,FALSE)</f>
        <v>Shock or Anaphylaxis, with CC Score of 0</v>
      </c>
      <c r="D1761" s="68" t="str">
        <f>IF(AND($Q1761=$D$2,$O1761="HRG"),"See 07.BPT",IFERROR(ROUND('[10]Linked sheet'!C1761,'Rounded options'!$B$3),"-"))</f>
        <v>-</v>
      </c>
      <c r="E1761" s="66">
        <f>IF(AND($O1761="HRG",OR($D$2,$Q1761=$E$2)), "See 07.BPTs",IFERROR(ROUND('[10]Linked sheet'!D1761,'Rounded options'!$B$3),"-"))</f>
        <v>301</v>
      </c>
      <c r="F1761" s="15" t="str">
        <f>IFERROR(ROUND(IF('[10]Linked sheet'!E1761="","-",'[10]Linked sheet'!E1761),'Rounded options'!$B$3),"-")</f>
        <v>-</v>
      </c>
      <c r="G1761" s="15" t="str">
        <f>IFERROR(ROUND(IF('[10]Linked sheet'!F1761="","-",'[10]Linked sheet'!F1761),'Rounded options'!$B$3),"-")</f>
        <v>-</v>
      </c>
      <c r="H1761" s="15">
        <f>IFERROR(ROUND(IF('[10]Linked sheet'!G1761="","-",'[10]Linked sheet'!G1761),'Rounded options'!$B$3),"-")</f>
        <v>5</v>
      </c>
      <c r="I1761" s="66">
        <f>IF(AND(Q1761=$I$2,$O1761="HRG"),"See 07.BPTs",IFERROR(ROUND('[10]Linked sheet'!H1761,'Rounded options'!$B$3),"-"))</f>
        <v>376</v>
      </c>
      <c r="J1761" s="15">
        <f>IFERROR(ROUND(IF('[10]Linked sheet'!I1761="","-",'[10]Linked sheet'!I1761),'Rounded options'!$B$3),"-")</f>
        <v>5</v>
      </c>
      <c r="K1761" s="15">
        <f>IFERROR(ROUND(IF('[10]Linked sheet'!J1761="","-",'[10]Linked sheet'!J1761),'Rounded options'!$B$3),"-")</f>
        <v>197</v>
      </c>
      <c r="L1761" s="15" t="str">
        <f>IF('[10]Linked sheet'!K1761="","-",'[10]Linked sheet'!K1761)</f>
        <v>Yes</v>
      </c>
      <c r="M1761" s="39">
        <f>IF('[10]Linked sheet'!L1761="","-",'[10]Linked sheet'!L1761)</f>
        <v>1</v>
      </c>
      <c r="N1761" s="35">
        <f>IFERROR(ROUND('[10]Linked sheet'!M1761,'Rounded options'!$B$3),"-")</f>
        <v>376</v>
      </c>
      <c r="O1761" s="7" t="str">
        <f>IFERROR(VLOOKUP($B1761,[11]BPT_System_Structure!$B:$F,2,FALSE),"-")</f>
        <v>-</v>
      </c>
      <c r="P1761" s="23" t="str">
        <f>IFERROR(VLOOKUP($B1761,[11]BPT_System_Structure!$B:$F,3,FALSE),"-")</f>
        <v>-</v>
      </c>
      <c r="Q1761" s="8" t="str">
        <f>IFERROR(VLOOKUP($B1761,[11]BPT_System_Structure!$B:$F,5,FALSE),"-")</f>
        <v>-</v>
      </c>
      <c r="R1761" s="59">
        <v>0</v>
      </c>
    </row>
    <row r="1762" spans="2:18" hidden="1" x14ac:dyDescent="0.2">
      <c r="B1762" s="21" t="str">
        <f>'[10]Linked sheet'!A1762</f>
        <v>WA17A</v>
      </c>
      <c r="C1762" s="20" t="str">
        <f>VLOOKUP($B1762,'[10]Linked sheet'!$A$3:$O$1925,2,FALSE)</f>
        <v>Neoplasm Related Admission with CC Score 3+</v>
      </c>
      <c r="D1762" s="68" t="str">
        <f>IF(AND($Q1762=$D$2,$O1762="HRG"),"See 07.BPT",IFERROR(ROUND('[10]Linked sheet'!C1762,'Rounded options'!$B$3),"-"))</f>
        <v>-</v>
      </c>
      <c r="E1762" s="66">
        <f>IF(AND($O1762="HRG",OR($D$2,$Q1762=$E$2)), "See 07.BPTs",IFERROR(ROUND('[10]Linked sheet'!D1762,'Rounded options'!$B$3),"-"))</f>
        <v>4021</v>
      </c>
      <c r="F1762" s="15" t="str">
        <f>IFERROR(ROUND(IF('[10]Linked sheet'!E1762="","-",'[10]Linked sheet'!E1762),'Rounded options'!$B$3),"-")</f>
        <v>-</v>
      </c>
      <c r="G1762" s="15" t="str">
        <f>IFERROR(ROUND(IF('[10]Linked sheet'!F1762="","-",'[10]Linked sheet'!F1762),'Rounded options'!$B$3),"-")</f>
        <v>-</v>
      </c>
      <c r="H1762" s="15">
        <f>IFERROR(ROUND(IF('[10]Linked sheet'!G1762="","-",'[10]Linked sheet'!G1762),'Rounded options'!$B$3),"-")</f>
        <v>37</v>
      </c>
      <c r="I1762" s="66">
        <f>IF(AND(Q1762=$I$2,$O1762="HRG"),"See 07.BPTs",IFERROR(ROUND('[10]Linked sheet'!H1762,'Rounded options'!$B$3),"-"))</f>
        <v>4790</v>
      </c>
      <c r="J1762" s="15">
        <f>IFERROR(ROUND(IF('[10]Linked sheet'!I1762="","-",'[10]Linked sheet'!I1762),'Rounded options'!$B$3),"-")</f>
        <v>43</v>
      </c>
      <c r="K1762" s="15">
        <f>IFERROR(ROUND(IF('[10]Linked sheet'!J1762="","-",'[10]Linked sheet'!J1762),'Rounded options'!$B$3),"-")</f>
        <v>197</v>
      </c>
      <c r="L1762" s="15" t="str">
        <f>IF('[10]Linked sheet'!K1762="","-",'[10]Linked sheet'!K1762)</f>
        <v>Yes</v>
      </c>
      <c r="M1762" s="39">
        <f>IF('[10]Linked sheet'!L1762="","-",'[10]Linked sheet'!L1762)</f>
        <v>0.30000000000000004</v>
      </c>
      <c r="N1762" s="35">
        <f>IFERROR(ROUND('[10]Linked sheet'!M1762,'Rounded options'!$B$3),"-")</f>
        <v>1437</v>
      </c>
      <c r="O1762" s="7" t="str">
        <f>IFERROR(VLOOKUP($B1762,[11]BPT_System_Structure!$B:$F,2,FALSE),"-")</f>
        <v>-</v>
      </c>
      <c r="P1762" s="23" t="str">
        <f>IFERROR(VLOOKUP($B1762,[11]BPT_System_Structure!$B:$F,3,FALSE),"-")</f>
        <v>-</v>
      </c>
      <c r="Q1762" s="8" t="str">
        <f>IFERROR(VLOOKUP($B1762,[11]BPT_System_Structure!$B:$F,5,FALSE),"-")</f>
        <v>-</v>
      </c>
      <c r="R1762" s="59">
        <v>0</v>
      </c>
    </row>
    <row r="1763" spans="2:18" hidden="1" x14ac:dyDescent="0.2">
      <c r="B1763" s="21" t="str">
        <f>'[10]Linked sheet'!A1763</f>
        <v>WA17B</v>
      </c>
      <c r="C1763" s="20" t="str">
        <f>VLOOKUP($B1763,'[10]Linked sheet'!$A$3:$O$1925,2,FALSE)</f>
        <v>Neoplasm Related Admission with CC Score 2</v>
      </c>
      <c r="D1763" s="68" t="str">
        <f>IF(AND($Q1763=$D$2,$O1763="HRG"),"See 07.BPT",IFERROR(ROUND('[10]Linked sheet'!C1763,'Rounded options'!$B$3),"-"))</f>
        <v>-</v>
      </c>
      <c r="E1763" s="66">
        <f>IF(AND($O1763="HRG",OR($D$2,$Q1763=$E$2)), "See 07.BPTs",IFERROR(ROUND('[10]Linked sheet'!D1763,'Rounded options'!$B$3),"-"))</f>
        <v>1520</v>
      </c>
      <c r="F1763" s="15" t="str">
        <f>IFERROR(ROUND(IF('[10]Linked sheet'!E1763="","-",'[10]Linked sheet'!E1763),'Rounded options'!$B$3),"-")</f>
        <v>-</v>
      </c>
      <c r="G1763" s="15" t="str">
        <f>IFERROR(ROUND(IF('[10]Linked sheet'!F1763="","-",'[10]Linked sheet'!F1763),'Rounded options'!$B$3),"-")</f>
        <v>-</v>
      </c>
      <c r="H1763" s="15">
        <f>IFERROR(ROUND(IF('[10]Linked sheet'!G1763="","-",'[10]Linked sheet'!G1763),'Rounded options'!$B$3),"-")</f>
        <v>13</v>
      </c>
      <c r="I1763" s="66">
        <f>IF(AND(Q1763=$I$2,$O1763="HRG"),"See 07.BPTs",IFERROR(ROUND('[10]Linked sheet'!H1763,'Rounded options'!$B$3),"-"))</f>
        <v>3532</v>
      </c>
      <c r="J1763" s="15">
        <f>IFERROR(ROUND(IF('[10]Linked sheet'!I1763="","-",'[10]Linked sheet'!I1763),'Rounded options'!$B$3),"-")</f>
        <v>32</v>
      </c>
      <c r="K1763" s="15">
        <f>IFERROR(ROUND(IF('[10]Linked sheet'!J1763="","-",'[10]Linked sheet'!J1763),'Rounded options'!$B$3),"-")</f>
        <v>197</v>
      </c>
      <c r="L1763" s="15" t="str">
        <f>IF('[10]Linked sheet'!K1763="","-",'[10]Linked sheet'!K1763)</f>
        <v>Yes</v>
      </c>
      <c r="M1763" s="39">
        <f>IF('[10]Linked sheet'!L1763="","-",'[10]Linked sheet'!L1763)</f>
        <v>0.30000000000000004</v>
      </c>
      <c r="N1763" s="35">
        <f>IFERROR(ROUND('[10]Linked sheet'!M1763,'Rounded options'!$B$3),"-")</f>
        <v>1060</v>
      </c>
      <c r="O1763" s="7" t="str">
        <f>IFERROR(VLOOKUP($B1763,[11]BPT_System_Structure!$B:$F,2,FALSE),"-")</f>
        <v>-</v>
      </c>
      <c r="P1763" s="23" t="str">
        <f>IFERROR(VLOOKUP($B1763,[11]BPT_System_Structure!$B:$F,3,FALSE),"-")</f>
        <v>-</v>
      </c>
      <c r="Q1763" s="8" t="str">
        <f>IFERROR(VLOOKUP($B1763,[11]BPT_System_Structure!$B:$F,5,FALSE),"-")</f>
        <v>-</v>
      </c>
      <c r="R1763" s="59">
        <v>0</v>
      </c>
    </row>
    <row r="1764" spans="2:18" hidden="1" x14ac:dyDescent="0.2">
      <c r="B1764" s="21" t="str">
        <f>'[10]Linked sheet'!A1764</f>
        <v>WA17C</v>
      </c>
      <c r="C1764" s="20" t="str">
        <f>VLOOKUP($B1764,'[10]Linked sheet'!$A$3:$O$1925,2,FALSE)</f>
        <v>Neoplasm Related Admission with CC Score 1</v>
      </c>
      <c r="D1764" s="68" t="str">
        <f>IF(AND($Q1764=$D$2,$O1764="HRG"),"See 07.BPT",IFERROR(ROUND('[10]Linked sheet'!C1764,'Rounded options'!$B$3),"-"))</f>
        <v>-</v>
      </c>
      <c r="E1764" s="66">
        <f>IF(AND($O1764="HRG",OR($D$2,$Q1764=$E$2)), "See 07.BPTs",IFERROR(ROUND('[10]Linked sheet'!D1764,'Rounded options'!$B$3),"-"))</f>
        <v>814</v>
      </c>
      <c r="F1764" s="15" t="str">
        <f>IFERROR(ROUND(IF('[10]Linked sheet'!E1764="","-",'[10]Linked sheet'!E1764),'Rounded options'!$B$3),"-")</f>
        <v>-</v>
      </c>
      <c r="G1764" s="15" t="str">
        <f>IFERROR(ROUND(IF('[10]Linked sheet'!F1764="","-",'[10]Linked sheet'!F1764),'Rounded options'!$B$3),"-")</f>
        <v>-</v>
      </c>
      <c r="H1764" s="15">
        <f>IFERROR(ROUND(IF('[10]Linked sheet'!G1764="","-",'[10]Linked sheet'!G1764),'Rounded options'!$B$3),"-")</f>
        <v>5</v>
      </c>
      <c r="I1764" s="66">
        <f>IF(AND(Q1764=$I$2,$O1764="HRG"),"See 07.BPTs",IFERROR(ROUND('[10]Linked sheet'!H1764,'Rounded options'!$B$3),"-"))</f>
        <v>2967</v>
      </c>
      <c r="J1764" s="15">
        <f>IFERROR(ROUND(IF('[10]Linked sheet'!I1764="","-",'[10]Linked sheet'!I1764),'Rounded options'!$B$3),"-")</f>
        <v>27</v>
      </c>
      <c r="K1764" s="15">
        <f>IFERROR(ROUND(IF('[10]Linked sheet'!J1764="","-",'[10]Linked sheet'!J1764),'Rounded options'!$B$3),"-")</f>
        <v>197</v>
      </c>
      <c r="L1764" s="15" t="str">
        <f>IF('[10]Linked sheet'!K1764="","-",'[10]Linked sheet'!K1764)</f>
        <v>Yes</v>
      </c>
      <c r="M1764" s="39">
        <f>IF('[10]Linked sheet'!L1764="","-",'[10]Linked sheet'!L1764)</f>
        <v>0.30000000000000004</v>
      </c>
      <c r="N1764" s="35">
        <f>IFERROR(ROUND('[10]Linked sheet'!M1764,'Rounded options'!$B$3),"-")</f>
        <v>890</v>
      </c>
      <c r="O1764" s="7" t="str">
        <f>IFERROR(VLOOKUP($B1764,[11]BPT_System_Structure!$B:$F,2,FALSE),"-")</f>
        <v>-</v>
      </c>
      <c r="P1764" s="23" t="str">
        <f>IFERROR(VLOOKUP($B1764,[11]BPT_System_Structure!$B:$F,3,FALSE),"-")</f>
        <v>-</v>
      </c>
      <c r="Q1764" s="8" t="str">
        <f>IFERROR(VLOOKUP($B1764,[11]BPT_System_Structure!$B:$F,5,FALSE),"-")</f>
        <v>-</v>
      </c>
      <c r="R1764" s="59">
        <v>0</v>
      </c>
    </row>
    <row r="1765" spans="2:18" hidden="1" x14ac:dyDescent="0.2">
      <c r="B1765" s="21" t="str">
        <f>'[10]Linked sheet'!A1765</f>
        <v>WA17D</v>
      </c>
      <c r="C1765" s="20" t="str">
        <f>VLOOKUP($B1765,'[10]Linked sheet'!$A$3:$O$1925,2,FALSE)</f>
        <v>Neoplasm Related Admission with CC Score 0</v>
      </c>
      <c r="D1765" s="68" t="str">
        <f>IF(AND($Q1765=$D$2,$O1765="HRG"),"See 07.BPT",IFERROR(ROUND('[10]Linked sheet'!C1765,'Rounded options'!$B$3),"-"))</f>
        <v>-</v>
      </c>
      <c r="E1765" s="66">
        <f>IF(AND($O1765="HRG",OR($D$2,$Q1765=$E$2)), "See 07.BPTs",IFERROR(ROUND('[10]Linked sheet'!D1765,'Rounded options'!$B$3),"-"))</f>
        <v>565</v>
      </c>
      <c r="F1765" s="15" t="str">
        <f>IFERROR(ROUND(IF('[10]Linked sheet'!E1765="","-",'[10]Linked sheet'!E1765),'Rounded options'!$B$3),"-")</f>
        <v>-</v>
      </c>
      <c r="G1765" s="15" t="str">
        <f>IFERROR(ROUND(IF('[10]Linked sheet'!F1765="","-",'[10]Linked sheet'!F1765),'Rounded options'!$B$3),"-")</f>
        <v>-</v>
      </c>
      <c r="H1765" s="15">
        <f>IFERROR(ROUND(IF('[10]Linked sheet'!G1765="","-",'[10]Linked sheet'!G1765),'Rounded options'!$B$3),"-")</f>
        <v>5</v>
      </c>
      <c r="I1765" s="66">
        <f>IF(AND(Q1765=$I$2,$O1765="HRG"),"See 07.BPTs",IFERROR(ROUND('[10]Linked sheet'!H1765,'Rounded options'!$B$3),"-"))</f>
        <v>2476</v>
      </c>
      <c r="J1765" s="15">
        <f>IFERROR(ROUND(IF('[10]Linked sheet'!I1765="","-",'[10]Linked sheet'!I1765),'Rounded options'!$B$3),"-")</f>
        <v>19</v>
      </c>
      <c r="K1765" s="15">
        <f>IFERROR(ROUND(IF('[10]Linked sheet'!J1765="","-",'[10]Linked sheet'!J1765),'Rounded options'!$B$3),"-")</f>
        <v>197</v>
      </c>
      <c r="L1765" s="15" t="str">
        <f>IF('[10]Linked sheet'!K1765="","-",'[10]Linked sheet'!K1765)</f>
        <v>Yes</v>
      </c>
      <c r="M1765" s="39">
        <f>IF('[10]Linked sheet'!L1765="","-",'[10]Linked sheet'!L1765)</f>
        <v>0.30000000000000004</v>
      </c>
      <c r="N1765" s="35">
        <f>IFERROR(ROUND('[10]Linked sheet'!M1765,'Rounded options'!$B$3),"-")</f>
        <v>743</v>
      </c>
      <c r="O1765" s="7" t="str">
        <f>IFERROR(VLOOKUP($B1765,[11]BPT_System_Structure!$B:$F,2,FALSE),"-")</f>
        <v>-</v>
      </c>
      <c r="P1765" s="23" t="str">
        <f>IFERROR(VLOOKUP($B1765,[11]BPT_System_Structure!$B:$F,3,FALSE),"-")</f>
        <v>-</v>
      </c>
      <c r="Q1765" s="8" t="str">
        <f>IFERROR(VLOOKUP($B1765,[11]BPT_System_Structure!$B:$F,5,FALSE),"-")</f>
        <v>-</v>
      </c>
      <c r="R1765" s="59">
        <v>0</v>
      </c>
    </row>
    <row r="1766" spans="2:18" hidden="1" x14ac:dyDescent="0.2">
      <c r="B1766" s="21" t="str">
        <f>'[10]Linked sheet'!A1766</f>
        <v>WA18A</v>
      </c>
      <c r="C1766" s="20" t="str">
        <f>VLOOKUP($B1766,'[10]Linked sheet'!$A$3:$O$1925,2,FALSE)</f>
        <v>Admission for Unexplained Symptoms with Interventions, with CC Score 2+</v>
      </c>
      <c r="D1766" s="68" t="str">
        <f>IF(AND($Q1766=$D$2,$O1766="HRG"),"See 07.BPT",IFERROR(ROUND('[10]Linked sheet'!C1766,'Rounded options'!$B$3),"-"))</f>
        <v>-</v>
      </c>
      <c r="E1766" s="66">
        <f>IF(AND($O1766="HRG",OR($D$2,$Q1766=$E$2)), "See 07.BPTs",IFERROR(ROUND('[10]Linked sheet'!D1766,'Rounded options'!$B$3),"-"))</f>
        <v>6848</v>
      </c>
      <c r="F1766" s="15" t="str">
        <f>IFERROR(ROUND(IF('[10]Linked sheet'!E1766="","-",'[10]Linked sheet'!E1766),'Rounded options'!$B$3),"-")</f>
        <v>-</v>
      </c>
      <c r="G1766" s="15" t="str">
        <f>IFERROR(ROUND(IF('[10]Linked sheet'!F1766="","-",'[10]Linked sheet'!F1766),'Rounded options'!$B$3),"-")</f>
        <v>-</v>
      </c>
      <c r="H1766" s="15">
        <f>IFERROR(ROUND(IF('[10]Linked sheet'!G1766="","-",'[10]Linked sheet'!G1766),'Rounded options'!$B$3),"-")</f>
        <v>48</v>
      </c>
      <c r="I1766" s="66">
        <f>IF(AND(Q1766=$I$2,$O1766="HRG"),"See 07.BPTs",IFERROR(ROUND('[10]Linked sheet'!H1766,'Rounded options'!$B$3),"-"))</f>
        <v>5161</v>
      </c>
      <c r="J1766" s="15">
        <f>IFERROR(ROUND(IF('[10]Linked sheet'!I1766="","-",'[10]Linked sheet'!I1766),'Rounded options'!$B$3),"-")</f>
        <v>53</v>
      </c>
      <c r="K1766" s="15">
        <f>IFERROR(ROUND(IF('[10]Linked sheet'!J1766="","-",'[10]Linked sheet'!J1766),'Rounded options'!$B$3),"-")</f>
        <v>197</v>
      </c>
      <c r="L1766" s="15" t="str">
        <f>IF('[10]Linked sheet'!K1766="","-",'[10]Linked sheet'!K1766)</f>
        <v>Yes</v>
      </c>
      <c r="M1766" s="39">
        <f>IF('[10]Linked sheet'!L1766="","-",'[10]Linked sheet'!L1766)</f>
        <v>0.30000000000000004</v>
      </c>
      <c r="N1766" s="35">
        <f>IFERROR(ROUND('[10]Linked sheet'!M1766,'Rounded options'!$B$3),"-")</f>
        <v>1548</v>
      </c>
      <c r="O1766" s="7" t="str">
        <f>IFERROR(VLOOKUP($B1766,[11]BPT_System_Structure!$B:$F,2,FALSE),"-")</f>
        <v>-</v>
      </c>
      <c r="P1766" s="23" t="str">
        <f>IFERROR(VLOOKUP($B1766,[11]BPT_System_Structure!$B:$F,3,FALSE),"-")</f>
        <v>-</v>
      </c>
      <c r="Q1766" s="8" t="str">
        <f>IFERROR(VLOOKUP($B1766,[11]BPT_System_Structure!$B:$F,5,FALSE),"-")</f>
        <v>-</v>
      </c>
      <c r="R1766" s="59">
        <v>0</v>
      </c>
    </row>
    <row r="1767" spans="2:18" hidden="1" x14ac:dyDescent="0.2">
      <c r="B1767" s="21" t="str">
        <f>'[10]Linked sheet'!A1767</f>
        <v>WA18B</v>
      </c>
      <c r="C1767" s="20" t="str">
        <f>VLOOKUP($B1767,'[10]Linked sheet'!$A$3:$O$1925,2,FALSE)</f>
        <v>Admission for Unexplained Symptoms with Interventions, with CC Score 0-1</v>
      </c>
      <c r="D1767" s="68" t="str">
        <f>IF(AND($Q1767=$D$2,$O1767="HRG"),"See 07.BPT",IFERROR(ROUND('[10]Linked sheet'!C1767,'Rounded options'!$B$3),"-"))</f>
        <v>-</v>
      </c>
      <c r="E1767" s="66">
        <f>IF(AND($O1767="HRG",OR($D$2,$Q1767=$E$2)), "See 07.BPTs",IFERROR(ROUND('[10]Linked sheet'!D1767,'Rounded options'!$B$3),"-"))</f>
        <v>3105</v>
      </c>
      <c r="F1767" s="15" t="str">
        <f>IFERROR(ROUND(IF('[10]Linked sheet'!E1767="","-",'[10]Linked sheet'!E1767),'Rounded options'!$B$3),"-")</f>
        <v>-</v>
      </c>
      <c r="G1767" s="15" t="str">
        <f>IFERROR(ROUND(IF('[10]Linked sheet'!F1767="","-",'[10]Linked sheet'!F1767),'Rounded options'!$B$3),"-")</f>
        <v>-</v>
      </c>
      <c r="H1767" s="15">
        <f>IFERROR(ROUND(IF('[10]Linked sheet'!G1767="","-",'[10]Linked sheet'!G1767),'Rounded options'!$B$3),"-")</f>
        <v>15</v>
      </c>
      <c r="I1767" s="66">
        <f>IF(AND(Q1767=$I$2,$O1767="HRG"),"See 07.BPTs",IFERROR(ROUND('[10]Linked sheet'!H1767,'Rounded options'!$B$3),"-"))</f>
        <v>3062</v>
      </c>
      <c r="J1767" s="15">
        <f>IFERROR(ROUND(IF('[10]Linked sheet'!I1767="","-",'[10]Linked sheet'!I1767),'Rounded options'!$B$3),"-")</f>
        <v>32</v>
      </c>
      <c r="K1767" s="15">
        <f>IFERROR(ROUND(IF('[10]Linked sheet'!J1767="","-",'[10]Linked sheet'!J1767),'Rounded options'!$B$3),"-")</f>
        <v>197</v>
      </c>
      <c r="L1767" s="15" t="str">
        <f>IF('[10]Linked sheet'!K1767="","-",'[10]Linked sheet'!K1767)</f>
        <v>Yes</v>
      </c>
      <c r="M1767" s="39">
        <f>IF('[10]Linked sheet'!L1767="","-",'[10]Linked sheet'!L1767)</f>
        <v>0.30000000000000004</v>
      </c>
      <c r="N1767" s="35">
        <f>IFERROR(ROUND('[10]Linked sheet'!M1767,'Rounded options'!$B$3),"-")</f>
        <v>918</v>
      </c>
      <c r="O1767" s="7" t="str">
        <f>IFERROR(VLOOKUP($B1767,[11]BPT_System_Structure!$B:$F,2,FALSE),"-")</f>
        <v>-</v>
      </c>
      <c r="P1767" s="23" t="str">
        <f>IFERROR(VLOOKUP($B1767,[11]BPT_System_Structure!$B:$F,3,FALSE),"-")</f>
        <v>-</v>
      </c>
      <c r="Q1767" s="8" t="str">
        <f>IFERROR(VLOOKUP($B1767,[11]BPT_System_Structure!$B:$F,5,FALSE),"-")</f>
        <v>-</v>
      </c>
      <c r="R1767" s="59">
        <v>0</v>
      </c>
    </row>
    <row r="1768" spans="2:18" hidden="1" x14ac:dyDescent="0.2">
      <c r="B1768" s="21" t="str">
        <f>'[10]Linked sheet'!A1768</f>
        <v>WA18C</v>
      </c>
      <c r="C1768" s="20" t="str">
        <f>VLOOKUP($B1768,'[10]Linked sheet'!$A$3:$O$1925,2,FALSE)</f>
        <v>Admission for Unexplained Symptoms without Interventions, with CC Score 5+</v>
      </c>
      <c r="D1768" s="68" t="str">
        <f>IF(AND($Q1768=$D$2,$O1768="HRG"),"See 07.BPT",IFERROR(ROUND('[10]Linked sheet'!C1768,'Rounded options'!$B$3),"-"))</f>
        <v>-</v>
      </c>
      <c r="E1768" s="66">
        <f>IF(AND($O1768="HRG",OR($D$2,$Q1768=$E$2)), "See 07.BPTs",IFERROR(ROUND('[10]Linked sheet'!D1768,'Rounded options'!$B$3),"-"))</f>
        <v>4061</v>
      </c>
      <c r="F1768" s="15" t="str">
        <f>IFERROR(ROUND(IF('[10]Linked sheet'!E1768="","-",'[10]Linked sheet'!E1768),'Rounded options'!$B$3),"-")</f>
        <v>-</v>
      </c>
      <c r="G1768" s="15" t="str">
        <f>IFERROR(ROUND(IF('[10]Linked sheet'!F1768="","-",'[10]Linked sheet'!F1768),'Rounded options'!$B$3),"-")</f>
        <v>-</v>
      </c>
      <c r="H1768" s="15">
        <f>IFERROR(ROUND(IF('[10]Linked sheet'!G1768="","-",'[10]Linked sheet'!G1768),'Rounded options'!$B$3),"-")</f>
        <v>5</v>
      </c>
      <c r="I1768" s="66">
        <f>IF(AND(Q1768=$I$2,$O1768="HRG"),"See 07.BPTs",IFERROR(ROUND('[10]Linked sheet'!H1768,'Rounded options'!$B$3),"-"))</f>
        <v>4359</v>
      </c>
      <c r="J1768" s="15">
        <f>IFERROR(ROUND(IF('[10]Linked sheet'!I1768="","-",'[10]Linked sheet'!I1768),'Rounded options'!$B$3),"-")</f>
        <v>63</v>
      </c>
      <c r="K1768" s="15">
        <f>IFERROR(ROUND(IF('[10]Linked sheet'!J1768="","-",'[10]Linked sheet'!J1768),'Rounded options'!$B$3),"-")</f>
        <v>197</v>
      </c>
      <c r="L1768" s="15" t="str">
        <f>IF('[10]Linked sheet'!K1768="","-",'[10]Linked sheet'!K1768)</f>
        <v>Yes</v>
      </c>
      <c r="M1768" s="39">
        <f>IF('[10]Linked sheet'!L1768="","-",'[10]Linked sheet'!L1768)</f>
        <v>0.30000000000000004</v>
      </c>
      <c r="N1768" s="35">
        <f>IFERROR(ROUND('[10]Linked sheet'!M1768,'Rounded options'!$B$3),"-")</f>
        <v>1308</v>
      </c>
      <c r="O1768" s="7" t="str">
        <f>IFERROR(VLOOKUP($B1768,[11]BPT_System_Structure!$B:$F,2,FALSE),"-")</f>
        <v>-</v>
      </c>
      <c r="P1768" s="23" t="str">
        <f>IFERROR(VLOOKUP($B1768,[11]BPT_System_Structure!$B:$F,3,FALSE),"-")</f>
        <v>-</v>
      </c>
      <c r="Q1768" s="8" t="str">
        <f>IFERROR(VLOOKUP($B1768,[11]BPT_System_Structure!$B:$F,5,FALSE),"-")</f>
        <v>-</v>
      </c>
      <c r="R1768" s="59">
        <v>0</v>
      </c>
    </row>
    <row r="1769" spans="2:18" hidden="1" x14ac:dyDescent="0.2">
      <c r="B1769" s="21" t="str">
        <f>'[10]Linked sheet'!A1769</f>
        <v>WA18D</v>
      </c>
      <c r="C1769" s="20" t="str">
        <f>VLOOKUP($B1769,'[10]Linked sheet'!$A$3:$O$1925,2,FALSE)</f>
        <v>Admission for Unexplained Symptoms without Interventions, with CC Score 3-4</v>
      </c>
      <c r="D1769" s="68" t="str">
        <f>IF(AND($Q1769=$D$2,$O1769="HRG"),"See 07.BPT",IFERROR(ROUND('[10]Linked sheet'!C1769,'Rounded options'!$B$3),"-"))</f>
        <v>-</v>
      </c>
      <c r="E1769" s="66">
        <f>IF(AND($O1769="HRG",OR($D$2,$Q1769=$E$2)), "See 07.BPTs",IFERROR(ROUND('[10]Linked sheet'!D1769,'Rounded options'!$B$3),"-"))</f>
        <v>2108</v>
      </c>
      <c r="F1769" s="15" t="str">
        <f>IFERROR(ROUND(IF('[10]Linked sheet'!E1769="","-",'[10]Linked sheet'!E1769),'Rounded options'!$B$3),"-")</f>
        <v>-</v>
      </c>
      <c r="G1769" s="15" t="str">
        <f>IFERROR(ROUND(IF('[10]Linked sheet'!F1769="","-",'[10]Linked sheet'!F1769),'Rounded options'!$B$3),"-")</f>
        <v>-</v>
      </c>
      <c r="H1769" s="15">
        <f>IFERROR(ROUND(IF('[10]Linked sheet'!G1769="","-",'[10]Linked sheet'!G1769),'Rounded options'!$B$3),"-")</f>
        <v>42</v>
      </c>
      <c r="I1769" s="66">
        <f>IF(AND(Q1769=$I$2,$O1769="HRG"),"See 07.BPTs",IFERROR(ROUND('[10]Linked sheet'!H1769,'Rounded options'!$B$3),"-"))</f>
        <v>2852</v>
      </c>
      <c r="J1769" s="15">
        <f>IFERROR(ROUND(IF('[10]Linked sheet'!I1769="","-",'[10]Linked sheet'!I1769),'Rounded options'!$B$3),"-")</f>
        <v>35</v>
      </c>
      <c r="K1769" s="15">
        <f>IFERROR(ROUND(IF('[10]Linked sheet'!J1769="","-",'[10]Linked sheet'!J1769),'Rounded options'!$B$3),"-")</f>
        <v>197</v>
      </c>
      <c r="L1769" s="15" t="str">
        <f>IF('[10]Linked sheet'!K1769="","-",'[10]Linked sheet'!K1769)</f>
        <v>Yes</v>
      </c>
      <c r="M1769" s="39">
        <f>IF('[10]Linked sheet'!L1769="","-",'[10]Linked sheet'!L1769)</f>
        <v>0.30000000000000004</v>
      </c>
      <c r="N1769" s="35">
        <f>IFERROR(ROUND('[10]Linked sheet'!M1769,'Rounded options'!$B$3),"-")</f>
        <v>856</v>
      </c>
      <c r="O1769" s="7" t="str">
        <f>IFERROR(VLOOKUP($B1769,[11]BPT_System_Structure!$B:$F,2,FALSE),"-")</f>
        <v>-</v>
      </c>
      <c r="P1769" s="23" t="str">
        <f>IFERROR(VLOOKUP($B1769,[11]BPT_System_Structure!$B:$F,3,FALSE),"-")</f>
        <v>-</v>
      </c>
      <c r="Q1769" s="8" t="str">
        <f>IFERROR(VLOOKUP($B1769,[11]BPT_System_Structure!$B:$F,5,FALSE),"-")</f>
        <v>-</v>
      </c>
      <c r="R1769" s="59">
        <v>0</v>
      </c>
    </row>
    <row r="1770" spans="2:18" hidden="1" x14ac:dyDescent="0.2">
      <c r="B1770" s="21" t="str">
        <f>'[10]Linked sheet'!A1770</f>
        <v>WA18E</v>
      </c>
      <c r="C1770" s="20" t="str">
        <f>VLOOKUP($B1770,'[10]Linked sheet'!$A$3:$O$1925,2,FALSE)</f>
        <v>Admission for Unexplained Symptoms without Interventions, with CC Score 1-2</v>
      </c>
      <c r="D1770" s="68" t="str">
        <f>IF(AND($Q1770=$D$2,$O1770="HRG"),"See 07.BPT",IFERROR(ROUND('[10]Linked sheet'!C1770,'Rounded options'!$B$3),"-"))</f>
        <v>-</v>
      </c>
      <c r="E1770" s="66">
        <f>IF(AND($O1770="HRG",OR($D$2,$Q1770=$E$2)), "See 07.BPTs",IFERROR(ROUND('[10]Linked sheet'!D1770,'Rounded options'!$B$3),"-"))</f>
        <v>562</v>
      </c>
      <c r="F1770" s="15" t="str">
        <f>IFERROR(ROUND(IF('[10]Linked sheet'!E1770="","-",'[10]Linked sheet'!E1770),'Rounded options'!$B$3),"-")</f>
        <v>-</v>
      </c>
      <c r="G1770" s="15" t="str">
        <f>IFERROR(ROUND(IF('[10]Linked sheet'!F1770="","-",'[10]Linked sheet'!F1770),'Rounded options'!$B$3),"-")</f>
        <v>-</v>
      </c>
      <c r="H1770" s="15">
        <f>IFERROR(ROUND(IF('[10]Linked sheet'!G1770="","-",'[10]Linked sheet'!G1770),'Rounded options'!$B$3),"-")</f>
        <v>5</v>
      </c>
      <c r="I1770" s="66">
        <f>IF(AND(Q1770=$I$2,$O1770="HRG"),"See 07.BPTs",IFERROR(ROUND('[10]Linked sheet'!H1770,'Rounded options'!$B$3),"-"))</f>
        <v>1915</v>
      </c>
      <c r="J1770" s="15">
        <f>IFERROR(ROUND(IF('[10]Linked sheet'!I1770="","-",'[10]Linked sheet'!I1770),'Rounded options'!$B$3),"-")</f>
        <v>15</v>
      </c>
      <c r="K1770" s="15">
        <f>IFERROR(ROUND(IF('[10]Linked sheet'!J1770="","-",'[10]Linked sheet'!J1770),'Rounded options'!$B$3),"-")</f>
        <v>197</v>
      </c>
      <c r="L1770" s="15" t="str">
        <f>IF('[10]Linked sheet'!K1770="","-",'[10]Linked sheet'!K1770)</f>
        <v>Yes</v>
      </c>
      <c r="M1770" s="39">
        <f>IF('[10]Linked sheet'!L1770="","-",'[10]Linked sheet'!L1770)</f>
        <v>0.30000000000000004</v>
      </c>
      <c r="N1770" s="35">
        <f>IFERROR(ROUND('[10]Linked sheet'!M1770,'Rounded options'!$B$3),"-")</f>
        <v>575</v>
      </c>
      <c r="O1770" s="7" t="str">
        <f>IFERROR(VLOOKUP($B1770,[11]BPT_System_Structure!$B:$F,2,FALSE),"-")</f>
        <v>-</v>
      </c>
      <c r="P1770" s="23" t="str">
        <f>IFERROR(VLOOKUP($B1770,[11]BPT_System_Structure!$B:$F,3,FALSE),"-")</f>
        <v>-</v>
      </c>
      <c r="Q1770" s="8" t="str">
        <f>IFERROR(VLOOKUP($B1770,[11]BPT_System_Structure!$B:$F,5,FALSE),"-")</f>
        <v>-</v>
      </c>
      <c r="R1770" s="59">
        <v>0</v>
      </c>
    </row>
    <row r="1771" spans="2:18" hidden="1" x14ac:dyDescent="0.2">
      <c r="B1771" s="21" t="str">
        <f>'[10]Linked sheet'!A1771</f>
        <v>WA18F</v>
      </c>
      <c r="C1771" s="20" t="str">
        <f>VLOOKUP($B1771,'[10]Linked sheet'!$A$3:$O$1925,2,FALSE)</f>
        <v>Admission for Unexplained Symptoms without Interventions, with CC Score 0</v>
      </c>
      <c r="D1771" s="68" t="str">
        <f>IF(AND($Q1771=$D$2,$O1771="HRG"),"See 07.BPT",IFERROR(ROUND('[10]Linked sheet'!C1771,'Rounded options'!$B$3),"-"))</f>
        <v>-</v>
      </c>
      <c r="E1771" s="66">
        <f>IF(AND($O1771="HRG",OR($D$2,$Q1771=$E$2)), "See 07.BPTs",IFERROR(ROUND('[10]Linked sheet'!D1771,'Rounded options'!$B$3),"-"))</f>
        <v>368</v>
      </c>
      <c r="F1771" s="15" t="str">
        <f>IFERROR(ROUND(IF('[10]Linked sheet'!E1771="","-",'[10]Linked sheet'!E1771),'Rounded options'!$B$3),"-")</f>
        <v>-</v>
      </c>
      <c r="G1771" s="15" t="str">
        <f>IFERROR(ROUND(IF('[10]Linked sheet'!F1771="","-",'[10]Linked sheet'!F1771),'Rounded options'!$B$3),"-")</f>
        <v>-</v>
      </c>
      <c r="H1771" s="15">
        <f>IFERROR(ROUND(IF('[10]Linked sheet'!G1771="","-",'[10]Linked sheet'!G1771),'Rounded options'!$B$3),"-")</f>
        <v>5</v>
      </c>
      <c r="I1771" s="66">
        <f>IF(AND(Q1771=$I$2,$O1771="HRG"),"See 07.BPTs",IFERROR(ROUND('[10]Linked sheet'!H1771,'Rounded options'!$B$3),"-"))</f>
        <v>864</v>
      </c>
      <c r="J1771" s="15">
        <f>IFERROR(ROUND(IF('[10]Linked sheet'!I1771="","-",'[10]Linked sheet'!I1771),'Rounded options'!$B$3),"-")</f>
        <v>5</v>
      </c>
      <c r="K1771" s="15">
        <f>IFERROR(ROUND(IF('[10]Linked sheet'!J1771="","-",'[10]Linked sheet'!J1771),'Rounded options'!$B$3),"-")</f>
        <v>197</v>
      </c>
      <c r="L1771" s="15" t="str">
        <f>IF('[10]Linked sheet'!K1771="","-",'[10]Linked sheet'!K1771)</f>
        <v>Yes</v>
      </c>
      <c r="M1771" s="39">
        <f>IF('[10]Linked sheet'!L1771="","-",'[10]Linked sheet'!L1771)</f>
        <v>0.65</v>
      </c>
      <c r="N1771" s="35">
        <f>IFERROR(ROUND('[10]Linked sheet'!M1771,'Rounded options'!$B$3),"-")</f>
        <v>561</v>
      </c>
      <c r="O1771" s="7" t="str">
        <f>IFERROR(VLOOKUP($B1771,[11]BPT_System_Structure!$B:$F,2,FALSE),"-")</f>
        <v>-</v>
      </c>
      <c r="P1771" s="23" t="str">
        <f>IFERROR(VLOOKUP($B1771,[11]BPT_System_Structure!$B:$F,3,FALSE),"-")</f>
        <v>-</v>
      </c>
      <c r="Q1771" s="8" t="str">
        <f>IFERROR(VLOOKUP($B1771,[11]BPT_System_Structure!$B:$F,5,FALSE),"-")</f>
        <v>-</v>
      </c>
      <c r="R1771" s="59">
        <v>0</v>
      </c>
    </row>
    <row r="1772" spans="2:18" hidden="1" x14ac:dyDescent="0.2">
      <c r="B1772" s="21" t="str">
        <f>'[10]Linked sheet'!A1772</f>
        <v>WA19Z</v>
      </c>
      <c r="C1772" s="20" t="str">
        <f>VLOOKUP($B1772,'[10]Linked sheet'!$A$3:$O$1925,2,FALSE)</f>
        <v>Abnormal Findings without Diagnosis</v>
      </c>
      <c r="D1772" s="68" t="str">
        <f>IF(AND($Q1772=$D$2,$O1772="HRG"),"See 07.BPT",IFERROR(ROUND('[10]Linked sheet'!C1772,'Rounded options'!$B$3),"-"))</f>
        <v>-</v>
      </c>
      <c r="E1772" s="66">
        <f>IF(AND($O1772="HRG",OR($D$2,$Q1772=$E$2)), "See 07.BPTs",IFERROR(ROUND('[10]Linked sheet'!D1772,'Rounded options'!$B$3),"-"))</f>
        <v>316</v>
      </c>
      <c r="F1772" s="15" t="str">
        <f>IFERROR(ROUND(IF('[10]Linked sheet'!E1772="","-",'[10]Linked sheet'!E1772),'Rounded options'!$B$3),"-")</f>
        <v>-</v>
      </c>
      <c r="G1772" s="15" t="str">
        <f>IFERROR(ROUND(IF('[10]Linked sheet'!F1772="","-",'[10]Linked sheet'!F1772),'Rounded options'!$B$3),"-")</f>
        <v>-</v>
      </c>
      <c r="H1772" s="15">
        <f>IFERROR(ROUND(IF('[10]Linked sheet'!G1772="","-",'[10]Linked sheet'!G1772),'Rounded options'!$B$3),"-")</f>
        <v>5</v>
      </c>
      <c r="I1772" s="66">
        <f>IF(AND(Q1772=$I$2,$O1772="HRG"),"See 07.BPTs",IFERROR(ROUND('[10]Linked sheet'!H1772,'Rounded options'!$B$3),"-"))</f>
        <v>881</v>
      </c>
      <c r="J1772" s="15">
        <f>IFERROR(ROUND(IF('[10]Linked sheet'!I1772="","-",'[10]Linked sheet'!I1772),'Rounded options'!$B$3),"-")</f>
        <v>5</v>
      </c>
      <c r="K1772" s="15">
        <f>IFERROR(ROUND(IF('[10]Linked sheet'!J1772="","-",'[10]Linked sheet'!J1772),'Rounded options'!$B$3),"-")</f>
        <v>197</v>
      </c>
      <c r="L1772" s="15" t="str">
        <f>IF('[10]Linked sheet'!K1772="","-",'[10]Linked sheet'!K1772)</f>
        <v>Yes</v>
      </c>
      <c r="M1772" s="39">
        <f>IF('[10]Linked sheet'!L1772="","-",'[10]Linked sheet'!L1772)</f>
        <v>0.65</v>
      </c>
      <c r="N1772" s="35">
        <f>IFERROR(ROUND('[10]Linked sheet'!M1772,'Rounded options'!$B$3),"-")</f>
        <v>573</v>
      </c>
      <c r="O1772" s="7" t="str">
        <f>IFERROR(VLOOKUP($B1772,[11]BPT_System_Structure!$B:$F,2,FALSE),"-")</f>
        <v>-</v>
      </c>
      <c r="P1772" s="23" t="str">
        <f>IFERROR(VLOOKUP($B1772,[11]BPT_System_Structure!$B:$F,3,FALSE),"-")</f>
        <v>-</v>
      </c>
      <c r="Q1772" s="8" t="str">
        <f>IFERROR(VLOOKUP($B1772,[11]BPT_System_Structure!$B:$F,5,FALSE),"-")</f>
        <v>-</v>
      </c>
      <c r="R1772" s="59">
        <v>0</v>
      </c>
    </row>
    <row r="1773" spans="2:18" hidden="1" x14ac:dyDescent="0.2">
      <c r="B1773" s="21" t="str">
        <f>'[10]Linked sheet'!A1773</f>
        <v>WA20Z</v>
      </c>
      <c r="C1773" s="20" t="str">
        <f>VLOOKUP($B1773,'[10]Linked sheet'!$A$3:$O$1925,2,FALSE)</f>
        <v>Examination, Follow-Up or Special Screening</v>
      </c>
      <c r="D1773" s="68" t="s">
        <v>13</v>
      </c>
      <c r="E1773" s="66">
        <f>IF(AND($O1773="HRG",OR($D$2,$Q1773=$E$2)), "See 07.BPTs",IFERROR(ROUND('[10]Linked sheet'!D1773,'Rounded options'!$B$3),"-"))</f>
        <v>275</v>
      </c>
      <c r="F1773" s="15" t="str">
        <f>IFERROR(ROUND(IF('[10]Linked sheet'!E1773="","-",'[10]Linked sheet'!E1773),'Rounded options'!$B$3),"-")</f>
        <v>-</v>
      </c>
      <c r="G1773" s="15" t="str">
        <f>IFERROR(ROUND(IF('[10]Linked sheet'!F1773="","-",'[10]Linked sheet'!F1773),'Rounded options'!$B$3),"-")</f>
        <v>-</v>
      </c>
      <c r="H1773" s="15">
        <f>IFERROR(ROUND(IF('[10]Linked sheet'!G1773="","-",'[10]Linked sheet'!G1773),'Rounded options'!$B$3),"-")</f>
        <v>5</v>
      </c>
      <c r="I1773" s="66">
        <f>IF(AND(Q1773=$I$2,$O1773="HRG"),"See 07.BPTs",IFERROR(ROUND('[10]Linked sheet'!H1773,'Rounded options'!$B$3),"-"))</f>
        <v>407</v>
      </c>
      <c r="J1773" s="15">
        <f>IFERROR(ROUND(IF('[10]Linked sheet'!I1773="","-",'[10]Linked sheet'!I1773),'Rounded options'!$B$3),"-")</f>
        <v>5</v>
      </c>
      <c r="K1773" s="15">
        <f>IFERROR(ROUND(IF('[10]Linked sheet'!J1773="","-",'[10]Linked sheet'!J1773),'Rounded options'!$B$3),"-")</f>
        <v>197</v>
      </c>
      <c r="L1773" s="15" t="str">
        <f>IF('[10]Linked sheet'!K1773="","-",'[10]Linked sheet'!K1773)</f>
        <v>Yes</v>
      </c>
      <c r="M1773" s="39">
        <f>IF('[10]Linked sheet'!L1773="","-",'[10]Linked sheet'!L1773)</f>
        <v>1</v>
      </c>
      <c r="N1773" s="35">
        <f>IFERROR(ROUND('[10]Linked sheet'!M1773,'Rounded options'!$B$3),"-")</f>
        <v>407</v>
      </c>
      <c r="O1773" s="7" t="str">
        <f>IFERROR(VLOOKUP($B1773,[11]BPT_System_Structure!$B:$F,2,FALSE),"-")</f>
        <v>-</v>
      </c>
      <c r="P1773" s="23" t="str">
        <f>IFERROR(VLOOKUP($B1773,[11]BPT_System_Structure!$B:$F,3,FALSE),"-")</f>
        <v>-</v>
      </c>
      <c r="Q1773" s="8" t="str">
        <f>IFERROR(VLOOKUP($B1773,[11]BPT_System_Structure!$B:$F,5,FALSE),"-")</f>
        <v>-</v>
      </c>
      <c r="R1773" s="62">
        <v>0</v>
      </c>
    </row>
    <row r="1774" spans="2:18" hidden="1" x14ac:dyDescent="0.2">
      <c r="B1774" s="21" t="str">
        <f>'[10]Linked sheet'!A1774</f>
        <v>WA21Z</v>
      </c>
      <c r="C1774" s="20" t="str">
        <f>VLOOKUP($B1774,'[10]Linked sheet'!$A$3:$O$1925,2,FALSE)</f>
        <v>Other Procedures or Health Care Problems</v>
      </c>
      <c r="D1774" s="68" t="str">
        <f>IF(AND($Q1774=$D$2,$O1774="HRG"),"See 07.BPT",IFERROR(ROUND('[10]Linked sheet'!C1774,'Rounded options'!$B$3),"-"))</f>
        <v>-</v>
      </c>
      <c r="E1774" s="66">
        <f>IF(AND($O1774="HRG",OR($D$2,$Q1774=$E$2)), "See 07.BPTs",IFERROR(ROUND('[10]Linked sheet'!D1774,'Rounded options'!$B$3),"-"))</f>
        <v>460</v>
      </c>
      <c r="F1774" s="15" t="str">
        <f>IFERROR(ROUND(IF('[10]Linked sheet'!E1774="","-",'[10]Linked sheet'!E1774),'Rounded options'!$B$3),"-")</f>
        <v>-</v>
      </c>
      <c r="G1774" s="15" t="str">
        <f>IFERROR(ROUND(IF('[10]Linked sheet'!F1774="","-",'[10]Linked sheet'!F1774),'Rounded options'!$B$3),"-")</f>
        <v>-</v>
      </c>
      <c r="H1774" s="15">
        <f>IFERROR(ROUND(IF('[10]Linked sheet'!G1774="","-",'[10]Linked sheet'!G1774),'Rounded options'!$B$3),"-")</f>
        <v>5</v>
      </c>
      <c r="I1774" s="66">
        <f>IF(AND(Q1774=$I$2,$O1774="HRG"),"See 07.BPTs",IFERROR(ROUND('[10]Linked sheet'!H1774,'Rounded options'!$B$3),"-"))</f>
        <v>693</v>
      </c>
      <c r="J1774" s="15">
        <f>IFERROR(ROUND(IF('[10]Linked sheet'!I1774="","-",'[10]Linked sheet'!I1774),'Rounded options'!$B$3),"-")</f>
        <v>5</v>
      </c>
      <c r="K1774" s="15">
        <f>IFERROR(ROUND(IF('[10]Linked sheet'!J1774="","-",'[10]Linked sheet'!J1774),'Rounded options'!$B$3),"-")</f>
        <v>197</v>
      </c>
      <c r="L1774" s="15" t="str">
        <f>IF('[10]Linked sheet'!K1774="","-",'[10]Linked sheet'!K1774)</f>
        <v>No</v>
      </c>
      <c r="M1774" s="39" t="str">
        <f>IF('[10]Linked sheet'!L1774="","-",'[10]Linked sheet'!L1774)</f>
        <v>-</v>
      </c>
      <c r="N1774" s="35">
        <f>IFERROR(ROUND('[10]Linked sheet'!M1774,'Rounded options'!$B$3),"-")</f>
        <v>0</v>
      </c>
      <c r="O1774" s="7" t="str">
        <f>IFERROR(VLOOKUP($B1774,[11]BPT_System_Structure!$B:$F,2,FALSE),"-")</f>
        <v>-</v>
      </c>
      <c r="P1774" s="23" t="str">
        <f>IFERROR(VLOOKUP($B1774,[11]BPT_System_Structure!$B:$F,3,FALSE),"-")</f>
        <v>-</v>
      </c>
      <c r="Q1774" s="8" t="str">
        <f>IFERROR(VLOOKUP($B1774,[11]BPT_System_Structure!$B:$F,5,FALSE),"-")</f>
        <v>-</v>
      </c>
      <c r="R1774" s="59">
        <v>0</v>
      </c>
    </row>
    <row r="1775" spans="2:18" hidden="1" x14ac:dyDescent="0.2">
      <c r="B1775" s="21" t="str">
        <f>'[10]Linked sheet'!A1775</f>
        <v>WA22A</v>
      </c>
      <c r="C1775" s="20" t="str">
        <f>VLOOKUP($B1775,'[10]Linked sheet'!$A$3:$O$1925,2,FALSE)</f>
        <v>Other Specified Admissions or Counselling, with CC Score 4+</v>
      </c>
      <c r="D1775" s="68" t="str">
        <f>IF(AND($Q1775=$D$2,$O1775="HRG"),"See 07.BPT",IFERROR(ROUND('[10]Linked sheet'!C1775,'Rounded options'!$B$3),"-"))</f>
        <v>-</v>
      </c>
      <c r="E1775" s="66">
        <f>IF(AND($O1775="HRG",OR($D$2,$Q1775=$E$2)), "See 07.BPTs",IFERROR(ROUND('[10]Linked sheet'!D1775,'Rounded options'!$B$3),"-"))</f>
        <v>4419</v>
      </c>
      <c r="F1775" s="15" t="str">
        <f>IFERROR(ROUND(IF('[10]Linked sheet'!E1775="","-",'[10]Linked sheet'!E1775),'Rounded options'!$B$3),"-")</f>
        <v>-</v>
      </c>
      <c r="G1775" s="15" t="str">
        <f>IFERROR(ROUND(IF('[10]Linked sheet'!F1775="","-",'[10]Linked sheet'!F1775),'Rounded options'!$B$3),"-")</f>
        <v>-</v>
      </c>
      <c r="H1775" s="15">
        <f>IFERROR(ROUND(IF('[10]Linked sheet'!G1775="","-",'[10]Linked sheet'!G1775),'Rounded options'!$B$3),"-")</f>
        <v>69</v>
      </c>
      <c r="I1775" s="66">
        <f>IF(AND(Q1775=$I$2,$O1775="HRG"),"See 07.BPTs",IFERROR(ROUND('[10]Linked sheet'!H1775,'Rounded options'!$B$3),"-"))</f>
        <v>4419</v>
      </c>
      <c r="J1775" s="15">
        <f>IFERROR(ROUND(IF('[10]Linked sheet'!I1775="","-",'[10]Linked sheet'!I1775),'Rounded options'!$B$3),"-")</f>
        <v>69</v>
      </c>
      <c r="K1775" s="15">
        <f>IFERROR(ROUND(IF('[10]Linked sheet'!J1775="","-",'[10]Linked sheet'!J1775),'Rounded options'!$B$3),"-")</f>
        <v>197</v>
      </c>
      <c r="L1775" s="15" t="str">
        <f>IF('[10]Linked sheet'!K1775="","-",'[10]Linked sheet'!K1775)</f>
        <v>Yes</v>
      </c>
      <c r="M1775" s="39">
        <f>IF('[10]Linked sheet'!L1775="","-",'[10]Linked sheet'!L1775)</f>
        <v>0.30000000000000004</v>
      </c>
      <c r="N1775" s="35">
        <f>IFERROR(ROUND('[10]Linked sheet'!M1775,'Rounded options'!$B$3),"-")</f>
        <v>1326</v>
      </c>
      <c r="O1775" s="7" t="str">
        <f>IFERROR(VLOOKUP($B1775,[11]BPT_System_Structure!$B:$F,2,FALSE),"-")</f>
        <v>-</v>
      </c>
      <c r="P1775" s="23" t="str">
        <f>IFERROR(VLOOKUP($B1775,[11]BPT_System_Structure!$B:$F,3,FALSE),"-")</f>
        <v>-</v>
      </c>
      <c r="Q1775" s="8" t="str">
        <f>IFERROR(VLOOKUP($B1775,[11]BPT_System_Structure!$B:$F,5,FALSE),"-")</f>
        <v>-</v>
      </c>
      <c r="R1775" s="59">
        <v>0</v>
      </c>
    </row>
    <row r="1776" spans="2:18" hidden="1" x14ac:dyDescent="0.2">
      <c r="B1776" s="21" t="str">
        <f>'[10]Linked sheet'!A1776</f>
        <v>WA22B</v>
      </c>
      <c r="C1776" s="20" t="str">
        <f>VLOOKUP($B1776,'[10]Linked sheet'!$A$3:$O$1925,2,FALSE)</f>
        <v>Other Specified Admissions or Counselling, with CC Score 2-3</v>
      </c>
      <c r="D1776" s="68" t="str">
        <f>IF(AND($Q1776=$D$2,$O1776="HRG"),"See 07.BPT",IFERROR(ROUND('[10]Linked sheet'!C1776,'Rounded options'!$B$3),"-"))</f>
        <v>-</v>
      </c>
      <c r="E1776" s="66">
        <f>IF(AND($O1776="HRG",OR($D$2,$Q1776=$E$2)), "See 07.BPTs",IFERROR(ROUND('[10]Linked sheet'!D1776,'Rounded options'!$B$3),"-"))</f>
        <v>3178</v>
      </c>
      <c r="F1776" s="15" t="str">
        <f>IFERROR(ROUND(IF('[10]Linked sheet'!E1776="","-",'[10]Linked sheet'!E1776),'Rounded options'!$B$3),"-")</f>
        <v>-</v>
      </c>
      <c r="G1776" s="15" t="str">
        <f>IFERROR(ROUND(IF('[10]Linked sheet'!F1776="","-",'[10]Linked sheet'!F1776),'Rounded options'!$B$3),"-")</f>
        <v>-</v>
      </c>
      <c r="H1776" s="15">
        <f>IFERROR(ROUND(IF('[10]Linked sheet'!G1776="","-",'[10]Linked sheet'!G1776),'Rounded options'!$B$3),"-")</f>
        <v>42</v>
      </c>
      <c r="I1776" s="66">
        <f>IF(AND(Q1776=$I$2,$O1776="HRG"),"See 07.BPTs",IFERROR(ROUND('[10]Linked sheet'!H1776,'Rounded options'!$B$3),"-"))</f>
        <v>3178</v>
      </c>
      <c r="J1776" s="15">
        <f>IFERROR(ROUND(IF('[10]Linked sheet'!I1776="","-",'[10]Linked sheet'!I1776),'Rounded options'!$B$3),"-")</f>
        <v>42</v>
      </c>
      <c r="K1776" s="15">
        <f>IFERROR(ROUND(IF('[10]Linked sheet'!J1776="","-",'[10]Linked sheet'!J1776),'Rounded options'!$B$3),"-")</f>
        <v>197</v>
      </c>
      <c r="L1776" s="15" t="str">
        <f>IF('[10]Linked sheet'!K1776="","-",'[10]Linked sheet'!K1776)</f>
        <v>Yes</v>
      </c>
      <c r="M1776" s="39">
        <f>IF('[10]Linked sheet'!L1776="","-",'[10]Linked sheet'!L1776)</f>
        <v>0.30000000000000004</v>
      </c>
      <c r="N1776" s="35">
        <f>IFERROR(ROUND('[10]Linked sheet'!M1776,'Rounded options'!$B$3),"-")</f>
        <v>953</v>
      </c>
      <c r="O1776" s="7" t="str">
        <f>IFERROR(VLOOKUP($B1776,[11]BPT_System_Structure!$B:$F,2,FALSE),"-")</f>
        <v>-</v>
      </c>
      <c r="P1776" s="23" t="str">
        <f>IFERROR(VLOOKUP($B1776,[11]BPT_System_Structure!$B:$F,3,FALSE),"-")</f>
        <v>-</v>
      </c>
      <c r="Q1776" s="8" t="str">
        <f>IFERROR(VLOOKUP($B1776,[11]BPT_System_Structure!$B:$F,5,FALSE),"-")</f>
        <v>-</v>
      </c>
      <c r="R1776" s="59">
        <v>0</v>
      </c>
    </row>
    <row r="1777" spans="2:18" hidden="1" x14ac:dyDescent="0.2">
      <c r="B1777" s="21" t="str">
        <f>'[10]Linked sheet'!A1777</f>
        <v>WA22C</v>
      </c>
      <c r="C1777" s="20" t="str">
        <f>VLOOKUP($B1777,'[10]Linked sheet'!$A$3:$O$1925,2,FALSE)</f>
        <v>Other Specified Admissions or Counselling, with CC Score 0-1</v>
      </c>
      <c r="D1777" s="68" t="str">
        <f>IF(AND($Q1777=$D$2,$O1777="HRG"),"See 07.BPT",IFERROR(ROUND('[10]Linked sheet'!C1777,'Rounded options'!$B$3),"-"))</f>
        <v>-</v>
      </c>
      <c r="E1777" s="66">
        <f>IF(AND($O1777="HRG",OR($D$2,$Q1777=$E$2)), "See 07.BPTs",IFERROR(ROUND('[10]Linked sheet'!D1777,'Rounded options'!$B$3),"-"))</f>
        <v>1429</v>
      </c>
      <c r="F1777" s="15" t="str">
        <f>IFERROR(ROUND(IF('[10]Linked sheet'!E1777="","-",'[10]Linked sheet'!E1777),'Rounded options'!$B$3),"-")</f>
        <v>-</v>
      </c>
      <c r="G1777" s="15" t="str">
        <f>IFERROR(ROUND(IF('[10]Linked sheet'!F1777="","-",'[10]Linked sheet'!F1777),'Rounded options'!$B$3),"-")</f>
        <v>-</v>
      </c>
      <c r="H1777" s="15">
        <f>IFERROR(ROUND(IF('[10]Linked sheet'!G1777="","-",'[10]Linked sheet'!G1777),'Rounded options'!$B$3),"-")</f>
        <v>25</v>
      </c>
      <c r="I1777" s="66">
        <f>IF(AND(Q1777=$I$2,$O1777="HRG"),"See 07.BPTs",IFERROR(ROUND('[10]Linked sheet'!H1777,'Rounded options'!$B$3),"-"))</f>
        <v>2000</v>
      </c>
      <c r="J1777" s="15">
        <f>IFERROR(ROUND(IF('[10]Linked sheet'!I1777="","-",'[10]Linked sheet'!I1777),'Rounded options'!$B$3),"-")</f>
        <v>15</v>
      </c>
      <c r="K1777" s="15">
        <f>IFERROR(ROUND(IF('[10]Linked sheet'!J1777="","-",'[10]Linked sheet'!J1777),'Rounded options'!$B$3),"-")</f>
        <v>197</v>
      </c>
      <c r="L1777" s="15" t="str">
        <f>IF('[10]Linked sheet'!K1777="","-",'[10]Linked sheet'!K1777)</f>
        <v>Yes</v>
      </c>
      <c r="M1777" s="39">
        <f>IF('[10]Linked sheet'!L1777="","-",'[10]Linked sheet'!L1777)</f>
        <v>0.30000000000000004</v>
      </c>
      <c r="N1777" s="35">
        <f>IFERROR(ROUND('[10]Linked sheet'!M1777,'Rounded options'!$B$3),"-")</f>
        <v>600</v>
      </c>
      <c r="O1777" s="7" t="str">
        <f>IFERROR(VLOOKUP($B1777,[11]BPT_System_Structure!$B:$F,2,FALSE),"-")</f>
        <v>-</v>
      </c>
      <c r="P1777" s="23" t="str">
        <f>IFERROR(VLOOKUP($B1777,[11]BPT_System_Structure!$B:$F,3,FALSE),"-")</f>
        <v>-</v>
      </c>
      <c r="Q1777" s="8" t="str">
        <f>IFERROR(VLOOKUP($B1777,[11]BPT_System_Structure!$B:$F,5,FALSE),"-")</f>
        <v>-</v>
      </c>
      <c r="R1777" s="59">
        <v>0</v>
      </c>
    </row>
    <row r="1778" spans="2:18" hidden="1" x14ac:dyDescent="0.2">
      <c r="B1778" s="21" t="str">
        <f>'[10]Linked sheet'!A1778</f>
        <v>WA23A</v>
      </c>
      <c r="C1778" s="20" t="str">
        <f>VLOOKUP($B1778,'[10]Linked sheet'!$A$3:$O$1925,2,FALSE)</f>
        <v>Falls without Specific Cause, with CC Score 4+</v>
      </c>
      <c r="D1778" s="68" t="str">
        <f>IF(AND($Q1778=$D$2,$O1778="HRG"),"See 07.BPT",IFERROR(ROUND('[10]Linked sheet'!C1778,'Rounded options'!$B$3),"-"))</f>
        <v>-</v>
      </c>
      <c r="E1778" s="66">
        <f>IF(AND($O1778="HRG",OR($D$2,$Q1778=$E$2)), "See 07.BPTs",IFERROR(ROUND('[10]Linked sheet'!D1778,'Rounded options'!$B$3),"-"))</f>
        <v>4560</v>
      </c>
      <c r="F1778" s="15" t="str">
        <f>IFERROR(ROUND(IF('[10]Linked sheet'!E1778="","-",'[10]Linked sheet'!E1778),'Rounded options'!$B$3),"-")</f>
        <v>-</v>
      </c>
      <c r="G1778" s="15" t="str">
        <f>IFERROR(ROUND(IF('[10]Linked sheet'!F1778="","-",'[10]Linked sheet'!F1778),'Rounded options'!$B$3),"-")</f>
        <v>-</v>
      </c>
      <c r="H1778" s="15">
        <f>IFERROR(ROUND(IF('[10]Linked sheet'!G1778="","-",'[10]Linked sheet'!G1778),'Rounded options'!$B$3),"-")</f>
        <v>62</v>
      </c>
      <c r="I1778" s="66">
        <f>IF(AND(Q1778=$I$2,$O1778="HRG"),"See 07.BPTs",IFERROR(ROUND('[10]Linked sheet'!H1778,'Rounded options'!$B$3),"-"))</f>
        <v>4560</v>
      </c>
      <c r="J1778" s="15">
        <f>IFERROR(ROUND(IF('[10]Linked sheet'!I1778="","-",'[10]Linked sheet'!I1778),'Rounded options'!$B$3),"-")</f>
        <v>62</v>
      </c>
      <c r="K1778" s="15">
        <f>IFERROR(ROUND(IF('[10]Linked sheet'!J1778="","-",'[10]Linked sheet'!J1778),'Rounded options'!$B$3),"-")</f>
        <v>197</v>
      </c>
      <c r="L1778" s="15" t="str">
        <f>IF('[10]Linked sheet'!K1778="","-",'[10]Linked sheet'!K1778)</f>
        <v>Yes</v>
      </c>
      <c r="M1778" s="39">
        <f>IF('[10]Linked sheet'!L1778="","-",'[10]Linked sheet'!L1778)</f>
        <v>0.30000000000000004</v>
      </c>
      <c r="N1778" s="35">
        <f>IFERROR(ROUND('[10]Linked sheet'!M1778,'Rounded options'!$B$3),"-")</f>
        <v>1368</v>
      </c>
      <c r="O1778" s="7" t="str">
        <f>IFERROR(VLOOKUP($B1778,[11]BPT_System_Structure!$B:$F,2,FALSE),"-")</f>
        <v>-</v>
      </c>
      <c r="P1778" s="23" t="str">
        <f>IFERROR(VLOOKUP($B1778,[11]BPT_System_Structure!$B:$F,3,FALSE),"-")</f>
        <v>-</v>
      </c>
      <c r="Q1778" s="8" t="str">
        <f>IFERROR(VLOOKUP($B1778,[11]BPT_System_Structure!$B:$F,5,FALSE),"-")</f>
        <v>-</v>
      </c>
      <c r="R1778" s="59">
        <v>0</v>
      </c>
    </row>
    <row r="1779" spans="2:18" hidden="1" x14ac:dyDescent="0.2">
      <c r="B1779" s="21" t="str">
        <f>'[10]Linked sheet'!A1779</f>
        <v>WA23B</v>
      </c>
      <c r="C1779" s="20" t="str">
        <f>VLOOKUP($B1779,'[10]Linked sheet'!$A$3:$O$1925,2,FALSE)</f>
        <v>Falls without Specific Cause, with CC Score 2-3</v>
      </c>
      <c r="D1779" s="68" t="str">
        <f>IF(AND($Q1779=$D$2,$O1779="HRG"),"See 07.BPT",IFERROR(ROUND('[10]Linked sheet'!C1779,'Rounded options'!$B$3),"-"))</f>
        <v>-</v>
      </c>
      <c r="E1779" s="66">
        <f>IF(AND($O1779="HRG",OR($D$2,$Q1779=$E$2)), "See 07.BPTs",IFERROR(ROUND('[10]Linked sheet'!D1779,'Rounded options'!$B$3),"-"))</f>
        <v>3250</v>
      </c>
      <c r="F1779" s="15" t="str">
        <f>IFERROR(ROUND(IF('[10]Linked sheet'!E1779="","-",'[10]Linked sheet'!E1779),'Rounded options'!$B$3),"-")</f>
        <v>-</v>
      </c>
      <c r="G1779" s="15" t="str">
        <f>IFERROR(ROUND(IF('[10]Linked sheet'!F1779="","-",'[10]Linked sheet'!F1779),'Rounded options'!$B$3),"-")</f>
        <v>-</v>
      </c>
      <c r="H1779" s="15">
        <f>IFERROR(ROUND(IF('[10]Linked sheet'!G1779="","-",'[10]Linked sheet'!G1779),'Rounded options'!$B$3),"-")</f>
        <v>39</v>
      </c>
      <c r="I1779" s="66">
        <f>IF(AND(Q1779=$I$2,$O1779="HRG"),"See 07.BPTs",IFERROR(ROUND('[10]Linked sheet'!H1779,'Rounded options'!$B$3),"-"))</f>
        <v>3250</v>
      </c>
      <c r="J1779" s="15">
        <f>IFERROR(ROUND(IF('[10]Linked sheet'!I1779="","-",'[10]Linked sheet'!I1779),'Rounded options'!$B$3),"-")</f>
        <v>39</v>
      </c>
      <c r="K1779" s="15">
        <f>IFERROR(ROUND(IF('[10]Linked sheet'!J1779="","-",'[10]Linked sheet'!J1779),'Rounded options'!$B$3),"-")</f>
        <v>197</v>
      </c>
      <c r="L1779" s="15" t="str">
        <f>IF('[10]Linked sheet'!K1779="","-",'[10]Linked sheet'!K1779)</f>
        <v>Yes</v>
      </c>
      <c r="M1779" s="39">
        <f>IF('[10]Linked sheet'!L1779="","-",'[10]Linked sheet'!L1779)</f>
        <v>0.30000000000000004</v>
      </c>
      <c r="N1779" s="35">
        <f>IFERROR(ROUND('[10]Linked sheet'!M1779,'Rounded options'!$B$3),"-")</f>
        <v>975</v>
      </c>
      <c r="O1779" s="7" t="str">
        <f>IFERROR(VLOOKUP($B1779,[11]BPT_System_Structure!$B:$F,2,FALSE),"-")</f>
        <v>-</v>
      </c>
      <c r="P1779" s="23" t="str">
        <f>IFERROR(VLOOKUP($B1779,[11]BPT_System_Structure!$B:$F,3,FALSE),"-")</f>
        <v>-</v>
      </c>
      <c r="Q1779" s="8" t="str">
        <f>IFERROR(VLOOKUP($B1779,[11]BPT_System_Structure!$B:$F,5,FALSE),"-")</f>
        <v>-</v>
      </c>
      <c r="R1779" s="59">
        <v>0</v>
      </c>
    </row>
    <row r="1780" spans="2:18" hidden="1" x14ac:dyDescent="0.2">
      <c r="B1780" s="21" t="str">
        <f>'[10]Linked sheet'!A1780</f>
        <v>WA23C</v>
      </c>
      <c r="C1780" s="20" t="str">
        <f>VLOOKUP($B1780,'[10]Linked sheet'!$A$3:$O$1925,2,FALSE)</f>
        <v>Falls without Specific Cause, with CC Score 0-1</v>
      </c>
      <c r="D1780" s="68" t="str">
        <f>IF(AND($Q1780=$D$2,$O1780="HRG"),"See 07.BPT",IFERROR(ROUND('[10]Linked sheet'!C1780,'Rounded options'!$B$3),"-"))</f>
        <v>-</v>
      </c>
      <c r="E1780" s="66">
        <f>IF(AND($O1780="HRG",OR($D$2,$Q1780=$E$2)), "See 07.BPTs",IFERROR(ROUND('[10]Linked sheet'!D1780,'Rounded options'!$B$3),"-"))</f>
        <v>2332</v>
      </c>
      <c r="F1780" s="15" t="str">
        <f>IFERROR(ROUND(IF('[10]Linked sheet'!E1780="","-",'[10]Linked sheet'!E1780),'Rounded options'!$B$3),"-")</f>
        <v>-</v>
      </c>
      <c r="G1780" s="15" t="str">
        <f>IFERROR(ROUND(IF('[10]Linked sheet'!F1780="","-",'[10]Linked sheet'!F1780),'Rounded options'!$B$3),"-")</f>
        <v>-</v>
      </c>
      <c r="H1780" s="15">
        <f>IFERROR(ROUND(IF('[10]Linked sheet'!G1780="","-",'[10]Linked sheet'!G1780),'Rounded options'!$B$3),"-")</f>
        <v>24</v>
      </c>
      <c r="I1780" s="66">
        <f>IF(AND(Q1780=$I$2,$O1780="HRG"),"See 07.BPTs",IFERROR(ROUND('[10]Linked sheet'!H1780,'Rounded options'!$B$3),"-"))</f>
        <v>2332</v>
      </c>
      <c r="J1780" s="15">
        <f>IFERROR(ROUND(IF('[10]Linked sheet'!I1780="","-",'[10]Linked sheet'!I1780),'Rounded options'!$B$3),"-")</f>
        <v>24</v>
      </c>
      <c r="K1780" s="15">
        <f>IFERROR(ROUND(IF('[10]Linked sheet'!J1780="","-",'[10]Linked sheet'!J1780),'Rounded options'!$B$3),"-")</f>
        <v>197</v>
      </c>
      <c r="L1780" s="15" t="str">
        <f>IF('[10]Linked sheet'!K1780="","-",'[10]Linked sheet'!K1780)</f>
        <v>Yes</v>
      </c>
      <c r="M1780" s="39">
        <f>IF('[10]Linked sheet'!L1780="","-",'[10]Linked sheet'!L1780)</f>
        <v>0.30000000000000004</v>
      </c>
      <c r="N1780" s="35">
        <f>IFERROR(ROUND('[10]Linked sheet'!M1780,'Rounded options'!$B$3),"-")</f>
        <v>700</v>
      </c>
      <c r="O1780" s="7" t="str">
        <f>IFERROR(VLOOKUP($B1780,[11]BPT_System_Structure!$B:$F,2,FALSE),"-")</f>
        <v>-</v>
      </c>
      <c r="P1780" s="23" t="str">
        <f>IFERROR(VLOOKUP($B1780,[11]BPT_System_Structure!$B:$F,3,FALSE),"-")</f>
        <v>-</v>
      </c>
      <c r="Q1780" s="8" t="str">
        <f>IFERROR(VLOOKUP($B1780,[11]BPT_System_Structure!$B:$F,5,FALSE),"-")</f>
        <v>-</v>
      </c>
      <c r="R1780" s="59">
        <v>0</v>
      </c>
    </row>
    <row r="1781" spans="2:18" hidden="1" x14ac:dyDescent="0.2">
      <c r="B1781" s="21" t="str">
        <f>'[10]Linked sheet'!A1781</f>
        <v>WA24A</v>
      </c>
      <c r="C1781" s="20" t="str">
        <f>VLOOKUP($B1781,'[10]Linked sheet'!$A$3:$O$1925,2,FALSE)</f>
        <v>Procedures on the Lymphatic System with CC Score 1+</v>
      </c>
      <c r="D1781" s="68" t="str">
        <f>IF(AND($Q1781=$D$2,$O1781="HRG"),"See 07.BPT",IFERROR(ROUND('[10]Linked sheet'!C1781,'Rounded options'!$B$3),"-"))</f>
        <v>-</v>
      </c>
      <c r="E1781" s="66">
        <f>IF(AND($O1781="HRG",OR($D$2,$Q1781=$E$2)), "See 07.BPTs",IFERROR(ROUND('[10]Linked sheet'!D1781,'Rounded options'!$B$3),"-"))</f>
        <v>2377</v>
      </c>
      <c r="F1781" s="15" t="str">
        <f>IFERROR(ROUND(IF('[10]Linked sheet'!E1781="","-",'[10]Linked sheet'!E1781),'Rounded options'!$B$3),"-")</f>
        <v>-</v>
      </c>
      <c r="G1781" s="15" t="str">
        <f>IFERROR(ROUND(IF('[10]Linked sheet'!F1781="","-",'[10]Linked sheet'!F1781),'Rounded options'!$B$3),"-")</f>
        <v>-</v>
      </c>
      <c r="H1781" s="15">
        <f>IFERROR(ROUND(IF('[10]Linked sheet'!G1781="","-",'[10]Linked sheet'!G1781),'Rounded options'!$B$3),"-")</f>
        <v>8</v>
      </c>
      <c r="I1781" s="66">
        <f>IF(AND(Q1781=$I$2,$O1781="HRG"),"See 07.BPTs",IFERROR(ROUND('[10]Linked sheet'!H1781,'Rounded options'!$B$3),"-"))</f>
        <v>7042</v>
      </c>
      <c r="J1781" s="15">
        <f>IFERROR(ROUND(IF('[10]Linked sheet'!I1781="","-",'[10]Linked sheet'!I1781),'Rounded options'!$B$3),"-")</f>
        <v>60</v>
      </c>
      <c r="K1781" s="15">
        <f>IFERROR(ROUND(IF('[10]Linked sheet'!J1781="","-",'[10]Linked sheet'!J1781),'Rounded options'!$B$3),"-")</f>
        <v>197</v>
      </c>
      <c r="L1781" s="15" t="str">
        <f>IF('[10]Linked sheet'!K1781="","-",'[10]Linked sheet'!K1781)</f>
        <v>No</v>
      </c>
      <c r="M1781" s="39" t="str">
        <f>IF('[10]Linked sheet'!L1781="","-",'[10]Linked sheet'!L1781)</f>
        <v>-</v>
      </c>
      <c r="N1781" s="35">
        <f>IFERROR(ROUND('[10]Linked sheet'!M1781,'Rounded options'!$B$3),"-")</f>
        <v>0</v>
      </c>
      <c r="O1781" s="7" t="str">
        <f>IFERROR(VLOOKUP($B1781,[11]BPT_System_Structure!$B:$F,2,FALSE),"-")</f>
        <v>-</v>
      </c>
      <c r="P1781" s="23" t="str">
        <f>IFERROR(VLOOKUP($B1781,[11]BPT_System_Structure!$B:$F,3,FALSE),"-")</f>
        <v>-</v>
      </c>
      <c r="Q1781" s="8" t="str">
        <f>IFERROR(VLOOKUP($B1781,[11]BPT_System_Structure!$B:$F,5,FALSE),"-")</f>
        <v>-</v>
      </c>
      <c r="R1781" s="59">
        <v>0</v>
      </c>
    </row>
    <row r="1782" spans="2:18" hidden="1" x14ac:dyDescent="0.2">
      <c r="B1782" s="21" t="str">
        <f>'[10]Linked sheet'!A1782</f>
        <v>WA24B</v>
      </c>
      <c r="C1782" s="20" t="str">
        <f>VLOOKUP($B1782,'[10]Linked sheet'!$A$3:$O$1925,2,FALSE)</f>
        <v>Procedures on the Lymphatic System with CC Score 0</v>
      </c>
      <c r="D1782" s="68" t="str">
        <f>IF(AND($Q1782=$D$2,$O1782="HRG"),"See 07.BPT",IFERROR(ROUND('[10]Linked sheet'!C1782,'Rounded options'!$B$3),"-"))</f>
        <v>-</v>
      </c>
      <c r="E1782" s="66">
        <f>IF(AND($O1782="HRG",OR($D$2,$Q1782=$E$2)), "See 07.BPTs",IFERROR(ROUND('[10]Linked sheet'!D1782,'Rounded options'!$B$3),"-"))</f>
        <v>1695</v>
      </c>
      <c r="F1782" s="15" t="str">
        <f>IFERROR(ROUND(IF('[10]Linked sheet'!E1782="","-",'[10]Linked sheet'!E1782),'Rounded options'!$B$3),"-")</f>
        <v>-</v>
      </c>
      <c r="G1782" s="15" t="str">
        <f>IFERROR(ROUND(IF('[10]Linked sheet'!F1782="","-",'[10]Linked sheet'!F1782),'Rounded options'!$B$3),"-")</f>
        <v>-</v>
      </c>
      <c r="H1782" s="15">
        <f>IFERROR(ROUND(IF('[10]Linked sheet'!G1782="","-",'[10]Linked sheet'!G1782),'Rounded options'!$B$3),"-")</f>
        <v>5</v>
      </c>
      <c r="I1782" s="66">
        <f>IF(AND(Q1782=$I$2,$O1782="HRG"),"See 07.BPTs",IFERROR(ROUND('[10]Linked sheet'!H1782,'Rounded options'!$B$3),"-"))</f>
        <v>3466</v>
      </c>
      <c r="J1782" s="15">
        <f>IFERROR(ROUND(IF('[10]Linked sheet'!I1782="","-",'[10]Linked sheet'!I1782),'Rounded options'!$B$3),"-")</f>
        <v>25</v>
      </c>
      <c r="K1782" s="15">
        <f>IFERROR(ROUND(IF('[10]Linked sheet'!J1782="","-",'[10]Linked sheet'!J1782),'Rounded options'!$B$3),"-")</f>
        <v>197</v>
      </c>
      <c r="L1782" s="15" t="str">
        <f>IF('[10]Linked sheet'!K1782="","-",'[10]Linked sheet'!K1782)</f>
        <v>No</v>
      </c>
      <c r="M1782" s="39" t="str">
        <f>IF('[10]Linked sheet'!L1782="","-",'[10]Linked sheet'!L1782)</f>
        <v>-</v>
      </c>
      <c r="N1782" s="35">
        <f>IFERROR(ROUND('[10]Linked sheet'!M1782,'Rounded options'!$B$3),"-")</f>
        <v>0</v>
      </c>
      <c r="O1782" s="7" t="str">
        <f>IFERROR(VLOOKUP($B1782,[11]BPT_System_Structure!$B:$F,2,FALSE),"-")</f>
        <v>-</v>
      </c>
      <c r="P1782" s="23" t="str">
        <f>IFERROR(VLOOKUP($B1782,[11]BPT_System_Structure!$B:$F,3,FALSE),"-")</f>
        <v>-</v>
      </c>
      <c r="Q1782" s="8" t="str">
        <f>IFERROR(VLOOKUP($B1782,[11]BPT_System_Structure!$B:$F,5,FALSE),"-")</f>
        <v>-</v>
      </c>
      <c r="R1782" s="59">
        <v>0</v>
      </c>
    </row>
    <row r="1783" spans="2:18" hidden="1" x14ac:dyDescent="0.2">
      <c r="B1783" s="21" t="str">
        <f>'[10]Linked sheet'!A1783</f>
        <v>YQ01A</v>
      </c>
      <c r="C1783" s="20" t="str">
        <f>VLOOKUP($B1783,'[10]Linked sheet'!$A$3:$O$1925,2,FALSE)</f>
        <v>Multiple or Revisional, Open Repair of Abdominal or Thoracoabdominal Aortic Aneurysm, with CC Score 6+</v>
      </c>
      <c r="D1783" s="68" t="str">
        <f>IF(AND($Q1783=$D$2,$O1783="HRG"),"See 07.BPT",IFERROR(ROUND('[10]Linked sheet'!C1783,'Rounded options'!$B$3),"-"))</f>
        <v>-</v>
      </c>
      <c r="E1783" s="66">
        <f>IF(AND($O1783="HRG",OR($D$2,$Q1783=$E$2)), "See 07.BPTs",IFERROR(ROUND('[10]Linked sheet'!D1783,'Rounded options'!$B$3),"-"))</f>
        <v>10951</v>
      </c>
      <c r="F1783" s="15" t="str">
        <f>IFERROR(ROUND(IF('[10]Linked sheet'!E1783="","-",'[10]Linked sheet'!E1783),'Rounded options'!$B$3),"-")</f>
        <v>-</v>
      </c>
      <c r="G1783" s="15" t="str">
        <f>IFERROR(ROUND(IF('[10]Linked sheet'!F1783="","-",'[10]Linked sheet'!F1783),'Rounded options'!$B$3),"-")</f>
        <v>-</v>
      </c>
      <c r="H1783" s="15">
        <f>IFERROR(ROUND(IF('[10]Linked sheet'!G1783="","-",'[10]Linked sheet'!G1783),'Rounded options'!$B$3),"-")</f>
        <v>61</v>
      </c>
      <c r="I1783" s="66">
        <f>IF(AND(Q1783=$I$2,$O1783="HRG"),"See 07.BPTs",IFERROR(ROUND('[10]Linked sheet'!H1783,'Rounded options'!$B$3),"-"))</f>
        <v>10951</v>
      </c>
      <c r="J1783" s="15">
        <f>IFERROR(ROUND(IF('[10]Linked sheet'!I1783="","-",'[10]Linked sheet'!I1783),'Rounded options'!$B$3),"-")</f>
        <v>61</v>
      </c>
      <c r="K1783" s="15">
        <f>IFERROR(ROUND(IF('[10]Linked sheet'!J1783="","-",'[10]Linked sheet'!J1783),'Rounded options'!$B$3),"-")</f>
        <v>212</v>
      </c>
      <c r="L1783" s="15" t="str">
        <f>IF('[10]Linked sheet'!K1783="","-",'[10]Linked sheet'!K1783)</f>
        <v>No</v>
      </c>
      <c r="M1783" s="39" t="str">
        <f>IF('[10]Linked sheet'!L1783="","-",'[10]Linked sheet'!L1783)</f>
        <v>-</v>
      </c>
      <c r="N1783" s="35">
        <f>IFERROR(ROUND('[10]Linked sheet'!M1783,'Rounded options'!$B$3),"-")</f>
        <v>0</v>
      </c>
      <c r="O1783" s="7" t="str">
        <f>IFERROR(VLOOKUP($B1783,[11]BPT_System_Structure!$B:$F,2,FALSE),"-")</f>
        <v>-</v>
      </c>
      <c r="P1783" s="23" t="str">
        <f>IFERROR(VLOOKUP($B1783,[11]BPT_System_Structure!$B:$F,3,FALSE),"-")</f>
        <v>-</v>
      </c>
      <c r="Q1783" s="8" t="str">
        <f>IFERROR(VLOOKUP($B1783,[11]BPT_System_Structure!$B:$F,5,FALSE),"-")</f>
        <v>-</v>
      </c>
      <c r="R1783" s="59">
        <v>0</v>
      </c>
    </row>
    <row r="1784" spans="2:18" hidden="1" x14ac:dyDescent="0.2">
      <c r="B1784" s="21" t="str">
        <f>'[10]Linked sheet'!A1784</f>
        <v>YQ01B</v>
      </c>
      <c r="C1784" s="20" t="str">
        <f>VLOOKUP($B1784,'[10]Linked sheet'!$A$3:$O$1925,2,FALSE)</f>
        <v>Multiple or Revisional, Open Repair of Abdominal or Thoracoabdominal Aortic Aneurysm, with CC Score 0-5</v>
      </c>
      <c r="D1784" s="68" t="str">
        <f>IF(AND($Q1784=$D$2,$O1784="HRG"),"See 07.BPT",IFERROR(ROUND('[10]Linked sheet'!C1784,'Rounded options'!$B$3),"-"))</f>
        <v>-</v>
      </c>
      <c r="E1784" s="66">
        <f>IF(AND($O1784="HRG",OR($D$2,$Q1784=$E$2)), "See 07.BPTs",IFERROR(ROUND('[10]Linked sheet'!D1784,'Rounded options'!$B$3),"-"))</f>
        <v>9499</v>
      </c>
      <c r="F1784" s="15" t="str">
        <f>IFERROR(ROUND(IF('[10]Linked sheet'!E1784="","-",'[10]Linked sheet'!E1784),'Rounded options'!$B$3),"-")</f>
        <v>-</v>
      </c>
      <c r="G1784" s="15" t="str">
        <f>IFERROR(ROUND(IF('[10]Linked sheet'!F1784="","-",'[10]Linked sheet'!F1784),'Rounded options'!$B$3),"-")</f>
        <v>-</v>
      </c>
      <c r="H1784" s="15">
        <f>IFERROR(ROUND(IF('[10]Linked sheet'!G1784="","-",'[10]Linked sheet'!G1784),'Rounded options'!$B$3),"-")</f>
        <v>36</v>
      </c>
      <c r="I1784" s="66">
        <f>IF(AND(Q1784=$I$2,$O1784="HRG"),"See 07.BPTs",IFERROR(ROUND('[10]Linked sheet'!H1784,'Rounded options'!$B$3),"-"))</f>
        <v>9314</v>
      </c>
      <c r="J1784" s="15">
        <f>IFERROR(ROUND(IF('[10]Linked sheet'!I1784="","-",'[10]Linked sheet'!I1784),'Rounded options'!$B$3),"-")</f>
        <v>75</v>
      </c>
      <c r="K1784" s="15">
        <f>IFERROR(ROUND(IF('[10]Linked sheet'!J1784="","-",'[10]Linked sheet'!J1784),'Rounded options'!$B$3),"-")</f>
        <v>212</v>
      </c>
      <c r="L1784" s="15" t="str">
        <f>IF('[10]Linked sheet'!K1784="","-",'[10]Linked sheet'!K1784)</f>
        <v>No</v>
      </c>
      <c r="M1784" s="39" t="str">
        <f>IF('[10]Linked sheet'!L1784="","-",'[10]Linked sheet'!L1784)</f>
        <v>-</v>
      </c>
      <c r="N1784" s="35">
        <f>IFERROR(ROUND('[10]Linked sheet'!M1784,'Rounded options'!$B$3),"-")</f>
        <v>0</v>
      </c>
      <c r="O1784" s="7" t="str">
        <f>IFERROR(VLOOKUP($B1784,[11]BPT_System_Structure!$B:$F,2,FALSE),"-")</f>
        <v>-</v>
      </c>
      <c r="P1784" s="23" t="str">
        <f>IFERROR(VLOOKUP($B1784,[11]BPT_System_Structure!$B:$F,3,FALSE),"-")</f>
        <v>-</v>
      </c>
      <c r="Q1784" s="8" t="str">
        <f>IFERROR(VLOOKUP($B1784,[11]BPT_System_Structure!$B:$F,5,FALSE),"-")</f>
        <v>-</v>
      </c>
      <c r="R1784" s="59">
        <v>0</v>
      </c>
    </row>
    <row r="1785" spans="2:18" hidden="1" x14ac:dyDescent="0.2">
      <c r="B1785" s="21" t="str">
        <f>'[10]Linked sheet'!A1785</f>
        <v>YQ02Z</v>
      </c>
      <c r="C1785" s="20" t="str">
        <f>VLOOKUP($B1785,'[10]Linked sheet'!$A$3:$O$1925,2,FALSE)</f>
        <v>Open Repair of Thoracoabdominal Aortic Aneurysm</v>
      </c>
      <c r="D1785" s="68" t="str">
        <f>IF(AND($Q1785=$D$2,$O1785="HRG"),"See 07.BPT",IFERROR(ROUND('[10]Linked sheet'!C1785,'Rounded options'!$B$3),"-"))</f>
        <v>-</v>
      </c>
      <c r="E1785" s="66">
        <f>IF(AND($O1785="HRG",OR($D$2,$Q1785=$E$2)), "See 07.BPTs",IFERROR(ROUND('[10]Linked sheet'!D1785,'Rounded options'!$B$3),"-"))</f>
        <v>7873</v>
      </c>
      <c r="F1785" s="15" t="str">
        <f>IFERROR(ROUND(IF('[10]Linked sheet'!E1785="","-",'[10]Linked sheet'!E1785),'Rounded options'!$B$3),"-")</f>
        <v>-</v>
      </c>
      <c r="G1785" s="15" t="str">
        <f>IFERROR(ROUND(IF('[10]Linked sheet'!F1785="","-",'[10]Linked sheet'!F1785),'Rounded options'!$B$3),"-")</f>
        <v>-</v>
      </c>
      <c r="H1785" s="15">
        <f>IFERROR(ROUND(IF('[10]Linked sheet'!G1785="","-",'[10]Linked sheet'!G1785),'Rounded options'!$B$3),"-")</f>
        <v>19</v>
      </c>
      <c r="I1785" s="66">
        <f>IF(AND(Q1785=$I$2,$O1785="HRG"),"See 07.BPTs",IFERROR(ROUND('[10]Linked sheet'!H1785,'Rounded options'!$B$3),"-"))</f>
        <v>6279</v>
      </c>
      <c r="J1785" s="15">
        <f>IFERROR(ROUND(IF('[10]Linked sheet'!I1785="","-",'[10]Linked sheet'!I1785),'Rounded options'!$B$3),"-")</f>
        <v>30</v>
      </c>
      <c r="K1785" s="15">
        <f>IFERROR(ROUND(IF('[10]Linked sheet'!J1785="","-",'[10]Linked sheet'!J1785),'Rounded options'!$B$3),"-")</f>
        <v>212</v>
      </c>
      <c r="L1785" s="15" t="str">
        <f>IF('[10]Linked sheet'!K1785="","-",'[10]Linked sheet'!K1785)</f>
        <v>No</v>
      </c>
      <c r="M1785" s="39" t="str">
        <f>IF('[10]Linked sheet'!L1785="","-",'[10]Linked sheet'!L1785)</f>
        <v>-</v>
      </c>
      <c r="N1785" s="35">
        <f>IFERROR(ROUND('[10]Linked sheet'!M1785,'Rounded options'!$B$3),"-")</f>
        <v>0</v>
      </c>
      <c r="O1785" s="7" t="str">
        <f>IFERROR(VLOOKUP($B1785,[11]BPT_System_Structure!$B:$F,2,FALSE),"-")</f>
        <v>-</v>
      </c>
      <c r="P1785" s="23" t="str">
        <f>IFERROR(VLOOKUP($B1785,[11]BPT_System_Structure!$B:$F,3,FALSE),"-")</f>
        <v>-</v>
      </c>
      <c r="Q1785" s="8" t="str">
        <f>IFERROR(VLOOKUP($B1785,[11]BPT_System_Structure!$B:$F,5,FALSE),"-")</f>
        <v>-</v>
      </c>
      <c r="R1785" s="59">
        <v>0</v>
      </c>
    </row>
    <row r="1786" spans="2:18" hidden="1" x14ac:dyDescent="0.2">
      <c r="B1786" s="21" t="str">
        <f>'[10]Linked sheet'!A1786</f>
        <v>YQ03A</v>
      </c>
      <c r="C1786" s="20" t="str">
        <f>VLOOKUP($B1786,'[10]Linked sheet'!$A$3:$O$1925,2,FALSE)</f>
        <v>Open Repair of Abdominal Aortic Aneurysm with CC Score 6+</v>
      </c>
      <c r="D1786" s="68" t="str">
        <f>IF(AND($Q1786=$D$2,$O1786="HRG"),"See 07.BPT",IFERROR(ROUND('[10]Linked sheet'!C1786,'Rounded options'!$B$3),"-"))</f>
        <v>-</v>
      </c>
      <c r="E1786" s="66">
        <f>IF(AND($O1786="HRG",OR($D$2,$Q1786=$E$2)), "See 07.BPTs",IFERROR(ROUND('[10]Linked sheet'!D1786,'Rounded options'!$B$3),"-"))</f>
        <v>7881</v>
      </c>
      <c r="F1786" s="15" t="str">
        <f>IFERROR(ROUND(IF('[10]Linked sheet'!E1786="","-",'[10]Linked sheet'!E1786),'Rounded options'!$B$3),"-")</f>
        <v>-</v>
      </c>
      <c r="G1786" s="15" t="str">
        <f>IFERROR(ROUND(IF('[10]Linked sheet'!F1786="","-",'[10]Linked sheet'!F1786),'Rounded options'!$B$3),"-")</f>
        <v>-</v>
      </c>
      <c r="H1786" s="15">
        <f>IFERROR(ROUND(IF('[10]Linked sheet'!G1786="","-",'[10]Linked sheet'!G1786),'Rounded options'!$B$3),"-")</f>
        <v>28</v>
      </c>
      <c r="I1786" s="66">
        <f>IF(AND(Q1786=$I$2,$O1786="HRG"),"See 07.BPTs",IFERROR(ROUND('[10]Linked sheet'!H1786,'Rounded options'!$B$3),"-"))</f>
        <v>8316</v>
      </c>
      <c r="J1786" s="15">
        <f>IFERROR(ROUND(IF('[10]Linked sheet'!I1786="","-",'[10]Linked sheet'!I1786),'Rounded options'!$B$3),"-")</f>
        <v>57</v>
      </c>
      <c r="K1786" s="15">
        <f>IFERROR(ROUND(IF('[10]Linked sheet'!J1786="","-",'[10]Linked sheet'!J1786),'Rounded options'!$B$3),"-")</f>
        <v>212</v>
      </c>
      <c r="L1786" s="15" t="str">
        <f>IF('[10]Linked sheet'!K1786="","-",'[10]Linked sheet'!K1786)</f>
        <v>No</v>
      </c>
      <c r="M1786" s="39" t="str">
        <f>IF('[10]Linked sheet'!L1786="","-",'[10]Linked sheet'!L1786)</f>
        <v>-</v>
      </c>
      <c r="N1786" s="35">
        <f>IFERROR(ROUND('[10]Linked sheet'!M1786,'Rounded options'!$B$3),"-")</f>
        <v>0</v>
      </c>
      <c r="O1786" s="7" t="str">
        <f>IFERROR(VLOOKUP($B1786,[11]BPT_System_Structure!$B:$F,2,FALSE),"-")</f>
        <v>-</v>
      </c>
      <c r="P1786" s="23" t="str">
        <f>IFERROR(VLOOKUP($B1786,[11]BPT_System_Structure!$B:$F,3,FALSE),"-")</f>
        <v>-</v>
      </c>
      <c r="Q1786" s="8" t="str">
        <f>IFERROR(VLOOKUP($B1786,[11]BPT_System_Structure!$B:$F,5,FALSE),"-")</f>
        <v>-</v>
      </c>
      <c r="R1786" s="59">
        <v>0</v>
      </c>
    </row>
    <row r="1787" spans="2:18" hidden="1" x14ac:dyDescent="0.2">
      <c r="B1787" s="21" t="str">
        <f>'[10]Linked sheet'!A1787</f>
        <v>YQ03B</v>
      </c>
      <c r="C1787" s="20" t="str">
        <f>VLOOKUP($B1787,'[10]Linked sheet'!$A$3:$O$1925,2,FALSE)</f>
        <v>Open Repair of Abdominal Aortic Aneurysm with CC Score 0-5</v>
      </c>
      <c r="D1787" s="68" t="str">
        <f>IF(AND($Q1787=$D$2,$O1787="HRG"),"See 07.BPT",IFERROR(ROUND('[10]Linked sheet'!C1787,'Rounded options'!$B$3),"-"))</f>
        <v>-</v>
      </c>
      <c r="E1787" s="66">
        <f>IF(AND($O1787="HRG",OR($D$2,$Q1787=$E$2)), "See 07.BPTs",IFERROR(ROUND('[10]Linked sheet'!D1787,'Rounded options'!$B$3),"-"))</f>
        <v>5602</v>
      </c>
      <c r="F1787" s="15" t="str">
        <f>IFERROR(ROUND(IF('[10]Linked sheet'!E1787="","-",'[10]Linked sheet'!E1787),'Rounded options'!$B$3),"-")</f>
        <v>-</v>
      </c>
      <c r="G1787" s="15" t="str">
        <f>IFERROR(ROUND(IF('[10]Linked sheet'!F1787="","-",'[10]Linked sheet'!F1787),'Rounded options'!$B$3),"-")</f>
        <v>-</v>
      </c>
      <c r="H1787" s="15">
        <f>IFERROR(ROUND(IF('[10]Linked sheet'!G1787="","-",'[10]Linked sheet'!G1787),'Rounded options'!$B$3),"-")</f>
        <v>18</v>
      </c>
      <c r="I1787" s="66">
        <f>IF(AND(Q1787=$I$2,$O1787="HRG"),"See 07.BPTs",IFERROR(ROUND('[10]Linked sheet'!H1787,'Rounded options'!$B$3),"-"))</f>
        <v>5602</v>
      </c>
      <c r="J1787" s="15">
        <f>IFERROR(ROUND(IF('[10]Linked sheet'!I1787="","-",'[10]Linked sheet'!I1787),'Rounded options'!$B$3),"-")</f>
        <v>18</v>
      </c>
      <c r="K1787" s="15">
        <f>IFERROR(ROUND(IF('[10]Linked sheet'!J1787="","-",'[10]Linked sheet'!J1787),'Rounded options'!$B$3),"-")</f>
        <v>212</v>
      </c>
      <c r="L1787" s="15" t="str">
        <f>IF('[10]Linked sheet'!K1787="","-",'[10]Linked sheet'!K1787)</f>
        <v>No</v>
      </c>
      <c r="M1787" s="39" t="str">
        <f>IF('[10]Linked sheet'!L1787="","-",'[10]Linked sheet'!L1787)</f>
        <v>-</v>
      </c>
      <c r="N1787" s="35">
        <f>IFERROR(ROUND('[10]Linked sheet'!M1787,'Rounded options'!$B$3),"-")</f>
        <v>0</v>
      </c>
      <c r="O1787" s="7" t="str">
        <f>IFERROR(VLOOKUP($B1787,[11]BPT_System_Structure!$B:$F,2,FALSE),"-")</f>
        <v>-</v>
      </c>
      <c r="P1787" s="23" t="str">
        <f>IFERROR(VLOOKUP($B1787,[11]BPT_System_Structure!$B:$F,3,FALSE),"-")</f>
        <v>-</v>
      </c>
      <c r="Q1787" s="8" t="str">
        <f>IFERROR(VLOOKUP($B1787,[11]BPT_System_Structure!$B:$F,5,FALSE),"-")</f>
        <v>-</v>
      </c>
      <c r="R1787" s="59">
        <v>0</v>
      </c>
    </row>
    <row r="1788" spans="2:18" hidden="1" x14ac:dyDescent="0.2">
      <c r="B1788" s="21" t="str">
        <f>'[10]Linked sheet'!A1788</f>
        <v>YQ04A</v>
      </c>
      <c r="C1788" s="20" t="str">
        <f>VLOOKUP($B1788,'[10]Linked sheet'!$A$3:$O$1925,2,FALSE)</f>
        <v>Multiple Open Procedures on Aorta or Abdominal Blood Vessels, with CC Score 4+</v>
      </c>
      <c r="D1788" s="68" t="str">
        <f>IF(AND($Q1788=$D$2,$O1788="HRG"),"See 07.BPT",IFERROR(ROUND('[10]Linked sheet'!C1788,'Rounded options'!$B$3),"-"))</f>
        <v>-</v>
      </c>
      <c r="E1788" s="66">
        <f>IF(AND($O1788="HRG",OR($D$2,$Q1788=$E$2)), "See 07.BPTs",IFERROR(ROUND('[10]Linked sheet'!D1788,'Rounded options'!$B$3),"-"))</f>
        <v>9465</v>
      </c>
      <c r="F1788" s="15" t="str">
        <f>IFERROR(ROUND(IF('[10]Linked sheet'!E1788="","-",'[10]Linked sheet'!E1788),'Rounded options'!$B$3),"-")</f>
        <v>-</v>
      </c>
      <c r="G1788" s="15" t="str">
        <f>IFERROR(ROUND(IF('[10]Linked sheet'!F1788="","-",'[10]Linked sheet'!F1788),'Rounded options'!$B$3),"-")</f>
        <v>-</v>
      </c>
      <c r="H1788" s="15">
        <f>IFERROR(ROUND(IF('[10]Linked sheet'!G1788="","-",'[10]Linked sheet'!G1788),'Rounded options'!$B$3),"-")</f>
        <v>31</v>
      </c>
      <c r="I1788" s="66">
        <f>IF(AND(Q1788=$I$2,$O1788="HRG"),"See 07.BPTs",IFERROR(ROUND('[10]Linked sheet'!H1788,'Rounded options'!$B$3),"-"))</f>
        <v>10079</v>
      </c>
      <c r="J1788" s="15">
        <f>IFERROR(ROUND(IF('[10]Linked sheet'!I1788="","-",'[10]Linked sheet'!I1788),'Rounded options'!$B$3),"-")</f>
        <v>65</v>
      </c>
      <c r="K1788" s="15">
        <f>IFERROR(ROUND(IF('[10]Linked sheet'!J1788="","-",'[10]Linked sheet'!J1788),'Rounded options'!$B$3),"-")</f>
        <v>212</v>
      </c>
      <c r="L1788" s="15" t="str">
        <f>IF('[10]Linked sheet'!K1788="","-",'[10]Linked sheet'!K1788)</f>
        <v>No</v>
      </c>
      <c r="M1788" s="39" t="str">
        <f>IF('[10]Linked sheet'!L1788="","-",'[10]Linked sheet'!L1788)</f>
        <v>-</v>
      </c>
      <c r="N1788" s="35">
        <f>IFERROR(ROUND('[10]Linked sheet'!M1788,'Rounded options'!$B$3),"-")</f>
        <v>0</v>
      </c>
      <c r="O1788" s="7" t="str">
        <f>IFERROR(VLOOKUP($B1788,[11]BPT_System_Structure!$B:$F,2,FALSE),"-")</f>
        <v>-</v>
      </c>
      <c r="P1788" s="23" t="str">
        <f>IFERROR(VLOOKUP($B1788,[11]BPT_System_Structure!$B:$F,3,FALSE),"-")</f>
        <v>-</v>
      </c>
      <c r="Q1788" s="8" t="str">
        <f>IFERROR(VLOOKUP($B1788,[11]BPT_System_Structure!$B:$F,5,FALSE),"-")</f>
        <v>-</v>
      </c>
      <c r="R1788" s="59">
        <v>0</v>
      </c>
    </row>
    <row r="1789" spans="2:18" hidden="1" x14ac:dyDescent="0.2">
      <c r="B1789" s="21" t="str">
        <f>'[10]Linked sheet'!A1789</f>
        <v>YQ04B</v>
      </c>
      <c r="C1789" s="20" t="str">
        <f>VLOOKUP($B1789,'[10]Linked sheet'!$A$3:$O$1925,2,FALSE)</f>
        <v>Multiple Open Procedures on Aorta or Abdominal Blood Vessels, with CC Score 0-3</v>
      </c>
      <c r="D1789" s="68" t="str">
        <f>IF(AND($Q1789=$D$2,$O1789="HRG"),"See 07.BPT",IFERROR(ROUND('[10]Linked sheet'!C1789,'Rounded options'!$B$3),"-"))</f>
        <v>-</v>
      </c>
      <c r="E1789" s="66">
        <f>IF(AND($O1789="HRG",OR($D$2,$Q1789=$E$2)), "See 07.BPTs",IFERROR(ROUND('[10]Linked sheet'!D1789,'Rounded options'!$B$3),"-"))</f>
        <v>5873</v>
      </c>
      <c r="F1789" s="15" t="str">
        <f>IFERROR(ROUND(IF('[10]Linked sheet'!E1789="","-",'[10]Linked sheet'!E1789),'Rounded options'!$B$3),"-")</f>
        <v>-</v>
      </c>
      <c r="G1789" s="15" t="str">
        <f>IFERROR(ROUND(IF('[10]Linked sheet'!F1789="","-",'[10]Linked sheet'!F1789),'Rounded options'!$B$3),"-")</f>
        <v>-</v>
      </c>
      <c r="H1789" s="15">
        <f>IFERROR(ROUND(IF('[10]Linked sheet'!G1789="","-",'[10]Linked sheet'!G1789),'Rounded options'!$B$3),"-")</f>
        <v>15</v>
      </c>
      <c r="I1789" s="66">
        <f>IF(AND(Q1789=$I$2,$O1789="HRG"),"See 07.BPTs",IFERROR(ROUND('[10]Linked sheet'!H1789,'Rounded options'!$B$3),"-"))</f>
        <v>5873</v>
      </c>
      <c r="J1789" s="15">
        <f>IFERROR(ROUND(IF('[10]Linked sheet'!I1789="","-",'[10]Linked sheet'!I1789),'Rounded options'!$B$3),"-")</f>
        <v>15</v>
      </c>
      <c r="K1789" s="15">
        <f>IFERROR(ROUND(IF('[10]Linked sheet'!J1789="","-",'[10]Linked sheet'!J1789),'Rounded options'!$B$3),"-")</f>
        <v>212</v>
      </c>
      <c r="L1789" s="15" t="str">
        <f>IF('[10]Linked sheet'!K1789="","-",'[10]Linked sheet'!K1789)</f>
        <v>No</v>
      </c>
      <c r="M1789" s="39" t="str">
        <f>IF('[10]Linked sheet'!L1789="","-",'[10]Linked sheet'!L1789)</f>
        <v>-</v>
      </c>
      <c r="N1789" s="35">
        <f>IFERROR(ROUND('[10]Linked sheet'!M1789,'Rounded options'!$B$3),"-")</f>
        <v>0</v>
      </c>
      <c r="O1789" s="7" t="str">
        <f>IFERROR(VLOOKUP($B1789,[11]BPT_System_Structure!$B:$F,2,FALSE),"-")</f>
        <v>-</v>
      </c>
      <c r="P1789" s="23" t="str">
        <f>IFERROR(VLOOKUP($B1789,[11]BPT_System_Structure!$B:$F,3,FALSE),"-")</f>
        <v>-</v>
      </c>
      <c r="Q1789" s="8" t="str">
        <f>IFERROR(VLOOKUP($B1789,[11]BPT_System_Structure!$B:$F,5,FALSE),"-")</f>
        <v>-</v>
      </c>
      <c r="R1789" s="59">
        <v>0</v>
      </c>
    </row>
    <row r="1790" spans="2:18" hidden="1" x14ac:dyDescent="0.2">
      <c r="B1790" s="21" t="str">
        <f>'[10]Linked sheet'!A1790</f>
        <v>YQ05A</v>
      </c>
      <c r="C1790" s="20" t="str">
        <f>VLOOKUP($B1790,'[10]Linked sheet'!$A$3:$O$1925,2,FALSE)</f>
        <v>Single Open Procedure on Aorta or Abdominal Blood Vessel, with CC Score 4+</v>
      </c>
      <c r="D1790" s="68" t="str">
        <f>IF(AND($Q1790=$D$2,$O1790="HRG"),"See 07.BPT",IFERROR(ROUND('[10]Linked sheet'!C1790,'Rounded options'!$B$3),"-"))</f>
        <v>-</v>
      </c>
      <c r="E1790" s="66">
        <f>IF(AND($O1790="HRG",OR($D$2,$Q1790=$E$2)), "See 07.BPTs",IFERROR(ROUND('[10]Linked sheet'!D1790,'Rounded options'!$B$3),"-"))</f>
        <v>7059</v>
      </c>
      <c r="F1790" s="15" t="str">
        <f>IFERROR(ROUND(IF('[10]Linked sheet'!E1790="","-",'[10]Linked sheet'!E1790),'Rounded options'!$B$3),"-")</f>
        <v>-</v>
      </c>
      <c r="G1790" s="15" t="str">
        <f>IFERROR(ROUND(IF('[10]Linked sheet'!F1790="","-",'[10]Linked sheet'!F1790),'Rounded options'!$B$3),"-")</f>
        <v>-</v>
      </c>
      <c r="H1790" s="15">
        <f>IFERROR(ROUND(IF('[10]Linked sheet'!G1790="","-",'[10]Linked sheet'!G1790),'Rounded options'!$B$3),"-")</f>
        <v>23</v>
      </c>
      <c r="I1790" s="66">
        <f>IF(AND(Q1790=$I$2,$O1790="HRG"),"See 07.BPTs",IFERROR(ROUND('[10]Linked sheet'!H1790,'Rounded options'!$B$3),"-"))</f>
        <v>9630</v>
      </c>
      <c r="J1790" s="15">
        <f>IFERROR(ROUND(IF('[10]Linked sheet'!I1790="","-",'[10]Linked sheet'!I1790),'Rounded options'!$B$3),"-")</f>
        <v>55</v>
      </c>
      <c r="K1790" s="15">
        <f>IFERROR(ROUND(IF('[10]Linked sheet'!J1790="","-",'[10]Linked sheet'!J1790),'Rounded options'!$B$3),"-")</f>
        <v>212</v>
      </c>
      <c r="L1790" s="15" t="str">
        <f>IF('[10]Linked sheet'!K1790="","-",'[10]Linked sheet'!K1790)</f>
        <v>No</v>
      </c>
      <c r="M1790" s="39" t="str">
        <f>IF('[10]Linked sheet'!L1790="","-",'[10]Linked sheet'!L1790)</f>
        <v>-</v>
      </c>
      <c r="N1790" s="35">
        <f>IFERROR(ROUND('[10]Linked sheet'!M1790,'Rounded options'!$B$3),"-")</f>
        <v>0</v>
      </c>
      <c r="O1790" s="7" t="str">
        <f>IFERROR(VLOOKUP($B1790,[11]BPT_System_Structure!$B:$F,2,FALSE),"-")</f>
        <v>-</v>
      </c>
      <c r="P1790" s="23" t="str">
        <f>IFERROR(VLOOKUP($B1790,[11]BPT_System_Structure!$B:$F,3,FALSE),"-")</f>
        <v>-</v>
      </c>
      <c r="Q1790" s="8" t="str">
        <f>IFERROR(VLOOKUP($B1790,[11]BPT_System_Structure!$B:$F,5,FALSE),"-")</f>
        <v>-</v>
      </c>
      <c r="R1790" s="59">
        <v>0</v>
      </c>
    </row>
    <row r="1791" spans="2:18" hidden="1" x14ac:dyDescent="0.2">
      <c r="B1791" s="21" t="str">
        <f>'[10]Linked sheet'!A1791</f>
        <v>YQ05B</v>
      </c>
      <c r="C1791" s="20" t="str">
        <f>VLOOKUP($B1791,'[10]Linked sheet'!$A$3:$O$1925,2,FALSE)</f>
        <v>Single Open Procedure on Aorta or Abdominal Blood Vessel, with CC Score 0-3</v>
      </c>
      <c r="D1791" s="68" t="str">
        <f>IF(AND($Q1791=$D$2,$O1791="HRG"),"See 07.BPT",IFERROR(ROUND('[10]Linked sheet'!C1791,'Rounded options'!$B$3),"-"))</f>
        <v>-</v>
      </c>
      <c r="E1791" s="66">
        <f>IF(AND($O1791="HRG",OR($D$2,$Q1791=$E$2)), "See 07.BPTs",IFERROR(ROUND('[10]Linked sheet'!D1791,'Rounded options'!$B$3),"-"))</f>
        <v>4586</v>
      </c>
      <c r="F1791" s="15" t="str">
        <f>IFERROR(ROUND(IF('[10]Linked sheet'!E1791="","-",'[10]Linked sheet'!E1791),'Rounded options'!$B$3),"-")</f>
        <v>-</v>
      </c>
      <c r="G1791" s="15" t="str">
        <f>IFERROR(ROUND(IF('[10]Linked sheet'!F1791="","-",'[10]Linked sheet'!F1791),'Rounded options'!$B$3),"-")</f>
        <v>-</v>
      </c>
      <c r="H1791" s="15">
        <f>IFERROR(ROUND(IF('[10]Linked sheet'!G1791="","-",'[10]Linked sheet'!G1791),'Rounded options'!$B$3),"-")</f>
        <v>15</v>
      </c>
      <c r="I1791" s="66">
        <f>IF(AND(Q1791=$I$2,$O1791="HRG"),"See 07.BPTs",IFERROR(ROUND('[10]Linked sheet'!H1791,'Rounded options'!$B$3),"-"))</f>
        <v>5761</v>
      </c>
      <c r="J1791" s="15">
        <f>IFERROR(ROUND(IF('[10]Linked sheet'!I1791="","-",'[10]Linked sheet'!I1791),'Rounded options'!$B$3),"-")</f>
        <v>28</v>
      </c>
      <c r="K1791" s="15">
        <f>IFERROR(ROUND(IF('[10]Linked sheet'!J1791="","-",'[10]Linked sheet'!J1791),'Rounded options'!$B$3),"-")</f>
        <v>212</v>
      </c>
      <c r="L1791" s="15" t="str">
        <f>IF('[10]Linked sheet'!K1791="","-",'[10]Linked sheet'!K1791)</f>
        <v>No</v>
      </c>
      <c r="M1791" s="39" t="str">
        <f>IF('[10]Linked sheet'!L1791="","-",'[10]Linked sheet'!L1791)</f>
        <v>-</v>
      </c>
      <c r="N1791" s="35">
        <f>IFERROR(ROUND('[10]Linked sheet'!M1791,'Rounded options'!$B$3),"-")</f>
        <v>0</v>
      </c>
      <c r="O1791" s="7" t="str">
        <f>IFERROR(VLOOKUP($B1791,[11]BPT_System_Structure!$B:$F,2,FALSE),"-")</f>
        <v>-</v>
      </c>
      <c r="P1791" s="23" t="str">
        <f>IFERROR(VLOOKUP($B1791,[11]BPT_System_Structure!$B:$F,3,FALSE),"-")</f>
        <v>-</v>
      </c>
      <c r="Q1791" s="8" t="str">
        <f>IFERROR(VLOOKUP($B1791,[11]BPT_System_Structure!$B:$F,5,FALSE),"-")</f>
        <v>-</v>
      </c>
      <c r="R1791" s="59">
        <v>0</v>
      </c>
    </row>
    <row r="1792" spans="2:18" hidden="1" x14ac:dyDescent="0.2">
      <c r="B1792" s="21" t="str">
        <f>'[10]Linked sheet'!A1792</f>
        <v>YQ10A</v>
      </c>
      <c r="C1792" s="20" t="str">
        <f>VLOOKUP($B1792,'[10]Linked sheet'!$A$3:$O$1925,2,FALSE)</f>
        <v>Multiple Open Procedures on Blood Vessels of Lower Limbs with CC Score 11+</v>
      </c>
      <c r="D1792" s="68" t="str">
        <f>IF(AND($Q1792=$D$2,$O1792="HRG"),"See 07.BPT",IFERROR(ROUND('[10]Linked sheet'!C1792,'Rounded options'!$B$3),"-"))</f>
        <v>-</v>
      </c>
      <c r="E1792" s="66">
        <f>IF(AND($O1792="HRG",OR($D$2,$Q1792=$E$2)), "See 07.BPTs",IFERROR(ROUND('[10]Linked sheet'!D1792,'Rounded options'!$B$3),"-"))</f>
        <v>13219</v>
      </c>
      <c r="F1792" s="15" t="str">
        <f>IFERROR(ROUND(IF('[10]Linked sheet'!E1792="","-",'[10]Linked sheet'!E1792),'Rounded options'!$B$3),"-")</f>
        <v>-</v>
      </c>
      <c r="G1792" s="15" t="str">
        <f>IFERROR(ROUND(IF('[10]Linked sheet'!F1792="","-",'[10]Linked sheet'!F1792),'Rounded options'!$B$3),"-")</f>
        <v>-</v>
      </c>
      <c r="H1792" s="15">
        <f>IFERROR(ROUND(IF('[10]Linked sheet'!G1792="","-",'[10]Linked sheet'!G1792),'Rounded options'!$B$3),"-")</f>
        <v>69</v>
      </c>
      <c r="I1792" s="66">
        <f>IF(AND(Q1792=$I$2,$O1792="HRG"),"See 07.BPTs",IFERROR(ROUND('[10]Linked sheet'!H1792,'Rounded options'!$B$3),"-"))</f>
        <v>13784</v>
      </c>
      <c r="J1792" s="15">
        <f>IFERROR(ROUND(IF('[10]Linked sheet'!I1792="","-",'[10]Linked sheet'!I1792),'Rounded options'!$B$3),"-")</f>
        <v>85</v>
      </c>
      <c r="K1792" s="15">
        <f>IFERROR(ROUND(IF('[10]Linked sheet'!J1792="","-",'[10]Linked sheet'!J1792),'Rounded options'!$B$3),"-")</f>
        <v>212</v>
      </c>
      <c r="L1792" s="15" t="str">
        <f>IF('[10]Linked sheet'!K1792="","-",'[10]Linked sheet'!K1792)</f>
        <v>No</v>
      </c>
      <c r="M1792" s="39" t="str">
        <f>IF('[10]Linked sheet'!L1792="","-",'[10]Linked sheet'!L1792)</f>
        <v>-</v>
      </c>
      <c r="N1792" s="35">
        <f>IFERROR(ROUND('[10]Linked sheet'!M1792,'Rounded options'!$B$3),"-")</f>
        <v>0</v>
      </c>
      <c r="O1792" s="7" t="str">
        <f>IFERROR(VLOOKUP($B1792,[11]BPT_System_Structure!$B:$F,2,FALSE),"-")</f>
        <v>-</v>
      </c>
      <c r="P1792" s="23" t="str">
        <f>IFERROR(VLOOKUP($B1792,[11]BPT_System_Structure!$B:$F,3,FALSE),"-")</f>
        <v>-</v>
      </c>
      <c r="Q1792" s="8" t="str">
        <f>IFERROR(VLOOKUP($B1792,[11]BPT_System_Structure!$B:$F,5,FALSE),"-")</f>
        <v>-</v>
      </c>
      <c r="R1792" s="59">
        <v>0</v>
      </c>
    </row>
    <row r="1793" spans="2:18" hidden="1" x14ac:dyDescent="0.2">
      <c r="B1793" s="21" t="str">
        <f>'[10]Linked sheet'!A1793</f>
        <v>YQ10B</v>
      </c>
      <c r="C1793" s="20" t="str">
        <f>VLOOKUP($B1793,'[10]Linked sheet'!$A$3:$O$1925,2,FALSE)</f>
        <v>Multiple Open Procedures on Blood Vessels of Lower Limbs with CC Score 7-10</v>
      </c>
      <c r="D1793" s="68" t="str">
        <f>IF(AND($Q1793=$D$2,$O1793="HRG"),"See 07.BPT",IFERROR(ROUND('[10]Linked sheet'!C1793,'Rounded options'!$B$3),"-"))</f>
        <v>-</v>
      </c>
      <c r="E1793" s="66">
        <f>IF(AND($O1793="HRG",OR($D$2,$Q1793=$E$2)), "See 07.BPTs",IFERROR(ROUND('[10]Linked sheet'!D1793,'Rounded options'!$B$3),"-"))</f>
        <v>8426</v>
      </c>
      <c r="F1793" s="15" t="str">
        <f>IFERROR(ROUND(IF('[10]Linked sheet'!E1793="","-",'[10]Linked sheet'!E1793),'Rounded options'!$B$3),"-")</f>
        <v>-</v>
      </c>
      <c r="G1793" s="15" t="str">
        <f>IFERROR(ROUND(IF('[10]Linked sheet'!F1793="","-",'[10]Linked sheet'!F1793),'Rounded options'!$B$3),"-")</f>
        <v>-</v>
      </c>
      <c r="H1793" s="15">
        <f>IFERROR(ROUND(IF('[10]Linked sheet'!G1793="","-",'[10]Linked sheet'!G1793),'Rounded options'!$B$3),"-")</f>
        <v>30</v>
      </c>
      <c r="I1793" s="66">
        <f>IF(AND(Q1793=$I$2,$O1793="HRG"),"See 07.BPTs",IFERROR(ROUND('[10]Linked sheet'!H1793,'Rounded options'!$B$3),"-"))</f>
        <v>9955</v>
      </c>
      <c r="J1793" s="15">
        <f>IFERROR(ROUND(IF('[10]Linked sheet'!I1793="","-",'[10]Linked sheet'!I1793),'Rounded options'!$B$3),"-")</f>
        <v>48</v>
      </c>
      <c r="K1793" s="15">
        <f>IFERROR(ROUND(IF('[10]Linked sheet'!J1793="","-",'[10]Linked sheet'!J1793),'Rounded options'!$B$3),"-")</f>
        <v>212</v>
      </c>
      <c r="L1793" s="15" t="str">
        <f>IF('[10]Linked sheet'!K1793="","-",'[10]Linked sheet'!K1793)</f>
        <v>No</v>
      </c>
      <c r="M1793" s="39" t="str">
        <f>IF('[10]Linked sheet'!L1793="","-",'[10]Linked sheet'!L1793)</f>
        <v>-</v>
      </c>
      <c r="N1793" s="35">
        <f>IFERROR(ROUND('[10]Linked sheet'!M1793,'Rounded options'!$B$3),"-")</f>
        <v>0</v>
      </c>
      <c r="O1793" s="7" t="str">
        <f>IFERROR(VLOOKUP($B1793,[11]BPT_System_Structure!$B:$F,2,FALSE),"-")</f>
        <v>-</v>
      </c>
      <c r="P1793" s="23" t="str">
        <f>IFERROR(VLOOKUP($B1793,[11]BPT_System_Structure!$B:$F,3,FALSE),"-")</f>
        <v>-</v>
      </c>
      <c r="Q1793" s="8" t="str">
        <f>IFERROR(VLOOKUP($B1793,[11]BPT_System_Structure!$B:$F,5,FALSE),"-")</f>
        <v>-</v>
      </c>
      <c r="R1793" s="59">
        <v>0</v>
      </c>
    </row>
    <row r="1794" spans="2:18" hidden="1" x14ac:dyDescent="0.2">
      <c r="B1794" s="21" t="str">
        <f>'[10]Linked sheet'!A1794</f>
        <v>YQ10C</v>
      </c>
      <c r="C1794" s="20" t="str">
        <f>VLOOKUP($B1794,'[10]Linked sheet'!$A$3:$O$1925,2,FALSE)</f>
        <v>Multiple Open Procedures on Blood Vessels of Lower Limbs with CC Score 4-6</v>
      </c>
      <c r="D1794" s="68" t="str">
        <f>IF(AND($Q1794=$D$2,$O1794="HRG"),"See 07.BPT",IFERROR(ROUND('[10]Linked sheet'!C1794,'Rounded options'!$B$3),"-"))</f>
        <v>-</v>
      </c>
      <c r="E1794" s="66">
        <f>IF(AND($O1794="HRG",OR($D$2,$Q1794=$E$2)), "See 07.BPTs",IFERROR(ROUND('[10]Linked sheet'!D1794,'Rounded options'!$B$3),"-"))</f>
        <v>6419</v>
      </c>
      <c r="F1794" s="15" t="str">
        <f>IFERROR(ROUND(IF('[10]Linked sheet'!E1794="","-",'[10]Linked sheet'!E1794),'Rounded options'!$B$3),"-")</f>
        <v>-</v>
      </c>
      <c r="G1794" s="15" t="str">
        <f>IFERROR(ROUND(IF('[10]Linked sheet'!F1794="","-",'[10]Linked sheet'!F1794),'Rounded options'!$B$3),"-")</f>
        <v>-</v>
      </c>
      <c r="H1794" s="15">
        <f>IFERROR(ROUND(IF('[10]Linked sheet'!G1794="","-",'[10]Linked sheet'!G1794),'Rounded options'!$B$3),"-")</f>
        <v>17</v>
      </c>
      <c r="I1794" s="66">
        <f>IF(AND(Q1794=$I$2,$O1794="HRG"),"See 07.BPTs",IFERROR(ROUND('[10]Linked sheet'!H1794,'Rounded options'!$B$3),"-"))</f>
        <v>7900</v>
      </c>
      <c r="J1794" s="15">
        <f>IFERROR(ROUND(IF('[10]Linked sheet'!I1794="","-",'[10]Linked sheet'!I1794),'Rounded options'!$B$3),"-")</f>
        <v>37</v>
      </c>
      <c r="K1794" s="15">
        <f>IFERROR(ROUND(IF('[10]Linked sheet'!J1794="","-",'[10]Linked sheet'!J1794),'Rounded options'!$B$3),"-")</f>
        <v>212</v>
      </c>
      <c r="L1794" s="15" t="str">
        <f>IF('[10]Linked sheet'!K1794="","-",'[10]Linked sheet'!K1794)</f>
        <v>No</v>
      </c>
      <c r="M1794" s="39" t="str">
        <f>IF('[10]Linked sheet'!L1794="","-",'[10]Linked sheet'!L1794)</f>
        <v>-</v>
      </c>
      <c r="N1794" s="35">
        <f>IFERROR(ROUND('[10]Linked sheet'!M1794,'Rounded options'!$B$3),"-")</f>
        <v>0</v>
      </c>
      <c r="O1794" s="7" t="str">
        <f>IFERROR(VLOOKUP($B1794,[11]BPT_System_Structure!$B:$F,2,FALSE),"-")</f>
        <v>-</v>
      </c>
      <c r="P1794" s="23" t="str">
        <f>IFERROR(VLOOKUP($B1794,[11]BPT_System_Structure!$B:$F,3,FALSE),"-")</f>
        <v>-</v>
      </c>
      <c r="Q1794" s="8" t="str">
        <f>IFERROR(VLOOKUP($B1794,[11]BPT_System_Structure!$B:$F,5,FALSE),"-")</f>
        <v>-</v>
      </c>
      <c r="R1794" s="59">
        <v>0</v>
      </c>
    </row>
    <row r="1795" spans="2:18" hidden="1" x14ac:dyDescent="0.2">
      <c r="B1795" s="21" t="str">
        <f>'[10]Linked sheet'!A1795</f>
        <v>YQ10D</v>
      </c>
      <c r="C1795" s="20" t="str">
        <f>VLOOKUP($B1795,'[10]Linked sheet'!$A$3:$O$1925,2,FALSE)</f>
        <v>Multiple Open Procedures on Blood Vessels of Lower Limbs with CC Score 0-3</v>
      </c>
      <c r="D1795" s="68" t="str">
        <f>IF(AND($Q1795=$D$2,$O1795="HRG"),"See 07.BPT",IFERROR(ROUND('[10]Linked sheet'!C1795,'Rounded options'!$B$3),"-"))</f>
        <v>-</v>
      </c>
      <c r="E1795" s="66">
        <f>IF(AND($O1795="HRG",OR($D$2,$Q1795=$E$2)), "See 07.BPTs",IFERROR(ROUND('[10]Linked sheet'!D1795,'Rounded options'!$B$3),"-"))</f>
        <v>5170</v>
      </c>
      <c r="F1795" s="15" t="str">
        <f>IFERROR(ROUND(IF('[10]Linked sheet'!E1795="","-",'[10]Linked sheet'!E1795),'Rounded options'!$B$3),"-")</f>
        <v>-</v>
      </c>
      <c r="G1795" s="15" t="str">
        <f>IFERROR(ROUND(IF('[10]Linked sheet'!F1795="","-",'[10]Linked sheet'!F1795),'Rounded options'!$B$3),"-")</f>
        <v>-</v>
      </c>
      <c r="H1795" s="15">
        <f>IFERROR(ROUND(IF('[10]Linked sheet'!G1795="","-",'[10]Linked sheet'!G1795),'Rounded options'!$B$3),"-")</f>
        <v>13</v>
      </c>
      <c r="I1795" s="66">
        <f>IF(AND(Q1795=$I$2,$O1795="HRG"),"See 07.BPTs",IFERROR(ROUND('[10]Linked sheet'!H1795,'Rounded options'!$B$3),"-"))</f>
        <v>6352</v>
      </c>
      <c r="J1795" s="15">
        <f>IFERROR(ROUND(IF('[10]Linked sheet'!I1795="","-",'[10]Linked sheet'!I1795),'Rounded options'!$B$3),"-")</f>
        <v>28</v>
      </c>
      <c r="K1795" s="15">
        <f>IFERROR(ROUND(IF('[10]Linked sheet'!J1795="","-",'[10]Linked sheet'!J1795),'Rounded options'!$B$3),"-")</f>
        <v>212</v>
      </c>
      <c r="L1795" s="15" t="str">
        <f>IF('[10]Linked sheet'!K1795="","-",'[10]Linked sheet'!K1795)</f>
        <v>No</v>
      </c>
      <c r="M1795" s="39" t="str">
        <f>IF('[10]Linked sheet'!L1795="","-",'[10]Linked sheet'!L1795)</f>
        <v>-</v>
      </c>
      <c r="N1795" s="35">
        <f>IFERROR(ROUND('[10]Linked sheet'!M1795,'Rounded options'!$B$3),"-")</f>
        <v>0</v>
      </c>
      <c r="O1795" s="7" t="str">
        <f>IFERROR(VLOOKUP($B1795,[11]BPT_System_Structure!$B:$F,2,FALSE),"-")</f>
        <v>-</v>
      </c>
      <c r="P1795" s="23" t="str">
        <f>IFERROR(VLOOKUP($B1795,[11]BPT_System_Structure!$B:$F,3,FALSE),"-")</f>
        <v>-</v>
      </c>
      <c r="Q1795" s="8" t="str">
        <f>IFERROR(VLOOKUP($B1795,[11]BPT_System_Structure!$B:$F,5,FALSE),"-")</f>
        <v>-</v>
      </c>
      <c r="R1795" s="59">
        <v>0</v>
      </c>
    </row>
    <row r="1796" spans="2:18" hidden="1" x14ac:dyDescent="0.2">
      <c r="B1796" s="21" t="str">
        <f>'[10]Linked sheet'!A1796</f>
        <v>YQ11A</v>
      </c>
      <c r="C1796" s="20" t="str">
        <f>VLOOKUP($B1796,'[10]Linked sheet'!$A$3:$O$1925,2,FALSE)</f>
        <v>Single Open Procedure on Blood Vessel of Lower Limb with Imaging Intervention, with CC Score 7+</v>
      </c>
      <c r="D1796" s="68" t="str">
        <f>IF(AND($Q1796=$D$2,$O1796="HRG"),"See 07.BPT",IFERROR(ROUND('[10]Linked sheet'!C1796,'Rounded options'!$B$3),"-"))</f>
        <v>-</v>
      </c>
      <c r="E1796" s="66">
        <f>IF(AND($O1796="HRG",OR($D$2,$Q1796=$E$2)), "See 07.BPTs",IFERROR(ROUND('[10]Linked sheet'!D1796,'Rounded options'!$B$3),"-"))</f>
        <v>8625</v>
      </c>
      <c r="F1796" s="15" t="str">
        <f>IFERROR(ROUND(IF('[10]Linked sheet'!E1796="","-",'[10]Linked sheet'!E1796),'Rounded options'!$B$3),"-")</f>
        <v>-</v>
      </c>
      <c r="G1796" s="15" t="str">
        <f>IFERROR(ROUND(IF('[10]Linked sheet'!F1796="","-",'[10]Linked sheet'!F1796),'Rounded options'!$B$3),"-")</f>
        <v>-</v>
      </c>
      <c r="H1796" s="15">
        <f>IFERROR(ROUND(IF('[10]Linked sheet'!G1796="","-",'[10]Linked sheet'!G1796),'Rounded options'!$B$3),"-")</f>
        <v>40</v>
      </c>
      <c r="I1796" s="66">
        <f>IF(AND(Q1796=$I$2,$O1796="HRG"),"See 07.BPTs",IFERROR(ROUND('[10]Linked sheet'!H1796,'Rounded options'!$B$3),"-"))</f>
        <v>12295</v>
      </c>
      <c r="J1796" s="15">
        <f>IFERROR(ROUND(IF('[10]Linked sheet'!I1796="","-",'[10]Linked sheet'!I1796),'Rounded options'!$B$3),"-")</f>
        <v>88</v>
      </c>
      <c r="K1796" s="15">
        <f>IFERROR(ROUND(IF('[10]Linked sheet'!J1796="","-",'[10]Linked sheet'!J1796),'Rounded options'!$B$3),"-")</f>
        <v>212</v>
      </c>
      <c r="L1796" s="15" t="str">
        <f>IF('[10]Linked sheet'!K1796="","-",'[10]Linked sheet'!K1796)</f>
        <v>No</v>
      </c>
      <c r="M1796" s="39" t="str">
        <f>IF('[10]Linked sheet'!L1796="","-",'[10]Linked sheet'!L1796)</f>
        <v>-</v>
      </c>
      <c r="N1796" s="35">
        <f>IFERROR(ROUND('[10]Linked sheet'!M1796,'Rounded options'!$B$3),"-")</f>
        <v>0</v>
      </c>
      <c r="O1796" s="7" t="str">
        <f>IFERROR(VLOOKUP($B1796,[11]BPT_System_Structure!$B:$F,2,FALSE),"-")</f>
        <v>-</v>
      </c>
      <c r="P1796" s="23" t="str">
        <f>IFERROR(VLOOKUP($B1796,[11]BPT_System_Structure!$B:$F,3,FALSE),"-")</f>
        <v>-</v>
      </c>
      <c r="Q1796" s="8" t="str">
        <f>IFERROR(VLOOKUP($B1796,[11]BPT_System_Structure!$B:$F,5,FALSE),"-")</f>
        <v>-</v>
      </c>
      <c r="R1796" s="59">
        <v>0</v>
      </c>
    </row>
    <row r="1797" spans="2:18" hidden="1" x14ac:dyDescent="0.2">
      <c r="B1797" s="21" t="str">
        <f>'[10]Linked sheet'!A1797</f>
        <v>YQ11B</v>
      </c>
      <c r="C1797" s="20" t="str">
        <f>VLOOKUP($B1797,'[10]Linked sheet'!$A$3:$O$1925,2,FALSE)</f>
        <v>Single Open Procedure on Blood Vessel of Lower Limb with Imaging Intervention, with CC Score 4-6</v>
      </c>
      <c r="D1797" s="68" t="str">
        <f>IF(AND($Q1797=$D$2,$O1797="HRG"),"See 07.BPT",IFERROR(ROUND('[10]Linked sheet'!C1797,'Rounded options'!$B$3),"-"))</f>
        <v>-</v>
      </c>
      <c r="E1797" s="66">
        <f>IF(AND($O1797="HRG",OR($D$2,$Q1797=$E$2)), "See 07.BPTs",IFERROR(ROUND('[10]Linked sheet'!D1797,'Rounded options'!$B$3),"-"))</f>
        <v>5960</v>
      </c>
      <c r="F1797" s="15" t="str">
        <f>IFERROR(ROUND(IF('[10]Linked sheet'!E1797="","-",'[10]Linked sheet'!E1797),'Rounded options'!$B$3),"-")</f>
        <v>-</v>
      </c>
      <c r="G1797" s="15" t="str">
        <f>IFERROR(ROUND(IF('[10]Linked sheet'!F1797="","-",'[10]Linked sheet'!F1797),'Rounded options'!$B$3),"-")</f>
        <v>-</v>
      </c>
      <c r="H1797" s="15">
        <f>IFERROR(ROUND(IF('[10]Linked sheet'!G1797="","-",'[10]Linked sheet'!G1797),'Rounded options'!$B$3),"-")</f>
        <v>16</v>
      </c>
      <c r="I1797" s="66">
        <f>IF(AND(Q1797=$I$2,$O1797="HRG"),"See 07.BPTs",IFERROR(ROUND('[10]Linked sheet'!H1797,'Rounded options'!$B$3),"-"))</f>
        <v>7837</v>
      </c>
      <c r="J1797" s="15">
        <f>IFERROR(ROUND(IF('[10]Linked sheet'!I1797="","-",'[10]Linked sheet'!I1797),'Rounded options'!$B$3),"-")</f>
        <v>36</v>
      </c>
      <c r="K1797" s="15">
        <f>IFERROR(ROUND(IF('[10]Linked sheet'!J1797="","-",'[10]Linked sheet'!J1797),'Rounded options'!$B$3),"-")</f>
        <v>212</v>
      </c>
      <c r="L1797" s="15" t="str">
        <f>IF('[10]Linked sheet'!K1797="","-",'[10]Linked sheet'!K1797)</f>
        <v>No</v>
      </c>
      <c r="M1797" s="39" t="str">
        <f>IF('[10]Linked sheet'!L1797="","-",'[10]Linked sheet'!L1797)</f>
        <v>-</v>
      </c>
      <c r="N1797" s="35">
        <f>IFERROR(ROUND('[10]Linked sheet'!M1797,'Rounded options'!$B$3),"-")</f>
        <v>0</v>
      </c>
      <c r="O1797" s="7" t="str">
        <f>IFERROR(VLOOKUP($B1797,[11]BPT_System_Structure!$B:$F,2,FALSE),"-")</f>
        <v>-</v>
      </c>
      <c r="P1797" s="23" t="str">
        <f>IFERROR(VLOOKUP($B1797,[11]BPT_System_Structure!$B:$F,3,FALSE),"-")</f>
        <v>-</v>
      </c>
      <c r="Q1797" s="8" t="str">
        <f>IFERROR(VLOOKUP($B1797,[11]BPT_System_Structure!$B:$F,5,FALSE),"-")</f>
        <v>-</v>
      </c>
      <c r="R1797" s="59">
        <v>0</v>
      </c>
    </row>
    <row r="1798" spans="2:18" hidden="1" x14ac:dyDescent="0.2">
      <c r="B1798" s="21" t="str">
        <f>'[10]Linked sheet'!A1798</f>
        <v>YQ11C</v>
      </c>
      <c r="C1798" s="20" t="str">
        <f>VLOOKUP($B1798,'[10]Linked sheet'!$A$3:$O$1925,2,FALSE)</f>
        <v>Single Open Procedure on Blood Vessel of Lower Limb with Imaging Intervention, with CC Score 0-3</v>
      </c>
      <c r="D1798" s="68" t="str">
        <f>IF(AND($Q1798=$D$2,$O1798="HRG"),"See 07.BPT",IFERROR(ROUND('[10]Linked sheet'!C1798,'Rounded options'!$B$3),"-"))</f>
        <v>-</v>
      </c>
      <c r="E1798" s="66">
        <f>IF(AND($O1798="HRG",OR($D$2,$Q1798=$E$2)), "See 07.BPTs",IFERROR(ROUND('[10]Linked sheet'!D1798,'Rounded options'!$B$3),"-"))</f>
        <v>4697</v>
      </c>
      <c r="F1798" s="15" t="str">
        <f>IFERROR(ROUND(IF('[10]Linked sheet'!E1798="","-",'[10]Linked sheet'!E1798),'Rounded options'!$B$3),"-")</f>
        <v>-</v>
      </c>
      <c r="G1798" s="15" t="str">
        <f>IFERROR(ROUND(IF('[10]Linked sheet'!F1798="","-",'[10]Linked sheet'!F1798),'Rounded options'!$B$3),"-")</f>
        <v>-</v>
      </c>
      <c r="H1798" s="15">
        <f>IFERROR(ROUND(IF('[10]Linked sheet'!G1798="","-",'[10]Linked sheet'!G1798),'Rounded options'!$B$3),"-")</f>
        <v>10</v>
      </c>
      <c r="I1798" s="66">
        <f>IF(AND(Q1798=$I$2,$O1798="HRG"),"See 07.BPTs",IFERROR(ROUND('[10]Linked sheet'!H1798,'Rounded options'!$B$3),"-"))</f>
        <v>6644</v>
      </c>
      <c r="J1798" s="15">
        <f>IFERROR(ROUND(IF('[10]Linked sheet'!I1798="","-",'[10]Linked sheet'!I1798),'Rounded options'!$B$3),"-")</f>
        <v>30</v>
      </c>
      <c r="K1798" s="15">
        <f>IFERROR(ROUND(IF('[10]Linked sheet'!J1798="","-",'[10]Linked sheet'!J1798),'Rounded options'!$B$3),"-")</f>
        <v>212</v>
      </c>
      <c r="L1798" s="15" t="str">
        <f>IF('[10]Linked sheet'!K1798="","-",'[10]Linked sheet'!K1798)</f>
        <v>No</v>
      </c>
      <c r="M1798" s="39" t="str">
        <f>IF('[10]Linked sheet'!L1798="","-",'[10]Linked sheet'!L1798)</f>
        <v>-</v>
      </c>
      <c r="N1798" s="35">
        <f>IFERROR(ROUND('[10]Linked sheet'!M1798,'Rounded options'!$B$3),"-")</f>
        <v>0</v>
      </c>
      <c r="O1798" s="7" t="str">
        <f>IFERROR(VLOOKUP($B1798,[11]BPT_System_Structure!$B:$F,2,FALSE),"-")</f>
        <v>-</v>
      </c>
      <c r="P1798" s="23" t="str">
        <f>IFERROR(VLOOKUP($B1798,[11]BPT_System_Structure!$B:$F,3,FALSE),"-")</f>
        <v>-</v>
      </c>
      <c r="Q1798" s="8" t="str">
        <f>IFERROR(VLOOKUP($B1798,[11]BPT_System_Structure!$B:$F,5,FALSE),"-")</f>
        <v>-</v>
      </c>
      <c r="R1798" s="59">
        <v>0</v>
      </c>
    </row>
    <row r="1799" spans="2:18" hidden="1" x14ac:dyDescent="0.2">
      <c r="B1799" s="21" t="str">
        <f>'[10]Linked sheet'!A1799</f>
        <v>YQ12A</v>
      </c>
      <c r="C1799" s="20" t="str">
        <f>VLOOKUP($B1799,'[10]Linked sheet'!$A$3:$O$1925,2,FALSE)</f>
        <v>Single Open Procedure on Blood Vessel of Lower Limb with CC Score 11+</v>
      </c>
      <c r="D1799" s="68" t="str">
        <f>IF(AND($Q1799=$D$2,$O1799="HRG"),"See 07.BPT",IFERROR(ROUND('[10]Linked sheet'!C1799,'Rounded options'!$B$3),"-"))</f>
        <v>-</v>
      </c>
      <c r="E1799" s="66">
        <f>IF(AND($O1799="HRG",OR($D$2,$Q1799=$E$2)), "See 07.BPTs",IFERROR(ROUND('[10]Linked sheet'!D1799,'Rounded options'!$B$3),"-"))</f>
        <v>10322</v>
      </c>
      <c r="F1799" s="15" t="str">
        <f>IFERROR(ROUND(IF('[10]Linked sheet'!E1799="","-",'[10]Linked sheet'!E1799),'Rounded options'!$B$3),"-")</f>
        <v>-</v>
      </c>
      <c r="G1799" s="15" t="str">
        <f>IFERROR(ROUND(IF('[10]Linked sheet'!F1799="","-",'[10]Linked sheet'!F1799),'Rounded options'!$B$3),"-")</f>
        <v>-</v>
      </c>
      <c r="H1799" s="15">
        <f>IFERROR(ROUND(IF('[10]Linked sheet'!G1799="","-",'[10]Linked sheet'!G1799),'Rounded options'!$B$3),"-")</f>
        <v>63</v>
      </c>
      <c r="I1799" s="66">
        <f>IF(AND(Q1799=$I$2,$O1799="HRG"),"See 07.BPTs",IFERROR(ROUND('[10]Linked sheet'!H1799,'Rounded options'!$B$3),"-"))</f>
        <v>11626</v>
      </c>
      <c r="J1799" s="15">
        <f>IFERROR(ROUND(IF('[10]Linked sheet'!I1799="","-",'[10]Linked sheet'!I1799),'Rounded options'!$B$3),"-")</f>
        <v>93</v>
      </c>
      <c r="K1799" s="15">
        <f>IFERROR(ROUND(IF('[10]Linked sheet'!J1799="","-",'[10]Linked sheet'!J1799),'Rounded options'!$B$3),"-")</f>
        <v>212</v>
      </c>
      <c r="L1799" s="15" t="str">
        <f>IF('[10]Linked sheet'!K1799="","-",'[10]Linked sheet'!K1799)</f>
        <v>No</v>
      </c>
      <c r="M1799" s="39" t="str">
        <f>IF('[10]Linked sheet'!L1799="","-",'[10]Linked sheet'!L1799)</f>
        <v>-</v>
      </c>
      <c r="N1799" s="35">
        <f>IFERROR(ROUND('[10]Linked sheet'!M1799,'Rounded options'!$B$3),"-")</f>
        <v>0</v>
      </c>
      <c r="O1799" s="7" t="str">
        <f>IFERROR(VLOOKUP($B1799,[11]BPT_System_Structure!$B:$F,2,FALSE),"-")</f>
        <v>-</v>
      </c>
      <c r="P1799" s="23" t="str">
        <f>IFERROR(VLOOKUP($B1799,[11]BPT_System_Structure!$B:$F,3,FALSE),"-")</f>
        <v>-</v>
      </c>
      <c r="Q1799" s="8" t="str">
        <f>IFERROR(VLOOKUP($B1799,[11]BPT_System_Structure!$B:$F,5,FALSE),"-")</f>
        <v>-</v>
      </c>
      <c r="R1799" s="59">
        <v>0</v>
      </c>
    </row>
    <row r="1800" spans="2:18" hidden="1" x14ac:dyDescent="0.2">
      <c r="B1800" s="21" t="str">
        <f>'[10]Linked sheet'!A1800</f>
        <v>YQ12B</v>
      </c>
      <c r="C1800" s="20" t="str">
        <f>VLOOKUP($B1800,'[10]Linked sheet'!$A$3:$O$1925,2,FALSE)</f>
        <v>Single Open Procedure on Blood Vessel of Lower Limb with CC Score 7-10</v>
      </c>
      <c r="D1800" s="68" t="str">
        <f>IF(AND($Q1800=$D$2,$O1800="HRG"),"See 07.BPT",IFERROR(ROUND('[10]Linked sheet'!C1800,'Rounded options'!$B$3),"-"))</f>
        <v>-</v>
      </c>
      <c r="E1800" s="66">
        <f>IF(AND($O1800="HRG",OR($D$2,$Q1800=$E$2)), "See 07.BPTs",IFERROR(ROUND('[10]Linked sheet'!D1800,'Rounded options'!$B$3),"-"))</f>
        <v>6312</v>
      </c>
      <c r="F1800" s="15" t="str">
        <f>IFERROR(ROUND(IF('[10]Linked sheet'!E1800="","-",'[10]Linked sheet'!E1800),'Rounded options'!$B$3),"-")</f>
        <v>-</v>
      </c>
      <c r="G1800" s="15" t="str">
        <f>IFERROR(ROUND(IF('[10]Linked sheet'!F1800="","-",'[10]Linked sheet'!F1800),'Rounded options'!$B$3),"-")</f>
        <v>-</v>
      </c>
      <c r="H1800" s="15">
        <f>IFERROR(ROUND(IF('[10]Linked sheet'!G1800="","-",'[10]Linked sheet'!G1800),'Rounded options'!$B$3),"-")</f>
        <v>27</v>
      </c>
      <c r="I1800" s="66">
        <f>IF(AND(Q1800=$I$2,$O1800="HRG"),"See 07.BPTs",IFERROR(ROUND('[10]Linked sheet'!H1800,'Rounded options'!$B$3),"-"))</f>
        <v>7077</v>
      </c>
      <c r="J1800" s="15">
        <f>IFERROR(ROUND(IF('[10]Linked sheet'!I1800="","-",'[10]Linked sheet'!I1800),'Rounded options'!$B$3),"-")</f>
        <v>41</v>
      </c>
      <c r="K1800" s="15">
        <f>IFERROR(ROUND(IF('[10]Linked sheet'!J1800="","-",'[10]Linked sheet'!J1800),'Rounded options'!$B$3),"-")</f>
        <v>212</v>
      </c>
      <c r="L1800" s="15" t="str">
        <f>IF('[10]Linked sheet'!K1800="","-",'[10]Linked sheet'!K1800)</f>
        <v>No</v>
      </c>
      <c r="M1800" s="39" t="str">
        <f>IF('[10]Linked sheet'!L1800="","-",'[10]Linked sheet'!L1800)</f>
        <v>-</v>
      </c>
      <c r="N1800" s="35">
        <f>IFERROR(ROUND('[10]Linked sheet'!M1800,'Rounded options'!$B$3),"-")</f>
        <v>0</v>
      </c>
      <c r="O1800" s="7" t="str">
        <f>IFERROR(VLOOKUP($B1800,[11]BPT_System_Structure!$B:$F,2,FALSE),"-")</f>
        <v>-</v>
      </c>
      <c r="P1800" s="23" t="str">
        <f>IFERROR(VLOOKUP($B1800,[11]BPT_System_Structure!$B:$F,3,FALSE),"-")</f>
        <v>-</v>
      </c>
      <c r="Q1800" s="8" t="str">
        <f>IFERROR(VLOOKUP($B1800,[11]BPT_System_Structure!$B:$F,5,FALSE),"-")</f>
        <v>-</v>
      </c>
      <c r="R1800" s="59">
        <v>0</v>
      </c>
    </row>
    <row r="1801" spans="2:18" hidden="1" x14ac:dyDescent="0.2">
      <c r="B1801" s="21" t="str">
        <f>'[10]Linked sheet'!A1801</f>
        <v>YQ12C</v>
      </c>
      <c r="C1801" s="20" t="str">
        <f>VLOOKUP($B1801,'[10]Linked sheet'!$A$3:$O$1925,2,FALSE)</f>
        <v>Single Open Procedure on Blood Vessel of Lower Limb with CC Score 4-6</v>
      </c>
      <c r="D1801" s="68" t="str">
        <f>IF(AND($Q1801=$D$2,$O1801="HRG"),"See 07.BPT",IFERROR(ROUND('[10]Linked sheet'!C1801,'Rounded options'!$B$3),"-"))</f>
        <v>-</v>
      </c>
      <c r="E1801" s="66">
        <f>IF(AND($O1801="HRG",OR($D$2,$Q1801=$E$2)), "See 07.BPTs",IFERROR(ROUND('[10]Linked sheet'!D1801,'Rounded options'!$B$3),"-"))</f>
        <v>4917</v>
      </c>
      <c r="F1801" s="15" t="str">
        <f>IFERROR(ROUND(IF('[10]Linked sheet'!E1801="","-",'[10]Linked sheet'!E1801),'Rounded options'!$B$3),"-")</f>
        <v>-</v>
      </c>
      <c r="G1801" s="15" t="str">
        <f>IFERROR(ROUND(IF('[10]Linked sheet'!F1801="","-",'[10]Linked sheet'!F1801),'Rounded options'!$B$3),"-")</f>
        <v>-</v>
      </c>
      <c r="H1801" s="15">
        <f>IFERROR(ROUND(IF('[10]Linked sheet'!G1801="","-",'[10]Linked sheet'!G1801),'Rounded options'!$B$3),"-")</f>
        <v>16</v>
      </c>
      <c r="I1801" s="66">
        <f>IF(AND(Q1801=$I$2,$O1801="HRG"),"See 07.BPTs",IFERROR(ROUND('[10]Linked sheet'!H1801,'Rounded options'!$B$3),"-"))</f>
        <v>5935</v>
      </c>
      <c r="J1801" s="15">
        <f>IFERROR(ROUND(IF('[10]Linked sheet'!I1801="","-",'[10]Linked sheet'!I1801),'Rounded options'!$B$3),"-")</f>
        <v>34</v>
      </c>
      <c r="K1801" s="15">
        <f>IFERROR(ROUND(IF('[10]Linked sheet'!J1801="","-",'[10]Linked sheet'!J1801),'Rounded options'!$B$3),"-")</f>
        <v>212</v>
      </c>
      <c r="L1801" s="15" t="str">
        <f>IF('[10]Linked sheet'!K1801="","-",'[10]Linked sheet'!K1801)</f>
        <v>No</v>
      </c>
      <c r="M1801" s="39" t="str">
        <f>IF('[10]Linked sheet'!L1801="","-",'[10]Linked sheet'!L1801)</f>
        <v>-</v>
      </c>
      <c r="N1801" s="35">
        <f>IFERROR(ROUND('[10]Linked sheet'!M1801,'Rounded options'!$B$3),"-")</f>
        <v>0</v>
      </c>
      <c r="O1801" s="7" t="str">
        <f>IFERROR(VLOOKUP($B1801,[11]BPT_System_Structure!$B:$F,2,FALSE),"-")</f>
        <v>-</v>
      </c>
      <c r="P1801" s="23" t="str">
        <f>IFERROR(VLOOKUP($B1801,[11]BPT_System_Structure!$B:$F,3,FALSE),"-")</f>
        <v>-</v>
      </c>
      <c r="Q1801" s="8" t="str">
        <f>IFERROR(VLOOKUP($B1801,[11]BPT_System_Structure!$B:$F,5,FALSE),"-")</f>
        <v>-</v>
      </c>
      <c r="R1801" s="59">
        <v>0</v>
      </c>
    </row>
    <row r="1802" spans="2:18" hidden="1" x14ac:dyDescent="0.2">
      <c r="B1802" s="21" t="str">
        <f>'[10]Linked sheet'!A1802</f>
        <v>YQ12D</v>
      </c>
      <c r="C1802" s="20" t="str">
        <f>VLOOKUP($B1802,'[10]Linked sheet'!$A$3:$O$1925,2,FALSE)</f>
        <v>Single Open Procedure on Blood Vessel of Lower Limb with CC Score 0-3</v>
      </c>
      <c r="D1802" s="68" t="str">
        <f>IF(AND($Q1802=$D$2,$O1802="HRG"),"See 07.BPT",IFERROR(ROUND('[10]Linked sheet'!C1802,'Rounded options'!$B$3),"-"))</f>
        <v>-</v>
      </c>
      <c r="E1802" s="66">
        <f>IF(AND($O1802="HRG",OR($D$2,$Q1802=$E$2)), "See 07.BPTs",IFERROR(ROUND('[10]Linked sheet'!D1802,'Rounded options'!$B$3),"-"))</f>
        <v>3975</v>
      </c>
      <c r="F1802" s="15" t="str">
        <f>IFERROR(ROUND(IF('[10]Linked sheet'!E1802="","-",'[10]Linked sheet'!E1802),'Rounded options'!$B$3),"-")</f>
        <v>-</v>
      </c>
      <c r="G1802" s="15" t="str">
        <f>IFERROR(ROUND(IF('[10]Linked sheet'!F1802="","-",'[10]Linked sheet'!F1802),'Rounded options'!$B$3),"-")</f>
        <v>-</v>
      </c>
      <c r="H1802" s="15">
        <f>IFERROR(ROUND(IF('[10]Linked sheet'!G1802="","-",'[10]Linked sheet'!G1802),'Rounded options'!$B$3),"-")</f>
        <v>10</v>
      </c>
      <c r="I1802" s="66">
        <f>IF(AND(Q1802=$I$2,$O1802="HRG"),"See 07.BPTs",IFERROR(ROUND('[10]Linked sheet'!H1802,'Rounded options'!$B$3),"-"))</f>
        <v>4550</v>
      </c>
      <c r="J1802" s="15">
        <f>IFERROR(ROUND(IF('[10]Linked sheet'!I1802="","-",'[10]Linked sheet'!I1802),'Rounded options'!$B$3),"-")</f>
        <v>22</v>
      </c>
      <c r="K1802" s="15">
        <f>IFERROR(ROUND(IF('[10]Linked sheet'!J1802="","-",'[10]Linked sheet'!J1802),'Rounded options'!$B$3),"-")</f>
        <v>212</v>
      </c>
      <c r="L1802" s="15" t="str">
        <f>IF('[10]Linked sheet'!K1802="","-",'[10]Linked sheet'!K1802)</f>
        <v>No</v>
      </c>
      <c r="M1802" s="39" t="str">
        <f>IF('[10]Linked sheet'!L1802="","-",'[10]Linked sheet'!L1802)</f>
        <v>-</v>
      </c>
      <c r="N1802" s="35">
        <f>IFERROR(ROUND('[10]Linked sheet'!M1802,'Rounded options'!$B$3),"-")</f>
        <v>0</v>
      </c>
      <c r="O1802" s="7" t="str">
        <f>IFERROR(VLOOKUP($B1802,[11]BPT_System_Structure!$B:$F,2,FALSE),"-")</f>
        <v>-</v>
      </c>
      <c r="P1802" s="23" t="str">
        <f>IFERROR(VLOOKUP($B1802,[11]BPT_System_Structure!$B:$F,3,FALSE),"-")</f>
        <v>-</v>
      </c>
      <c r="Q1802" s="8" t="str">
        <f>IFERROR(VLOOKUP($B1802,[11]BPT_System_Structure!$B:$F,5,FALSE),"-")</f>
        <v>-</v>
      </c>
      <c r="R1802" s="59">
        <v>0</v>
      </c>
    </row>
    <row r="1803" spans="2:18" hidden="1" x14ac:dyDescent="0.2">
      <c r="B1803" s="21" t="str">
        <f>'[10]Linked sheet'!A1803</f>
        <v>YQ13A</v>
      </c>
      <c r="C1803" s="20" t="str">
        <f>VLOOKUP($B1803,'[10]Linked sheet'!$A$3:$O$1925,2,FALSE)</f>
        <v>Bypass to Tibial Arteries with CC Score 7+</v>
      </c>
      <c r="D1803" s="68" t="str">
        <f>IF(AND($Q1803=$D$2,$O1803="HRG"),"See 07.BPT",IFERROR(ROUND('[10]Linked sheet'!C1803,'Rounded options'!$B$3),"-"))</f>
        <v>-</v>
      </c>
      <c r="E1803" s="66">
        <f>IF(AND($O1803="HRG",OR($D$2,$Q1803=$E$2)), "See 07.BPTs",IFERROR(ROUND('[10]Linked sheet'!D1803,'Rounded options'!$B$3),"-"))</f>
        <v>11125</v>
      </c>
      <c r="F1803" s="15" t="str">
        <f>IFERROR(ROUND(IF('[10]Linked sheet'!E1803="","-",'[10]Linked sheet'!E1803),'Rounded options'!$B$3),"-")</f>
        <v>-</v>
      </c>
      <c r="G1803" s="15" t="str">
        <f>IFERROR(ROUND(IF('[10]Linked sheet'!F1803="","-",'[10]Linked sheet'!F1803),'Rounded options'!$B$3),"-")</f>
        <v>-</v>
      </c>
      <c r="H1803" s="15">
        <f>IFERROR(ROUND(IF('[10]Linked sheet'!G1803="","-",'[10]Linked sheet'!G1803),'Rounded options'!$B$3),"-")</f>
        <v>35</v>
      </c>
      <c r="I1803" s="66">
        <f>IF(AND(Q1803=$I$2,$O1803="HRG"),"See 07.BPTs",IFERROR(ROUND('[10]Linked sheet'!H1803,'Rounded options'!$B$3),"-"))</f>
        <v>12722</v>
      </c>
      <c r="J1803" s="15">
        <f>IFERROR(ROUND(IF('[10]Linked sheet'!I1803="","-",'[10]Linked sheet'!I1803),'Rounded options'!$B$3),"-")</f>
        <v>75</v>
      </c>
      <c r="K1803" s="15">
        <f>IFERROR(ROUND(IF('[10]Linked sheet'!J1803="","-",'[10]Linked sheet'!J1803),'Rounded options'!$B$3),"-")</f>
        <v>212</v>
      </c>
      <c r="L1803" s="15" t="str">
        <f>IF('[10]Linked sheet'!K1803="","-",'[10]Linked sheet'!K1803)</f>
        <v>No</v>
      </c>
      <c r="M1803" s="39" t="str">
        <f>IF('[10]Linked sheet'!L1803="","-",'[10]Linked sheet'!L1803)</f>
        <v>-</v>
      </c>
      <c r="N1803" s="35">
        <f>IFERROR(ROUND('[10]Linked sheet'!M1803,'Rounded options'!$B$3),"-")</f>
        <v>0</v>
      </c>
      <c r="O1803" s="7" t="str">
        <f>IFERROR(VLOOKUP($B1803,[11]BPT_System_Structure!$B:$F,2,FALSE),"-")</f>
        <v>-</v>
      </c>
      <c r="P1803" s="23" t="str">
        <f>IFERROR(VLOOKUP($B1803,[11]BPT_System_Structure!$B:$F,3,FALSE),"-")</f>
        <v>-</v>
      </c>
      <c r="Q1803" s="8" t="str">
        <f>IFERROR(VLOOKUP($B1803,[11]BPT_System_Structure!$B:$F,5,FALSE),"-")</f>
        <v>-</v>
      </c>
      <c r="R1803" s="59">
        <v>0</v>
      </c>
    </row>
    <row r="1804" spans="2:18" hidden="1" x14ac:dyDescent="0.2">
      <c r="B1804" s="21" t="str">
        <f>'[10]Linked sheet'!A1804</f>
        <v>YQ13B</v>
      </c>
      <c r="C1804" s="20" t="str">
        <f>VLOOKUP($B1804,'[10]Linked sheet'!$A$3:$O$1925,2,FALSE)</f>
        <v>Bypass to Tibial Arteries with CC Score 0-6</v>
      </c>
      <c r="D1804" s="68" t="str">
        <f>IF(AND($Q1804=$D$2,$O1804="HRG"),"See 07.BPT",IFERROR(ROUND('[10]Linked sheet'!C1804,'Rounded options'!$B$3),"-"))</f>
        <v>-</v>
      </c>
      <c r="E1804" s="66">
        <f>IF(AND($O1804="HRG",OR($D$2,$Q1804=$E$2)), "See 07.BPTs",IFERROR(ROUND('[10]Linked sheet'!D1804,'Rounded options'!$B$3),"-"))</f>
        <v>6331</v>
      </c>
      <c r="F1804" s="15" t="str">
        <f>IFERROR(ROUND(IF('[10]Linked sheet'!E1804="","-",'[10]Linked sheet'!E1804),'Rounded options'!$B$3),"-")</f>
        <v>-</v>
      </c>
      <c r="G1804" s="15" t="str">
        <f>IFERROR(ROUND(IF('[10]Linked sheet'!F1804="","-",'[10]Linked sheet'!F1804),'Rounded options'!$B$3),"-")</f>
        <v>-</v>
      </c>
      <c r="H1804" s="15">
        <f>IFERROR(ROUND(IF('[10]Linked sheet'!G1804="","-",'[10]Linked sheet'!G1804),'Rounded options'!$B$3),"-")</f>
        <v>18</v>
      </c>
      <c r="I1804" s="66">
        <f>IF(AND(Q1804=$I$2,$O1804="HRG"),"See 07.BPTs",IFERROR(ROUND('[10]Linked sheet'!H1804,'Rounded options'!$B$3),"-"))</f>
        <v>7276</v>
      </c>
      <c r="J1804" s="15">
        <f>IFERROR(ROUND(IF('[10]Linked sheet'!I1804="","-",'[10]Linked sheet'!I1804),'Rounded options'!$B$3),"-")</f>
        <v>35</v>
      </c>
      <c r="K1804" s="15">
        <f>IFERROR(ROUND(IF('[10]Linked sheet'!J1804="","-",'[10]Linked sheet'!J1804),'Rounded options'!$B$3),"-")</f>
        <v>212</v>
      </c>
      <c r="L1804" s="15" t="str">
        <f>IF('[10]Linked sheet'!K1804="","-",'[10]Linked sheet'!K1804)</f>
        <v>No</v>
      </c>
      <c r="M1804" s="39" t="str">
        <f>IF('[10]Linked sheet'!L1804="","-",'[10]Linked sheet'!L1804)</f>
        <v>-</v>
      </c>
      <c r="N1804" s="35">
        <f>IFERROR(ROUND('[10]Linked sheet'!M1804,'Rounded options'!$B$3),"-")</f>
        <v>0</v>
      </c>
      <c r="O1804" s="7" t="str">
        <f>IFERROR(VLOOKUP($B1804,[11]BPT_System_Structure!$B:$F,2,FALSE),"-")</f>
        <v>-</v>
      </c>
      <c r="P1804" s="23" t="str">
        <f>IFERROR(VLOOKUP($B1804,[11]BPT_System_Structure!$B:$F,3,FALSE),"-")</f>
        <v>-</v>
      </c>
      <c r="Q1804" s="8" t="str">
        <f>IFERROR(VLOOKUP($B1804,[11]BPT_System_Structure!$B:$F,5,FALSE),"-")</f>
        <v>-</v>
      </c>
      <c r="R1804" s="59">
        <v>0</v>
      </c>
    </row>
    <row r="1805" spans="2:18" hidden="1" x14ac:dyDescent="0.2">
      <c r="B1805" s="21" t="str">
        <f>'[10]Linked sheet'!A1805</f>
        <v>YQ14Z</v>
      </c>
      <c r="C1805" s="20" t="str">
        <f>VLOOKUP($B1805,'[10]Linked sheet'!$A$3:$O$1925,2,FALSE)</f>
        <v>Open Treatment of Primary or Recurrent, Bilateral Varicose Veins</v>
      </c>
      <c r="D1805" s="68" t="str">
        <f>IF(AND($Q1805=$D$2,$O1805="HRG"),"See 07.BPT",IFERROR(ROUND('[10]Linked sheet'!C1805,'Rounded options'!$B$3),"-"))</f>
        <v>-</v>
      </c>
      <c r="E1805" s="66">
        <f>IF(AND($O1805="HRG",OR($D$2,$Q1805=$E$2)), "See 07.BPTs",IFERROR(ROUND('[10]Linked sheet'!D1805,'Rounded options'!$B$3),"-"))</f>
        <v>1478</v>
      </c>
      <c r="F1805" s="15" t="str">
        <f>IFERROR(ROUND(IF('[10]Linked sheet'!E1805="","-",'[10]Linked sheet'!E1805),'Rounded options'!$B$3),"-")</f>
        <v>-</v>
      </c>
      <c r="G1805" s="15" t="str">
        <f>IFERROR(ROUND(IF('[10]Linked sheet'!F1805="","-",'[10]Linked sheet'!F1805),'Rounded options'!$B$3),"-")</f>
        <v>-</v>
      </c>
      <c r="H1805" s="15">
        <f>IFERROR(ROUND(IF('[10]Linked sheet'!G1805="","-",'[10]Linked sheet'!G1805),'Rounded options'!$B$3),"-")</f>
        <v>5</v>
      </c>
      <c r="I1805" s="66">
        <f>IF(AND(Q1805=$I$2,$O1805="HRG"),"See 07.BPTs",IFERROR(ROUND('[10]Linked sheet'!H1805,'Rounded options'!$B$3),"-"))</f>
        <v>1478</v>
      </c>
      <c r="J1805" s="15">
        <f>IFERROR(ROUND(IF('[10]Linked sheet'!I1805="","-",'[10]Linked sheet'!I1805),'Rounded options'!$B$3),"-")</f>
        <v>5</v>
      </c>
      <c r="K1805" s="15">
        <f>IFERROR(ROUND(IF('[10]Linked sheet'!J1805="","-",'[10]Linked sheet'!J1805),'Rounded options'!$B$3),"-")</f>
        <v>212</v>
      </c>
      <c r="L1805" s="15" t="str">
        <f>IF('[10]Linked sheet'!K1805="","-",'[10]Linked sheet'!K1805)</f>
        <v>No</v>
      </c>
      <c r="M1805" s="39" t="str">
        <f>IF('[10]Linked sheet'!L1805="","-",'[10]Linked sheet'!L1805)</f>
        <v>-</v>
      </c>
      <c r="N1805" s="35">
        <f>IFERROR(ROUND('[10]Linked sheet'!M1805,'Rounded options'!$B$3),"-")</f>
        <v>0</v>
      </c>
      <c r="O1805" s="7" t="str">
        <f>IFERROR(VLOOKUP($B1805,[11]BPT_System_Structure!$B:$F,2,FALSE),"-")</f>
        <v>-</v>
      </c>
      <c r="P1805" s="23" t="str">
        <f>IFERROR(VLOOKUP($B1805,[11]BPT_System_Structure!$B:$F,3,FALSE),"-")</f>
        <v>-</v>
      </c>
      <c r="Q1805" s="8" t="str">
        <f>IFERROR(VLOOKUP($B1805,[11]BPT_System_Structure!$B:$F,5,FALSE),"-")</f>
        <v>-</v>
      </c>
      <c r="R1805" s="59">
        <v>0</v>
      </c>
    </row>
    <row r="1806" spans="2:18" hidden="1" x14ac:dyDescent="0.2">
      <c r="B1806" s="21" t="str">
        <f>'[10]Linked sheet'!A1806</f>
        <v>YQ15Z</v>
      </c>
      <c r="C1806" s="20" t="str">
        <f>VLOOKUP($B1806,'[10]Linked sheet'!$A$3:$O$1925,2,FALSE)</f>
        <v>Open Treatment of Recurrent Unilateral Varicose Veins</v>
      </c>
      <c r="D1806" s="68" t="str">
        <f>IF(AND($Q1806=$D$2,$O1806="HRG"),"See 07.BPT",IFERROR(ROUND('[10]Linked sheet'!C1806,'Rounded options'!$B$3),"-"))</f>
        <v>-</v>
      </c>
      <c r="E1806" s="66">
        <f>IF(AND($O1806="HRG",OR($D$2,$Q1806=$E$2)), "See 07.BPTs",IFERROR(ROUND('[10]Linked sheet'!D1806,'Rounded options'!$B$3),"-"))</f>
        <v>1383</v>
      </c>
      <c r="F1806" s="15" t="str">
        <f>IFERROR(ROUND(IF('[10]Linked sheet'!E1806="","-",'[10]Linked sheet'!E1806),'Rounded options'!$B$3),"-")</f>
        <v>-</v>
      </c>
      <c r="G1806" s="15" t="str">
        <f>IFERROR(ROUND(IF('[10]Linked sheet'!F1806="","-",'[10]Linked sheet'!F1806),'Rounded options'!$B$3),"-")</f>
        <v>-</v>
      </c>
      <c r="H1806" s="15">
        <f>IFERROR(ROUND(IF('[10]Linked sheet'!G1806="","-",'[10]Linked sheet'!G1806),'Rounded options'!$B$3),"-")</f>
        <v>5</v>
      </c>
      <c r="I1806" s="66">
        <f>IF(AND(Q1806=$I$2,$O1806="HRG"),"See 07.BPTs",IFERROR(ROUND('[10]Linked sheet'!H1806,'Rounded options'!$B$3),"-"))</f>
        <v>1383</v>
      </c>
      <c r="J1806" s="15">
        <f>IFERROR(ROUND(IF('[10]Linked sheet'!I1806="","-",'[10]Linked sheet'!I1806),'Rounded options'!$B$3),"-")</f>
        <v>5</v>
      </c>
      <c r="K1806" s="15">
        <f>IFERROR(ROUND(IF('[10]Linked sheet'!J1806="","-",'[10]Linked sheet'!J1806),'Rounded options'!$B$3),"-")</f>
        <v>212</v>
      </c>
      <c r="L1806" s="15" t="str">
        <f>IF('[10]Linked sheet'!K1806="","-",'[10]Linked sheet'!K1806)</f>
        <v>No</v>
      </c>
      <c r="M1806" s="39" t="str">
        <f>IF('[10]Linked sheet'!L1806="","-",'[10]Linked sheet'!L1806)</f>
        <v>-</v>
      </c>
      <c r="N1806" s="35">
        <f>IFERROR(ROUND('[10]Linked sheet'!M1806,'Rounded options'!$B$3),"-")</f>
        <v>0</v>
      </c>
      <c r="O1806" s="7" t="str">
        <f>IFERROR(VLOOKUP($B1806,[11]BPT_System_Structure!$B:$F,2,FALSE),"-")</f>
        <v>-</v>
      </c>
      <c r="P1806" s="23" t="str">
        <f>IFERROR(VLOOKUP($B1806,[11]BPT_System_Structure!$B:$F,3,FALSE),"-")</f>
        <v>-</v>
      </c>
      <c r="Q1806" s="8" t="str">
        <f>IFERROR(VLOOKUP($B1806,[11]BPT_System_Structure!$B:$F,5,FALSE),"-")</f>
        <v>-</v>
      </c>
      <c r="R1806" s="59">
        <v>0</v>
      </c>
    </row>
    <row r="1807" spans="2:18" hidden="1" x14ac:dyDescent="0.2">
      <c r="B1807" s="21" t="str">
        <f>'[10]Linked sheet'!A1807</f>
        <v>YQ16Z</v>
      </c>
      <c r="C1807" s="20" t="str">
        <f>VLOOKUP($B1807,'[10]Linked sheet'!$A$3:$O$1925,2,FALSE)</f>
        <v>Open Treatment of Primary Unilateral Varicose Veins</v>
      </c>
      <c r="D1807" s="68" t="str">
        <f>IF(AND($Q1807=$D$2,$O1807="HRG"),"See 07.BPT",IFERROR(ROUND('[10]Linked sheet'!C1807,'Rounded options'!$B$3),"-"))</f>
        <v>-</v>
      </c>
      <c r="E1807" s="66">
        <f>IF(AND($O1807="HRG",OR($D$2,$Q1807=$E$2)), "See 07.BPTs",IFERROR(ROUND('[10]Linked sheet'!D1807,'Rounded options'!$B$3),"-"))</f>
        <v>1221</v>
      </c>
      <c r="F1807" s="15" t="str">
        <f>IFERROR(ROUND(IF('[10]Linked sheet'!E1807="","-",'[10]Linked sheet'!E1807),'Rounded options'!$B$3),"-")</f>
        <v>-</v>
      </c>
      <c r="G1807" s="15" t="str">
        <f>IFERROR(ROUND(IF('[10]Linked sheet'!F1807="","-",'[10]Linked sheet'!F1807),'Rounded options'!$B$3),"-")</f>
        <v>-</v>
      </c>
      <c r="H1807" s="15">
        <f>IFERROR(ROUND(IF('[10]Linked sheet'!G1807="","-",'[10]Linked sheet'!G1807),'Rounded options'!$B$3),"-")</f>
        <v>5</v>
      </c>
      <c r="I1807" s="66">
        <f>IF(AND(Q1807=$I$2,$O1807="HRG"),"See 07.BPTs",IFERROR(ROUND('[10]Linked sheet'!H1807,'Rounded options'!$B$3),"-"))</f>
        <v>1221</v>
      </c>
      <c r="J1807" s="15">
        <f>IFERROR(ROUND(IF('[10]Linked sheet'!I1807="","-",'[10]Linked sheet'!I1807),'Rounded options'!$B$3),"-")</f>
        <v>5</v>
      </c>
      <c r="K1807" s="15">
        <f>IFERROR(ROUND(IF('[10]Linked sheet'!J1807="","-",'[10]Linked sheet'!J1807),'Rounded options'!$B$3),"-")</f>
        <v>212</v>
      </c>
      <c r="L1807" s="15" t="str">
        <f>IF('[10]Linked sheet'!K1807="","-",'[10]Linked sheet'!K1807)</f>
        <v>No</v>
      </c>
      <c r="M1807" s="39" t="str">
        <f>IF('[10]Linked sheet'!L1807="","-",'[10]Linked sheet'!L1807)</f>
        <v>-</v>
      </c>
      <c r="N1807" s="35">
        <f>IFERROR(ROUND('[10]Linked sheet'!M1807,'Rounded options'!$B$3),"-")</f>
        <v>0</v>
      </c>
      <c r="O1807" s="7" t="str">
        <f>IFERROR(VLOOKUP($B1807,[11]BPT_System_Structure!$B:$F,2,FALSE),"-")</f>
        <v>-</v>
      </c>
      <c r="P1807" s="23" t="str">
        <f>IFERROR(VLOOKUP($B1807,[11]BPT_System_Structure!$B:$F,3,FALSE),"-")</f>
        <v>-</v>
      </c>
      <c r="Q1807" s="8" t="str">
        <f>IFERROR(VLOOKUP($B1807,[11]BPT_System_Structure!$B:$F,5,FALSE),"-")</f>
        <v>-</v>
      </c>
      <c r="R1807" s="59">
        <v>0</v>
      </c>
    </row>
    <row r="1808" spans="2:18" hidden="1" x14ac:dyDescent="0.2">
      <c r="B1808" s="21" t="str">
        <f>'[10]Linked sheet'!A1808</f>
        <v>YQ20A</v>
      </c>
      <c r="C1808" s="20" t="str">
        <f>VLOOKUP($B1808,'[10]Linked sheet'!$A$3:$O$1925,2,FALSE)</f>
        <v>Amputation of Multiple Limbs with CC Score 10+</v>
      </c>
      <c r="D1808" s="68" t="str">
        <f>IF(AND($Q1808=$D$2,$O1808="HRG"),"See 07.BPT",IFERROR(ROUND('[10]Linked sheet'!C1808,'Rounded options'!$B$3),"-"))</f>
        <v>-</v>
      </c>
      <c r="E1808" s="66">
        <f>IF(AND($O1808="HRG",OR($D$2,$Q1808=$E$2)), "See 07.BPTs",IFERROR(ROUND('[10]Linked sheet'!D1808,'Rounded options'!$B$3),"-"))</f>
        <v>19950</v>
      </c>
      <c r="F1808" s="15" t="str">
        <f>IFERROR(ROUND(IF('[10]Linked sheet'!E1808="","-",'[10]Linked sheet'!E1808),'Rounded options'!$B$3),"-")</f>
        <v>-</v>
      </c>
      <c r="G1808" s="15" t="str">
        <f>IFERROR(ROUND(IF('[10]Linked sheet'!F1808="","-",'[10]Linked sheet'!F1808),'Rounded options'!$B$3),"-")</f>
        <v>-</v>
      </c>
      <c r="H1808" s="15">
        <f>IFERROR(ROUND(IF('[10]Linked sheet'!G1808="","-",'[10]Linked sheet'!G1808),'Rounded options'!$B$3),"-")</f>
        <v>123</v>
      </c>
      <c r="I1808" s="66">
        <f>IF(AND(Q1808=$I$2,$O1808="HRG"),"See 07.BPTs",IFERROR(ROUND('[10]Linked sheet'!H1808,'Rounded options'!$B$3),"-"))</f>
        <v>19950</v>
      </c>
      <c r="J1808" s="15">
        <f>IFERROR(ROUND(IF('[10]Linked sheet'!I1808="","-",'[10]Linked sheet'!I1808),'Rounded options'!$B$3),"-")</f>
        <v>123</v>
      </c>
      <c r="K1808" s="15">
        <f>IFERROR(ROUND(IF('[10]Linked sheet'!J1808="","-",'[10]Linked sheet'!J1808),'Rounded options'!$B$3),"-")</f>
        <v>212</v>
      </c>
      <c r="L1808" s="15" t="str">
        <f>IF('[10]Linked sheet'!K1808="","-",'[10]Linked sheet'!K1808)</f>
        <v>No</v>
      </c>
      <c r="M1808" s="39" t="str">
        <f>IF('[10]Linked sheet'!L1808="","-",'[10]Linked sheet'!L1808)</f>
        <v>-</v>
      </c>
      <c r="N1808" s="35">
        <f>IFERROR(ROUND('[10]Linked sheet'!M1808,'Rounded options'!$B$3),"-")</f>
        <v>0</v>
      </c>
      <c r="O1808" s="7" t="str">
        <f>IFERROR(VLOOKUP($B1808,[11]BPT_System_Structure!$B:$F,2,FALSE),"-")</f>
        <v>-</v>
      </c>
      <c r="P1808" s="23" t="str">
        <f>IFERROR(VLOOKUP($B1808,[11]BPT_System_Structure!$B:$F,3,FALSE),"-")</f>
        <v>-</v>
      </c>
      <c r="Q1808" s="8" t="str">
        <f>IFERROR(VLOOKUP($B1808,[11]BPT_System_Structure!$B:$F,5,FALSE),"-")</f>
        <v>-</v>
      </c>
      <c r="R1808" s="59">
        <v>0</v>
      </c>
    </row>
    <row r="1809" spans="2:18" hidden="1" x14ac:dyDescent="0.2">
      <c r="B1809" s="21" t="str">
        <f>'[10]Linked sheet'!A1809</f>
        <v>YQ20B</v>
      </c>
      <c r="C1809" s="20" t="str">
        <f>VLOOKUP($B1809,'[10]Linked sheet'!$A$3:$O$1925,2,FALSE)</f>
        <v>Amputation of Multiple Limbs with CC Score 0-9</v>
      </c>
      <c r="D1809" s="68" t="str">
        <f>IF(AND($Q1809=$D$2,$O1809="HRG"),"See 07.BPT",IFERROR(ROUND('[10]Linked sheet'!C1809,'Rounded options'!$B$3),"-"))</f>
        <v>-</v>
      </c>
      <c r="E1809" s="66">
        <f>IF(AND($O1809="HRG",OR($D$2,$Q1809=$E$2)), "See 07.BPTs",IFERROR(ROUND('[10]Linked sheet'!D1809,'Rounded options'!$B$3),"-"))</f>
        <v>12944</v>
      </c>
      <c r="F1809" s="15" t="str">
        <f>IFERROR(ROUND(IF('[10]Linked sheet'!E1809="","-",'[10]Linked sheet'!E1809),'Rounded options'!$B$3),"-")</f>
        <v>-</v>
      </c>
      <c r="G1809" s="15" t="str">
        <f>IFERROR(ROUND(IF('[10]Linked sheet'!F1809="","-",'[10]Linked sheet'!F1809),'Rounded options'!$B$3),"-")</f>
        <v>-</v>
      </c>
      <c r="H1809" s="15">
        <f>IFERROR(ROUND(IF('[10]Linked sheet'!G1809="","-",'[10]Linked sheet'!G1809),'Rounded options'!$B$3),"-")</f>
        <v>88</v>
      </c>
      <c r="I1809" s="66">
        <f>IF(AND(Q1809=$I$2,$O1809="HRG"),"See 07.BPTs",IFERROR(ROUND('[10]Linked sheet'!H1809,'Rounded options'!$B$3),"-"))</f>
        <v>12944</v>
      </c>
      <c r="J1809" s="15">
        <f>IFERROR(ROUND(IF('[10]Linked sheet'!I1809="","-",'[10]Linked sheet'!I1809),'Rounded options'!$B$3),"-")</f>
        <v>88</v>
      </c>
      <c r="K1809" s="15">
        <f>IFERROR(ROUND(IF('[10]Linked sheet'!J1809="","-",'[10]Linked sheet'!J1809),'Rounded options'!$B$3),"-")</f>
        <v>212</v>
      </c>
      <c r="L1809" s="15" t="str">
        <f>IF('[10]Linked sheet'!K1809="","-",'[10]Linked sheet'!K1809)</f>
        <v>No</v>
      </c>
      <c r="M1809" s="39" t="str">
        <f>IF('[10]Linked sheet'!L1809="","-",'[10]Linked sheet'!L1809)</f>
        <v>-</v>
      </c>
      <c r="N1809" s="35">
        <f>IFERROR(ROUND('[10]Linked sheet'!M1809,'Rounded options'!$B$3),"-")</f>
        <v>0</v>
      </c>
      <c r="O1809" s="7" t="str">
        <f>IFERROR(VLOOKUP($B1809,[11]BPT_System_Structure!$B:$F,2,FALSE),"-")</f>
        <v>-</v>
      </c>
      <c r="P1809" s="23" t="str">
        <f>IFERROR(VLOOKUP($B1809,[11]BPT_System_Structure!$B:$F,3,FALSE),"-")</f>
        <v>-</v>
      </c>
      <c r="Q1809" s="8" t="str">
        <f>IFERROR(VLOOKUP($B1809,[11]BPT_System_Structure!$B:$F,5,FALSE),"-")</f>
        <v>-</v>
      </c>
      <c r="R1809" s="59">
        <v>0</v>
      </c>
    </row>
    <row r="1810" spans="2:18" hidden="1" x14ac:dyDescent="0.2">
      <c r="B1810" s="21" t="str">
        <f>'[10]Linked sheet'!A1810</f>
        <v>YQ21A</v>
      </c>
      <c r="C1810" s="20" t="str">
        <f>VLOOKUP($B1810,'[10]Linked sheet'!$A$3:$O$1925,2,FALSE)</f>
        <v>Amputation of Single Limb with Other Blood Vessel Procedure, with CC Score 10+</v>
      </c>
      <c r="D1810" s="68" t="str">
        <f>IF(AND($Q1810=$D$2,$O1810="HRG"),"See 07.BPT",IFERROR(ROUND('[10]Linked sheet'!C1810,'Rounded options'!$B$3),"-"))</f>
        <v>-</v>
      </c>
      <c r="E1810" s="66">
        <f>IF(AND($O1810="HRG",OR($D$2,$Q1810=$E$2)), "See 07.BPTs",IFERROR(ROUND('[10]Linked sheet'!D1810,'Rounded options'!$B$3),"-"))</f>
        <v>17595</v>
      </c>
      <c r="F1810" s="15" t="str">
        <f>IFERROR(ROUND(IF('[10]Linked sheet'!E1810="","-",'[10]Linked sheet'!E1810),'Rounded options'!$B$3),"-")</f>
        <v>-</v>
      </c>
      <c r="G1810" s="15" t="str">
        <f>IFERROR(ROUND(IF('[10]Linked sheet'!F1810="","-",'[10]Linked sheet'!F1810),'Rounded options'!$B$3),"-")</f>
        <v>-</v>
      </c>
      <c r="H1810" s="15">
        <f>IFERROR(ROUND(IF('[10]Linked sheet'!G1810="","-",'[10]Linked sheet'!G1810),'Rounded options'!$B$3),"-")</f>
        <v>119</v>
      </c>
      <c r="I1810" s="66">
        <f>IF(AND(Q1810=$I$2,$O1810="HRG"),"See 07.BPTs",IFERROR(ROUND('[10]Linked sheet'!H1810,'Rounded options'!$B$3),"-"))</f>
        <v>17595</v>
      </c>
      <c r="J1810" s="15">
        <f>IFERROR(ROUND(IF('[10]Linked sheet'!I1810="","-",'[10]Linked sheet'!I1810),'Rounded options'!$B$3),"-")</f>
        <v>119</v>
      </c>
      <c r="K1810" s="15">
        <f>IFERROR(ROUND(IF('[10]Linked sheet'!J1810="","-",'[10]Linked sheet'!J1810),'Rounded options'!$B$3),"-")</f>
        <v>212</v>
      </c>
      <c r="L1810" s="15" t="str">
        <f>IF('[10]Linked sheet'!K1810="","-",'[10]Linked sheet'!K1810)</f>
        <v>No</v>
      </c>
      <c r="M1810" s="39" t="str">
        <f>IF('[10]Linked sheet'!L1810="","-",'[10]Linked sheet'!L1810)</f>
        <v>-</v>
      </c>
      <c r="N1810" s="35">
        <f>IFERROR(ROUND('[10]Linked sheet'!M1810,'Rounded options'!$B$3),"-")</f>
        <v>0</v>
      </c>
      <c r="O1810" s="7" t="str">
        <f>IFERROR(VLOOKUP($B1810,[11]BPT_System_Structure!$B:$F,2,FALSE),"-")</f>
        <v>-</v>
      </c>
      <c r="P1810" s="23" t="str">
        <f>IFERROR(VLOOKUP($B1810,[11]BPT_System_Structure!$B:$F,3,FALSE),"-")</f>
        <v>-</v>
      </c>
      <c r="Q1810" s="8" t="str">
        <f>IFERROR(VLOOKUP($B1810,[11]BPT_System_Structure!$B:$F,5,FALSE),"-")</f>
        <v>-</v>
      </c>
      <c r="R1810" s="59">
        <v>0</v>
      </c>
    </row>
    <row r="1811" spans="2:18" hidden="1" x14ac:dyDescent="0.2">
      <c r="B1811" s="21" t="str">
        <f>'[10]Linked sheet'!A1811</f>
        <v>YQ21B</v>
      </c>
      <c r="C1811" s="20" t="str">
        <f>VLOOKUP($B1811,'[10]Linked sheet'!$A$3:$O$1925,2,FALSE)</f>
        <v>Amputation of Single Limb with Other Blood Vessel Procedure, with CC Score 0-9</v>
      </c>
      <c r="D1811" s="68" t="str">
        <f>IF(AND($Q1811=$D$2,$O1811="HRG"),"See 07.BPT",IFERROR(ROUND('[10]Linked sheet'!C1811,'Rounded options'!$B$3),"-"))</f>
        <v>-</v>
      </c>
      <c r="E1811" s="66">
        <f>IF(AND($O1811="HRG",OR($D$2,$Q1811=$E$2)), "See 07.BPTs",IFERROR(ROUND('[10]Linked sheet'!D1811,'Rounded options'!$B$3),"-"))</f>
        <v>11912</v>
      </c>
      <c r="F1811" s="15" t="str">
        <f>IFERROR(ROUND(IF('[10]Linked sheet'!E1811="","-",'[10]Linked sheet'!E1811),'Rounded options'!$B$3),"-")</f>
        <v>-</v>
      </c>
      <c r="G1811" s="15" t="str">
        <f>IFERROR(ROUND(IF('[10]Linked sheet'!F1811="","-",'[10]Linked sheet'!F1811),'Rounded options'!$B$3),"-")</f>
        <v>-</v>
      </c>
      <c r="H1811" s="15">
        <f>IFERROR(ROUND(IF('[10]Linked sheet'!G1811="","-",'[10]Linked sheet'!G1811),'Rounded options'!$B$3),"-")</f>
        <v>57</v>
      </c>
      <c r="I1811" s="66">
        <f>IF(AND(Q1811=$I$2,$O1811="HRG"),"See 07.BPTs",IFERROR(ROUND('[10]Linked sheet'!H1811,'Rounded options'!$B$3),"-"))</f>
        <v>11820</v>
      </c>
      <c r="J1811" s="15">
        <f>IFERROR(ROUND(IF('[10]Linked sheet'!I1811="","-",'[10]Linked sheet'!I1811),'Rounded options'!$B$3),"-")</f>
        <v>64</v>
      </c>
      <c r="K1811" s="15">
        <f>IFERROR(ROUND(IF('[10]Linked sheet'!J1811="","-",'[10]Linked sheet'!J1811),'Rounded options'!$B$3),"-")</f>
        <v>212</v>
      </c>
      <c r="L1811" s="15" t="str">
        <f>IF('[10]Linked sheet'!K1811="","-",'[10]Linked sheet'!K1811)</f>
        <v>No</v>
      </c>
      <c r="M1811" s="39" t="str">
        <f>IF('[10]Linked sheet'!L1811="","-",'[10]Linked sheet'!L1811)</f>
        <v>-</v>
      </c>
      <c r="N1811" s="35">
        <f>IFERROR(ROUND('[10]Linked sheet'!M1811,'Rounded options'!$B$3),"-")</f>
        <v>0</v>
      </c>
      <c r="O1811" s="7" t="str">
        <f>IFERROR(VLOOKUP($B1811,[11]BPT_System_Structure!$B:$F,2,FALSE),"-")</f>
        <v>-</v>
      </c>
      <c r="P1811" s="23" t="str">
        <f>IFERROR(VLOOKUP($B1811,[11]BPT_System_Structure!$B:$F,3,FALSE),"-")</f>
        <v>-</v>
      </c>
      <c r="Q1811" s="8" t="str">
        <f>IFERROR(VLOOKUP($B1811,[11]BPT_System_Structure!$B:$F,5,FALSE),"-")</f>
        <v>-</v>
      </c>
      <c r="R1811" s="59">
        <v>0</v>
      </c>
    </row>
    <row r="1812" spans="2:18" hidden="1" x14ac:dyDescent="0.2">
      <c r="B1812" s="21" t="str">
        <f>'[10]Linked sheet'!A1812</f>
        <v>YQ22A</v>
      </c>
      <c r="C1812" s="20" t="str">
        <f>VLOOKUP($B1812,'[10]Linked sheet'!$A$3:$O$1925,2,FALSE)</f>
        <v>Amputation of Single Limb with CC Score 10+</v>
      </c>
      <c r="D1812" s="68" t="str">
        <f>IF(AND($Q1812=$D$2,$O1812="HRG"),"See 07.BPT",IFERROR(ROUND('[10]Linked sheet'!C1812,'Rounded options'!$B$3),"-"))</f>
        <v>-</v>
      </c>
      <c r="E1812" s="66">
        <f>IF(AND($O1812="HRG",OR($D$2,$Q1812=$E$2)), "See 07.BPTs",IFERROR(ROUND('[10]Linked sheet'!D1812,'Rounded options'!$B$3),"-"))</f>
        <v>12062</v>
      </c>
      <c r="F1812" s="15" t="str">
        <f>IFERROR(ROUND(IF('[10]Linked sheet'!E1812="","-",'[10]Linked sheet'!E1812),'Rounded options'!$B$3),"-")</f>
        <v>-</v>
      </c>
      <c r="G1812" s="15" t="str">
        <f>IFERROR(ROUND(IF('[10]Linked sheet'!F1812="","-",'[10]Linked sheet'!F1812),'Rounded options'!$B$3),"-")</f>
        <v>-</v>
      </c>
      <c r="H1812" s="15">
        <f>IFERROR(ROUND(IF('[10]Linked sheet'!G1812="","-",'[10]Linked sheet'!G1812),'Rounded options'!$B$3),"-")</f>
        <v>85</v>
      </c>
      <c r="I1812" s="66">
        <f>IF(AND(Q1812=$I$2,$O1812="HRG"),"See 07.BPTs",IFERROR(ROUND('[10]Linked sheet'!H1812,'Rounded options'!$B$3),"-"))</f>
        <v>12756</v>
      </c>
      <c r="J1812" s="15">
        <f>IFERROR(ROUND(IF('[10]Linked sheet'!I1812="","-",'[10]Linked sheet'!I1812),'Rounded options'!$B$3),"-")</f>
        <v>107</v>
      </c>
      <c r="K1812" s="15">
        <f>IFERROR(ROUND(IF('[10]Linked sheet'!J1812="","-",'[10]Linked sheet'!J1812),'Rounded options'!$B$3),"-")</f>
        <v>212</v>
      </c>
      <c r="L1812" s="15" t="str">
        <f>IF('[10]Linked sheet'!K1812="","-",'[10]Linked sheet'!K1812)</f>
        <v>No</v>
      </c>
      <c r="M1812" s="39" t="str">
        <f>IF('[10]Linked sheet'!L1812="","-",'[10]Linked sheet'!L1812)</f>
        <v>-</v>
      </c>
      <c r="N1812" s="35">
        <f>IFERROR(ROUND('[10]Linked sheet'!M1812,'Rounded options'!$B$3),"-")</f>
        <v>0</v>
      </c>
      <c r="O1812" s="7" t="str">
        <f>IFERROR(VLOOKUP($B1812,[11]BPT_System_Structure!$B:$F,2,FALSE),"-")</f>
        <v>-</v>
      </c>
      <c r="P1812" s="23" t="str">
        <f>IFERROR(VLOOKUP($B1812,[11]BPT_System_Structure!$B:$F,3,FALSE),"-")</f>
        <v>-</v>
      </c>
      <c r="Q1812" s="8" t="str">
        <f>IFERROR(VLOOKUP($B1812,[11]BPT_System_Structure!$B:$F,5,FALSE),"-")</f>
        <v>-</v>
      </c>
      <c r="R1812" s="59">
        <v>0</v>
      </c>
    </row>
    <row r="1813" spans="2:18" hidden="1" x14ac:dyDescent="0.2">
      <c r="B1813" s="21" t="str">
        <f>'[10]Linked sheet'!A1813</f>
        <v>YQ22B</v>
      </c>
      <c r="C1813" s="20" t="str">
        <f>VLOOKUP($B1813,'[10]Linked sheet'!$A$3:$O$1925,2,FALSE)</f>
        <v>Amputation of Single Limb with CC Score 0-9</v>
      </c>
      <c r="D1813" s="68" t="str">
        <f>IF(AND($Q1813=$D$2,$O1813="HRG"),"See 07.BPT",IFERROR(ROUND('[10]Linked sheet'!C1813,'Rounded options'!$B$3),"-"))</f>
        <v>-</v>
      </c>
      <c r="E1813" s="66">
        <f>IF(AND($O1813="HRG",OR($D$2,$Q1813=$E$2)), "See 07.BPTs",IFERROR(ROUND('[10]Linked sheet'!D1813,'Rounded options'!$B$3),"-"))</f>
        <v>6083</v>
      </c>
      <c r="F1813" s="15" t="str">
        <f>IFERROR(ROUND(IF('[10]Linked sheet'!E1813="","-",'[10]Linked sheet'!E1813),'Rounded options'!$B$3),"-")</f>
        <v>-</v>
      </c>
      <c r="G1813" s="15" t="str">
        <f>IFERROR(ROUND(IF('[10]Linked sheet'!F1813="","-",'[10]Linked sheet'!F1813),'Rounded options'!$B$3),"-")</f>
        <v>-</v>
      </c>
      <c r="H1813" s="15">
        <f>IFERROR(ROUND(IF('[10]Linked sheet'!G1813="","-",'[10]Linked sheet'!G1813),'Rounded options'!$B$3),"-")</f>
        <v>35</v>
      </c>
      <c r="I1813" s="66">
        <f>IF(AND(Q1813=$I$2,$O1813="HRG"),"See 07.BPTs",IFERROR(ROUND('[10]Linked sheet'!H1813,'Rounded options'!$B$3),"-"))</f>
        <v>7612</v>
      </c>
      <c r="J1813" s="15">
        <f>IFERROR(ROUND(IF('[10]Linked sheet'!I1813="","-",'[10]Linked sheet'!I1813),'Rounded options'!$B$3),"-")</f>
        <v>54</v>
      </c>
      <c r="K1813" s="15">
        <f>IFERROR(ROUND(IF('[10]Linked sheet'!J1813="","-",'[10]Linked sheet'!J1813),'Rounded options'!$B$3),"-")</f>
        <v>212</v>
      </c>
      <c r="L1813" s="15" t="str">
        <f>IF('[10]Linked sheet'!K1813="","-",'[10]Linked sheet'!K1813)</f>
        <v>No</v>
      </c>
      <c r="M1813" s="39" t="str">
        <f>IF('[10]Linked sheet'!L1813="","-",'[10]Linked sheet'!L1813)</f>
        <v>-</v>
      </c>
      <c r="N1813" s="35">
        <f>IFERROR(ROUND('[10]Linked sheet'!M1813,'Rounded options'!$B$3),"-")</f>
        <v>0</v>
      </c>
      <c r="O1813" s="7" t="str">
        <f>IFERROR(VLOOKUP($B1813,[11]BPT_System_Structure!$B:$F,2,FALSE),"-")</f>
        <v>-</v>
      </c>
      <c r="P1813" s="23" t="str">
        <f>IFERROR(VLOOKUP($B1813,[11]BPT_System_Structure!$B:$F,3,FALSE),"-")</f>
        <v>-</v>
      </c>
      <c r="Q1813" s="8" t="str">
        <f>IFERROR(VLOOKUP($B1813,[11]BPT_System_Structure!$B:$F,5,FALSE),"-")</f>
        <v>-</v>
      </c>
      <c r="R1813" s="59">
        <v>0</v>
      </c>
    </row>
    <row r="1814" spans="2:18" hidden="1" x14ac:dyDescent="0.2">
      <c r="B1814" s="21" t="str">
        <f>'[10]Linked sheet'!A1814</f>
        <v>YQ23A</v>
      </c>
      <c r="C1814" s="20" t="str">
        <f>VLOOKUP($B1814,'[10]Linked sheet'!$A$3:$O$1925,2,FALSE)</f>
        <v>Multiple Amputation Stump or Partial Foot Amputation Procedures, for Diabetes or Arterial Disease, with CC Score 8+</v>
      </c>
      <c r="D1814" s="68" t="str">
        <f>IF(AND($Q1814=$D$2,$O1814="HRG"),"See 07.BPT",IFERROR(ROUND('[10]Linked sheet'!C1814,'Rounded options'!$B$3),"-"))</f>
        <v>-</v>
      </c>
      <c r="E1814" s="66">
        <f>IF(AND($O1814="HRG",OR($D$2,$Q1814=$E$2)), "See 07.BPTs",IFERROR(ROUND('[10]Linked sheet'!D1814,'Rounded options'!$B$3),"-"))</f>
        <v>8903</v>
      </c>
      <c r="F1814" s="15" t="str">
        <f>IFERROR(ROUND(IF('[10]Linked sheet'!E1814="","-",'[10]Linked sheet'!E1814),'Rounded options'!$B$3),"-")</f>
        <v>-</v>
      </c>
      <c r="G1814" s="15" t="str">
        <f>IFERROR(ROUND(IF('[10]Linked sheet'!F1814="","-",'[10]Linked sheet'!F1814),'Rounded options'!$B$3),"-")</f>
        <v>-</v>
      </c>
      <c r="H1814" s="15">
        <f>IFERROR(ROUND(IF('[10]Linked sheet'!G1814="","-",'[10]Linked sheet'!G1814),'Rounded options'!$B$3),"-")</f>
        <v>52</v>
      </c>
      <c r="I1814" s="66">
        <f>IF(AND(Q1814=$I$2,$O1814="HRG"),"See 07.BPTs",IFERROR(ROUND('[10]Linked sheet'!H1814,'Rounded options'!$B$3),"-"))</f>
        <v>11846</v>
      </c>
      <c r="J1814" s="15">
        <f>IFERROR(ROUND(IF('[10]Linked sheet'!I1814="","-",'[10]Linked sheet'!I1814),'Rounded options'!$B$3),"-")</f>
        <v>86</v>
      </c>
      <c r="K1814" s="15">
        <f>IFERROR(ROUND(IF('[10]Linked sheet'!J1814="","-",'[10]Linked sheet'!J1814),'Rounded options'!$B$3),"-")</f>
        <v>212</v>
      </c>
      <c r="L1814" s="15" t="str">
        <f>IF('[10]Linked sheet'!K1814="","-",'[10]Linked sheet'!K1814)</f>
        <v>No</v>
      </c>
      <c r="M1814" s="39" t="str">
        <f>IF('[10]Linked sheet'!L1814="","-",'[10]Linked sheet'!L1814)</f>
        <v>-</v>
      </c>
      <c r="N1814" s="35">
        <f>IFERROR(ROUND('[10]Linked sheet'!M1814,'Rounded options'!$B$3),"-")</f>
        <v>0</v>
      </c>
      <c r="O1814" s="7" t="str">
        <f>IFERROR(VLOOKUP($B1814,[11]BPT_System_Structure!$B:$F,2,FALSE),"-")</f>
        <v>-</v>
      </c>
      <c r="P1814" s="23" t="str">
        <f>IFERROR(VLOOKUP($B1814,[11]BPT_System_Structure!$B:$F,3,FALSE),"-")</f>
        <v>-</v>
      </c>
      <c r="Q1814" s="8" t="str">
        <f>IFERROR(VLOOKUP($B1814,[11]BPT_System_Structure!$B:$F,5,FALSE),"-")</f>
        <v>-</v>
      </c>
      <c r="R1814" s="59">
        <v>0</v>
      </c>
    </row>
    <row r="1815" spans="2:18" hidden="1" x14ac:dyDescent="0.2">
      <c r="B1815" s="21" t="str">
        <f>'[10]Linked sheet'!A1815</f>
        <v>YQ23B</v>
      </c>
      <c r="C1815" s="20" t="str">
        <f>VLOOKUP($B1815,'[10]Linked sheet'!$A$3:$O$1925,2,FALSE)</f>
        <v>Multiple Amputation Stump or Partial Foot Amputation Procedures, for Diabetes or Arterial Disease, with CC Score 0-7</v>
      </c>
      <c r="D1815" s="68" t="str">
        <f>IF(AND($Q1815=$D$2,$O1815="HRG"),"See 07.BPT",IFERROR(ROUND('[10]Linked sheet'!C1815,'Rounded options'!$B$3),"-"))</f>
        <v>-</v>
      </c>
      <c r="E1815" s="66">
        <f>IF(AND($O1815="HRG",OR($D$2,$Q1815=$E$2)), "See 07.BPTs",IFERROR(ROUND('[10]Linked sheet'!D1815,'Rounded options'!$B$3),"-"))</f>
        <v>3161</v>
      </c>
      <c r="F1815" s="15" t="str">
        <f>IFERROR(ROUND(IF('[10]Linked sheet'!E1815="","-",'[10]Linked sheet'!E1815),'Rounded options'!$B$3),"-")</f>
        <v>-</v>
      </c>
      <c r="G1815" s="15" t="str">
        <f>IFERROR(ROUND(IF('[10]Linked sheet'!F1815="","-",'[10]Linked sheet'!F1815),'Rounded options'!$B$3),"-")</f>
        <v>-</v>
      </c>
      <c r="H1815" s="15">
        <f>IFERROR(ROUND(IF('[10]Linked sheet'!G1815="","-",'[10]Linked sheet'!G1815),'Rounded options'!$B$3),"-")</f>
        <v>16</v>
      </c>
      <c r="I1815" s="66">
        <f>IF(AND(Q1815=$I$2,$O1815="HRG"),"See 07.BPTs",IFERROR(ROUND('[10]Linked sheet'!H1815,'Rounded options'!$B$3),"-"))</f>
        <v>7450</v>
      </c>
      <c r="J1815" s="15">
        <f>IFERROR(ROUND(IF('[10]Linked sheet'!I1815="","-",'[10]Linked sheet'!I1815),'Rounded options'!$B$3),"-")</f>
        <v>61</v>
      </c>
      <c r="K1815" s="15">
        <f>IFERROR(ROUND(IF('[10]Linked sheet'!J1815="","-",'[10]Linked sheet'!J1815),'Rounded options'!$B$3),"-")</f>
        <v>212</v>
      </c>
      <c r="L1815" s="15" t="str">
        <f>IF('[10]Linked sheet'!K1815="","-",'[10]Linked sheet'!K1815)</f>
        <v>No</v>
      </c>
      <c r="M1815" s="39" t="str">
        <f>IF('[10]Linked sheet'!L1815="","-",'[10]Linked sheet'!L1815)</f>
        <v>-</v>
      </c>
      <c r="N1815" s="35">
        <f>IFERROR(ROUND('[10]Linked sheet'!M1815,'Rounded options'!$B$3),"-")</f>
        <v>0</v>
      </c>
      <c r="O1815" s="7" t="str">
        <f>IFERROR(VLOOKUP($B1815,[11]BPT_System_Structure!$B:$F,2,FALSE),"-")</f>
        <v>-</v>
      </c>
      <c r="P1815" s="23" t="str">
        <f>IFERROR(VLOOKUP($B1815,[11]BPT_System_Structure!$B:$F,3,FALSE),"-")</f>
        <v>-</v>
      </c>
      <c r="Q1815" s="8" t="str">
        <f>IFERROR(VLOOKUP($B1815,[11]BPT_System_Structure!$B:$F,5,FALSE),"-")</f>
        <v>-</v>
      </c>
      <c r="R1815" s="59">
        <v>0</v>
      </c>
    </row>
    <row r="1816" spans="2:18" hidden="1" x14ac:dyDescent="0.2">
      <c r="B1816" s="21" t="str">
        <f>'[10]Linked sheet'!A1816</f>
        <v>YQ24A</v>
      </c>
      <c r="C1816" s="20" t="str">
        <f>VLOOKUP($B1816,'[10]Linked sheet'!$A$3:$O$1925,2,FALSE)</f>
        <v>Single Amputation Stump or Partial Foot Amputation Procedure, for Diabetes or Arterial Disease, with Other Open Blood Vessel Procedure, with CC Score 8+</v>
      </c>
      <c r="D1816" s="68" t="str">
        <f>IF(AND($Q1816=$D$2,$O1816="HRG"),"See 07.BPT",IFERROR(ROUND('[10]Linked sheet'!C1816,'Rounded options'!$B$3),"-"))</f>
        <v>-</v>
      </c>
      <c r="E1816" s="66">
        <f>IF(AND($O1816="HRG",OR($D$2,$Q1816=$E$2)), "See 07.BPTs",IFERROR(ROUND('[10]Linked sheet'!D1816,'Rounded options'!$B$3),"-"))</f>
        <v>15985</v>
      </c>
      <c r="F1816" s="15" t="str">
        <f>IFERROR(ROUND(IF('[10]Linked sheet'!E1816="","-",'[10]Linked sheet'!E1816),'Rounded options'!$B$3),"-")</f>
        <v>-</v>
      </c>
      <c r="G1816" s="15" t="str">
        <f>IFERROR(ROUND(IF('[10]Linked sheet'!F1816="","-",'[10]Linked sheet'!F1816),'Rounded options'!$B$3),"-")</f>
        <v>-</v>
      </c>
      <c r="H1816" s="15">
        <f>IFERROR(ROUND(IF('[10]Linked sheet'!G1816="","-",'[10]Linked sheet'!G1816),'Rounded options'!$B$3),"-")</f>
        <v>99</v>
      </c>
      <c r="I1816" s="66">
        <f>IF(AND(Q1816=$I$2,$O1816="HRG"),"See 07.BPTs",IFERROR(ROUND('[10]Linked sheet'!H1816,'Rounded options'!$B$3),"-"))</f>
        <v>17192</v>
      </c>
      <c r="J1816" s="15">
        <f>IFERROR(ROUND(IF('[10]Linked sheet'!I1816="","-",'[10]Linked sheet'!I1816),'Rounded options'!$B$3),"-")</f>
        <v>95</v>
      </c>
      <c r="K1816" s="15">
        <f>IFERROR(ROUND(IF('[10]Linked sheet'!J1816="","-",'[10]Linked sheet'!J1816),'Rounded options'!$B$3),"-")</f>
        <v>212</v>
      </c>
      <c r="L1816" s="15" t="str">
        <f>IF('[10]Linked sheet'!K1816="","-",'[10]Linked sheet'!K1816)</f>
        <v>No</v>
      </c>
      <c r="M1816" s="39" t="str">
        <f>IF('[10]Linked sheet'!L1816="","-",'[10]Linked sheet'!L1816)</f>
        <v>-</v>
      </c>
      <c r="N1816" s="35">
        <f>IFERROR(ROUND('[10]Linked sheet'!M1816,'Rounded options'!$B$3),"-")</f>
        <v>0</v>
      </c>
      <c r="O1816" s="7" t="str">
        <f>IFERROR(VLOOKUP($B1816,[11]BPT_System_Structure!$B:$F,2,FALSE),"-")</f>
        <v>-</v>
      </c>
      <c r="P1816" s="23" t="str">
        <f>IFERROR(VLOOKUP($B1816,[11]BPT_System_Structure!$B:$F,3,FALSE),"-")</f>
        <v>-</v>
      </c>
      <c r="Q1816" s="8" t="str">
        <f>IFERROR(VLOOKUP($B1816,[11]BPT_System_Structure!$B:$F,5,FALSE),"-")</f>
        <v>-</v>
      </c>
      <c r="R1816" s="59">
        <v>0</v>
      </c>
    </row>
    <row r="1817" spans="2:18" hidden="1" x14ac:dyDescent="0.2">
      <c r="B1817" s="21" t="str">
        <f>'[10]Linked sheet'!A1817</f>
        <v>YQ24B</v>
      </c>
      <c r="C1817" s="20" t="str">
        <f>VLOOKUP($B1817,'[10]Linked sheet'!$A$3:$O$1925,2,FALSE)</f>
        <v>Single Amputation Stump or Partial Foot Amputation Procedure, for Diabetes or Arterial Disease, with Other Open Blood Vessel Procedure, with CC Score 0-7</v>
      </c>
      <c r="D1817" s="68" t="str">
        <f>IF(AND($Q1817=$D$2,$O1817="HRG"),"See 07.BPT",IFERROR(ROUND('[10]Linked sheet'!C1817,'Rounded options'!$B$3),"-"))</f>
        <v>-</v>
      </c>
      <c r="E1817" s="66">
        <f>IF(AND($O1817="HRG",OR($D$2,$Q1817=$E$2)), "See 07.BPTs",IFERROR(ROUND('[10]Linked sheet'!D1817,'Rounded options'!$B$3),"-"))</f>
        <v>8010</v>
      </c>
      <c r="F1817" s="15" t="str">
        <f>IFERROR(ROUND(IF('[10]Linked sheet'!E1817="","-",'[10]Linked sheet'!E1817),'Rounded options'!$B$3),"-")</f>
        <v>-</v>
      </c>
      <c r="G1817" s="15" t="str">
        <f>IFERROR(ROUND(IF('[10]Linked sheet'!F1817="","-",'[10]Linked sheet'!F1817),'Rounded options'!$B$3),"-")</f>
        <v>-</v>
      </c>
      <c r="H1817" s="15">
        <f>IFERROR(ROUND(IF('[10]Linked sheet'!G1817="","-",'[10]Linked sheet'!G1817),'Rounded options'!$B$3),"-")</f>
        <v>36</v>
      </c>
      <c r="I1817" s="66">
        <f>IF(AND(Q1817=$I$2,$O1817="HRG"),"See 07.BPTs",IFERROR(ROUND('[10]Linked sheet'!H1817,'Rounded options'!$B$3),"-"))</f>
        <v>11052</v>
      </c>
      <c r="J1817" s="15">
        <f>IFERROR(ROUND(IF('[10]Linked sheet'!I1817="","-",'[10]Linked sheet'!I1817),'Rounded options'!$B$3),"-")</f>
        <v>58</v>
      </c>
      <c r="K1817" s="15">
        <f>IFERROR(ROUND(IF('[10]Linked sheet'!J1817="","-",'[10]Linked sheet'!J1817),'Rounded options'!$B$3),"-")</f>
        <v>212</v>
      </c>
      <c r="L1817" s="15" t="str">
        <f>IF('[10]Linked sheet'!K1817="","-",'[10]Linked sheet'!K1817)</f>
        <v>No</v>
      </c>
      <c r="M1817" s="39" t="str">
        <f>IF('[10]Linked sheet'!L1817="","-",'[10]Linked sheet'!L1817)</f>
        <v>-</v>
      </c>
      <c r="N1817" s="35">
        <f>IFERROR(ROUND('[10]Linked sheet'!M1817,'Rounded options'!$B$3),"-")</f>
        <v>0</v>
      </c>
      <c r="O1817" s="7" t="str">
        <f>IFERROR(VLOOKUP($B1817,[11]BPT_System_Structure!$B:$F,2,FALSE),"-")</f>
        <v>-</v>
      </c>
      <c r="P1817" s="23" t="str">
        <f>IFERROR(VLOOKUP($B1817,[11]BPT_System_Structure!$B:$F,3,FALSE),"-")</f>
        <v>-</v>
      </c>
      <c r="Q1817" s="8" t="str">
        <f>IFERROR(VLOOKUP($B1817,[11]BPT_System_Structure!$B:$F,5,FALSE),"-")</f>
        <v>-</v>
      </c>
      <c r="R1817" s="59">
        <v>0</v>
      </c>
    </row>
    <row r="1818" spans="2:18" hidden="1" x14ac:dyDescent="0.2">
      <c r="B1818" s="21" t="str">
        <f>'[10]Linked sheet'!A1818</f>
        <v>YQ25A</v>
      </c>
      <c r="C1818" s="20" t="str">
        <f>VLOOKUP($B1818,'[10]Linked sheet'!$A$3:$O$1925,2,FALSE)</f>
        <v>Single Amputation Stump or Partial Foot Amputation Procedure, for Diabetes or Arterial Disease, with Imaging Intervention, with CC Score 8+</v>
      </c>
      <c r="D1818" s="68" t="str">
        <f>IF(AND($Q1818=$D$2,$O1818="HRG"),"See 07.BPT",IFERROR(ROUND('[10]Linked sheet'!C1818,'Rounded options'!$B$3),"-"))</f>
        <v>-</v>
      </c>
      <c r="E1818" s="66">
        <f>IF(AND($O1818="HRG",OR($D$2,$Q1818=$E$2)), "See 07.BPTs",IFERROR(ROUND('[10]Linked sheet'!D1818,'Rounded options'!$B$3),"-"))</f>
        <v>10729</v>
      </c>
      <c r="F1818" s="15" t="str">
        <f>IFERROR(ROUND(IF('[10]Linked sheet'!E1818="","-",'[10]Linked sheet'!E1818),'Rounded options'!$B$3),"-")</f>
        <v>-</v>
      </c>
      <c r="G1818" s="15" t="str">
        <f>IFERROR(ROUND(IF('[10]Linked sheet'!F1818="","-",'[10]Linked sheet'!F1818),'Rounded options'!$B$3),"-")</f>
        <v>-</v>
      </c>
      <c r="H1818" s="15">
        <f>IFERROR(ROUND(IF('[10]Linked sheet'!G1818="","-",'[10]Linked sheet'!G1818),'Rounded options'!$B$3),"-")</f>
        <v>63</v>
      </c>
      <c r="I1818" s="66">
        <f>IF(AND(Q1818=$I$2,$O1818="HRG"),"See 07.BPTs",IFERROR(ROUND('[10]Linked sheet'!H1818,'Rounded options'!$B$3),"-"))</f>
        <v>11258</v>
      </c>
      <c r="J1818" s="15">
        <f>IFERROR(ROUND(IF('[10]Linked sheet'!I1818="","-",'[10]Linked sheet'!I1818),'Rounded options'!$B$3),"-")</f>
        <v>80</v>
      </c>
      <c r="K1818" s="15">
        <f>IFERROR(ROUND(IF('[10]Linked sheet'!J1818="","-",'[10]Linked sheet'!J1818),'Rounded options'!$B$3),"-")</f>
        <v>212</v>
      </c>
      <c r="L1818" s="15" t="str">
        <f>IF('[10]Linked sheet'!K1818="","-",'[10]Linked sheet'!K1818)</f>
        <v>No</v>
      </c>
      <c r="M1818" s="39" t="str">
        <f>IF('[10]Linked sheet'!L1818="","-",'[10]Linked sheet'!L1818)</f>
        <v>-</v>
      </c>
      <c r="N1818" s="35">
        <f>IFERROR(ROUND('[10]Linked sheet'!M1818,'Rounded options'!$B$3),"-")</f>
        <v>0</v>
      </c>
      <c r="O1818" s="7" t="str">
        <f>IFERROR(VLOOKUP($B1818,[11]BPT_System_Structure!$B:$F,2,FALSE),"-")</f>
        <v>-</v>
      </c>
      <c r="P1818" s="23" t="str">
        <f>IFERROR(VLOOKUP($B1818,[11]BPT_System_Structure!$B:$F,3,FALSE),"-")</f>
        <v>-</v>
      </c>
      <c r="Q1818" s="8" t="str">
        <f>IFERROR(VLOOKUP($B1818,[11]BPT_System_Structure!$B:$F,5,FALSE),"-")</f>
        <v>-</v>
      </c>
      <c r="R1818" s="59">
        <v>0</v>
      </c>
    </row>
    <row r="1819" spans="2:18" hidden="1" x14ac:dyDescent="0.2">
      <c r="B1819" s="21" t="str">
        <f>'[10]Linked sheet'!A1819</f>
        <v>YQ25B</v>
      </c>
      <c r="C1819" s="20" t="str">
        <f>VLOOKUP($B1819,'[10]Linked sheet'!$A$3:$O$1925,2,FALSE)</f>
        <v>Single Amputation Stump or Partial Foot Amputation Procedure, for Diabetes or Arterial Disease, with Imaging Intervention, with CC Score 0-7</v>
      </c>
      <c r="D1819" s="68" t="str">
        <f>IF(AND($Q1819=$D$2,$O1819="HRG"),"See 07.BPT",IFERROR(ROUND('[10]Linked sheet'!C1819,'Rounded options'!$B$3),"-"))</f>
        <v>-</v>
      </c>
      <c r="E1819" s="66">
        <f>IF(AND($O1819="HRG",OR($D$2,$Q1819=$E$2)), "See 07.BPTs",IFERROR(ROUND('[10]Linked sheet'!D1819,'Rounded options'!$B$3),"-"))</f>
        <v>4695</v>
      </c>
      <c r="F1819" s="15" t="str">
        <f>IFERROR(ROUND(IF('[10]Linked sheet'!E1819="","-",'[10]Linked sheet'!E1819),'Rounded options'!$B$3),"-")</f>
        <v>-</v>
      </c>
      <c r="G1819" s="15" t="str">
        <f>IFERROR(ROUND(IF('[10]Linked sheet'!F1819="","-",'[10]Linked sheet'!F1819),'Rounded options'!$B$3),"-")</f>
        <v>-</v>
      </c>
      <c r="H1819" s="15">
        <f>IFERROR(ROUND(IF('[10]Linked sheet'!G1819="","-",'[10]Linked sheet'!G1819),'Rounded options'!$B$3),"-")</f>
        <v>23</v>
      </c>
      <c r="I1819" s="66">
        <f>IF(AND(Q1819=$I$2,$O1819="HRG"),"See 07.BPTs",IFERROR(ROUND('[10]Linked sheet'!H1819,'Rounded options'!$B$3),"-"))</f>
        <v>6722</v>
      </c>
      <c r="J1819" s="15">
        <f>IFERROR(ROUND(IF('[10]Linked sheet'!I1819="","-",'[10]Linked sheet'!I1819),'Rounded options'!$B$3),"-")</f>
        <v>47</v>
      </c>
      <c r="K1819" s="15">
        <f>IFERROR(ROUND(IF('[10]Linked sheet'!J1819="","-",'[10]Linked sheet'!J1819),'Rounded options'!$B$3),"-")</f>
        <v>212</v>
      </c>
      <c r="L1819" s="15" t="str">
        <f>IF('[10]Linked sheet'!K1819="","-",'[10]Linked sheet'!K1819)</f>
        <v>No</v>
      </c>
      <c r="M1819" s="39" t="str">
        <f>IF('[10]Linked sheet'!L1819="","-",'[10]Linked sheet'!L1819)</f>
        <v>-</v>
      </c>
      <c r="N1819" s="35">
        <f>IFERROR(ROUND('[10]Linked sheet'!M1819,'Rounded options'!$B$3),"-")</f>
        <v>0</v>
      </c>
      <c r="O1819" s="7" t="str">
        <f>IFERROR(VLOOKUP($B1819,[11]BPT_System_Structure!$B:$F,2,FALSE),"-")</f>
        <v>-</v>
      </c>
      <c r="P1819" s="23" t="str">
        <f>IFERROR(VLOOKUP($B1819,[11]BPT_System_Structure!$B:$F,3,FALSE),"-")</f>
        <v>-</v>
      </c>
      <c r="Q1819" s="8" t="str">
        <f>IFERROR(VLOOKUP($B1819,[11]BPT_System_Structure!$B:$F,5,FALSE),"-")</f>
        <v>-</v>
      </c>
      <c r="R1819" s="59">
        <v>0</v>
      </c>
    </row>
    <row r="1820" spans="2:18" hidden="1" x14ac:dyDescent="0.2">
      <c r="B1820" s="21" t="str">
        <f>'[10]Linked sheet'!A1820</f>
        <v>YQ26A</v>
      </c>
      <c r="C1820" s="20" t="str">
        <f>VLOOKUP($B1820,'[10]Linked sheet'!$A$3:$O$1925,2,FALSE)</f>
        <v>Single Amputation Stump or Partial Foot Amputation Procedure, for Diabetes or Arterial Disease, with CC Score 8+</v>
      </c>
      <c r="D1820" s="68" t="str">
        <f>IF(AND($Q1820=$D$2,$O1820="HRG"),"See 07.BPT",IFERROR(ROUND('[10]Linked sheet'!C1820,'Rounded options'!$B$3),"-"))</f>
        <v>-</v>
      </c>
      <c r="E1820" s="66">
        <f>IF(AND($O1820="HRG",OR($D$2,$Q1820=$E$2)), "See 07.BPTs",IFERROR(ROUND('[10]Linked sheet'!D1820,'Rounded options'!$B$3),"-"))</f>
        <v>4893</v>
      </c>
      <c r="F1820" s="15" t="str">
        <f>IFERROR(ROUND(IF('[10]Linked sheet'!E1820="","-",'[10]Linked sheet'!E1820),'Rounded options'!$B$3),"-")</f>
        <v>-</v>
      </c>
      <c r="G1820" s="15" t="str">
        <f>IFERROR(ROUND(IF('[10]Linked sheet'!F1820="","-",'[10]Linked sheet'!F1820),'Rounded options'!$B$3),"-")</f>
        <v>-</v>
      </c>
      <c r="H1820" s="15">
        <f>IFERROR(ROUND(IF('[10]Linked sheet'!G1820="","-",'[10]Linked sheet'!G1820),'Rounded options'!$B$3),"-")</f>
        <v>32</v>
      </c>
      <c r="I1820" s="66">
        <f>IF(AND(Q1820=$I$2,$O1820="HRG"),"See 07.BPTs",IFERROR(ROUND('[10]Linked sheet'!H1820,'Rounded options'!$B$3),"-"))</f>
        <v>7986</v>
      </c>
      <c r="J1820" s="15">
        <f>IFERROR(ROUND(IF('[10]Linked sheet'!I1820="","-",'[10]Linked sheet'!I1820),'Rounded options'!$B$3),"-")</f>
        <v>58</v>
      </c>
      <c r="K1820" s="15">
        <f>IFERROR(ROUND(IF('[10]Linked sheet'!J1820="","-",'[10]Linked sheet'!J1820),'Rounded options'!$B$3),"-")</f>
        <v>212</v>
      </c>
      <c r="L1820" s="15" t="str">
        <f>IF('[10]Linked sheet'!K1820="","-",'[10]Linked sheet'!K1820)</f>
        <v>No</v>
      </c>
      <c r="M1820" s="39" t="str">
        <f>IF('[10]Linked sheet'!L1820="","-",'[10]Linked sheet'!L1820)</f>
        <v>-</v>
      </c>
      <c r="N1820" s="35">
        <f>IFERROR(ROUND('[10]Linked sheet'!M1820,'Rounded options'!$B$3),"-")</f>
        <v>0</v>
      </c>
      <c r="O1820" s="7" t="str">
        <f>IFERROR(VLOOKUP($B1820,[11]BPT_System_Structure!$B:$F,2,FALSE),"-")</f>
        <v>-</v>
      </c>
      <c r="P1820" s="23" t="str">
        <f>IFERROR(VLOOKUP($B1820,[11]BPT_System_Structure!$B:$F,3,FALSE),"-")</f>
        <v>-</v>
      </c>
      <c r="Q1820" s="8" t="str">
        <f>IFERROR(VLOOKUP($B1820,[11]BPT_System_Structure!$B:$F,5,FALSE),"-")</f>
        <v>-</v>
      </c>
      <c r="R1820" s="59">
        <v>0</v>
      </c>
    </row>
    <row r="1821" spans="2:18" hidden="1" x14ac:dyDescent="0.2">
      <c r="B1821" s="21" t="str">
        <f>'[10]Linked sheet'!A1821</f>
        <v>YQ26B</v>
      </c>
      <c r="C1821" s="20" t="str">
        <f>VLOOKUP($B1821,'[10]Linked sheet'!$A$3:$O$1925,2,FALSE)</f>
        <v>Single Amputation Stump or Partial Foot Amputation Procedure, for Diabetes or Arterial Disease, with CC Score 5-7</v>
      </c>
      <c r="D1821" s="68" t="str">
        <f>IF(AND($Q1821=$D$2,$O1821="HRG"),"See 07.BPT",IFERROR(ROUND('[10]Linked sheet'!C1821,'Rounded options'!$B$3),"-"))</f>
        <v>-</v>
      </c>
      <c r="E1821" s="66">
        <f>IF(AND($O1821="HRG",OR($D$2,$Q1821=$E$2)), "See 07.BPTs",IFERROR(ROUND('[10]Linked sheet'!D1821,'Rounded options'!$B$3),"-"))</f>
        <v>2626</v>
      </c>
      <c r="F1821" s="15" t="str">
        <f>IFERROR(ROUND(IF('[10]Linked sheet'!E1821="","-",'[10]Linked sheet'!E1821),'Rounded options'!$B$3),"-")</f>
        <v>-</v>
      </c>
      <c r="G1821" s="15" t="str">
        <f>IFERROR(ROUND(IF('[10]Linked sheet'!F1821="","-",'[10]Linked sheet'!F1821),'Rounded options'!$B$3),"-")</f>
        <v>-</v>
      </c>
      <c r="H1821" s="15">
        <f>IFERROR(ROUND(IF('[10]Linked sheet'!G1821="","-",'[10]Linked sheet'!G1821),'Rounded options'!$B$3),"-")</f>
        <v>15</v>
      </c>
      <c r="I1821" s="66">
        <f>IF(AND(Q1821=$I$2,$O1821="HRG"),"See 07.BPTs",IFERROR(ROUND('[10]Linked sheet'!H1821,'Rounded options'!$B$3),"-"))</f>
        <v>4951</v>
      </c>
      <c r="J1821" s="15">
        <f>IFERROR(ROUND(IF('[10]Linked sheet'!I1821="","-",'[10]Linked sheet'!I1821),'Rounded options'!$B$3),"-")</f>
        <v>29</v>
      </c>
      <c r="K1821" s="15">
        <f>IFERROR(ROUND(IF('[10]Linked sheet'!J1821="","-",'[10]Linked sheet'!J1821),'Rounded options'!$B$3),"-")</f>
        <v>212</v>
      </c>
      <c r="L1821" s="15" t="str">
        <f>IF('[10]Linked sheet'!K1821="","-",'[10]Linked sheet'!K1821)</f>
        <v>No</v>
      </c>
      <c r="M1821" s="39" t="str">
        <f>IF('[10]Linked sheet'!L1821="","-",'[10]Linked sheet'!L1821)</f>
        <v>-</v>
      </c>
      <c r="N1821" s="35">
        <f>IFERROR(ROUND('[10]Linked sheet'!M1821,'Rounded options'!$B$3),"-")</f>
        <v>0</v>
      </c>
      <c r="O1821" s="7" t="str">
        <f>IFERROR(VLOOKUP($B1821,[11]BPT_System_Structure!$B:$F,2,FALSE),"-")</f>
        <v>-</v>
      </c>
      <c r="P1821" s="23" t="str">
        <f>IFERROR(VLOOKUP($B1821,[11]BPT_System_Structure!$B:$F,3,FALSE),"-")</f>
        <v>-</v>
      </c>
      <c r="Q1821" s="8" t="str">
        <f>IFERROR(VLOOKUP($B1821,[11]BPT_System_Structure!$B:$F,5,FALSE),"-")</f>
        <v>-</v>
      </c>
      <c r="R1821" s="59">
        <v>0</v>
      </c>
    </row>
    <row r="1822" spans="2:18" hidden="1" x14ac:dyDescent="0.2">
      <c r="B1822" s="21" t="str">
        <f>'[10]Linked sheet'!A1822</f>
        <v>YQ26C</v>
      </c>
      <c r="C1822" s="20" t="str">
        <f>VLOOKUP($B1822,'[10]Linked sheet'!$A$3:$O$1925,2,FALSE)</f>
        <v>Single Amputation Stump or Partial Foot Amputation Procedure, for Diabetes or Arterial Disease, with CC Score 0-4</v>
      </c>
      <c r="D1822" s="68" t="str">
        <f>IF(AND($Q1822=$D$2,$O1822="HRG"),"See 07.BPT",IFERROR(ROUND('[10]Linked sheet'!C1822,'Rounded options'!$B$3),"-"))</f>
        <v>-</v>
      </c>
      <c r="E1822" s="66">
        <f>IF(AND($O1822="HRG",OR($D$2,$Q1822=$E$2)), "See 07.BPTs",IFERROR(ROUND('[10]Linked sheet'!D1822,'Rounded options'!$B$3),"-"))</f>
        <v>1840</v>
      </c>
      <c r="F1822" s="15" t="str">
        <f>IFERROR(ROUND(IF('[10]Linked sheet'!E1822="","-",'[10]Linked sheet'!E1822),'Rounded options'!$B$3),"-")</f>
        <v>-</v>
      </c>
      <c r="G1822" s="15" t="str">
        <f>IFERROR(ROUND(IF('[10]Linked sheet'!F1822="","-",'[10]Linked sheet'!F1822),'Rounded options'!$B$3),"-")</f>
        <v>-</v>
      </c>
      <c r="H1822" s="15">
        <f>IFERROR(ROUND(IF('[10]Linked sheet'!G1822="","-",'[10]Linked sheet'!G1822),'Rounded options'!$B$3),"-")</f>
        <v>8</v>
      </c>
      <c r="I1822" s="66">
        <f>IF(AND(Q1822=$I$2,$O1822="HRG"),"See 07.BPTs",IFERROR(ROUND('[10]Linked sheet'!H1822,'Rounded options'!$B$3),"-"))</f>
        <v>3556</v>
      </c>
      <c r="J1822" s="15">
        <f>IFERROR(ROUND(IF('[10]Linked sheet'!I1822="","-",'[10]Linked sheet'!I1822),'Rounded options'!$B$3),"-")</f>
        <v>26</v>
      </c>
      <c r="K1822" s="15">
        <f>IFERROR(ROUND(IF('[10]Linked sheet'!J1822="","-",'[10]Linked sheet'!J1822),'Rounded options'!$B$3),"-")</f>
        <v>212</v>
      </c>
      <c r="L1822" s="15" t="str">
        <f>IF('[10]Linked sheet'!K1822="","-",'[10]Linked sheet'!K1822)</f>
        <v>No</v>
      </c>
      <c r="M1822" s="39" t="str">
        <f>IF('[10]Linked sheet'!L1822="","-",'[10]Linked sheet'!L1822)</f>
        <v>-</v>
      </c>
      <c r="N1822" s="35">
        <f>IFERROR(ROUND('[10]Linked sheet'!M1822,'Rounded options'!$B$3),"-")</f>
        <v>0</v>
      </c>
      <c r="O1822" s="7" t="str">
        <f>IFERROR(VLOOKUP($B1822,[11]BPT_System_Structure!$B:$F,2,FALSE),"-")</f>
        <v>-</v>
      </c>
      <c r="P1822" s="23" t="str">
        <f>IFERROR(VLOOKUP($B1822,[11]BPT_System_Structure!$B:$F,3,FALSE),"-")</f>
        <v>-</v>
      </c>
      <c r="Q1822" s="8" t="str">
        <f>IFERROR(VLOOKUP($B1822,[11]BPT_System_Structure!$B:$F,5,FALSE),"-")</f>
        <v>-</v>
      </c>
      <c r="R1822" s="59">
        <v>0</v>
      </c>
    </row>
    <row r="1823" spans="2:18" hidden="1" x14ac:dyDescent="0.2">
      <c r="B1823" s="21" t="str">
        <f>'[10]Linked sheet'!A1823</f>
        <v>YQ30Z</v>
      </c>
      <c r="C1823" s="20" t="str">
        <f>VLOOKUP($B1823,'[10]Linked sheet'!$A$3:$O$1925,2,FALSE)</f>
        <v>Multiple Open Procedures on Carotid Artery or Blood Vessels of Upper Limbs</v>
      </c>
      <c r="D1823" s="68" t="str">
        <f>IF(AND($Q1823=$D$2,$O1823="HRG"),"See 07.BPT",IFERROR(ROUND('[10]Linked sheet'!C1823,'Rounded options'!$B$3),"-"))</f>
        <v>-</v>
      </c>
      <c r="E1823" s="66">
        <f>IF(AND($O1823="HRG",OR($D$2,$Q1823=$E$2)), "See 07.BPTs",IFERROR(ROUND('[10]Linked sheet'!D1823,'Rounded options'!$B$3),"-"))</f>
        <v>5797</v>
      </c>
      <c r="F1823" s="15" t="str">
        <f>IFERROR(ROUND(IF('[10]Linked sheet'!E1823="","-",'[10]Linked sheet'!E1823),'Rounded options'!$B$3),"-")</f>
        <v>-</v>
      </c>
      <c r="G1823" s="15" t="str">
        <f>IFERROR(ROUND(IF('[10]Linked sheet'!F1823="","-",'[10]Linked sheet'!F1823),'Rounded options'!$B$3),"-")</f>
        <v>-</v>
      </c>
      <c r="H1823" s="15">
        <f>IFERROR(ROUND(IF('[10]Linked sheet'!G1823="","-",'[10]Linked sheet'!G1823),'Rounded options'!$B$3),"-")</f>
        <v>15</v>
      </c>
      <c r="I1823" s="66">
        <f>IF(AND(Q1823=$I$2,$O1823="HRG"),"See 07.BPTs",IFERROR(ROUND('[10]Linked sheet'!H1823,'Rounded options'!$B$3),"-"))</f>
        <v>6464</v>
      </c>
      <c r="J1823" s="15">
        <f>IFERROR(ROUND(IF('[10]Linked sheet'!I1823="","-",'[10]Linked sheet'!I1823),'Rounded options'!$B$3),"-")</f>
        <v>39</v>
      </c>
      <c r="K1823" s="15">
        <f>IFERROR(ROUND(IF('[10]Linked sheet'!J1823="","-",'[10]Linked sheet'!J1823),'Rounded options'!$B$3),"-")</f>
        <v>212</v>
      </c>
      <c r="L1823" s="15" t="str">
        <f>IF('[10]Linked sheet'!K1823="","-",'[10]Linked sheet'!K1823)</f>
        <v>No</v>
      </c>
      <c r="M1823" s="39" t="str">
        <f>IF('[10]Linked sheet'!L1823="","-",'[10]Linked sheet'!L1823)</f>
        <v>-</v>
      </c>
      <c r="N1823" s="35">
        <f>IFERROR(ROUND('[10]Linked sheet'!M1823,'Rounded options'!$B$3),"-")</f>
        <v>0</v>
      </c>
      <c r="O1823" s="7" t="str">
        <f>IFERROR(VLOOKUP($B1823,[11]BPT_System_Structure!$B:$F,2,FALSE),"-")</f>
        <v>-</v>
      </c>
      <c r="P1823" s="23" t="str">
        <f>IFERROR(VLOOKUP($B1823,[11]BPT_System_Structure!$B:$F,3,FALSE),"-")</f>
        <v>-</v>
      </c>
      <c r="Q1823" s="8" t="str">
        <f>IFERROR(VLOOKUP($B1823,[11]BPT_System_Structure!$B:$F,5,FALSE),"-")</f>
        <v>-</v>
      </c>
      <c r="R1823" s="59">
        <v>0</v>
      </c>
    </row>
    <row r="1824" spans="2:18" hidden="1" x14ac:dyDescent="0.2">
      <c r="B1824" s="21" t="str">
        <f>'[10]Linked sheet'!A1824</f>
        <v>YQ31A</v>
      </c>
      <c r="C1824" s="20" t="str">
        <f>VLOOKUP($B1824,'[10]Linked sheet'!$A$3:$O$1925,2,FALSE)</f>
        <v>Single Open Procedure on Carotid Artery with CC Score 5+</v>
      </c>
      <c r="D1824" s="68" t="str">
        <f>IF(AND($Q1824=$D$2,$O1824="HRG"),"See 07.BPT",IFERROR(ROUND('[10]Linked sheet'!C1824,'Rounded options'!$B$3),"-"))</f>
        <v>-</v>
      </c>
      <c r="E1824" s="66">
        <f>IF(AND($O1824="HRG",OR($D$2,$Q1824=$E$2)), "See 07.BPTs",IFERROR(ROUND('[10]Linked sheet'!D1824,'Rounded options'!$B$3),"-"))</f>
        <v>4651</v>
      </c>
      <c r="F1824" s="15" t="str">
        <f>IFERROR(ROUND(IF('[10]Linked sheet'!E1824="","-",'[10]Linked sheet'!E1824),'Rounded options'!$B$3),"-")</f>
        <v>-</v>
      </c>
      <c r="G1824" s="15" t="str">
        <f>IFERROR(ROUND(IF('[10]Linked sheet'!F1824="","-",'[10]Linked sheet'!F1824),'Rounded options'!$B$3),"-")</f>
        <v>-</v>
      </c>
      <c r="H1824" s="15">
        <f>IFERROR(ROUND(IF('[10]Linked sheet'!G1824="","-",'[10]Linked sheet'!G1824),'Rounded options'!$B$3),"-")</f>
        <v>10</v>
      </c>
      <c r="I1824" s="66">
        <f>IF(AND(Q1824=$I$2,$O1824="HRG"),"See 07.BPTs",IFERROR(ROUND('[10]Linked sheet'!H1824,'Rounded options'!$B$3),"-"))</f>
        <v>7076</v>
      </c>
      <c r="J1824" s="15">
        <f>IFERROR(ROUND(IF('[10]Linked sheet'!I1824="","-",'[10]Linked sheet'!I1824),'Rounded options'!$B$3),"-")</f>
        <v>34</v>
      </c>
      <c r="K1824" s="15">
        <f>IFERROR(ROUND(IF('[10]Linked sheet'!J1824="","-",'[10]Linked sheet'!J1824),'Rounded options'!$B$3),"-")</f>
        <v>212</v>
      </c>
      <c r="L1824" s="15" t="str">
        <f>IF('[10]Linked sheet'!K1824="","-",'[10]Linked sheet'!K1824)</f>
        <v>No</v>
      </c>
      <c r="M1824" s="39" t="str">
        <f>IF('[10]Linked sheet'!L1824="","-",'[10]Linked sheet'!L1824)</f>
        <v>-</v>
      </c>
      <c r="N1824" s="35">
        <f>IFERROR(ROUND('[10]Linked sheet'!M1824,'Rounded options'!$B$3),"-")</f>
        <v>0</v>
      </c>
      <c r="O1824" s="7" t="str">
        <f>IFERROR(VLOOKUP($B1824,[11]BPT_System_Structure!$B:$F,2,FALSE),"-")</f>
        <v>-</v>
      </c>
      <c r="P1824" s="23" t="str">
        <f>IFERROR(VLOOKUP($B1824,[11]BPT_System_Structure!$B:$F,3,FALSE),"-")</f>
        <v>-</v>
      </c>
      <c r="Q1824" s="8" t="str">
        <f>IFERROR(VLOOKUP($B1824,[11]BPT_System_Structure!$B:$F,5,FALSE),"-")</f>
        <v>-</v>
      </c>
      <c r="R1824" s="59">
        <v>0</v>
      </c>
    </row>
    <row r="1825" spans="2:18" hidden="1" x14ac:dyDescent="0.2">
      <c r="B1825" s="21" t="str">
        <f>'[10]Linked sheet'!A1825</f>
        <v>YQ31B</v>
      </c>
      <c r="C1825" s="20" t="str">
        <f>VLOOKUP($B1825,'[10]Linked sheet'!$A$3:$O$1925,2,FALSE)</f>
        <v>Single Open Procedure on Carotid Artery with CC Score 0-4</v>
      </c>
      <c r="D1825" s="68" t="str">
        <f>IF(AND($Q1825=$D$2,$O1825="HRG"),"See 07.BPT",IFERROR(ROUND('[10]Linked sheet'!C1825,'Rounded options'!$B$3),"-"))</f>
        <v>-</v>
      </c>
      <c r="E1825" s="66">
        <f>IF(AND($O1825="HRG",OR($D$2,$Q1825=$E$2)), "See 07.BPTs",IFERROR(ROUND('[10]Linked sheet'!D1825,'Rounded options'!$B$3),"-"))</f>
        <v>3418</v>
      </c>
      <c r="F1825" s="15" t="str">
        <f>IFERROR(ROUND(IF('[10]Linked sheet'!E1825="","-",'[10]Linked sheet'!E1825),'Rounded options'!$B$3),"-")</f>
        <v>-</v>
      </c>
      <c r="G1825" s="15" t="str">
        <f>IFERROR(ROUND(IF('[10]Linked sheet'!F1825="","-",'[10]Linked sheet'!F1825),'Rounded options'!$B$3),"-")</f>
        <v>-</v>
      </c>
      <c r="H1825" s="15">
        <f>IFERROR(ROUND(IF('[10]Linked sheet'!G1825="","-",'[10]Linked sheet'!G1825),'Rounded options'!$B$3),"-")</f>
        <v>6</v>
      </c>
      <c r="I1825" s="66">
        <f>IF(AND(Q1825=$I$2,$O1825="HRG"),"See 07.BPTs",IFERROR(ROUND('[10]Linked sheet'!H1825,'Rounded options'!$B$3),"-"))</f>
        <v>4298</v>
      </c>
      <c r="J1825" s="15">
        <f>IFERROR(ROUND(IF('[10]Linked sheet'!I1825="","-",'[10]Linked sheet'!I1825),'Rounded options'!$B$3),"-")</f>
        <v>16</v>
      </c>
      <c r="K1825" s="15">
        <f>IFERROR(ROUND(IF('[10]Linked sheet'!J1825="","-",'[10]Linked sheet'!J1825),'Rounded options'!$B$3),"-")</f>
        <v>212</v>
      </c>
      <c r="L1825" s="15" t="str">
        <f>IF('[10]Linked sheet'!K1825="","-",'[10]Linked sheet'!K1825)</f>
        <v>No</v>
      </c>
      <c r="M1825" s="39" t="str">
        <f>IF('[10]Linked sheet'!L1825="","-",'[10]Linked sheet'!L1825)</f>
        <v>-</v>
      </c>
      <c r="N1825" s="35">
        <f>IFERROR(ROUND('[10]Linked sheet'!M1825,'Rounded options'!$B$3),"-")</f>
        <v>0</v>
      </c>
      <c r="O1825" s="7" t="str">
        <f>IFERROR(VLOOKUP($B1825,[11]BPT_System_Structure!$B:$F,2,FALSE),"-")</f>
        <v>-</v>
      </c>
      <c r="P1825" s="23" t="str">
        <f>IFERROR(VLOOKUP($B1825,[11]BPT_System_Structure!$B:$F,3,FALSE),"-")</f>
        <v>-</v>
      </c>
      <c r="Q1825" s="8" t="str">
        <f>IFERROR(VLOOKUP($B1825,[11]BPT_System_Structure!$B:$F,5,FALSE),"-")</f>
        <v>-</v>
      </c>
      <c r="R1825" s="59">
        <v>0</v>
      </c>
    </row>
    <row r="1826" spans="2:18" hidden="1" x14ac:dyDescent="0.2">
      <c r="B1826" s="21" t="str">
        <f>'[10]Linked sheet'!A1826</f>
        <v>YQ32A</v>
      </c>
      <c r="C1826" s="20" t="str">
        <f>VLOOKUP($B1826,'[10]Linked sheet'!$A$3:$O$1925,2,FALSE)</f>
        <v>Single Open Procedure on Blood Vessel or Upper Limb with CC Score 5+</v>
      </c>
      <c r="D1826" s="68" t="str">
        <f>IF(AND($Q1826=$D$2,$O1826="HRG"),"See 07.BPT",IFERROR(ROUND('[10]Linked sheet'!C1826,'Rounded options'!$B$3),"-"))</f>
        <v>-</v>
      </c>
      <c r="E1826" s="66">
        <f>IF(AND($O1826="HRG",OR($D$2,$Q1826=$E$2)), "See 07.BPTs",IFERROR(ROUND('[10]Linked sheet'!D1826,'Rounded options'!$B$3),"-"))</f>
        <v>4564</v>
      </c>
      <c r="F1826" s="15" t="str">
        <f>IFERROR(ROUND(IF('[10]Linked sheet'!E1826="","-",'[10]Linked sheet'!E1826),'Rounded options'!$B$3),"-")</f>
        <v>-</v>
      </c>
      <c r="G1826" s="15" t="str">
        <f>IFERROR(ROUND(IF('[10]Linked sheet'!F1826="","-",'[10]Linked sheet'!F1826),'Rounded options'!$B$3),"-")</f>
        <v>-</v>
      </c>
      <c r="H1826" s="15">
        <f>IFERROR(ROUND(IF('[10]Linked sheet'!G1826="","-",'[10]Linked sheet'!G1826),'Rounded options'!$B$3),"-")</f>
        <v>19</v>
      </c>
      <c r="I1826" s="66">
        <f>IF(AND(Q1826=$I$2,$O1826="HRG"),"See 07.BPTs",IFERROR(ROUND('[10]Linked sheet'!H1826,'Rounded options'!$B$3),"-"))</f>
        <v>6315</v>
      </c>
      <c r="J1826" s="15">
        <f>IFERROR(ROUND(IF('[10]Linked sheet'!I1826="","-",'[10]Linked sheet'!I1826),'Rounded options'!$B$3),"-")</f>
        <v>43</v>
      </c>
      <c r="K1826" s="15">
        <f>IFERROR(ROUND(IF('[10]Linked sheet'!J1826="","-",'[10]Linked sheet'!J1826),'Rounded options'!$B$3),"-")</f>
        <v>212</v>
      </c>
      <c r="L1826" s="15" t="str">
        <f>IF('[10]Linked sheet'!K1826="","-",'[10]Linked sheet'!K1826)</f>
        <v>No</v>
      </c>
      <c r="M1826" s="39" t="str">
        <f>IF('[10]Linked sheet'!L1826="","-",'[10]Linked sheet'!L1826)</f>
        <v>-</v>
      </c>
      <c r="N1826" s="35">
        <f>IFERROR(ROUND('[10]Linked sheet'!M1826,'Rounded options'!$B$3),"-")</f>
        <v>0</v>
      </c>
      <c r="O1826" s="7" t="str">
        <f>IFERROR(VLOOKUP($B1826,[11]BPT_System_Structure!$B:$F,2,FALSE),"-")</f>
        <v>-</v>
      </c>
      <c r="P1826" s="23" t="str">
        <f>IFERROR(VLOOKUP($B1826,[11]BPT_System_Structure!$B:$F,3,FALSE),"-")</f>
        <v>-</v>
      </c>
      <c r="Q1826" s="8" t="str">
        <f>IFERROR(VLOOKUP($B1826,[11]BPT_System_Structure!$B:$F,5,FALSE),"-")</f>
        <v>-</v>
      </c>
      <c r="R1826" s="59">
        <v>0</v>
      </c>
    </row>
    <row r="1827" spans="2:18" hidden="1" x14ac:dyDescent="0.2">
      <c r="B1827" s="21" t="str">
        <f>'[10]Linked sheet'!A1827</f>
        <v>YQ32B</v>
      </c>
      <c r="C1827" s="20" t="str">
        <f>VLOOKUP($B1827,'[10]Linked sheet'!$A$3:$O$1925,2,FALSE)</f>
        <v>Single Open Procedure on Blood Vessel or Upper Limb with CC Score 0-4</v>
      </c>
      <c r="D1827" s="68" t="str">
        <f>IF(AND($Q1827=$D$2,$O1827="HRG"),"See 07.BPT",IFERROR(ROUND('[10]Linked sheet'!C1827,'Rounded options'!$B$3),"-"))</f>
        <v>-</v>
      </c>
      <c r="E1827" s="66">
        <f>IF(AND($O1827="HRG",OR($D$2,$Q1827=$E$2)), "See 07.BPTs",IFERROR(ROUND('[10]Linked sheet'!D1827,'Rounded options'!$B$3),"-"))</f>
        <v>2342</v>
      </c>
      <c r="F1827" s="15" t="str">
        <f>IFERROR(ROUND(IF('[10]Linked sheet'!E1827="","-",'[10]Linked sheet'!E1827),'Rounded options'!$B$3),"-")</f>
        <v>-</v>
      </c>
      <c r="G1827" s="15" t="str">
        <f>IFERROR(ROUND(IF('[10]Linked sheet'!F1827="","-",'[10]Linked sheet'!F1827),'Rounded options'!$B$3),"-")</f>
        <v>-</v>
      </c>
      <c r="H1827" s="15">
        <f>IFERROR(ROUND(IF('[10]Linked sheet'!G1827="","-",'[10]Linked sheet'!G1827),'Rounded options'!$B$3),"-")</f>
        <v>5</v>
      </c>
      <c r="I1827" s="66">
        <f>IF(AND(Q1827=$I$2,$O1827="HRG"),"See 07.BPTs",IFERROR(ROUND('[10]Linked sheet'!H1827,'Rounded options'!$B$3),"-"))</f>
        <v>2753</v>
      </c>
      <c r="J1827" s="15">
        <f>IFERROR(ROUND(IF('[10]Linked sheet'!I1827="","-",'[10]Linked sheet'!I1827),'Rounded options'!$B$3),"-")</f>
        <v>11</v>
      </c>
      <c r="K1827" s="15">
        <f>IFERROR(ROUND(IF('[10]Linked sheet'!J1827="","-",'[10]Linked sheet'!J1827),'Rounded options'!$B$3),"-")</f>
        <v>212</v>
      </c>
      <c r="L1827" s="15" t="str">
        <f>IF('[10]Linked sheet'!K1827="","-",'[10]Linked sheet'!K1827)</f>
        <v>No</v>
      </c>
      <c r="M1827" s="39" t="str">
        <f>IF('[10]Linked sheet'!L1827="","-",'[10]Linked sheet'!L1827)</f>
        <v>-</v>
      </c>
      <c r="N1827" s="35">
        <f>IFERROR(ROUND('[10]Linked sheet'!M1827,'Rounded options'!$B$3),"-")</f>
        <v>0</v>
      </c>
      <c r="O1827" s="7" t="str">
        <f>IFERROR(VLOOKUP($B1827,[11]BPT_System_Structure!$B:$F,2,FALSE),"-")</f>
        <v>-</v>
      </c>
      <c r="P1827" s="23" t="str">
        <f>IFERROR(VLOOKUP($B1827,[11]BPT_System_Structure!$B:$F,3,FALSE),"-")</f>
        <v>-</v>
      </c>
      <c r="Q1827" s="8" t="str">
        <f>IFERROR(VLOOKUP($B1827,[11]BPT_System_Structure!$B:$F,5,FALSE),"-")</f>
        <v>-</v>
      </c>
      <c r="R1827" s="59">
        <v>0</v>
      </c>
    </row>
    <row r="1828" spans="2:18" hidden="1" x14ac:dyDescent="0.2">
      <c r="B1828" s="21" t="str">
        <f>'[10]Linked sheet'!A1828</f>
        <v>YQ40Z</v>
      </c>
      <c r="C1828" s="20" t="str">
        <f>VLOOKUP($B1828,'[10]Linked sheet'!$A$3:$O$1925,2,FALSE)</f>
        <v>Sympathectomy</v>
      </c>
      <c r="D1828" s="68" t="str">
        <f>IF(AND($Q1828=$D$2,$O1828="HRG"),"See 07.BPT",IFERROR(ROUND('[10]Linked sheet'!C1828,'Rounded options'!$B$3),"-"))</f>
        <v>-</v>
      </c>
      <c r="E1828" s="66">
        <f>IF(AND($O1828="HRG",OR($D$2,$Q1828=$E$2)), "See 07.BPTs",IFERROR(ROUND('[10]Linked sheet'!D1828,'Rounded options'!$B$3),"-"))</f>
        <v>1373</v>
      </c>
      <c r="F1828" s="15" t="str">
        <f>IFERROR(ROUND(IF('[10]Linked sheet'!E1828="","-",'[10]Linked sheet'!E1828),'Rounded options'!$B$3),"-")</f>
        <v>-</v>
      </c>
      <c r="G1828" s="15" t="str">
        <f>IFERROR(ROUND(IF('[10]Linked sheet'!F1828="","-",'[10]Linked sheet'!F1828),'Rounded options'!$B$3),"-")</f>
        <v>-</v>
      </c>
      <c r="H1828" s="15">
        <f>IFERROR(ROUND(IF('[10]Linked sheet'!G1828="","-",'[10]Linked sheet'!G1828),'Rounded options'!$B$3),"-")</f>
        <v>5</v>
      </c>
      <c r="I1828" s="66">
        <f>IF(AND(Q1828=$I$2,$O1828="HRG"),"See 07.BPTs",IFERROR(ROUND('[10]Linked sheet'!H1828,'Rounded options'!$B$3),"-"))</f>
        <v>2149</v>
      </c>
      <c r="J1828" s="15">
        <f>IFERROR(ROUND(IF('[10]Linked sheet'!I1828="","-",'[10]Linked sheet'!I1828),'Rounded options'!$B$3),"-")</f>
        <v>56</v>
      </c>
      <c r="K1828" s="15">
        <f>IFERROR(ROUND(IF('[10]Linked sheet'!J1828="","-",'[10]Linked sheet'!J1828),'Rounded options'!$B$3),"-")</f>
        <v>212</v>
      </c>
      <c r="L1828" s="15" t="str">
        <f>IF('[10]Linked sheet'!K1828="","-",'[10]Linked sheet'!K1828)</f>
        <v>No</v>
      </c>
      <c r="M1828" s="39" t="str">
        <f>IF('[10]Linked sheet'!L1828="","-",'[10]Linked sheet'!L1828)</f>
        <v>-</v>
      </c>
      <c r="N1828" s="35">
        <f>IFERROR(ROUND('[10]Linked sheet'!M1828,'Rounded options'!$B$3),"-")</f>
        <v>0</v>
      </c>
      <c r="O1828" s="7" t="str">
        <f>IFERROR(VLOOKUP($B1828,[11]BPT_System_Structure!$B:$F,2,FALSE),"-")</f>
        <v>-</v>
      </c>
      <c r="P1828" s="23" t="str">
        <f>IFERROR(VLOOKUP($B1828,[11]BPT_System_Structure!$B:$F,3,FALSE),"-")</f>
        <v>-</v>
      </c>
      <c r="Q1828" s="8" t="str">
        <f>IFERROR(VLOOKUP($B1828,[11]BPT_System_Structure!$B:$F,5,FALSE),"-")</f>
        <v>-</v>
      </c>
      <c r="R1828" s="59">
        <v>0</v>
      </c>
    </row>
    <row r="1829" spans="2:18" hidden="1" x14ac:dyDescent="0.2">
      <c r="B1829" s="21" t="str">
        <f>'[10]Linked sheet'!A1829</f>
        <v>YQ41Z</v>
      </c>
      <c r="C1829" s="20" t="str">
        <f>VLOOKUP($B1829,'[10]Linked sheet'!$A$3:$O$1925,2,FALSE)</f>
        <v>Open Operations on Other or Unspecified Blood Vessels</v>
      </c>
      <c r="D1829" s="68" t="str">
        <f>IF(AND($Q1829=$D$2,$O1829="HRG"),"See 07.BPT",IFERROR(ROUND('[10]Linked sheet'!C1829,'Rounded options'!$B$3),"-"))</f>
        <v>-</v>
      </c>
      <c r="E1829" s="66">
        <f>IF(AND($O1829="HRG",OR($D$2,$Q1829=$E$2)), "See 07.BPTs",IFERROR(ROUND('[10]Linked sheet'!D1829,'Rounded options'!$B$3),"-"))</f>
        <v>1331</v>
      </c>
      <c r="F1829" s="15" t="str">
        <f>IFERROR(ROUND(IF('[10]Linked sheet'!E1829="","-",'[10]Linked sheet'!E1829),'Rounded options'!$B$3),"-")</f>
        <v>-</v>
      </c>
      <c r="G1829" s="15" t="str">
        <f>IFERROR(ROUND(IF('[10]Linked sheet'!F1829="","-",'[10]Linked sheet'!F1829),'Rounded options'!$B$3),"-")</f>
        <v>-</v>
      </c>
      <c r="H1829" s="15">
        <f>IFERROR(ROUND(IF('[10]Linked sheet'!G1829="","-",'[10]Linked sheet'!G1829),'Rounded options'!$B$3),"-")</f>
        <v>5</v>
      </c>
      <c r="I1829" s="66">
        <f>IF(AND(Q1829=$I$2,$O1829="HRG"),"See 07.BPTs",IFERROR(ROUND('[10]Linked sheet'!H1829,'Rounded options'!$B$3),"-"))</f>
        <v>2994</v>
      </c>
      <c r="J1829" s="15">
        <f>IFERROR(ROUND(IF('[10]Linked sheet'!I1829="","-",'[10]Linked sheet'!I1829),'Rounded options'!$B$3),"-")</f>
        <v>26</v>
      </c>
      <c r="K1829" s="15">
        <f>IFERROR(ROUND(IF('[10]Linked sheet'!J1829="","-",'[10]Linked sheet'!J1829),'Rounded options'!$B$3),"-")</f>
        <v>212</v>
      </c>
      <c r="L1829" s="15" t="str">
        <f>IF('[10]Linked sheet'!K1829="","-",'[10]Linked sheet'!K1829)</f>
        <v>No</v>
      </c>
      <c r="M1829" s="39" t="str">
        <f>IF('[10]Linked sheet'!L1829="","-",'[10]Linked sheet'!L1829)</f>
        <v>-</v>
      </c>
      <c r="N1829" s="35">
        <f>IFERROR(ROUND('[10]Linked sheet'!M1829,'Rounded options'!$B$3),"-")</f>
        <v>0</v>
      </c>
      <c r="O1829" s="7" t="str">
        <f>IFERROR(VLOOKUP($B1829,[11]BPT_System_Structure!$B:$F,2,FALSE),"-")</f>
        <v>-</v>
      </c>
      <c r="P1829" s="23" t="str">
        <f>IFERROR(VLOOKUP($B1829,[11]BPT_System_Structure!$B:$F,3,FALSE),"-")</f>
        <v>-</v>
      </c>
      <c r="Q1829" s="8" t="str">
        <f>IFERROR(VLOOKUP($B1829,[11]BPT_System_Structure!$B:$F,5,FALSE),"-")</f>
        <v>-</v>
      </c>
      <c r="R1829" s="59">
        <v>0</v>
      </c>
    </row>
    <row r="1830" spans="2:18" x14ac:dyDescent="0.2">
      <c r="B1830" s="21" t="str">
        <f>'[10]Linked sheet'!A1830</f>
        <v>YQ42Z</v>
      </c>
      <c r="C1830" s="20" t="str">
        <f>VLOOKUP($B1830,'[10]Linked sheet'!$A$3:$O$1925,2,FALSE)</f>
        <v>Open Arteriovenous Fistula, Graft or Shunt Procedures</v>
      </c>
      <c r="D1830" s="68" t="str">
        <f>IF(AND($Q1830=$D$2,$O1830="HRG"),"See 07.BPT",IFERROR(ROUND('[10]Linked sheet'!C1830,'Rounded options'!$B$3),"-"))</f>
        <v>-</v>
      </c>
      <c r="E1830" s="66">
        <f>IF(AND($O1830="HRG",OR($D$2,$Q1830=$E$2)), "See 07.BPTs",IFERROR(ROUND('[10]Linked sheet'!D1830,'Rounded options'!$B$3),"-"))</f>
        <v>1614</v>
      </c>
      <c r="F1830" s="15" t="str">
        <f>IFERROR(ROUND(IF('[10]Linked sheet'!E1830="","-",'[10]Linked sheet'!E1830),'Rounded options'!$B$3),"-")</f>
        <v>-</v>
      </c>
      <c r="G1830" s="15" t="str">
        <f>IFERROR(ROUND(IF('[10]Linked sheet'!F1830="","-",'[10]Linked sheet'!F1830),'Rounded options'!$B$3),"-")</f>
        <v>-</v>
      </c>
      <c r="H1830" s="15">
        <f>IFERROR(ROUND(IF('[10]Linked sheet'!G1830="","-",'[10]Linked sheet'!G1830),'Rounded options'!$B$3),"-")</f>
        <v>5</v>
      </c>
      <c r="I1830" s="66">
        <f>IF(AND(Q1830=$I$2,$O1830="HRG"),"See 07.BPTs",IFERROR(ROUND('[10]Linked sheet'!H1830,'Rounded options'!$B$3),"-"))</f>
        <v>1758</v>
      </c>
      <c r="J1830" s="15">
        <f>IFERROR(ROUND(IF('[10]Linked sheet'!I1830="","-",'[10]Linked sheet'!I1830),'Rounded options'!$B$3),"-")</f>
        <v>5</v>
      </c>
      <c r="K1830" s="15">
        <f>IFERROR(ROUND(IF('[10]Linked sheet'!J1830="","-",'[10]Linked sheet'!J1830),'Rounded options'!$B$3),"-")</f>
        <v>212</v>
      </c>
      <c r="L1830" s="15" t="str">
        <f>IF('[10]Linked sheet'!K1830="","-",'[10]Linked sheet'!K1830)</f>
        <v>No</v>
      </c>
      <c r="M1830" s="39" t="str">
        <f>IF('[10]Linked sheet'!L1830="","-",'[10]Linked sheet'!L1830)</f>
        <v>-</v>
      </c>
      <c r="N1830" s="35">
        <f>IFERROR(ROUND('[10]Linked sheet'!M1830,'Rounded options'!$B$3),"-")</f>
        <v>0</v>
      </c>
      <c r="O1830" s="7" t="str">
        <f>IFERROR(VLOOKUP($B1830,[11]BPT_System_Structure!$B:$F,2,FALSE),"-")</f>
        <v>sub-HRG</v>
      </c>
      <c r="P1830" s="23" t="str">
        <f>IFERROR(VLOOKUP($B1830,[11]BPT_System_Structure!$B:$F,3,FALSE),"-")</f>
        <v>DayCase</v>
      </c>
      <c r="Q1830" s="8" t="str">
        <f>IFERROR(VLOOKUP($B1830,[11]BPT_System_Structure!$B:$F,5,FALSE),"-")</f>
        <v>DC/EL</v>
      </c>
      <c r="R1830" s="59" t="s">
        <v>11</v>
      </c>
    </row>
    <row r="1831" spans="2:18" hidden="1" x14ac:dyDescent="0.2">
      <c r="B1831" s="21" t="str">
        <f>'[10]Linked sheet'!A1831</f>
        <v>YQ50A</v>
      </c>
      <c r="C1831" s="20" t="str">
        <f>VLOOKUP($B1831,'[10]Linked sheet'!$A$3:$O$1925,2,FALSE)</f>
        <v>Peripheral Vascular Disorders with CC Score 15+</v>
      </c>
      <c r="D1831" s="68" t="str">
        <f>IF(AND($Q1831=$D$2,$O1831="HRG"),"See 07.BPT",IFERROR(ROUND('[10]Linked sheet'!C1831,'Rounded options'!$B$3),"-"))</f>
        <v>-</v>
      </c>
      <c r="E1831" s="66">
        <f>IF(AND($O1831="HRG",OR($D$2,$Q1831=$E$2)), "See 07.BPTs",IFERROR(ROUND('[10]Linked sheet'!D1831,'Rounded options'!$B$3),"-"))</f>
        <v>7200</v>
      </c>
      <c r="F1831" s="15" t="str">
        <f>IFERROR(ROUND(IF('[10]Linked sheet'!E1831="","-",'[10]Linked sheet'!E1831),'Rounded options'!$B$3),"-")</f>
        <v>-</v>
      </c>
      <c r="G1831" s="15" t="str">
        <f>IFERROR(ROUND(IF('[10]Linked sheet'!F1831="","-",'[10]Linked sheet'!F1831),'Rounded options'!$B$3),"-")</f>
        <v>-</v>
      </c>
      <c r="H1831" s="15">
        <f>IFERROR(ROUND(IF('[10]Linked sheet'!G1831="","-",'[10]Linked sheet'!G1831),'Rounded options'!$B$3),"-")</f>
        <v>82</v>
      </c>
      <c r="I1831" s="66">
        <f>IF(AND(Q1831=$I$2,$O1831="HRG"),"See 07.BPTs",IFERROR(ROUND('[10]Linked sheet'!H1831,'Rounded options'!$B$3),"-"))</f>
        <v>7200</v>
      </c>
      <c r="J1831" s="15">
        <f>IFERROR(ROUND(IF('[10]Linked sheet'!I1831="","-",'[10]Linked sheet'!I1831),'Rounded options'!$B$3),"-")</f>
        <v>82</v>
      </c>
      <c r="K1831" s="15">
        <f>IFERROR(ROUND(IF('[10]Linked sheet'!J1831="","-",'[10]Linked sheet'!J1831),'Rounded options'!$B$3),"-")</f>
        <v>212</v>
      </c>
      <c r="L1831" s="15" t="str">
        <f>IF('[10]Linked sheet'!K1831="","-",'[10]Linked sheet'!K1831)</f>
        <v>Yes</v>
      </c>
      <c r="M1831" s="39">
        <f>IF('[10]Linked sheet'!L1831="","-",'[10]Linked sheet'!L1831)</f>
        <v>0.30000000000000004</v>
      </c>
      <c r="N1831" s="35">
        <f>IFERROR(ROUND('[10]Linked sheet'!M1831,'Rounded options'!$B$3),"-")</f>
        <v>2160</v>
      </c>
      <c r="O1831" s="7" t="str">
        <f>IFERROR(VLOOKUP($B1831,[11]BPT_System_Structure!$B:$F,2,FALSE),"-")</f>
        <v>-</v>
      </c>
      <c r="P1831" s="23" t="str">
        <f>IFERROR(VLOOKUP($B1831,[11]BPT_System_Structure!$B:$F,3,FALSE),"-")</f>
        <v>-</v>
      </c>
      <c r="Q1831" s="8" t="str">
        <f>IFERROR(VLOOKUP($B1831,[11]BPT_System_Structure!$B:$F,5,FALSE),"-")</f>
        <v>-</v>
      </c>
      <c r="R1831" s="59">
        <v>0</v>
      </c>
    </row>
    <row r="1832" spans="2:18" hidden="1" x14ac:dyDescent="0.2">
      <c r="B1832" s="21" t="str">
        <f>'[10]Linked sheet'!A1832</f>
        <v>YQ50B</v>
      </c>
      <c r="C1832" s="20" t="str">
        <f>VLOOKUP($B1832,'[10]Linked sheet'!$A$3:$O$1925,2,FALSE)</f>
        <v>Peripheral Vascular Disorders with CC Score 11-14</v>
      </c>
      <c r="D1832" s="68" t="str">
        <f>IF(AND($Q1832=$D$2,$O1832="HRG"),"See 07.BPT",IFERROR(ROUND('[10]Linked sheet'!C1832,'Rounded options'!$B$3),"-"))</f>
        <v>-</v>
      </c>
      <c r="E1832" s="66">
        <f>IF(AND($O1832="HRG",OR($D$2,$Q1832=$E$2)), "See 07.BPTs",IFERROR(ROUND('[10]Linked sheet'!D1832,'Rounded options'!$B$3),"-"))</f>
        <v>4788</v>
      </c>
      <c r="F1832" s="15" t="str">
        <f>IFERROR(ROUND(IF('[10]Linked sheet'!E1832="","-",'[10]Linked sheet'!E1832),'Rounded options'!$B$3),"-")</f>
        <v>-</v>
      </c>
      <c r="G1832" s="15" t="str">
        <f>IFERROR(ROUND(IF('[10]Linked sheet'!F1832="","-",'[10]Linked sheet'!F1832),'Rounded options'!$B$3),"-")</f>
        <v>-</v>
      </c>
      <c r="H1832" s="15">
        <f>IFERROR(ROUND(IF('[10]Linked sheet'!G1832="","-",'[10]Linked sheet'!G1832),'Rounded options'!$B$3),"-")</f>
        <v>51</v>
      </c>
      <c r="I1832" s="66">
        <f>IF(AND(Q1832=$I$2,$O1832="HRG"),"See 07.BPTs",IFERROR(ROUND('[10]Linked sheet'!H1832,'Rounded options'!$B$3),"-"))</f>
        <v>4788</v>
      </c>
      <c r="J1832" s="15">
        <f>IFERROR(ROUND(IF('[10]Linked sheet'!I1832="","-",'[10]Linked sheet'!I1832),'Rounded options'!$B$3),"-")</f>
        <v>51</v>
      </c>
      <c r="K1832" s="15">
        <f>IFERROR(ROUND(IF('[10]Linked sheet'!J1832="","-",'[10]Linked sheet'!J1832),'Rounded options'!$B$3),"-")</f>
        <v>212</v>
      </c>
      <c r="L1832" s="15" t="str">
        <f>IF('[10]Linked sheet'!K1832="","-",'[10]Linked sheet'!K1832)</f>
        <v>Yes</v>
      </c>
      <c r="M1832" s="39">
        <f>IF('[10]Linked sheet'!L1832="","-",'[10]Linked sheet'!L1832)</f>
        <v>0.30000000000000004</v>
      </c>
      <c r="N1832" s="35">
        <f>IFERROR(ROUND('[10]Linked sheet'!M1832,'Rounded options'!$B$3),"-")</f>
        <v>1436</v>
      </c>
      <c r="O1832" s="7" t="str">
        <f>IFERROR(VLOOKUP($B1832,[11]BPT_System_Structure!$B:$F,2,FALSE),"-")</f>
        <v>-</v>
      </c>
      <c r="P1832" s="23" t="str">
        <f>IFERROR(VLOOKUP($B1832,[11]BPT_System_Structure!$B:$F,3,FALSE),"-")</f>
        <v>-</v>
      </c>
      <c r="Q1832" s="8" t="str">
        <f>IFERROR(VLOOKUP($B1832,[11]BPT_System_Structure!$B:$F,5,FALSE),"-")</f>
        <v>-</v>
      </c>
      <c r="R1832" s="59">
        <v>0</v>
      </c>
    </row>
    <row r="1833" spans="2:18" hidden="1" x14ac:dyDescent="0.2">
      <c r="B1833" s="21" t="str">
        <f>'[10]Linked sheet'!A1833</f>
        <v>YQ50C</v>
      </c>
      <c r="C1833" s="20" t="str">
        <f>VLOOKUP($B1833,'[10]Linked sheet'!$A$3:$O$1925,2,FALSE)</f>
        <v>Peripheral Vascular Disorders with CC Score 8-10</v>
      </c>
      <c r="D1833" s="68" t="str">
        <f>IF(AND($Q1833=$D$2,$O1833="HRG"),"See 07.BPT",IFERROR(ROUND('[10]Linked sheet'!C1833,'Rounded options'!$B$3),"-"))</f>
        <v>-</v>
      </c>
      <c r="E1833" s="66">
        <f>IF(AND($O1833="HRG",OR($D$2,$Q1833=$E$2)), "See 07.BPTs",IFERROR(ROUND('[10]Linked sheet'!D1833,'Rounded options'!$B$3),"-"))</f>
        <v>2637</v>
      </c>
      <c r="F1833" s="15" t="str">
        <f>IFERROR(ROUND(IF('[10]Linked sheet'!E1833="","-",'[10]Linked sheet'!E1833),'Rounded options'!$B$3),"-")</f>
        <v>-</v>
      </c>
      <c r="G1833" s="15" t="str">
        <f>IFERROR(ROUND(IF('[10]Linked sheet'!F1833="","-",'[10]Linked sheet'!F1833),'Rounded options'!$B$3),"-")</f>
        <v>-</v>
      </c>
      <c r="H1833" s="15">
        <f>IFERROR(ROUND(IF('[10]Linked sheet'!G1833="","-",'[10]Linked sheet'!G1833),'Rounded options'!$B$3),"-")</f>
        <v>27</v>
      </c>
      <c r="I1833" s="66">
        <f>IF(AND(Q1833=$I$2,$O1833="HRG"),"See 07.BPTs",IFERROR(ROUND('[10]Linked sheet'!H1833,'Rounded options'!$B$3),"-"))</f>
        <v>3602</v>
      </c>
      <c r="J1833" s="15">
        <f>IFERROR(ROUND(IF('[10]Linked sheet'!I1833="","-",'[10]Linked sheet'!I1833),'Rounded options'!$B$3),"-")</f>
        <v>36</v>
      </c>
      <c r="K1833" s="15">
        <f>IFERROR(ROUND(IF('[10]Linked sheet'!J1833="","-",'[10]Linked sheet'!J1833),'Rounded options'!$B$3),"-")</f>
        <v>212</v>
      </c>
      <c r="L1833" s="15" t="str">
        <f>IF('[10]Linked sheet'!K1833="","-",'[10]Linked sheet'!K1833)</f>
        <v>Yes</v>
      </c>
      <c r="M1833" s="39">
        <f>IF('[10]Linked sheet'!L1833="","-",'[10]Linked sheet'!L1833)</f>
        <v>0.30000000000000004</v>
      </c>
      <c r="N1833" s="35">
        <f>IFERROR(ROUND('[10]Linked sheet'!M1833,'Rounded options'!$B$3),"-")</f>
        <v>1080</v>
      </c>
      <c r="O1833" s="7" t="str">
        <f>IFERROR(VLOOKUP($B1833,[11]BPT_System_Structure!$B:$F,2,FALSE),"-")</f>
        <v>-</v>
      </c>
      <c r="P1833" s="23" t="str">
        <f>IFERROR(VLOOKUP($B1833,[11]BPT_System_Structure!$B:$F,3,FALSE),"-")</f>
        <v>-</v>
      </c>
      <c r="Q1833" s="8" t="str">
        <f>IFERROR(VLOOKUP($B1833,[11]BPT_System_Structure!$B:$F,5,FALSE),"-")</f>
        <v>-</v>
      </c>
      <c r="R1833" s="59">
        <v>0</v>
      </c>
    </row>
    <row r="1834" spans="2:18" hidden="1" x14ac:dyDescent="0.2">
      <c r="B1834" s="21" t="str">
        <f>'[10]Linked sheet'!A1834</f>
        <v>YQ50D</v>
      </c>
      <c r="C1834" s="20" t="str">
        <f>VLOOKUP($B1834,'[10]Linked sheet'!$A$3:$O$1925,2,FALSE)</f>
        <v>Peripheral Vascular Disorders with CC Score 5-7</v>
      </c>
      <c r="D1834" s="68" t="str">
        <f>IF(AND($Q1834=$D$2,$O1834="HRG"),"See 07.BPT",IFERROR(ROUND('[10]Linked sheet'!C1834,'Rounded options'!$B$3),"-"))</f>
        <v>-</v>
      </c>
      <c r="E1834" s="66">
        <f>IF(AND($O1834="HRG",OR($D$2,$Q1834=$E$2)), "See 07.BPTs",IFERROR(ROUND('[10]Linked sheet'!D1834,'Rounded options'!$B$3),"-"))</f>
        <v>1634</v>
      </c>
      <c r="F1834" s="15" t="str">
        <f>IFERROR(ROUND(IF('[10]Linked sheet'!E1834="","-",'[10]Linked sheet'!E1834),'Rounded options'!$B$3),"-")</f>
        <v>-</v>
      </c>
      <c r="G1834" s="15" t="str">
        <f>IFERROR(ROUND(IF('[10]Linked sheet'!F1834="","-",'[10]Linked sheet'!F1834),'Rounded options'!$B$3),"-")</f>
        <v>-</v>
      </c>
      <c r="H1834" s="15">
        <f>IFERROR(ROUND(IF('[10]Linked sheet'!G1834="","-",'[10]Linked sheet'!G1834),'Rounded options'!$B$3),"-")</f>
        <v>15</v>
      </c>
      <c r="I1834" s="66">
        <f>IF(AND(Q1834=$I$2,$O1834="HRG"),"See 07.BPTs",IFERROR(ROUND('[10]Linked sheet'!H1834,'Rounded options'!$B$3),"-"))</f>
        <v>2737</v>
      </c>
      <c r="J1834" s="15">
        <f>IFERROR(ROUND(IF('[10]Linked sheet'!I1834="","-",'[10]Linked sheet'!I1834),'Rounded options'!$B$3),"-")</f>
        <v>21</v>
      </c>
      <c r="K1834" s="15">
        <f>IFERROR(ROUND(IF('[10]Linked sheet'!J1834="","-",'[10]Linked sheet'!J1834),'Rounded options'!$B$3),"-")</f>
        <v>212</v>
      </c>
      <c r="L1834" s="15" t="str">
        <f>IF('[10]Linked sheet'!K1834="","-",'[10]Linked sheet'!K1834)</f>
        <v>Yes</v>
      </c>
      <c r="M1834" s="39">
        <f>IF('[10]Linked sheet'!L1834="","-",'[10]Linked sheet'!L1834)</f>
        <v>0.30000000000000004</v>
      </c>
      <c r="N1834" s="35">
        <f>IFERROR(ROUND('[10]Linked sheet'!M1834,'Rounded options'!$B$3),"-")</f>
        <v>821</v>
      </c>
      <c r="O1834" s="7" t="str">
        <f>IFERROR(VLOOKUP($B1834,[11]BPT_System_Structure!$B:$F,2,FALSE),"-")</f>
        <v>-</v>
      </c>
      <c r="P1834" s="23" t="str">
        <f>IFERROR(VLOOKUP($B1834,[11]BPT_System_Structure!$B:$F,3,FALSE),"-")</f>
        <v>-</v>
      </c>
      <c r="Q1834" s="8" t="str">
        <f>IFERROR(VLOOKUP($B1834,[11]BPT_System_Structure!$B:$F,5,FALSE),"-")</f>
        <v>-</v>
      </c>
      <c r="R1834" s="59">
        <v>0</v>
      </c>
    </row>
    <row r="1835" spans="2:18" hidden="1" x14ac:dyDescent="0.2">
      <c r="B1835" s="21" t="str">
        <f>'[10]Linked sheet'!A1835</f>
        <v>YQ50E</v>
      </c>
      <c r="C1835" s="20" t="str">
        <f>VLOOKUP($B1835,'[10]Linked sheet'!$A$3:$O$1925,2,FALSE)</f>
        <v>Peripheral Vascular Disorders with CC Score 2-4</v>
      </c>
      <c r="D1835" s="68" t="str">
        <f>IF(AND($Q1835=$D$2,$O1835="HRG"),"See 07.BPT",IFERROR(ROUND('[10]Linked sheet'!C1835,'Rounded options'!$B$3),"-"))</f>
        <v>-</v>
      </c>
      <c r="E1835" s="66">
        <f>IF(AND($O1835="HRG",OR($D$2,$Q1835=$E$2)), "See 07.BPTs",IFERROR(ROUND('[10]Linked sheet'!D1835,'Rounded options'!$B$3),"-"))</f>
        <v>1613</v>
      </c>
      <c r="F1835" s="15" t="str">
        <f>IFERROR(ROUND(IF('[10]Linked sheet'!E1835="","-",'[10]Linked sheet'!E1835),'Rounded options'!$B$3),"-")</f>
        <v>-</v>
      </c>
      <c r="G1835" s="15" t="str">
        <f>IFERROR(ROUND(IF('[10]Linked sheet'!F1835="","-",'[10]Linked sheet'!F1835),'Rounded options'!$B$3),"-")</f>
        <v>-</v>
      </c>
      <c r="H1835" s="15">
        <f>IFERROR(ROUND(IF('[10]Linked sheet'!G1835="","-",'[10]Linked sheet'!G1835),'Rounded options'!$B$3),"-")</f>
        <v>10</v>
      </c>
      <c r="I1835" s="66">
        <f>IF(AND(Q1835=$I$2,$O1835="HRG"),"See 07.BPTs",IFERROR(ROUND('[10]Linked sheet'!H1835,'Rounded options'!$B$3),"-"))</f>
        <v>1613</v>
      </c>
      <c r="J1835" s="15">
        <f>IFERROR(ROUND(IF('[10]Linked sheet'!I1835="","-",'[10]Linked sheet'!I1835),'Rounded options'!$B$3),"-")</f>
        <v>10</v>
      </c>
      <c r="K1835" s="15">
        <f>IFERROR(ROUND(IF('[10]Linked sheet'!J1835="","-",'[10]Linked sheet'!J1835),'Rounded options'!$B$3),"-")</f>
        <v>212</v>
      </c>
      <c r="L1835" s="15" t="str">
        <f>IF('[10]Linked sheet'!K1835="","-",'[10]Linked sheet'!K1835)</f>
        <v>Yes</v>
      </c>
      <c r="M1835" s="39">
        <f>IF('[10]Linked sheet'!L1835="","-",'[10]Linked sheet'!L1835)</f>
        <v>0.4</v>
      </c>
      <c r="N1835" s="35">
        <f>IFERROR(ROUND('[10]Linked sheet'!M1835,'Rounded options'!$B$3),"-")</f>
        <v>645</v>
      </c>
      <c r="O1835" s="7" t="str">
        <f>IFERROR(VLOOKUP($B1835,[11]BPT_System_Structure!$B:$F,2,FALSE),"-")</f>
        <v>-</v>
      </c>
      <c r="P1835" s="23" t="str">
        <f>IFERROR(VLOOKUP($B1835,[11]BPT_System_Structure!$B:$F,3,FALSE),"-")</f>
        <v>-</v>
      </c>
      <c r="Q1835" s="8" t="str">
        <f>IFERROR(VLOOKUP($B1835,[11]BPT_System_Structure!$B:$F,5,FALSE),"-")</f>
        <v>-</v>
      </c>
      <c r="R1835" s="59">
        <v>0</v>
      </c>
    </row>
    <row r="1836" spans="2:18" hidden="1" x14ac:dyDescent="0.2">
      <c r="B1836" s="21" t="str">
        <f>'[10]Linked sheet'!A1836</f>
        <v>YQ50F</v>
      </c>
      <c r="C1836" s="20" t="str">
        <f>VLOOKUP($B1836,'[10]Linked sheet'!$A$3:$O$1925,2,FALSE)</f>
        <v>Peripheral Vascular Disorders with CC Score 0-1</v>
      </c>
      <c r="D1836" s="68" t="str">
        <f>IF(AND($Q1836=$D$2,$O1836="HRG"),"See 07.BPT",IFERROR(ROUND('[10]Linked sheet'!C1836,'Rounded options'!$B$3),"-"))</f>
        <v>-</v>
      </c>
      <c r="E1836" s="66">
        <f>IF(AND($O1836="HRG",OR($D$2,$Q1836=$E$2)), "See 07.BPTs",IFERROR(ROUND('[10]Linked sheet'!D1836,'Rounded options'!$B$3),"-"))</f>
        <v>566</v>
      </c>
      <c r="F1836" s="15" t="str">
        <f>IFERROR(ROUND(IF('[10]Linked sheet'!E1836="","-",'[10]Linked sheet'!E1836),'Rounded options'!$B$3),"-")</f>
        <v>-</v>
      </c>
      <c r="G1836" s="15" t="str">
        <f>IFERROR(ROUND(IF('[10]Linked sheet'!F1836="","-",'[10]Linked sheet'!F1836),'Rounded options'!$B$3),"-")</f>
        <v>-</v>
      </c>
      <c r="H1836" s="15">
        <f>IFERROR(ROUND(IF('[10]Linked sheet'!G1836="","-",'[10]Linked sheet'!G1836),'Rounded options'!$B$3),"-")</f>
        <v>5</v>
      </c>
      <c r="I1836" s="66">
        <f>IF(AND(Q1836=$I$2,$O1836="HRG"),"See 07.BPTs",IFERROR(ROUND('[10]Linked sheet'!H1836,'Rounded options'!$B$3),"-"))</f>
        <v>566</v>
      </c>
      <c r="J1836" s="15">
        <f>IFERROR(ROUND(IF('[10]Linked sheet'!I1836="","-",'[10]Linked sheet'!I1836),'Rounded options'!$B$3),"-")</f>
        <v>5</v>
      </c>
      <c r="K1836" s="15">
        <f>IFERROR(ROUND(IF('[10]Linked sheet'!J1836="","-",'[10]Linked sheet'!J1836),'Rounded options'!$B$3),"-")</f>
        <v>212</v>
      </c>
      <c r="L1836" s="15" t="str">
        <f>IF('[10]Linked sheet'!K1836="","-",'[10]Linked sheet'!K1836)</f>
        <v>Yes</v>
      </c>
      <c r="M1836" s="39">
        <f>IF('[10]Linked sheet'!L1836="","-",'[10]Linked sheet'!L1836)</f>
        <v>1</v>
      </c>
      <c r="N1836" s="35">
        <f>IFERROR(ROUND('[10]Linked sheet'!M1836,'Rounded options'!$B$3),"-")</f>
        <v>566</v>
      </c>
      <c r="O1836" s="7" t="str">
        <f>IFERROR(VLOOKUP($B1836,[11]BPT_System_Structure!$B:$F,2,FALSE),"-")</f>
        <v>-</v>
      </c>
      <c r="P1836" s="23" t="str">
        <f>IFERROR(VLOOKUP($B1836,[11]BPT_System_Structure!$B:$F,3,FALSE),"-")</f>
        <v>-</v>
      </c>
      <c r="Q1836" s="8" t="str">
        <f>IFERROR(VLOOKUP($B1836,[11]BPT_System_Structure!$B:$F,5,FALSE),"-")</f>
        <v>-</v>
      </c>
      <c r="R1836" s="59">
        <v>0</v>
      </c>
    </row>
    <row r="1837" spans="2:18" hidden="1" x14ac:dyDescent="0.2">
      <c r="B1837" s="21" t="str">
        <f>'[10]Linked sheet'!A1837</f>
        <v>YQ51A</v>
      </c>
      <c r="C1837" s="20" t="str">
        <f>VLOOKUP($B1837,'[10]Linked sheet'!$A$3:$O$1925,2,FALSE)</f>
        <v>Deep Vein Thrombosis with CC Score 12+</v>
      </c>
      <c r="D1837" s="68" t="str">
        <f>IF(AND($Q1837=$D$2,$O1837="HRG"),"See 07.BPT",IFERROR(ROUND('[10]Linked sheet'!C1837,'Rounded options'!$B$3),"-"))</f>
        <v>-</v>
      </c>
      <c r="E1837" s="66">
        <f>IF(AND($O1837="HRG",OR($D$2,$Q1837=$E$2)), "See 07.BPTs",IFERROR(ROUND('[10]Linked sheet'!D1837,'Rounded options'!$B$3),"-"))</f>
        <v>5954</v>
      </c>
      <c r="F1837" s="15" t="str">
        <f>IFERROR(ROUND(IF('[10]Linked sheet'!E1837="","-",'[10]Linked sheet'!E1837),'Rounded options'!$B$3),"-")</f>
        <v>-</v>
      </c>
      <c r="G1837" s="15" t="str">
        <f>IFERROR(ROUND(IF('[10]Linked sheet'!F1837="","-",'[10]Linked sheet'!F1837),'Rounded options'!$B$3),"-")</f>
        <v>-</v>
      </c>
      <c r="H1837" s="15">
        <f>IFERROR(ROUND(IF('[10]Linked sheet'!G1837="","-",'[10]Linked sheet'!G1837),'Rounded options'!$B$3),"-")</f>
        <v>58</v>
      </c>
      <c r="I1837" s="66">
        <f>IF(AND(Q1837=$I$2,$O1837="HRG"),"See 07.BPTs",IFERROR(ROUND('[10]Linked sheet'!H1837,'Rounded options'!$B$3),"-"))</f>
        <v>5954</v>
      </c>
      <c r="J1837" s="15">
        <f>IFERROR(ROUND(IF('[10]Linked sheet'!I1837="","-",'[10]Linked sheet'!I1837),'Rounded options'!$B$3),"-")</f>
        <v>58</v>
      </c>
      <c r="K1837" s="15">
        <f>IFERROR(ROUND(IF('[10]Linked sheet'!J1837="","-",'[10]Linked sheet'!J1837),'Rounded options'!$B$3),"-")</f>
        <v>212</v>
      </c>
      <c r="L1837" s="15" t="str">
        <f>IF('[10]Linked sheet'!K1837="","-",'[10]Linked sheet'!K1837)</f>
        <v>No</v>
      </c>
      <c r="M1837" s="39" t="str">
        <f>IF('[10]Linked sheet'!L1837="","-",'[10]Linked sheet'!L1837)</f>
        <v>-</v>
      </c>
      <c r="N1837" s="35">
        <f>IFERROR(ROUND('[10]Linked sheet'!M1837,'Rounded options'!$B$3),"-")</f>
        <v>0</v>
      </c>
      <c r="O1837" s="7" t="str">
        <f>IFERROR(VLOOKUP($B1837,[11]BPT_System_Structure!$B:$F,2,FALSE),"-")</f>
        <v>-</v>
      </c>
      <c r="P1837" s="23" t="str">
        <f>IFERROR(VLOOKUP($B1837,[11]BPT_System_Structure!$B:$F,3,FALSE),"-")</f>
        <v>-</v>
      </c>
      <c r="Q1837" s="8" t="str">
        <f>IFERROR(VLOOKUP($B1837,[11]BPT_System_Structure!$B:$F,5,FALSE),"-")</f>
        <v>-</v>
      </c>
      <c r="R1837" s="59">
        <v>0</v>
      </c>
    </row>
    <row r="1838" spans="2:18" hidden="1" x14ac:dyDescent="0.2">
      <c r="B1838" s="21" t="str">
        <f>'[10]Linked sheet'!A1838</f>
        <v>YQ51B</v>
      </c>
      <c r="C1838" s="20" t="str">
        <f>VLOOKUP($B1838,'[10]Linked sheet'!$A$3:$O$1925,2,FALSE)</f>
        <v>Deep Vein Thrombosis with CC Score 9-11</v>
      </c>
      <c r="D1838" s="68" t="str">
        <f>IF(AND($Q1838=$D$2,$O1838="HRG"),"See 07.BPT",IFERROR(ROUND('[10]Linked sheet'!C1838,'Rounded options'!$B$3),"-"))</f>
        <v>-</v>
      </c>
      <c r="E1838" s="66">
        <f>IF(AND($O1838="HRG",OR($D$2,$Q1838=$E$2)), "See 07.BPTs",IFERROR(ROUND('[10]Linked sheet'!D1838,'Rounded options'!$B$3),"-"))</f>
        <v>1855</v>
      </c>
      <c r="F1838" s="15" t="str">
        <f>IFERROR(ROUND(IF('[10]Linked sheet'!E1838="","-",'[10]Linked sheet'!E1838),'Rounded options'!$B$3),"-")</f>
        <v>-</v>
      </c>
      <c r="G1838" s="15" t="str">
        <f>IFERROR(ROUND(IF('[10]Linked sheet'!F1838="","-",'[10]Linked sheet'!F1838),'Rounded options'!$B$3),"-")</f>
        <v>-</v>
      </c>
      <c r="H1838" s="15">
        <f>IFERROR(ROUND(IF('[10]Linked sheet'!G1838="","-",'[10]Linked sheet'!G1838),'Rounded options'!$B$3),"-")</f>
        <v>28</v>
      </c>
      <c r="I1838" s="66">
        <f>IF(AND(Q1838=$I$2,$O1838="HRG"),"See 07.BPTs",IFERROR(ROUND('[10]Linked sheet'!H1838,'Rounded options'!$B$3),"-"))</f>
        <v>3329</v>
      </c>
      <c r="J1838" s="15">
        <f>IFERROR(ROUND(IF('[10]Linked sheet'!I1838="","-",'[10]Linked sheet'!I1838),'Rounded options'!$B$3),"-")</f>
        <v>38</v>
      </c>
      <c r="K1838" s="15">
        <f>IFERROR(ROUND(IF('[10]Linked sheet'!J1838="","-",'[10]Linked sheet'!J1838),'Rounded options'!$B$3),"-")</f>
        <v>212</v>
      </c>
      <c r="L1838" s="15" t="str">
        <f>IF('[10]Linked sheet'!K1838="","-",'[10]Linked sheet'!K1838)</f>
        <v>No</v>
      </c>
      <c r="M1838" s="39" t="str">
        <f>IF('[10]Linked sheet'!L1838="","-",'[10]Linked sheet'!L1838)</f>
        <v>-</v>
      </c>
      <c r="N1838" s="35">
        <f>IFERROR(ROUND('[10]Linked sheet'!M1838,'Rounded options'!$B$3),"-")</f>
        <v>0</v>
      </c>
      <c r="O1838" s="7" t="str">
        <f>IFERROR(VLOOKUP($B1838,[11]BPT_System_Structure!$B:$F,2,FALSE),"-")</f>
        <v>-</v>
      </c>
      <c r="P1838" s="23" t="str">
        <f>IFERROR(VLOOKUP($B1838,[11]BPT_System_Structure!$B:$F,3,FALSE),"-")</f>
        <v>-</v>
      </c>
      <c r="Q1838" s="8" t="str">
        <f>IFERROR(VLOOKUP($B1838,[11]BPT_System_Structure!$B:$F,5,FALSE),"-")</f>
        <v>-</v>
      </c>
      <c r="R1838" s="59">
        <v>0</v>
      </c>
    </row>
    <row r="1839" spans="2:18" x14ac:dyDescent="0.2">
      <c r="B1839" s="21" t="str">
        <f>'[10]Linked sheet'!A1839</f>
        <v>YQ51C</v>
      </c>
      <c r="C1839" s="20" t="str">
        <f>VLOOKUP($B1839,'[10]Linked sheet'!$A$3:$O$1925,2,FALSE)</f>
        <v>Deep Vein Thrombosis with CC Score 6-8</v>
      </c>
      <c r="D1839" s="68" t="str">
        <f>IF(AND($Q1839=$D$2,$O1839="HRG"),"See 07.BPT",IFERROR(ROUND('[10]Linked sheet'!C1839,'Rounded options'!$B$3),"-"))</f>
        <v>-</v>
      </c>
      <c r="E1839" s="66">
        <f>IF(AND($O1839="HRG",OR($D$2,$Q1839=$E$2)), "See 07.BPTs",IFERROR(ROUND('[10]Linked sheet'!D1839,'Rounded options'!$B$3),"-"))</f>
        <v>1235</v>
      </c>
      <c r="F1839" s="15" t="str">
        <f>IFERROR(ROUND(IF('[10]Linked sheet'!E1839="","-",'[10]Linked sheet'!E1839),'Rounded options'!$B$3),"-")</f>
        <v>-</v>
      </c>
      <c r="G1839" s="15" t="str">
        <f>IFERROR(ROUND(IF('[10]Linked sheet'!F1839="","-",'[10]Linked sheet'!F1839),'Rounded options'!$B$3),"-")</f>
        <v>-</v>
      </c>
      <c r="H1839" s="15">
        <f>IFERROR(ROUND(IF('[10]Linked sheet'!G1839="","-",'[10]Linked sheet'!G1839),'Rounded options'!$B$3),"-")</f>
        <v>15</v>
      </c>
      <c r="I1839" s="66">
        <f>IF(AND(Q1839=$I$2,$O1839="HRG"),"See 07.BPTs",IFERROR(ROUND('[10]Linked sheet'!H1839,'Rounded options'!$B$3),"-"))</f>
        <v>2082</v>
      </c>
      <c r="J1839" s="15">
        <f>IFERROR(ROUND(IF('[10]Linked sheet'!I1839="","-",'[10]Linked sheet'!I1839),'Rounded options'!$B$3),"-")</f>
        <v>24</v>
      </c>
      <c r="K1839" s="15">
        <f>IFERROR(ROUND(IF('[10]Linked sheet'!J1839="","-",'[10]Linked sheet'!J1839),'Rounded options'!$B$3),"-")</f>
        <v>212</v>
      </c>
      <c r="L1839" s="15" t="str">
        <f>IF('[10]Linked sheet'!K1839="","-",'[10]Linked sheet'!K1839)</f>
        <v>No</v>
      </c>
      <c r="M1839" s="39" t="str">
        <f>IF('[10]Linked sheet'!L1839="","-",'[10]Linked sheet'!L1839)</f>
        <v>-</v>
      </c>
      <c r="N1839" s="35">
        <f>IFERROR(ROUND('[10]Linked sheet'!M1839,'Rounded options'!$B$3),"-")</f>
        <v>0</v>
      </c>
      <c r="O1839" s="7" t="str">
        <f>IFERROR(VLOOKUP($B1839,[11]BPT_System_Structure!$B:$F,2,FALSE),"-")</f>
        <v xml:space="preserve">HRG </v>
      </c>
      <c r="P1839" s="23" t="str">
        <f>IFERROR(VLOOKUP($B1839,[11]BPT_System_Structure!$B:$F,3,FALSE),"-")</f>
        <v>SDEC</v>
      </c>
      <c r="Q1839" s="8" t="str">
        <f>IFERROR(VLOOKUP($B1839,[11]BPT_System_Structure!$B:$F,5,FALSE),"-")</f>
        <v>NE</v>
      </c>
      <c r="R1839" s="59" t="s">
        <v>11</v>
      </c>
    </row>
    <row r="1840" spans="2:18" x14ac:dyDescent="0.2">
      <c r="B1840" s="21" t="str">
        <f>'[10]Linked sheet'!A1840</f>
        <v>YQ51D</v>
      </c>
      <c r="C1840" s="20" t="str">
        <f>VLOOKUP($B1840,'[10]Linked sheet'!$A$3:$O$1925,2,FALSE)</f>
        <v>Deep Vein Thrombosis with CC Score 3-5</v>
      </c>
      <c r="D1840" s="68" t="str">
        <f>IF(AND($Q1840=$D$2,$O1840="HRG"),"See 07.BPT",IFERROR(ROUND('[10]Linked sheet'!C1840,'Rounded options'!$B$3),"-"))</f>
        <v>-</v>
      </c>
      <c r="E1840" s="66">
        <f>IF(AND($O1840="HRG",OR($D$2,$Q1840=$E$2)), "See 07.BPTs",IFERROR(ROUND('[10]Linked sheet'!D1840,'Rounded options'!$B$3),"-"))</f>
        <v>987</v>
      </c>
      <c r="F1840" s="15" t="str">
        <f>IFERROR(ROUND(IF('[10]Linked sheet'!E1840="","-",'[10]Linked sheet'!E1840),'Rounded options'!$B$3),"-")</f>
        <v>-</v>
      </c>
      <c r="G1840" s="15" t="str">
        <f>IFERROR(ROUND(IF('[10]Linked sheet'!F1840="","-",'[10]Linked sheet'!F1840),'Rounded options'!$B$3),"-")</f>
        <v>-</v>
      </c>
      <c r="H1840" s="15">
        <f>IFERROR(ROUND(IF('[10]Linked sheet'!G1840="","-",'[10]Linked sheet'!G1840),'Rounded options'!$B$3),"-")</f>
        <v>10</v>
      </c>
      <c r="I1840" s="66">
        <f>IF(AND(Q1840=$I$2,$O1840="HRG"),"See 07.BPTs",IFERROR(ROUND('[10]Linked sheet'!H1840,'Rounded options'!$B$3),"-"))</f>
        <v>987</v>
      </c>
      <c r="J1840" s="15">
        <f>IFERROR(ROUND(IF('[10]Linked sheet'!I1840="","-",'[10]Linked sheet'!I1840),'Rounded options'!$B$3),"-")</f>
        <v>10</v>
      </c>
      <c r="K1840" s="15">
        <f>IFERROR(ROUND(IF('[10]Linked sheet'!J1840="","-",'[10]Linked sheet'!J1840),'Rounded options'!$B$3),"-")</f>
        <v>212</v>
      </c>
      <c r="L1840" s="15" t="str">
        <f>IF('[10]Linked sheet'!K1840="","-",'[10]Linked sheet'!K1840)</f>
        <v>No</v>
      </c>
      <c r="M1840" s="39" t="str">
        <f>IF('[10]Linked sheet'!L1840="","-",'[10]Linked sheet'!L1840)</f>
        <v>-</v>
      </c>
      <c r="N1840" s="35">
        <f>IFERROR(ROUND('[10]Linked sheet'!M1840,'Rounded options'!$B$3),"-")</f>
        <v>0</v>
      </c>
      <c r="O1840" s="7" t="str">
        <f>IFERROR(VLOOKUP($B1840,[11]BPT_System_Structure!$B:$F,2,FALSE),"-")</f>
        <v xml:space="preserve">HRG </v>
      </c>
      <c r="P1840" s="23" t="str">
        <f>IFERROR(VLOOKUP($B1840,[11]BPT_System_Structure!$B:$F,3,FALSE),"-")</f>
        <v>SDEC</v>
      </c>
      <c r="Q1840" s="8" t="str">
        <f>IFERROR(VLOOKUP($B1840,[11]BPT_System_Structure!$B:$F,5,FALSE),"-")</f>
        <v>NE</v>
      </c>
      <c r="R1840" s="59" t="s">
        <v>11</v>
      </c>
    </row>
    <row r="1841" spans="2:18" x14ac:dyDescent="0.2">
      <c r="B1841" s="21" t="str">
        <f>'[10]Linked sheet'!A1841</f>
        <v>YQ51E</v>
      </c>
      <c r="C1841" s="20" t="str">
        <f>VLOOKUP($B1841,'[10]Linked sheet'!$A$3:$O$1925,2,FALSE)</f>
        <v>Deep Vein Thrombosis with CC Score 0-2</v>
      </c>
      <c r="D1841" s="68" t="str">
        <f>IF(AND($Q1841=$D$2,$O1841="HRG"),"See 07.BPT",IFERROR(ROUND('[10]Linked sheet'!C1841,'Rounded options'!$B$3),"-"))</f>
        <v>-</v>
      </c>
      <c r="E1841" s="66">
        <f>IF(AND($O1841="HRG",OR($D$2,$Q1841=$E$2)), "See 07.BPTs",IFERROR(ROUND('[10]Linked sheet'!D1841,'Rounded options'!$B$3),"-"))</f>
        <v>424</v>
      </c>
      <c r="F1841" s="15" t="str">
        <f>IFERROR(ROUND(IF('[10]Linked sheet'!E1841="","-",'[10]Linked sheet'!E1841),'Rounded options'!$B$3),"-")</f>
        <v>-</v>
      </c>
      <c r="G1841" s="15" t="str">
        <f>IFERROR(ROUND(IF('[10]Linked sheet'!F1841="","-",'[10]Linked sheet'!F1841),'Rounded options'!$B$3),"-")</f>
        <v>-</v>
      </c>
      <c r="H1841" s="15">
        <f>IFERROR(ROUND(IF('[10]Linked sheet'!G1841="","-",'[10]Linked sheet'!G1841),'Rounded options'!$B$3),"-")</f>
        <v>5</v>
      </c>
      <c r="I1841" s="66">
        <f>IF(AND(Q1841=$I$2,$O1841="HRG"),"See 07.BPTs",IFERROR(ROUND('[10]Linked sheet'!H1841,'Rounded options'!$B$3),"-"))</f>
        <v>424</v>
      </c>
      <c r="J1841" s="15">
        <f>IFERROR(ROUND(IF('[10]Linked sheet'!I1841="","-",'[10]Linked sheet'!I1841),'Rounded options'!$B$3),"-")</f>
        <v>5</v>
      </c>
      <c r="K1841" s="15">
        <f>IFERROR(ROUND(IF('[10]Linked sheet'!J1841="","-",'[10]Linked sheet'!J1841),'Rounded options'!$B$3),"-")</f>
        <v>212</v>
      </c>
      <c r="L1841" s="15" t="str">
        <f>IF('[10]Linked sheet'!K1841="","-",'[10]Linked sheet'!K1841)</f>
        <v>No</v>
      </c>
      <c r="M1841" s="39" t="str">
        <f>IF('[10]Linked sheet'!L1841="","-",'[10]Linked sheet'!L1841)</f>
        <v>-</v>
      </c>
      <c r="N1841" s="35">
        <f>IFERROR(ROUND('[10]Linked sheet'!M1841,'Rounded options'!$B$3),"-")</f>
        <v>0</v>
      </c>
      <c r="O1841" s="7" t="str">
        <f>IFERROR(VLOOKUP($B1841,[11]BPT_System_Structure!$B:$F,2,FALSE),"-")</f>
        <v xml:space="preserve">HRG </v>
      </c>
      <c r="P1841" s="23" t="str">
        <f>IFERROR(VLOOKUP($B1841,[11]BPT_System_Structure!$B:$F,3,FALSE),"-")</f>
        <v>SDEC</v>
      </c>
      <c r="Q1841" s="8" t="str">
        <f>IFERROR(VLOOKUP($B1841,[11]BPT_System_Structure!$B:$F,5,FALSE),"-")</f>
        <v>NE</v>
      </c>
      <c r="R1841" s="59" t="s">
        <v>11</v>
      </c>
    </row>
    <row r="1842" spans="2:18" x14ac:dyDescent="0.2">
      <c r="B1842" s="21" t="str">
        <f>'[10]Linked sheet'!A1842</f>
        <v>YR01Z</v>
      </c>
      <c r="C1842" s="20" t="str">
        <f>VLOOKUP($B1842,'[10]Linked sheet'!$A$3:$O$1925,2,FALSE)</f>
        <v>Complex Endovascular Repair of Thoracoabdominal Aortic Aneurysm</v>
      </c>
      <c r="D1842" s="68" t="str">
        <f>IF(AND($Q1842=$D$2,$O1842="HRG"),"See 07.BPT",IFERROR(ROUND('[10]Linked sheet'!C1842,'Rounded options'!$B$3),"-"))</f>
        <v>-</v>
      </c>
      <c r="E1842" s="66" t="str">
        <f>IF(AND($O1842="HRG",OR($D$2,$Q1842=$E$2)), "See 07.BPTs",IFERROR(ROUND('[10]Linked sheet'!D1842,'Rounded options'!$B$3),"-"))</f>
        <v>See 07.BPTs</v>
      </c>
      <c r="F1842" s="15" t="str">
        <f>IFERROR(ROUND(IF('[10]Linked sheet'!E1842="","-",'[10]Linked sheet'!E1842),'Rounded options'!$B$3),"-")</f>
        <v>-</v>
      </c>
      <c r="G1842" s="15" t="str">
        <f>IFERROR(ROUND(IF('[10]Linked sheet'!F1842="","-",'[10]Linked sheet'!F1842),'Rounded options'!$B$3),"-")</f>
        <v>-</v>
      </c>
      <c r="H1842" s="15">
        <f>IFERROR(ROUND(IF('[10]Linked sheet'!G1842="","-",'[10]Linked sheet'!G1842),'Rounded options'!$B$3),"-")</f>
        <v>22</v>
      </c>
      <c r="I1842" s="66">
        <f>IF(AND(Q1842=$I$2,$O1842="HRG"),"See 07.BPTs",IFERROR(ROUND('[10]Linked sheet'!H1842,'Rounded options'!$B$3),"-"))</f>
        <v>12489</v>
      </c>
      <c r="J1842" s="15">
        <f>IFERROR(ROUND(IF('[10]Linked sheet'!I1842="","-",'[10]Linked sheet'!I1842),'Rounded options'!$B$3),"-")</f>
        <v>67</v>
      </c>
      <c r="K1842" s="15">
        <f>IFERROR(ROUND(IF('[10]Linked sheet'!J1842="","-",'[10]Linked sheet'!J1842),'Rounded options'!$B$3),"-")</f>
        <v>212</v>
      </c>
      <c r="L1842" s="15" t="str">
        <f>IF('[10]Linked sheet'!K1842="","-",'[10]Linked sheet'!K1842)</f>
        <v>No</v>
      </c>
      <c r="M1842" s="39" t="str">
        <f>IF('[10]Linked sheet'!L1842="","-",'[10]Linked sheet'!L1842)</f>
        <v>-</v>
      </c>
      <c r="N1842" s="35">
        <f>IFERROR(ROUND('[10]Linked sheet'!M1842,'Rounded options'!$B$3),"-")</f>
        <v>0</v>
      </c>
      <c r="O1842" s="7" t="str">
        <f>IFERROR(VLOOKUP($B1842,[11]BPT_System_Structure!$B:$F,2,FALSE),"-")</f>
        <v>HRG</v>
      </c>
      <c r="P1842" s="23" t="str">
        <f>IFERROR(VLOOKUP($B1842,[11]BPT_System_Structure!$B:$F,3,FALSE),"-")</f>
        <v>DayCase</v>
      </c>
      <c r="Q1842" s="8" t="str">
        <f>IFERROR(VLOOKUP($B1842,[11]BPT_System_Structure!$B:$F,5,FALSE),"-")</f>
        <v>DC/EL</v>
      </c>
      <c r="R1842" s="59" t="s">
        <v>11</v>
      </c>
    </row>
    <row r="1843" spans="2:18" hidden="1" x14ac:dyDescent="0.2">
      <c r="B1843" s="21" t="str">
        <f>'[10]Linked sheet'!A1843</f>
        <v>YR02Z</v>
      </c>
      <c r="C1843" s="20" t="str">
        <f>VLOOKUP($B1843,'[10]Linked sheet'!$A$3:$O$1925,2,FALSE)</f>
        <v>Endovascular Repair of Thoracoabdominal Aortic Aneurysm</v>
      </c>
      <c r="D1843" s="68" t="str">
        <f>IF(AND($Q1843=$D$2,$O1843="HRG"),"See 07.BPT",IFERROR(ROUND('[10]Linked sheet'!C1843,'Rounded options'!$B$3),"-"))</f>
        <v>-</v>
      </c>
      <c r="E1843" s="66">
        <f>IF(AND($O1843="HRG",OR($D$2,$Q1843=$E$2)), "See 07.BPTs",IFERROR(ROUND('[10]Linked sheet'!D1843,'Rounded options'!$B$3),"-"))</f>
        <v>7177</v>
      </c>
      <c r="F1843" s="15" t="str">
        <f>IFERROR(ROUND(IF('[10]Linked sheet'!E1843="","-",'[10]Linked sheet'!E1843),'Rounded options'!$B$3),"-")</f>
        <v>-</v>
      </c>
      <c r="G1843" s="15" t="str">
        <f>IFERROR(ROUND(IF('[10]Linked sheet'!F1843="","-",'[10]Linked sheet'!F1843),'Rounded options'!$B$3),"-")</f>
        <v>-</v>
      </c>
      <c r="H1843" s="15">
        <f>IFERROR(ROUND(IF('[10]Linked sheet'!G1843="","-",'[10]Linked sheet'!G1843),'Rounded options'!$B$3),"-")</f>
        <v>18</v>
      </c>
      <c r="I1843" s="66">
        <f>IF(AND(Q1843=$I$2,$O1843="HRG"),"See 07.BPTs",IFERROR(ROUND('[10]Linked sheet'!H1843,'Rounded options'!$B$3),"-"))</f>
        <v>8009</v>
      </c>
      <c r="J1843" s="15">
        <f>IFERROR(ROUND(IF('[10]Linked sheet'!I1843="","-",'[10]Linked sheet'!I1843),'Rounded options'!$B$3),"-")</f>
        <v>40</v>
      </c>
      <c r="K1843" s="15">
        <f>IFERROR(ROUND(IF('[10]Linked sheet'!J1843="","-",'[10]Linked sheet'!J1843),'Rounded options'!$B$3),"-")</f>
        <v>212</v>
      </c>
      <c r="L1843" s="15" t="str">
        <f>IF('[10]Linked sheet'!K1843="","-",'[10]Linked sheet'!K1843)</f>
        <v>No</v>
      </c>
      <c r="M1843" s="39" t="str">
        <f>IF('[10]Linked sheet'!L1843="","-",'[10]Linked sheet'!L1843)</f>
        <v>-</v>
      </c>
      <c r="N1843" s="35">
        <f>IFERROR(ROUND('[10]Linked sheet'!M1843,'Rounded options'!$B$3),"-")</f>
        <v>0</v>
      </c>
      <c r="O1843" s="7" t="str">
        <f>IFERROR(VLOOKUP($B1843,[11]BPT_System_Structure!$B:$F,2,FALSE),"-")</f>
        <v>-</v>
      </c>
      <c r="P1843" s="23" t="str">
        <f>IFERROR(VLOOKUP($B1843,[11]BPT_System_Structure!$B:$F,3,FALSE),"-")</f>
        <v>-</v>
      </c>
      <c r="Q1843" s="8" t="str">
        <f>IFERROR(VLOOKUP($B1843,[11]BPT_System_Structure!$B:$F,5,FALSE),"-")</f>
        <v>-</v>
      </c>
      <c r="R1843" s="59">
        <v>0</v>
      </c>
    </row>
    <row r="1844" spans="2:18" hidden="1" x14ac:dyDescent="0.2">
      <c r="B1844" s="21" t="str">
        <f>'[10]Linked sheet'!A1844</f>
        <v>YR03Z</v>
      </c>
      <c r="C1844" s="20" t="str">
        <f>VLOOKUP($B1844,'[10]Linked sheet'!$A$3:$O$1925,2,FALSE)</f>
        <v>Complex Endovascular Repair of Abdominal Aortic Aneurysm</v>
      </c>
      <c r="D1844" s="68" t="str">
        <f>IF(AND($Q1844=$D$2,$O1844="HRG"),"See 07.BPT",IFERROR(ROUND('[10]Linked sheet'!C1844,'Rounded options'!$B$3),"-"))</f>
        <v>-</v>
      </c>
      <c r="E1844" s="66">
        <f>IF(AND($O1844="HRG",OR($D$2,$Q1844=$E$2)), "See 07.BPTs",IFERROR(ROUND('[10]Linked sheet'!D1844,'Rounded options'!$B$3),"-"))</f>
        <v>4823</v>
      </c>
      <c r="F1844" s="15" t="str">
        <f>IFERROR(ROUND(IF('[10]Linked sheet'!E1844="","-",'[10]Linked sheet'!E1844),'Rounded options'!$B$3),"-")</f>
        <v>-</v>
      </c>
      <c r="G1844" s="15" t="str">
        <f>IFERROR(ROUND(IF('[10]Linked sheet'!F1844="","-",'[10]Linked sheet'!F1844),'Rounded options'!$B$3),"-")</f>
        <v>-</v>
      </c>
      <c r="H1844" s="15">
        <f>IFERROR(ROUND(IF('[10]Linked sheet'!G1844="","-",'[10]Linked sheet'!G1844),'Rounded options'!$B$3),"-")</f>
        <v>10</v>
      </c>
      <c r="I1844" s="66">
        <f>IF(AND(Q1844=$I$2,$O1844="HRG"),"See 07.BPTs",IFERROR(ROUND('[10]Linked sheet'!H1844,'Rounded options'!$B$3),"-"))</f>
        <v>4911</v>
      </c>
      <c r="J1844" s="15">
        <f>IFERROR(ROUND(IF('[10]Linked sheet'!I1844="","-",'[10]Linked sheet'!I1844),'Rounded options'!$B$3),"-")</f>
        <v>30</v>
      </c>
      <c r="K1844" s="15">
        <f>IFERROR(ROUND(IF('[10]Linked sheet'!J1844="","-",'[10]Linked sheet'!J1844),'Rounded options'!$B$3),"-")</f>
        <v>212</v>
      </c>
      <c r="L1844" s="15" t="str">
        <f>IF('[10]Linked sheet'!K1844="","-",'[10]Linked sheet'!K1844)</f>
        <v>No</v>
      </c>
      <c r="M1844" s="39" t="str">
        <f>IF('[10]Linked sheet'!L1844="","-",'[10]Linked sheet'!L1844)</f>
        <v>-</v>
      </c>
      <c r="N1844" s="35">
        <f>IFERROR(ROUND('[10]Linked sheet'!M1844,'Rounded options'!$B$3),"-")</f>
        <v>0</v>
      </c>
      <c r="O1844" s="7" t="str">
        <f>IFERROR(VLOOKUP($B1844,[11]BPT_System_Structure!$B:$F,2,FALSE),"-")</f>
        <v>-</v>
      </c>
      <c r="P1844" s="23" t="str">
        <f>IFERROR(VLOOKUP($B1844,[11]BPT_System_Structure!$B:$F,3,FALSE),"-")</f>
        <v>-</v>
      </c>
      <c r="Q1844" s="8" t="str">
        <f>IFERROR(VLOOKUP($B1844,[11]BPT_System_Structure!$B:$F,5,FALSE),"-")</f>
        <v>-</v>
      </c>
      <c r="R1844" s="59">
        <v>0</v>
      </c>
    </row>
    <row r="1845" spans="2:18" hidden="1" x14ac:dyDescent="0.2">
      <c r="B1845" s="21" t="str">
        <f>'[10]Linked sheet'!A1845</f>
        <v>YR04Z</v>
      </c>
      <c r="C1845" s="20" t="str">
        <f>VLOOKUP($B1845,'[10]Linked sheet'!$A$3:$O$1925,2,FALSE)</f>
        <v>Endovascular Repair of Abdominal Aortic Aneurysm</v>
      </c>
      <c r="D1845" s="68" t="str">
        <f>IF(AND($Q1845=$D$2,$O1845="HRG"),"See 07.BPT",IFERROR(ROUND('[10]Linked sheet'!C1845,'Rounded options'!$B$3),"-"))</f>
        <v>-</v>
      </c>
      <c r="E1845" s="66">
        <f>IF(AND($O1845="HRG",OR($D$2,$Q1845=$E$2)), "See 07.BPTs",IFERROR(ROUND('[10]Linked sheet'!D1845,'Rounded options'!$B$3),"-"))</f>
        <v>4634</v>
      </c>
      <c r="F1845" s="15" t="str">
        <f>IFERROR(ROUND(IF('[10]Linked sheet'!E1845="","-",'[10]Linked sheet'!E1845),'Rounded options'!$B$3),"-")</f>
        <v>-</v>
      </c>
      <c r="G1845" s="15" t="str">
        <f>IFERROR(ROUND(IF('[10]Linked sheet'!F1845="","-",'[10]Linked sheet'!F1845),'Rounded options'!$B$3),"-")</f>
        <v>-</v>
      </c>
      <c r="H1845" s="15">
        <f>IFERROR(ROUND(IF('[10]Linked sheet'!G1845="","-",'[10]Linked sheet'!G1845),'Rounded options'!$B$3),"-")</f>
        <v>12</v>
      </c>
      <c r="I1845" s="66">
        <f>IF(AND(Q1845=$I$2,$O1845="HRG"),"See 07.BPTs",IFERROR(ROUND('[10]Linked sheet'!H1845,'Rounded options'!$B$3),"-"))</f>
        <v>5116</v>
      </c>
      <c r="J1845" s="15">
        <f>IFERROR(ROUND(IF('[10]Linked sheet'!I1845="","-",'[10]Linked sheet'!I1845),'Rounded options'!$B$3),"-")</f>
        <v>35</v>
      </c>
      <c r="K1845" s="15">
        <f>IFERROR(ROUND(IF('[10]Linked sheet'!J1845="","-",'[10]Linked sheet'!J1845),'Rounded options'!$B$3),"-")</f>
        <v>212</v>
      </c>
      <c r="L1845" s="15" t="str">
        <f>IF('[10]Linked sheet'!K1845="","-",'[10]Linked sheet'!K1845)</f>
        <v>No</v>
      </c>
      <c r="M1845" s="39" t="str">
        <f>IF('[10]Linked sheet'!L1845="","-",'[10]Linked sheet'!L1845)</f>
        <v>-</v>
      </c>
      <c r="N1845" s="35">
        <f>IFERROR(ROUND('[10]Linked sheet'!M1845,'Rounded options'!$B$3),"-")</f>
        <v>0</v>
      </c>
      <c r="O1845" s="7" t="str">
        <f>IFERROR(VLOOKUP($B1845,[11]BPT_System_Structure!$B:$F,2,FALSE),"-")</f>
        <v>-</v>
      </c>
      <c r="P1845" s="23" t="str">
        <f>IFERROR(VLOOKUP($B1845,[11]BPT_System_Structure!$B:$F,3,FALSE),"-")</f>
        <v>-</v>
      </c>
      <c r="Q1845" s="8" t="str">
        <f>IFERROR(VLOOKUP($B1845,[11]BPT_System_Structure!$B:$F,5,FALSE),"-")</f>
        <v>-</v>
      </c>
      <c r="R1845" s="59">
        <v>0</v>
      </c>
    </row>
    <row r="1846" spans="2:18" hidden="1" x14ac:dyDescent="0.2">
      <c r="B1846" s="21" t="str">
        <f>'[10]Linked sheet'!A1846</f>
        <v>YR10A</v>
      </c>
      <c r="C1846" s="20" t="str">
        <f>VLOOKUP($B1846,'[10]Linked sheet'!$A$3:$O$1925,2,FALSE)</f>
        <v>Percutaneous Transluminal Angioplasty of Multiple Blood Vessels with CC Score 6+</v>
      </c>
      <c r="D1846" s="68" t="str">
        <f>IF(AND($Q1846=$D$2,$O1846="HRG"),"See 07.BPT",IFERROR(ROUND('[10]Linked sheet'!C1846,'Rounded options'!$B$3),"-"))</f>
        <v>-</v>
      </c>
      <c r="E1846" s="66">
        <f>IF(AND($O1846="HRG",OR($D$2,$Q1846=$E$2)), "See 07.BPTs",IFERROR(ROUND('[10]Linked sheet'!D1846,'Rounded options'!$B$3),"-"))</f>
        <v>2778</v>
      </c>
      <c r="F1846" s="15" t="str">
        <f>IFERROR(ROUND(IF('[10]Linked sheet'!E1846="","-",'[10]Linked sheet'!E1846),'Rounded options'!$B$3),"-")</f>
        <v>-</v>
      </c>
      <c r="G1846" s="15" t="str">
        <f>IFERROR(ROUND(IF('[10]Linked sheet'!F1846="","-",'[10]Linked sheet'!F1846),'Rounded options'!$B$3),"-")</f>
        <v>-</v>
      </c>
      <c r="H1846" s="15">
        <f>IFERROR(ROUND(IF('[10]Linked sheet'!G1846="","-",'[10]Linked sheet'!G1846),'Rounded options'!$B$3),"-")</f>
        <v>11</v>
      </c>
      <c r="I1846" s="66">
        <f>IF(AND(Q1846=$I$2,$O1846="HRG"),"See 07.BPTs",IFERROR(ROUND('[10]Linked sheet'!H1846,'Rounded options'!$B$3),"-"))</f>
        <v>8095</v>
      </c>
      <c r="J1846" s="15">
        <f>IFERROR(ROUND(IF('[10]Linked sheet'!I1846="","-",'[10]Linked sheet'!I1846),'Rounded options'!$B$3),"-")</f>
        <v>69</v>
      </c>
      <c r="K1846" s="15">
        <f>IFERROR(ROUND(IF('[10]Linked sheet'!J1846="","-",'[10]Linked sheet'!J1846),'Rounded options'!$B$3),"-")</f>
        <v>212</v>
      </c>
      <c r="L1846" s="15" t="str">
        <f>IF('[10]Linked sheet'!K1846="","-",'[10]Linked sheet'!K1846)</f>
        <v>No</v>
      </c>
      <c r="M1846" s="39" t="str">
        <f>IF('[10]Linked sheet'!L1846="","-",'[10]Linked sheet'!L1846)</f>
        <v>-</v>
      </c>
      <c r="N1846" s="35">
        <f>IFERROR(ROUND('[10]Linked sheet'!M1846,'Rounded options'!$B$3),"-")</f>
        <v>0</v>
      </c>
      <c r="O1846" s="7" t="str">
        <f>IFERROR(VLOOKUP($B1846,[11]BPT_System_Structure!$B:$F,2,FALSE),"-")</f>
        <v>-</v>
      </c>
      <c r="P1846" s="23" t="str">
        <f>IFERROR(VLOOKUP($B1846,[11]BPT_System_Structure!$B:$F,3,FALSE),"-")</f>
        <v>-</v>
      </c>
      <c r="Q1846" s="8" t="str">
        <f>IFERROR(VLOOKUP($B1846,[11]BPT_System_Structure!$B:$F,5,FALSE),"-")</f>
        <v>-</v>
      </c>
      <c r="R1846" s="59">
        <v>0</v>
      </c>
    </row>
    <row r="1847" spans="2:18" hidden="1" x14ac:dyDescent="0.2">
      <c r="B1847" s="21" t="str">
        <f>'[10]Linked sheet'!A1847</f>
        <v>YR10B</v>
      </c>
      <c r="C1847" s="20" t="str">
        <f>VLOOKUP($B1847,'[10]Linked sheet'!$A$3:$O$1925,2,FALSE)</f>
        <v>Percutaneous Transluminal Angioplasty of Multiple Blood Vessels with CC Score 3-5</v>
      </c>
      <c r="D1847" s="68" t="str">
        <f>IF(AND($Q1847=$D$2,$O1847="HRG"),"See 07.BPT",IFERROR(ROUND('[10]Linked sheet'!C1847,'Rounded options'!$B$3),"-"))</f>
        <v>-</v>
      </c>
      <c r="E1847" s="66">
        <f>IF(AND($O1847="HRG",OR($D$2,$Q1847=$E$2)), "See 07.BPTs",IFERROR(ROUND('[10]Linked sheet'!D1847,'Rounded options'!$B$3),"-"))</f>
        <v>1612</v>
      </c>
      <c r="F1847" s="15" t="str">
        <f>IFERROR(ROUND(IF('[10]Linked sheet'!E1847="","-",'[10]Linked sheet'!E1847),'Rounded options'!$B$3),"-")</f>
        <v>-</v>
      </c>
      <c r="G1847" s="15" t="str">
        <f>IFERROR(ROUND(IF('[10]Linked sheet'!F1847="","-",'[10]Linked sheet'!F1847),'Rounded options'!$B$3),"-")</f>
        <v>-</v>
      </c>
      <c r="H1847" s="15">
        <f>IFERROR(ROUND(IF('[10]Linked sheet'!G1847="","-",'[10]Linked sheet'!G1847),'Rounded options'!$B$3),"-")</f>
        <v>5</v>
      </c>
      <c r="I1847" s="66">
        <f>IF(AND(Q1847=$I$2,$O1847="HRG"),"See 07.BPTs",IFERROR(ROUND('[10]Linked sheet'!H1847,'Rounded options'!$B$3),"-"))</f>
        <v>4281</v>
      </c>
      <c r="J1847" s="15">
        <f>IFERROR(ROUND(IF('[10]Linked sheet'!I1847="","-",'[10]Linked sheet'!I1847),'Rounded options'!$B$3),"-")</f>
        <v>28</v>
      </c>
      <c r="K1847" s="15">
        <f>IFERROR(ROUND(IF('[10]Linked sheet'!J1847="","-",'[10]Linked sheet'!J1847),'Rounded options'!$B$3),"-")</f>
        <v>212</v>
      </c>
      <c r="L1847" s="15" t="str">
        <f>IF('[10]Linked sheet'!K1847="","-",'[10]Linked sheet'!K1847)</f>
        <v>No</v>
      </c>
      <c r="M1847" s="39" t="str">
        <f>IF('[10]Linked sheet'!L1847="","-",'[10]Linked sheet'!L1847)</f>
        <v>-</v>
      </c>
      <c r="N1847" s="35">
        <f>IFERROR(ROUND('[10]Linked sheet'!M1847,'Rounded options'!$B$3),"-")</f>
        <v>0</v>
      </c>
      <c r="O1847" s="7" t="str">
        <f>IFERROR(VLOOKUP($B1847,[11]BPT_System_Structure!$B:$F,2,FALSE),"-")</f>
        <v>-</v>
      </c>
      <c r="P1847" s="23" t="str">
        <f>IFERROR(VLOOKUP($B1847,[11]BPT_System_Structure!$B:$F,3,FALSE),"-")</f>
        <v>-</v>
      </c>
      <c r="Q1847" s="8" t="str">
        <f>IFERROR(VLOOKUP($B1847,[11]BPT_System_Structure!$B:$F,5,FALSE),"-")</f>
        <v>-</v>
      </c>
      <c r="R1847" s="59">
        <v>0</v>
      </c>
    </row>
    <row r="1848" spans="2:18" hidden="1" x14ac:dyDescent="0.2">
      <c r="B1848" s="21" t="str">
        <f>'[10]Linked sheet'!A1848</f>
        <v>YR10C</v>
      </c>
      <c r="C1848" s="20" t="str">
        <f>VLOOKUP($B1848,'[10]Linked sheet'!$A$3:$O$1925,2,FALSE)</f>
        <v>Percutaneous Transluminal Angioplasty of Multiple Blood Vessels with CC Score 0-2</v>
      </c>
      <c r="D1848" s="68" t="str">
        <f>IF(AND($Q1848=$D$2,$O1848="HRG"),"See 07.BPT",IFERROR(ROUND('[10]Linked sheet'!C1848,'Rounded options'!$B$3),"-"))</f>
        <v>-</v>
      </c>
      <c r="E1848" s="66">
        <f>IF(AND($O1848="HRG",OR($D$2,$Q1848=$E$2)), "See 07.BPTs",IFERROR(ROUND('[10]Linked sheet'!D1848,'Rounded options'!$B$3),"-"))</f>
        <v>1353</v>
      </c>
      <c r="F1848" s="15" t="str">
        <f>IFERROR(ROUND(IF('[10]Linked sheet'!E1848="","-",'[10]Linked sheet'!E1848),'Rounded options'!$B$3),"-")</f>
        <v>-</v>
      </c>
      <c r="G1848" s="15" t="str">
        <f>IFERROR(ROUND(IF('[10]Linked sheet'!F1848="","-",'[10]Linked sheet'!F1848),'Rounded options'!$B$3),"-")</f>
        <v>-</v>
      </c>
      <c r="H1848" s="15">
        <f>IFERROR(ROUND(IF('[10]Linked sheet'!G1848="","-",'[10]Linked sheet'!G1848),'Rounded options'!$B$3),"-")</f>
        <v>5</v>
      </c>
      <c r="I1848" s="66">
        <f>IF(AND(Q1848=$I$2,$O1848="HRG"),"See 07.BPTs",IFERROR(ROUND('[10]Linked sheet'!H1848,'Rounded options'!$B$3),"-"))</f>
        <v>1353</v>
      </c>
      <c r="J1848" s="15">
        <f>IFERROR(ROUND(IF('[10]Linked sheet'!I1848="","-",'[10]Linked sheet'!I1848),'Rounded options'!$B$3),"-")</f>
        <v>5</v>
      </c>
      <c r="K1848" s="15">
        <f>IFERROR(ROUND(IF('[10]Linked sheet'!J1848="","-",'[10]Linked sheet'!J1848),'Rounded options'!$B$3),"-")</f>
        <v>212</v>
      </c>
      <c r="L1848" s="15" t="str">
        <f>IF('[10]Linked sheet'!K1848="","-",'[10]Linked sheet'!K1848)</f>
        <v>No</v>
      </c>
      <c r="M1848" s="39" t="str">
        <f>IF('[10]Linked sheet'!L1848="","-",'[10]Linked sheet'!L1848)</f>
        <v>-</v>
      </c>
      <c r="N1848" s="35">
        <f>IFERROR(ROUND('[10]Linked sheet'!M1848,'Rounded options'!$B$3),"-")</f>
        <v>0</v>
      </c>
      <c r="O1848" s="7" t="str">
        <f>IFERROR(VLOOKUP($B1848,[11]BPT_System_Structure!$B:$F,2,FALSE),"-")</f>
        <v>-</v>
      </c>
      <c r="P1848" s="23" t="str">
        <f>IFERROR(VLOOKUP($B1848,[11]BPT_System_Structure!$B:$F,3,FALSE),"-")</f>
        <v>-</v>
      </c>
      <c r="Q1848" s="8" t="str">
        <f>IFERROR(VLOOKUP($B1848,[11]BPT_System_Structure!$B:$F,5,FALSE),"-")</f>
        <v>-</v>
      </c>
      <c r="R1848" s="59">
        <v>0</v>
      </c>
    </row>
    <row r="1849" spans="2:18" hidden="1" x14ac:dyDescent="0.2">
      <c r="B1849" s="21" t="str">
        <f>'[10]Linked sheet'!A1849</f>
        <v>YR11A</v>
      </c>
      <c r="C1849" s="20" t="str">
        <f>VLOOKUP($B1849,'[10]Linked sheet'!$A$3:$O$1925,2,FALSE)</f>
        <v>Percutaneous Transluminal Angioplasty of Single Blood Vessel with CC Score 9+</v>
      </c>
      <c r="D1849" s="68" t="str">
        <f>IF(AND($Q1849=$D$2,$O1849="HRG"),"See 07.BPT",IFERROR(ROUND('[10]Linked sheet'!C1849,'Rounded options'!$B$3),"-"))</f>
        <v>-</v>
      </c>
      <c r="E1849" s="66">
        <f>IF(AND($O1849="HRG",OR($D$2,$Q1849=$E$2)), "See 07.BPTs",IFERROR(ROUND('[10]Linked sheet'!D1849,'Rounded options'!$B$3),"-"))</f>
        <v>4529</v>
      </c>
      <c r="F1849" s="15" t="str">
        <f>IFERROR(ROUND(IF('[10]Linked sheet'!E1849="","-",'[10]Linked sheet'!E1849),'Rounded options'!$B$3),"-")</f>
        <v>-</v>
      </c>
      <c r="G1849" s="15" t="str">
        <f>IFERROR(ROUND(IF('[10]Linked sheet'!F1849="","-",'[10]Linked sheet'!F1849),'Rounded options'!$B$3),"-")</f>
        <v>-</v>
      </c>
      <c r="H1849" s="15">
        <f>IFERROR(ROUND(IF('[10]Linked sheet'!G1849="","-",'[10]Linked sheet'!G1849),'Rounded options'!$B$3),"-")</f>
        <v>34</v>
      </c>
      <c r="I1849" s="66">
        <f>IF(AND(Q1849=$I$2,$O1849="HRG"),"See 07.BPTs",IFERROR(ROUND('[10]Linked sheet'!H1849,'Rounded options'!$B$3),"-"))</f>
        <v>8702</v>
      </c>
      <c r="J1849" s="15">
        <f>IFERROR(ROUND(IF('[10]Linked sheet'!I1849="","-",'[10]Linked sheet'!I1849),'Rounded options'!$B$3),"-")</f>
        <v>74</v>
      </c>
      <c r="K1849" s="15">
        <f>IFERROR(ROUND(IF('[10]Linked sheet'!J1849="","-",'[10]Linked sheet'!J1849),'Rounded options'!$B$3),"-")</f>
        <v>212</v>
      </c>
      <c r="L1849" s="15" t="str">
        <f>IF('[10]Linked sheet'!K1849="","-",'[10]Linked sheet'!K1849)</f>
        <v>No</v>
      </c>
      <c r="M1849" s="39" t="str">
        <f>IF('[10]Linked sheet'!L1849="","-",'[10]Linked sheet'!L1849)</f>
        <v>-</v>
      </c>
      <c r="N1849" s="35">
        <f>IFERROR(ROUND('[10]Linked sheet'!M1849,'Rounded options'!$B$3),"-")</f>
        <v>0</v>
      </c>
      <c r="O1849" s="7" t="str">
        <f>IFERROR(VLOOKUP($B1849,[11]BPT_System_Structure!$B:$F,2,FALSE),"-")</f>
        <v>-</v>
      </c>
      <c r="P1849" s="23" t="str">
        <f>IFERROR(VLOOKUP($B1849,[11]BPT_System_Structure!$B:$F,3,FALSE),"-")</f>
        <v>-</v>
      </c>
      <c r="Q1849" s="8" t="str">
        <f>IFERROR(VLOOKUP($B1849,[11]BPT_System_Structure!$B:$F,5,FALSE),"-")</f>
        <v>-</v>
      </c>
      <c r="R1849" s="59">
        <v>0</v>
      </c>
    </row>
    <row r="1850" spans="2:18" hidden="1" x14ac:dyDescent="0.2">
      <c r="B1850" s="21" t="str">
        <f>'[10]Linked sheet'!A1850</f>
        <v>YR11B</v>
      </c>
      <c r="C1850" s="20" t="str">
        <f>VLOOKUP($B1850,'[10]Linked sheet'!$A$3:$O$1925,2,FALSE)</f>
        <v>Percutaneous Transluminal Angioplasty of Single Blood Vessel with CC Score 6-8</v>
      </c>
      <c r="D1850" s="68" t="str">
        <f>IF(AND($Q1850=$D$2,$O1850="HRG"),"See 07.BPT",IFERROR(ROUND('[10]Linked sheet'!C1850,'Rounded options'!$B$3),"-"))</f>
        <v>-</v>
      </c>
      <c r="E1850" s="66">
        <f>IF(AND($O1850="HRG",OR($D$2,$Q1850=$E$2)), "See 07.BPTs",IFERROR(ROUND('[10]Linked sheet'!D1850,'Rounded options'!$B$3),"-"))</f>
        <v>1641</v>
      </c>
      <c r="F1850" s="15" t="str">
        <f>IFERROR(ROUND(IF('[10]Linked sheet'!E1850="","-",'[10]Linked sheet'!E1850),'Rounded options'!$B$3),"-")</f>
        <v>-</v>
      </c>
      <c r="G1850" s="15" t="str">
        <f>IFERROR(ROUND(IF('[10]Linked sheet'!F1850="","-",'[10]Linked sheet'!F1850),'Rounded options'!$B$3),"-")</f>
        <v>-</v>
      </c>
      <c r="H1850" s="15">
        <f>IFERROR(ROUND(IF('[10]Linked sheet'!G1850="","-",'[10]Linked sheet'!G1850),'Rounded options'!$B$3),"-")</f>
        <v>5</v>
      </c>
      <c r="I1850" s="66">
        <f>IF(AND(Q1850=$I$2,$O1850="HRG"),"See 07.BPTs",IFERROR(ROUND('[10]Linked sheet'!H1850,'Rounded options'!$B$3),"-"))</f>
        <v>5136</v>
      </c>
      <c r="J1850" s="15">
        <f>IFERROR(ROUND(IF('[10]Linked sheet'!I1850="","-",'[10]Linked sheet'!I1850),'Rounded options'!$B$3),"-")</f>
        <v>36</v>
      </c>
      <c r="K1850" s="15">
        <f>IFERROR(ROUND(IF('[10]Linked sheet'!J1850="","-",'[10]Linked sheet'!J1850),'Rounded options'!$B$3),"-")</f>
        <v>212</v>
      </c>
      <c r="L1850" s="15" t="str">
        <f>IF('[10]Linked sheet'!K1850="","-",'[10]Linked sheet'!K1850)</f>
        <v>No</v>
      </c>
      <c r="M1850" s="39" t="str">
        <f>IF('[10]Linked sheet'!L1850="","-",'[10]Linked sheet'!L1850)</f>
        <v>-</v>
      </c>
      <c r="N1850" s="35">
        <f>IFERROR(ROUND('[10]Linked sheet'!M1850,'Rounded options'!$B$3),"-")</f>
        <v>0</v>
      </c>
      <c r="O1850" s="7" t="str">
        <f>IFERROR(VLOOKUP($B1850,[11]BPT_System_Structure!$B:$F,2,FALSE),"-")</f>
        <v>-</v>
      </c>
      <c r="P1850" s="23" t="str">
        <f>IFERROR(VLOOKUP($B1850,[11]BPT_System_Structure!$B:$F,3,FALSE),"-")</f>
        <v>-</v>
      </c>
      <c r="Q1850" s="8" t="str">
        <f>IFERROR(VLOOKUP($B1850,[11]BPT_System_Structure!$B:$F,5,FALSE),"-")</f>
        <v>-</v>
      </c>
      <c r="R1850" s="59">
        <v>0</v>
      </c>
    </row>
    <row r="1851" spans="2:18" hidden="1" x14ac:dyDescent="0.2">
      <c r="B1851" s="21" t="str">
        <f>'[10]Linked sheet'!A1851</f>
        <v>YR11C</v>
      </c>
      <c r="C1851" s="20" t="str">
        <f>VLOOKUP($B1851,'[10]Linked sheet'!$A$3:$O$1925,2,FALSE)</f>
        <v>Percutaneous Transluminal Angioplasty of Single Blood Vessel with CC Score 3-5</v>
      </c>
      <c r="D1851" s="68" t="str">
        <f>IF(AND($Q1851=$D$2,$O1851="HRG"),"See 07.BPT",IFERROR(ROUND('[10]Linked sheet'!C1851,'Rounded options'!$B$3),"-"))</f>
        <v>-</v>
      </c>
      <c r="E1851" s="66">
        <f>IF(AND($O1851="HRG",OR($D$2,$Q1851=$E$2)), "See 07.BPTs",IFERROR(ROUND('[10]Linked sheet'!D1851,'Rounded options'!$B$3),"-"))</f>
        <v>1309</v>
      </c>
      <c r="F1851" s="15" t="str">
        <f>IFERROR(ROUND(IF('[10]Linked sheet'!E1851="","-",'[10]Linked sheet'!E1851),'Rounded options'!$B$3),"-")</f>
        <v>-</v>
      </c>
      <c r="G1851" s="15" t="str">
        <f>IFERROR(ROUND(IF('[10]Linked sheet'!F1851="","-",'[10]Linked sheet'!F1851),'Rounded options'!$B$3),"-")</f>
        <v>-</v>
      </c>
      <c r="H1851" s="15">
        <f>IFERROR(ROUND(IF('[10]Linked sheet'!G1851="","-",'[10]Linked sheet'!G1851),'Rounded options'!$B$3),"-")</f>
        <v>5</v>
      </c>
      <c r="I1851" s="66">
        <f>IF(AND(Q1851=$I$2,$O1851="HRG"),"See 07.BPTs",IFERROR(ROUND('[10]Linked sheet'!H1851,'Rounded options'!$B$3),"-"))</f>
        <v>3473</v>
      </c>
      <c r="J1851" s="15">
        <f>IFERROR(ROUND(IF('[10]Linked sheet'!I1851="","-",'[10]Linked sheet'!I1851),'Rounded options'!$B$3),"-")</f>
        <v>23</v>
      </c>
      <c r="K1851" s="15">
        <f>IFERROR(ROUND(IF('[10]Linked sheet'!J1851="","-",'[10]Linked sheet'!J1851),'Rounded options'!$B$3),"-")</f>
        <v>212</v>
      </c>
      <c r="L1851" s="15" t="str">
        <f>IF('[10]Linked sheet'!K1851="","-",'[10]Linked sheet'!K1851)</f>
        <v>No</v>
      </c>
      <c r="M1851" s="39" t="str">
        <f>IF('[10]Linked sheet'!L1851="","-",'[10]Linked sheet'!L1851)</f>
        <v>-</v>
      </c>
      <c r="N1851" s="35">
        <f>IFERROR(ROUND('[10]Linked sheet'!M1851,'Rounded options'!$B$3),"-")</f>
        <v>0</v>
      </c>
      <c r="O1851" s="7" t="str">
        <f>IFERROR(VLOOKUP($B1851,[11]BPT_System_Structure!$B:$F,2,FALSE),"-")</f>
        <v>-</v>
      </c>
      <c r="P1851" s="23" t="str">
        <f>IFERROR(VLOOKUP($B1851,[11]BPT_System_Structure!$B:$F,3,FALSE),"-")</f>
        <v>-</v>
      </c>
      <c r="Q1851" s="8" t="str">
        <f>IFERROR(VLOOKUP($B1851,[11]BPT_System_Structure!$B:$F,5,FALSE),"-")</f>
        <v>-</v>
      </c>
      <c r="R1851" s="59">
        <v>0</v>
      </c>
    </row>
    <row r="1852" spans="2:18" x14ac:dyDescent="0.2">
      <c r="B1852" s="21" t="str">
        <f>'[10]Linked sheet'!A1852</f>
        <v>YR11D</v>
      </c>
      <c r="C1852" s="20" t="str">
        <f>VLOOKUP($B1852,'[10]Linked sheet'!$A$3:$O$1925,2,FALSE)</f>
        <v>Percutaneous Transluminal Angioplasty of Single Blood Vessel with CC Score 0-2</v>
      </c>
      <c r="D1852" s="68" t="str">
        <f>IF(AND($Q1852=$D$2,$O1852="HRG"),"See 07.BPT",IFERROR(ROUND('[10]Linked sheet'!C1852,'Rounded options'!$B$3),"-"))</f>
        <v>-</v>
      </c>
      <c r="E1852" s="66">
        <f>IF(AND($O1852="HRG",OR($D$2,$Q1852=$E$2)), "See 07.BPTs",IFERROR(ROUND('[10]Linked sheet'!D1852,'Rounded options'!$B$3),"-"))</f>
        <v>1170</v>
      </c>
      <c r="F1852" s="15" t="str">
        <f>IFERROR(ROUND(IF('[10]Linked sheet'!E1852="","-",'[10]Linked sheet'!E1852),'Rounded options'!$B$3),"-")</f>
        <v>-</v>
      </c>
      <c r="G1852" s="15" t="str">
        <f>IFERROR(ROUND(IF('[10]Linked sheet'!F1852="","-",'[10]Linked sheet'!F1852),'Rounded options'!$B$3),"-")</f>
        <v>-</v>
      </c>
      <c r="H1852" s="15">
        <f>IFERROR(ROUND(IF('[10]Linked sheet'!G1852="","-",'[10]Linked sheet'!G1852),'Rounded options'!$B$3),"-")</f>
        <v>5</v>
      </c>
      <c r="I1852" s="66">
        <f>IF(AND(Q1852=$I$2,$O1852="HRG"),"See 07.BPTs",IFERROR(ROUND('[10]Linked sheet'!H1852,'Rounded options'!$B$3),"-"))</f>
        <v>1170</v>
      </c>
      <c r="J1852" s="15">
        <f>IFERROR(ROUND(IF('[10]Linked sheet'!I1852="","-",'[10]Linked sheet'!I1852),'Rounded options'!$B$3),"-")</f>
        <v>5</v>
      </c>
      <c r="K1852" s="15">
        <f>IFERROR(ROUND(IF('[10]Linked sheet'!J1852="","-",'[10]Linked sheet'!J1852),'Rounded options'!$B$3),"-")</f>
        <v>212</v>
      </c>
      <c r="L1852" s="15" t="str">
        <f>IF('[10]Linked sheet'!K1852="","-",'[10]Linked sheet'!K1852)</f>
        <v>No</v>
      </c>
      <c r="M1852" s="39" t="str">
        <f>IF('[10]Linked sheet'!L1852="","-",'[10]Linked sheet'!L1852)</f>
        <v>-</v>
      </c>
      <c r="N1852" s="35">
        <f>IFERROR(ROUND('[10]Linked sheet'!M1852,'Rounded options'!$B$3),"-")</f>
        <v>0</v>
      </c>
      <c r="O1852" s="7" t="str">
        <f>IFERROR(VLOOKUP($B1852,[11]BPT_System_Structure!$B:$F,2,FALSE),"-")</f>
        <v>sub-HRG</v>
      </c>
      <c r="P1852" s="23" t="str">
        <f>IFERROR(VLOOKUP($B1852,[11]BPT_System_Structure!$B:$F,3,FALSE),"-")</f>
        <v>DayCase</v>
      </c>
      <c r="Q1852" s="8" t="str">
        <f>IFERROR(VLOOKUP($B1852,[11]BPT_System_Structure!$B:$F,5,FALSE),"-")</f>
        <v>DC/EL</v>
      </c>
      <c r="R1852" s="59" t="s">
        <v>11</v>
      </c>
    </row>
    <row r="1853" spans="2:18" hidden="1" x14ac:dyDescent="0.2">
      <c r="B1853" s="21" t="str">
        <f>'[10]Linked sheet'!A1853</f>
        <v>YR12Z</v>
      </c>
      <c r="C1853" s="20" t="str">
        <f>VLOOKUP($B1853,'[10]Linked sheet'!$A$3:$O$1925,2,FALSE)</f>
        <v>Percutaneous Transluminal Angioplasty with Insertion of Stent Graft into Peripheral Blood Vessel</v>
      </c>
      <c r="D1853" s="68" t="str">
        <f>IF(AND($Q1853=$D$2,$O1853="HRG"),"See 07.BPT",IFERROR(ROUND('[10]Linked sheet'!C1853,'Rounded options'!$B$3),"-"))</f>
        <v>-</v>
      </c>
      <c r="E1853" s="66">
        <f>IF(AND($O1853="HRG",OR($D$2,$Q1853=$E$2)), "See 07.BPTs",IFERROR(ROUND('[10]Linked sheet'!D1853,'Rounded options'!$B$3),"-"))</f>
        <v>2130</v>
      </c>
      <c r="F1853" s="15" t="str">
        <f>IFERROR(ROUND(IF('[10]Linked sheet'!E1853="","-",'[10]Linked sheet'!E1853),'Rounded options'!$B$3),"-")</f>
        <v>-</v>
      </c>
      <c r="G1853" s="15" t="str">
        <f>IFERROR(ROUND(IF('[10]Linked sheet'!F1853="","-",'[10]Linked sheet'!F1853),'Rounded options'!$B$3),"-")</f>
        <v>-</v>
      </c>
      <c r="H1853" s="15">
        <f>IFERROR(ROUND(IF('[10]Linked sheet'!G1853="","-",'[10]Linked sheet'!G1853),'Rounded options'!$B$3),"-")</f>
        <v>5</v>
      </c>
      <c r="I1853" s="66">
        <f>IF(AND(Q1853=$I$2,$O1853="HRG"),"See 07.BPTs",IFERROR(ROUND('[10]Linked sheet'!H1853,'Rounded options'!$B$3),"-"))</f>
        <v>4733</v>
      </c>
      <c r="J1853" s="15">
        <f>IFERROR(ROUND(IF('[10]Linked sheet'!I1853="","-",'[10]Linked sheet'!I1853),'Rounded options'!$B$3),"-")</f>
        <v>37</v>
      </c>
      <c r="K1853" s="15">
        <f>IFERROR(ROUND(IF('[10]Linked sheet'!J1853="","-",'[10]Linked sheet'!J1853),'Rounded options'!$B$3),"-")</f>
        <v>212</v>
      </c>
      <c r="L1853" s="15" t="str">
        <f>IF('[10]Linked sheet'!K1853="","-",'[10]Linked sheet'!K1853)</f>
        <v>No</v>
      </c>
      <c r="M1853" s="39" t="str">
        <f>IF('[10]Linked sheet'!L1853="","-",'[10]Linked sheet'!L1853)</f>
        <v>-</v>
      </c>
      <c r="N1853" s="35">
        <f>IFERROR(ROUND('[10]Linked sheet'!M1853,'Rounded options'!$B$3),"-")</f>
        <v>0</v>
      </c>
      <c r="O1853" s="7" t="str">
        <f>IFERROR(VLOOKUP($B1853,[11]BPT_System_Structure!$B:$F,2,FALSE),"-")</f>
        <v>-</v>
      </c>
      <c r="P1853" s="23" t="str">
        <f>IFERROR(VLOOKUP($B1853,[11]BPT_System_Structure!$B:$F,3,FALSE),"-")</f>
        <v>-</v>
      </c>
      <c r="Q1853" s="8" t="str">
        <f>IFERROR(VLOOKUP($B1853,[11]BPT_System_Structure!$B:$F,5,FALSE),"-")</f>
        <v>-</v>
      </c>
      <c r="R1853" s="59">
        <v>0</v>
      </c>
    </row>
    <row r="1854" spans="2:18" hidden="1" x14ac:dyDescent="0.2">
      <c r="B1854" s="21" t="str">
        <f>'[10]Linked sheet'!A1854</f>
        <v>YR13Z</v>
      </c>
      <c r="C1854" s="20" t="str">
        <f>VLOOKUP($B1854,'[10]Linked sheet'!$A$3:$O$1925,2,FALSE)</f>
        <v>Percutaneous Transluminal Angioplasty with Insertion of Drug-Eluting, Coated or Embolic Protection Stent, into Peripheral Blood Vessel</v>
      </c>
      <c r="D1854" s="68" t="str">
        <f>IF(AND($Q1854=$D$2,$O1854="HRG"),"See 07.BPT",IFERROR(ROUND('[10]Linked sheet'!C1854,'Rounded options'!$B$3),"-"))</f>
        <v>-</v>
      </c>
      <c r="E1854" s="66">
        <f>IF(AND($O1854="HRG",OR($D$2,$Q1854=$E$2)), "See 07.BPTs",IFERROR(ROUND('[10]Linked sheet'!D1854,'Rounded options'!$B$3),"-"))</f>
        <v>1372</v>
      </c>
      <c r="F1854" s="15" t="str">
        <f>IFERROR(ROUND(IF('[10]Linked sheet'!E1854="","-",'[10]Linked sheet'!E1854),'Rounded options'!$B$3),"-")</f>
        <v>-</v>
      </c>
      <c r="G1854" s="15" t="str">
        <f>IFERROR(ROUND(IF('[10]Linked sheet'!F1854="","-",'[10]Linked sheet'!F1854),'Rounded options'!$B$3),"-")</f>
        <v>-</v>
      </c>
      <c r="H1854" s="15">
        <f>IFERROR(ROUND(IF('[10]Linked sheet'!G1854="","-",'[10]Linked sheet'!G1854),'Rounded options'!$B$3),"-")</f>
        <v>5</v>
      </c>
      <c r="I1854" s="66">
        <f>IF(AND(Q1854=$I$2,$O1854="HRG"),"See 07.BPTs",IFERROR(ROUND('[10]Linked sheet'!H1854,'Rounded options'!$B$3),"-"))</f>
        <v>3171</v>
      </c>
      <c r="J1854" s="15">
        <f>IFERROR(ROUND(IF('[10]Linked sheet'!I1854="","-",'[10]Linked sheet'!I1854),'Rounded options'!$B$3),"-")</f>
        <v>32</v>
      </c>
      <c r="K1854" s="15">
        <f>IFERROR(ROUND(IF('[10]Linked sheet'!J1854="","-",'[10]Linked sheet'!J1854),'Rounded options'!$B$3),"-")</f>
        <v>212</v>
      </c>
      <c r="L1854" s="15" t="str">
        <f>IF('[10]Linked sheet'!K1854="","-",'[10]Linked sheet'!K1854)</f>
        <v>No</v>
      </c>
      <c r="M1854" s="39" t="str">
        <f>IF('[10]Linked sheet'!L1854="","-",'[10]Linked sheet'!L1854)</f>
        <v>-</v>
      </c>
      <c r="N1854" s="35">
        <f>IFERROR(ROUND('[10]Linked sheet'!M1854,'Rounded options'!$B$3),"-")</f>
        <v>0</v>
      </c>
      <c r="O1854" s="7" t="str">
        <f>IFERROR(VLOOKUP($B1854,[11]BPT_System_Structure!$B:$F,2,FALSE),"-")</f>
        <v>-</v>
      </c>
      <c r="P1854" s="23" t="str">
        <f>IFERROR(VLOOKUP($B1854,[11]BPT_System_Structure!$B:$F,3,FALSE),"-")</f>
        <v>-</v>
      </c>
      <c r="Q1854" s="8" t="str">
        <f>IFERROR(VLOOKUP($B1854,[11]BPT_System_Structure!$B:$F,5,FALSE),"-")</f>
        <v>-</v>
      </c>
      <c r="R1854" s="59">
        <v>0</v>
      </c>
    </row>
    <row r="1855" spans="2:18" hidden="1" x14ac:dyDescent="0.2">
      <c r="B1855" s="21" t="str">
        <f>'[10]Linked sheet'!A1855</f>
        <v>YR14A</v>
      </c>
      <c r="C1855" s="20" t="str">
        <f>VLOOKUP($B1855,'[10]Linked sheet'!$A$3:$O$1925,2,FALSE)</f>
        <v>Percutaneous Transluminal Angioplasty with Insertion of Multiple Metal Stents into Peripheral Blood Vessels, with CC Score 3+</v>
      </c>
      <c r="D1855" s="68" t="str">
        <f>IF(AND($Q1855=$D$2,$O1855="HRG"),"See 07.BPT",IFERROR(ROUND('[10]Linked sheet'!C1855,'Rounded options'!$B$3),"-"))</f>
        <v>-</v>
      </c>
      <c r="E1855" s="66">
        <f>IF(AND($O1855="HRG",OR($D$2,$Q1855=$E$2)), "See 07.BPTs",IFERROR(ROUND('[10]Linked sheet'!D1855,'Rounded options'!$B$3),"-"))</f>
        <v>1762</v>
      </c>
      <c r="F1855" s="15" t="str">
        <f>IFERROR(ROUND(IF('[10]Linked sheet'!E1855="","-",'[10]Linked sheet'!E1855),'Rounded options'!$B$3),"-")</f>
        <v>-</v>
      </c>
      <c r="G1855" s="15" t="str">
        <f>IFERROR(ROUND(IF('[10]Linked sheet'!F1855="","-",'[10]Linked sheet'!F1855),'Rounded options'!$B$3),"-")</f>
        <v>-</v>
      </c>
      <c r="H1855" s="15">
        <f>IFERROR(ROUND(IF('[10]Linked sheet'!G1855="","-",'[10]Linked sheet'!G1855),'Rounded options'!$B$3),"-")</f>
        <v>5</v>
      </c>
      <c r="I1855" s="66">
        <f>IF(AND(Q1855=$I$2,$O1855="HRG"),"See 07.BPTs",IFERROR(ROUND('[10]Linked sheet'!H1855,'Rounded options'!$B$3),"-"))</f>
        <v>5476</v>
      </c>
      <c r="J1855" s="15">
        <f>IFERROR(ROUND(IF('[10]Linked sheet'!I1855="","-",'[10]Linked sheet'!I1855),'Rounded options'!$B$3),"-")</f>
        <v>46</v>
      </c>
      <c r="K1855" s="15">
        <f>IFERROR(ROUND(IF('[10]Linked sheet'!J1855="","-",'[10]Linked sheet'!J1855),'Rounded options'!$B$3),"-")</f>
        <v>212</v>
      </c>
      <c r="L1855" s="15" t="str">
        <f>IF('[10]Linked sheet'!K1855="","-",'[10]Linked sheet'!K1855)</f>
        <v>No</v>
      </c>
      <c r="M1855" s="39" t="str">
        <f>IF('[10]Linked sheet'!L1855="","-",'[10]Linked sheet'!L1855)</f>
        <v>-</v>
      </c>
      <c r="N1855" s="35">
        <f>IFERROR(ROUND('[10]Linked sheet'!M1855,'Rounded options'!$B$3),"-")</f>
        <v>0</v>
      </c>
      <c r="O1855" s="7" t="str">
        <f>IFERROR(VLOOKUP($B1855,[11]BPT_System_Structure!$B:$F,2,FALSE),"-")</f>
        <v>-</v>
      </c>
      <c r="P1855" s="23" t="str">
        <f>IFERROR(VLOOKUP($B1855,[11]BPT_System_Structure!$B:$F,3,FALSE),"-")</f>
        <v>-</v>
      </c>
      <c r="Q1855" s="8" t="str">
        <f>IFERROR(VLOOKUP($B1855,[11]BPT_System_Structure!$B:$F,5,FALSE),"-")</f>
        <v>-</v>
      </c>
      <c r="R1855" s="59">
        <v>0</v>
      </c>
    </row>
    <row r="1856" spans="2:18" hidden="1" x14ac:dyDescent="0.2">
      <c r="B1856" s="21" t="str">
        <f>'[10]Linked sheet'!A1856</f>
        <v>YR14B</v>
      </c>
      <c r="C1856" s="20" t="str">
        <f>VLOOKUP($B1856,'[10]Linked sheet'!$A$3:$O$1925,2,FALSE)</f>
        <v>Percutaneous Transluminal Angioplasty with Insertion of Multiple Metal Stents into Peripheral Blood Vessels, with CC Score 0-2</v>
      </c>
      <c r="D1856" s="68" t="str">
        <f>IF(AND($Q1856=$D$2,$O1856="HRG"),"See 07.BPT",IFERROR(ROUND('[10]Linked sheet'!C1856,'Rounded options'!$B$3),"-"))</f>
        <v>-</v>
      </c>
      <c r="E1856" s="66">
        <f>IF(AND($O1856="HRG",OR($D$2,$Q1856=$E$2)), "See 07.BPTs",IFERROR(ROUND('[10]Linked sheet'!D1856,'Rounded options'!$B$3),"-"))</f>
        <v>1471</v>
      </c>
      <c r="F1856" s="15" t="str">
        <f>IFERROR(ROUND(IF('[10]Linked sheet'!E1856="","-",'[10]Linked sheet'!E1856),'Rounded options'!$B$3),"-")</f>
        <v>-</v>
      </c>
      <c r="G1856" s="15" t="str">
        <f>IFERROR(ROUND(IF('[10]Linked sheet'!F1856="","-",'[10]Linked sheet'!F1856),'Rounded options'!$B$3),"-")</f>
        <v>-</v>
      </c>
      <c r="H1856" s="15">
        <f>IFERROR(ROUND(IF('[10]Linked sheet'!G1856="","-",'[10]Linked sheet'!G1856),'Rounded options'!$B$3),"-")</f>
        <v>5</v>
      </c>
      <c r="I1856" s="66">
        <f>IF(AND(Q1856=$I$2,$O1856="HRG"),"See 07.BPTs",IFERROR(ROUND('[10]Linked sheet'!H1856,'Rounded options'!$B$3),"-"))</f>
        <v>3083</v>
      </c>
      <c r="J1856" s="15">
        <f>IFERROR(ROUND(IF('[10]Linked sheet'!I1856="","-",'[10]Linked sheet'!I1856),'Rounded options'!$B$3),"-")</f>
        <v>22</v>
      </c>
      <c r="K1856" s="15">
        <f>IFERROR(ROUND(IF('[10]Linked sheet'!J1856="","-",'[10]Linked sheet'!J1856),'Rounded options'!$B$3),"-")</f>
        <v>212</v>
      </c>
      <c r="L1856" s="15" t="str">
        <f>IF('[10]Linked sheet'!K1856="","-",'[10]Linked sheet'!K1856)</f>
        <v>No</v>
      </c>
      <c r="M1856" s="39" t="str">
        <f>IF('[10]Linked sheet'!L1856="","-",'[10]Linked sheet'!L1856)</f>
        <v>-</v>
      </c>
      <c r="N1856" s="35">
        <f>IFERROR(ROUND('[10]Linked sheet'!M1856,'Rounded options'!$B$3),"-")</f>
        <v>0</v>
      </c>
      <c r="O1856" s="7" t="str">
        <f>IFERROR(VLOOKUP($B1856,[11]BPT_System_Structure!$B:$F,2,FALSE),"-")</f>
        <v>-</v>
      </c>
      <c r="P1856" s="23" t="str">
        <f>IFERROR(VLOOKUP($B1856,[11]BPT_System_Structure!$B:$F,3,FALSE),"-")</f>
        <v>-</v>
      </c>
      <c r="Q1856" s="8" t="str">
        <f>IFERROR(VLOOKUP($B1856,[11]BPT_System_Structure!$B:$F,5,FALSE),"-")</f>
        <v>-</v>
      </c>
      <c r="R1856" s="59">
        <v>0</v>
      </c>
    </row>
    <row r="1857" spans="2:18" hidden="1" x14ac:dyDescent="0.2">
      <c r="B1857" s="21" t="str">
        <f>'[10]Linked sheet'!A1857</f>
        <v>YR15A</v>
      </c>
      <c r="C1857" s="20" t="str">
        <f>VLOOKUP($B1857,'[10]Linked sheet'!$A$3:$O$1925,2,FALSE)</f>
        <v>Percutaneous Transluminal Angioplasty with Insertion of Single Metal Stent into Peripheral Blood Vessel, with CC Score 6+</v>
      </c>
      <c r="D1857" s="68" t="str">
        <f>IF(AND($Q1857=$D$2,$O1857="HRG"),"See 07.BPT",IFERROR(ROUND('[10]Linked sheet'!C1857,'Rounded options'!$B$3),"-"))</f>
        <v>-</v>
      </c>
      <c r="E1857" s="66">
        <f>IF(AND($O1857="HRG",OR($D$2,$Q1857=$E$2)), "See 07.BPTs",IFERROR(ROUND('[10]Linked sheet'!D1857,'Rounded options'!$B$3),"-"))</f>
        <v>1950</v>
      </c>
      <c r="F1857" s="15" t="str">
        <f>IFERROR(ROUND(IF('[10]Linked sheet'!E1857="","-",'[10]Linked sheet'!E1857),'Rounded options'!$B$3),"-")</f>
        <v>-</v>
      </c>
      <c r="G1857" s="15" t="str">
        <f>IFERROR(ROUND(IF('[10]Linked sheet'!F1857="","-",'[10]Linked sheet'!F1857),'Rounded options'!$B$3),"-")</f>
        <v>-</v>
      </c>
      <c r="H1857" s="15">
        <f>IFERROR(ROUND(IF('[10]Linked sheet'!G1857="","-",'[10]Linked sheet'!G1857),'Rounded options'!$B$3),"-")</f>
        <v>11</v>
      </c>
      <c r="I1857" s="66">
        <f>IF(AND(Q1857=$I$2,$O1857="HRG"),"See 07.BPTs",IFERROR(ROUND('[10]Linked sheet'!H1857,'Rounded options'!$B$3),"-"))</f>
        <v>6036</v>
      </c>
      <c r="J1857" s="15">
        <f>IFERROR(ROUND(IF('[10]Linked sheet'!I1857="","-",'[10]Linked sheet'!I1857),'Rounded options'!$B$3),"-")</f>
        <v>54</v>
      </c>
      <c r="K1857" s="15">
        <f>IFERROR(ROUND(IF('[10]Linked sheet'!J1857="","-",'[10]Linked sheet'!J1857),'Rounded options'!$B$3),"-")</f>
        <v>212</v>
      </c>
      <c r="L1857" s="15" t="str">
        <f>IF('[10]Linked sheet'!K1857="","-",'[10]Linked sheet'!K1857)</f>
        <v>No</v>
      </c>
      <c r="M1857" s="39" t="str">
        <f>IF('[10]Linked sheet'!L1857="","-",'[10]Linked sheet'!L1857)</f>
        <v>-</v>
      </c>
      <c r="N1857" s="35">
        <f>IFERROR(ROUND('[10]Linked sheet'!M1857,'Rounded options'!$B$3),"-")</f>
        <v>0</v>
      </c>
      <c r="O1857" s="7" t="str">
        <f>IFERROR(VLOOKUP($B1857,[11]BPT_System_Structure!$B:$F,2,FALSE),"-")</f>
        <v>-</v>
      </c>
      <c r="P1857" s="23" t="str">
        <f>IFERROR(VLOOKUP($B1857,[11]BPT_System_Structure!$B:$F,3,FALSE),"-")</f>
        <v>-</v>
      </c>
      <c r="Q1857" s="8" t="str">
        <f>IFERROR(VLOOKUP($B1857,[11]BPT_System_Structure!$B:$F,5,FALSE),"-")</f>
        <v>-</v>
      </c>
      <c r="R1857" s="59">
        <v>0</v>
      </c>
    </row>
    <row r="1858" spans="2:18" hidden="1" x14ac:dyDescent="0.2">
      <c r="B1858" s="21" t="str">
        <f>'[10]Linked sheet'!A1858</f>
        <v>YR15B</v>
      </c>
      <c r="C1858" s="20" t="str">
        <f>VLOOKUP($B1858,'[10]Linked sheet'!$A$3:$O$1925,2,FALSE)</f>
        <v>Percutaneous Transluminal Angioplasty with Insertion of Single Metal Stent into Peripheral Blood Vessel, with CC Score 3-5</v>
      </c>
      <c r="D1858" s="68" t="str">
        <f>IF(AND($Q1858=$D$2,$O1858="HRG"),"See 07.BPT",IFERROR(ROUND('[10]Linked sheet'!C1858,'Rounded options'!$B$3),"-"))</f>
        <v>-</v>
      </c>
      <c r="E1858" s="66">
        <f>IF(AND($O1858="HRG",OR($D$2,$Q1858=$E$2)), "See 07.BPTs",IFERROR(ROUND('[10]Linked sheet'!D1858,'Rounded options'!$B$3),"-"))</f>
        <v>1199</v>
      </c>
      <c r="F1858" s="15" t="str">
        <f>IFERROR(ROUND(IF('[10]Linked sheet'!E1858="","-",'[10]Linked sheet'!E1858),'Rounded options'!$B$3),"-")</f>
        <v>-</v>
      </c>
      <c r="G1858" s="15" t="str">
        <f>IFERROR(ROUND(IF('[10]Linked sheet'!F1858="","-",'[10]Linked sheet'!F1858),'Rounded options'!$B$3),"-")</f>
        <v>-</v>
      </c>
      <c r="H1858" s="15">
        <f>IFERROR(ROUND(IF('[10]Linked sheet'!G1858="","-",'[10]Linked sheet'!G1858),'Rounded options'!$B$3),"-")</f>
        <v>5</v>
      </c>
      <c r="I1858" s="66">
        <f>IF(AND(Q1858=$I$2,$O1858="HRG"),"See 07.BPTs",IFERROR(ROUND('[10]Linked sheet'!H1858,'Rounded options'!$B$3),"-"))</f>
        <v>2712</v>
      </c>
      <c r="J1858" s="15">
        <f>IFERROR(ROUND(IF('[10]Linked sheet'!I1858="","-",'[10]Linked sheet'!I1858),'Rounded options'!$B$3),"-")</f>
        <v>23</v>
      </c>
      <c r="K1858" s="15">
        <f>IFERROR(ROUND(IF('[10]Linked sheet'!J1858="","-",'[10]Linked sheet'!J1858),'Rounded options'!$B$3),"-")</f>
        <v>212</v>
      </c>
      <c r="L1858" s="15" t="str">
        <f>IF('[10]Linked sheet'!K1858="","-",'[10]Linked sheet'!K1858)</f>
        <v>No</v>
      </c>
      <c r="M1858" s="39" t="str">
        <f>IF('[10]Linked sheet'!L1858="","-",'[10]Linked sheet'!L1858)</f>
        <v>-</v>
      </c>
      <c r="N1858" s="35">
        <f>IFERROR(ROUND('[10]Linked sheet'!M1858,'Rounded options'!$B$3),"-")</f>
        <v>0</v>
      </c>
      <c r="O1858" s="7" t="str">
        <f>IFERROR(VLOOKUP($B1858,[11]BPT_System_Structure!$B:$F,2,FALSE),"-")</f>
        <v>-</v>
      </c>
      <c r="P1858" s="23" t="str">
        <f>IFERROR(VLOOKUP($B1858,[11]BPT_System_Structure!$B:$F,3,FALSE),"-")</f>
        <v>-</v>
      </c>
      <c r="Q1858" s="8" t="str">
        <f>IFERROR(VLOOKUP($B1858,[11]BPT_System_Structure!$B:$F,5,FALSE),"-")</f>
        <v>-</v>
      </c>
      <c r="R1858" s="59">
        <v>0</v>
      </c>
    </row>
    <row r="1859" spans="2:18" hidden="1" x14ac:dyDescent="0.2">
      <c r="B1859" s="21" t="str">
        <f>'[10]Linked sheet'!A1859</f>
        <v>YR15C</v>
      </c>
      <c r="C1859" s="20" t="str">
        <f>VLOOKUP($B1859,'[10]Linked sheet'!$A$3:$O$1925,2,FALSE)</f>
        <v>Percutaneous Transluminal Angioplasty with Insertion of Single Metal Stent into Peripheral Blood Vessel, with CC Score 0-2</v>
      </c>
      <c r="D1859" s="68" t="str">
        <f>IF(AND($Q1859=$D$2,$O1859="HRG"),"See 07.BPT",IFERROR(ROUND('[10]Linked sheet'!C1859,'Rounded options'!$B$3),"-"))</f>
        <v>-</v>
      </c>
      <c r="E1859" s="66">
        <f>IF(AND($O1859="HRG",OR($D$2,$Q1859=$E$2)), "See 07.BPTs",IFERROR(ROUND('[10]Linked sheet'!D1859,'Rounded options'!$B$3),"-"))</f>
        <v>1170</v>
      </c>
      <c r="F1859" s="15" t="str">
        <f>IFERROR(ROUND(IF('[10]Linked sheet'!E1859="","-",'[10]Linked sheet'!E1859),'Rounded options'!$B$3),"-")</f>
        <v>-</v>
      </c>
      <c r="G1859" s="15" t="str">
        <f>IFERROR(ROUND(IF('[10]Linked sheet'!F1859="","-",'[10]Linked sheet'!F1859),'Rounded options'!$B$3),"-")</f>
        <v>-</v>
      </c>
      <c r="H1859" s="15">
        <f>IFERROR(ROUND(IF('[10]Linked sheet'!G1859="","-",'[10]Linked sheet'!G1859),'Rounded options'!$B$3),"-")</f>
        <v>5</v>
      </c>
      <c r="I1859" s="66">
        <f>IF(AND(Q1859=$I$2,$O1859="HRG"),"See 07.BPTs",IFERROR(ROUND('[10]Linked sheet'!H1859,'Rounded options'!$B$3),"-"))</f>
        <v>1170</v>
      </c>
      <c r="J1859" s="15">
        <f>IFERROR(ROUND(IF('[10]Linked sheet'!I1859="","-",'[10]Linked sheet'!I1859),'Rounded options'!$B$3),"-")</f>
        <v>5</v>
      </c>
      <c r="K1859" s="15">
        <f>IFERROR(ROUND(IF('[10]Linked sheet'!J1859="","-",'[10]Linked sheet'!J1859),'Rounded options'!$B$3),"-")</f>
        <v>212</v>
      </c>
      <c r="L1859" s="15" t="str">
        <f>IF('[10]Linked sheet'!K1859="","-",'[10]Linked sheet'!K1859)</f>
        <v>No</v>
      </c>
      <c r="M1859" s="39" t="str">
        <f>IF('[10]Linked sheet'!L1859="","-",'[10]Linked sheet'!L1859)</f>
        <v>-</v>
      </c>
      <c r="N1859" s="35">
        <f>IFERROR(ROUND('[10]Linked sheet'!M1859,'Rounded options'!$B$3),"-")</f>
        <v>0</v>
      </c>
      <c r="O1859" s="7" t="str">
        <f>IFERROR(VLOOKUP($B1859,[11]BPT_System_Structure!$B:$F,2,FALSE),"-")</f>
        <v>-</v>
      </c>
      <c r="P1859" s="23" t="str">
        <f>IFERROR(VLOOKUP($B1859,[11]BPT_System_Structure!$B:$F,3,FALSE),"-")</f>
        <v>-</v>
      </c>
      <c r="Q1859" s="8" t="str">
        <f>IFERROR(VLOOKUP($B1859,[11]BPT_System_Structure!$B:$F,5,FALSE),"-")</f>
        <v>-</v>
      </c>
      <c r="R1859" s="59">
        <v>0</v>
      </c>
    </row>
    <row r="1860" spans="2:18" hidden="1" x14ac:dyDescent="0.2">
      <c r="B1860" s="21" t="str">
        <f>'[10]Linked sheet'!A1860</f>
        <v>YR20Z</v>
      </c>
      <c r="C1860" s="20" t="str">
        <f>VLOOKUP($B1860,'[10]Linked sheet'!$A$3:$O$1925,2,FALSE)</f>
        <v>Percutaneous Transluminal Embolisation of Aneurysm of Blood Vessel</v>
      </c>
      <c r="D1860" s="68" t="str">
        <f>IF(AND($Q1860=$D$2,$O1860="HRG"),"See 07.BPT",IFERROR(ROUND('[10]Linked sheet'!C1860,'Rounded options'!$B$3),"-"))</f>
        <v>-</v>
      </c>
      <c r="E1860" s="66">
        <f>IF(AND($O1860="HRG",OR($D$2,$Q1860=$E$2)), "See 07.BPTs",IFERROR(ROUND('[10]Linked sheet'!D1860,'Rounded options'!$B$3),"-"))</f>
        <v>2523</v>
      </c>
      <c r="F1860" s="15" t="str">
        <f>IFERROR(ROUND(IF('[10]Linked sheet'!E1860="","-",'[10]Linked sheet'!E1860),'Rounded options'!$B$3),"-")</f>
        <v>-</v>
      </c>
      <c r="G1860" s="15" t="str">
        <f>IFERROR(ROUND(IF('[10]Linked sheet'!F1860="","-",'[10]Linked sheet'!F1860),'Rounded options'!$B$3),"-")</f>
        <v>-</v>
      </c>
      <c r="H1860" s="15">
        <f>IFERROR(ROUND(IF('[10]Linked sheet'!G1860="","-",'[10]Linked sheet'!G1860),'Rounded options'!$B$3),"-")</f>
        <v>6</v>
      </c>
      <c r="I1860" s="66">
        <f>IF(AND(Q1860=$I$2,$O1860="HRG"),"See 07.BPTs",IFERROR(ROUND('[10]Linked sheet'!H1860,'Rounded options'!$B$3),"-"))</f>
        <v>3639</v>
      </c>
      <c r="J1860" s="15">
        <f>IFERROR(ROUND(IF('[10]Linked sheet'!I1860="","-",'[10]Linked sheet'!I1860),'Rounded options'!$B$3),"-")</f>
        <v>31</v>
      </c>
      <c r="K1860" s="15">
        <f>IFERROR(ROUND(IF('[10]Linked sheet'!J1860="","-",'[10]Linked sheet'!J1860),'Rounded options'!$B$3),"-")</f>
        <v>212</v>
      </c>
      <c r="L1860" s="15" t="str">
        <f>IF('[10]Linked sheet'!K1860="","-",'[10]Linked sheet'!K1860)</f>
        <v>No</v>
      </c>
      <c r="M1860" s="39" t="str">
        <f>IF('[10]Linked sheet'!L1860="","-",'[10]Linked sheet'!L1860)</f>
        <v>-</v>
      </c>
      <c r="N1860" s="35">
        <f>IFERROR(ROUND('[10]Linked sheet'!M1860,'Rounded options'!$B$3),"-")</f>
        <v>0</v>
      </c>
      <c r="O1860" s="7" t="str">
        <f>IFERROR(VLOOKUP($B1860,[11]BPT_System_Structure!$B:$F,2,FALSE),"-")</f>
        <v>-</v>
      </c>
      <c r="P1860" s="23" t="str">
        <f>IFERROR(VLOOKUP($B1860,[11]BPT_System_Structure!$B:$F,3,FALSE),"-")</f>
        <v>-</v>
      </c>
      <c r="Q1860" s="8" t="str">
        <f>IFERROR(VLOOKUP($B1860,[11]BPT_System_Structure!$B:$F,5,FALSE),"-")</f>
        <v>-</v>
      </c>
      <c r="R1860" s="59">
        <v>0</v>
      </c>
    </row>
    <row r="1861" spans="2:18" hidden="1" x14ac:dyDescent="0.2">
      <c r="B1861" s="21" t="str">
        <f>'[10]Linked sheet'!A1861</f>
        <v>YR21A</v>
      </c>
      <c r="C1861" s="20" t="str">
        <f>VLOOKUP($B1861,'[10]Linked sheet'!$A$3:$O$1925,2,FALSE)</f>
        <v>Percutaneous Transluminal Embolisation of Blood Vessel with CC Score 3+</v>
      </c>
      <c r="D1861" s="68" t="str">
        <f>IF(AND($Q1861=$D$2,$O1861="HRG"),"See 07.BPT",IFERROR(ROUND('[10]Linked sheet'!C1861,'Rounded options'!$B$3),"-"))</f>
        <v>-</v>
      </c>
      <c r="E1861" s="66">
        <f>IF(AND($O1861="HRG",OR($D$2,$Q1861=$E$2)), "See 07.BPTs",IFERROR(ROUND('[10]Linked sheet'!D1861,'Rounded options'!$B$3),"-"))</f>
        <v>2996</v>
      </c>
      <c r="F1861" s="15" t="str">
        <f>IFERROR(ROUND(IF('[10]Linked sheet'!E1861="","-",'[10]Linked sheet'!E1861),'Rounded options'!$B$3),"-")</f>
        <v>-</v>
      </c>
      <c r="G1861" s="15" t="str">
        <f>IFERROR(ROUND(IF('[10]Linked sheet'!F1861="","-",'[10]Linked sheet'!F1861),'Rounded options'!$B$3),"-")</f>
        <v>-</v>
      </c>
      <c r="H1861" s="15">
        <f>IFERROR(ROUND(IF('[10]Linked sheet'!G1861="","-",'[10]Linked sheet'!G1861),'Rounded options'!$B$3),"-")</f>
        <v>11</v>
      </c>
      <c r="I1861" s="66">
        <f>IF(AND(Q1861=$I$2,$O1861="HRG"),"See 07.BPTs",IFERROR(ROUND('[10]Linked sheet'!H1861,'Rounded options'!$B$3),"-"))</f>
        <v>5723</v>
      </c>
      <c r="J1861" s="15">
        <f>IFERROR(ROUND(IF('[10]Linked sheet'!I1861="","-",'[10]Linked sheet'!I1861),'Rounded options'!$B$3),"-")</f>
        <v>41</v>
      </c>
      <c r="K1861" s="15">
        <f>IFERROR(ROUND(IF('[10]Linked sheet'!J1861="","-",'[10]Linked sheet'!J1861),'Rounded options'!$B$3),"-")</f>
        <v>212</v>
      </c>
      <c r="L1861" s="15" t="str">
        <f>IF('[10]Linked sheet'!K1861="","-",'[10]Linked sheet'!K1861)</f>
        <v>No</v>
      </c>
      <c r="M1861" s="39" t="str">
        <f>IF('[10]Linked sheet'!L1861="","-",'[10]Linked sheet'!L1861)</f>
        <v>-</v>
      </c>
      <c r="N1861" s="35">
        <f>IFERROR(ROUND('[10]Linked sheet'!M1861,'Rounded options'!$B$3),"-")</f>
        <v>0</v>
      </c>
      <c r="O1861" s="7" t="str">
        <f>IFERROR(VLOOKUP($B1861,[11]BPT_System_Structure!$B:$F,2,FALSE),"-")</f>
        <v>-</v>
      </c>
      <c r="P1861" s="23" t="str">
        <f>IFERROR(VLOOKUP($B1861,[11]BPT_System_Structure!$B:$F,3,FALSE),"-")</f>
        <v>-</v>
      </c>
      <c r="Q1861" s="8" t="str">
        <f>IFERROR(VLOOKUP($B1861,[11]BPT_System_Structure!$B:$F,5,FALSE),"-")</f>
        <v>-</v>
      </c>
      <c r="R1861" s="59">
        <v>0</v>
      </c>
    </row>
    <row r="1862" spans="2:18" hidden="1" x14ac:dyDescent="0.2">
      <c r="B1862" s="21" t="str">
        <f>'[10]Linked sheet'!A1862</f>
        <v>YR21B</v>
      </c>
      <c r="C1862" s="20" t="str">
        <f>VLOOKUP($B1862,'[10]Linked sheet'!$A$3:$O$1925,2,FALSE)</f>
        <v>Percutaneous Transluminal Embolisation of Blood Vessel with CC Score 0-2</v>
      </c>
      <c r="D1862" s="68" t="str">
        <f>IF(AND($Q1862=$D$2,$O1862="HRG"),"See 07.BPT",IFERROR(ROUND('[10]Linked sheet'!C1862,'Rounded options'!$B$3),"-"))</f>
        <v>-</v>
      </c>
      <c r="E1862" s="66">
        <f>IF(AND($O1862="HRG",OR($D$2,$Q1862=$E$2)), "See 07.BPTs",IFERROR(ROUND('[10]Linked sheet'!D1862,'Rounded options'!$B$3),"-"))</f>
        <v>1655</v>
      </c>
      <c r="F1862" s="15" t="str">
        <f>IFERROR(ROUND(IF('[10]Linked sheet'!E1862="","-",'[10]Linked sheet'!E1862),'Rounded options'!$B$3),"-")</f>
        <v>-</v>
      </c>
      <c r="G1862" s="15" t="str">
        <f>IFERROR(ROUND(IF('[10]Linked sheet'!F1862="","-",'[10]Linked sheet'!F1862),'Rounded options'!$B$3),"-")</f>
        <v>-</v>
      </c>
      <c r="H1862" s="15">
        <f>IFERROR(ROUND(IF('[10]Linked sheet'!G1862="","-",'[10]Linked sheet'!G1862),'Rounded options'!$B$3),"-")</f>
        <v>5</v>
      </c>
      <c r="I1862" s="66">
        <f>IF(AND(Q1862=$I$2,$O1862="HRG"),"See 07.BPTs",IFERROR(ROUND('[10]Linked sheet'!H1862,'Rounded options'!$B$3),"-"))</f>
        <v>2399</v>
      </c>
      <c r="J1862" s="15">
        <f>IFERROR(ROUND(IF('[10]Linked sheet'!I1862="","-",'[10]Linked sheet'!I1862),'Rounded options'!$B$3),"-")</f>
        <v>5</v>
      </c>
      <c r="K1862" s="15">
        <f>IFERROR(ROUND(IF('[10]Linked sheet'!J1862="","-",'[10]Linked sheet'!J1862),'Rounded options'!$B$3),"-")</f>
        <v>212</v>
      </c>
      <c r="L1862" s="15" t="str">
        <f>IF('[10]Linked sheet'!K1862="","-",'[10]Linked sheet'!K1862)</f>
        <v>No</v>
      </c>
      <c r="M1862" s="39" t="str">
        <f>IF('[10]Linked sheet'!L1862="","-",'[10]Linked sheet'!L1862)</f>
        <v>-</v>
      </c>
      <c r="N1862" s="35">
        <f>IFERROR(ROUND('[10]Linked sheet'!M1862,'Rounded options'!$B$3),"-")</f>
        <v>0</v>
      </c>
      <c r="O1862" s="7" t="str">
        <f>IFERROR(VLOOKUP($B1862,[11]BPT_System_Structure!$B:$F,2,FALSE),"-")</f>
        <v>-</v>
      </c>
      <c r="P1862" s="23" t="str">
        <f>IFERROR(VLOOKUP($B1862,[11]BPT_System_Structure!$B:$F,3,FALSE),"-")</f>
        <v>-</v>
      </c>
      <c r="Q1862" s="8" t="str">
        <f>IFERROR(VLOOKUP($B1862,[11]BPT_System_Structure!$B:$F,5,FALSE),"-")</f>
        <v>-</v>
      </c>
      <c r="R1862" s="59">
        <v>0</v>
      </c>
    </row>
    <row r="1863" spans="2:18" hidden="1" x14ac:dyDescent="0.2">
      <c r="B1863" s="21" t="str">
        <f>'[10]Linked sheet'!A1863</f>
        <v>YR22A</v>
      </c>
      <c r="C1863" s="20" t="str">
        <f>VLOOKUP($B1863,'[10]Linked sheet'!$A$3:$O$1925,2,FALSE)</f>
        <v>Inferior Vena Cava Filter Procedures with CC Score 7+</v>
      </c>
      <c r="D1863" s="68" t="str">
        <f>IF(AND($Q1863=$D$2,$O1863="HRG"),"See 07.BPT",IFERROR(ROUND('[10]Linked sheet'!C1863,'Rounded options'!$B$3),"-"))</f>
        <v>-</v>
      </c>
      <c r="E1863" s="66">
        <f>IF(AND($O1863="HRG",OR($D$2,$Q1863=$E$2)), "See 07.BPTs",IFERROR(ROUND('[10]Linked sheet'!D1863,'Rounded options'!$B$3),"-"))</f>
        <v>6845</v>
      </c>
      <c r="F1863" s="15" t="str">
        <f>IFERROR(ROUND(IF('[10]Linked sheet'!E1863="","-",'[10]Linked sheet'!E1863),'Rounded options'!$B$3),"-")</f>
        <v>-</v>
      </c>
      <c r="G1863" s="15" t="str">
        <f>IFERROR(ROUND(IF('[10]Linked sheet'!F1863="","-",'[10]Linked sheet'!F1863),'Rounded options'!$B$3),"-")</f>
        <v>-</v>
      </c>
      <c r="H1863" s="15">
        <f>IFERROR(ROUND(IF('[10]Linked sheet'!G1863="","-",'[10]Linked sheet'!G1863),'Rounded options'!$B$3),"-")</f>
        <v>79</v>
      </c>
      <c r="I1863" s="66">
        <f>IF(AND(Q1863=$I$2,$O1863="HRG"),"See 07.BPTs",IFERROR(ROUND('[10]Linked sheet'!H1863,'Rounded options'!$B$3),"-"))</f>
        <v>9686</v>
      </c>
      <c r="J1863" s="15">
        <f>IFERROR(ROUND(IF('[10]Linked sheet'!I1863="","-",'[10]Linked sheet'!I1863),'Rounded options'!$B$3),"-")</f>
        <v>84</v>
      </c>
      <c r="K1863" s="15">
        <f>IFERROR(ROUND(IF('[10]Linked sheet'!J1863="","-",'[10]Linked sheet'!J1863),'Rounded options'!$B$3),"-")</f>
        <v>212</v>
      </c>
      <c r="L1863" s="15" t="str">
        <f>IF('[10]Linked sheet'!K1863="","-",'[10]Linked sheet'!K1863)</f>
        <v>No</v>
      </c>
      <c r="M1863" s="39" t="str">
        <f>IF('[10]Linked sheet'!L1863="","-",'[10]Linked sheet'!L1863)</f>
        <v>-</v>
      </c>
      <c r="N1863" s="35">
        <f>IFERROR(ROUND('[10]Linked sheet'!M1863,'Rounded options'!$B$3),"-")</f>
        <v>0</v>
      </c>
      <c r="O1863" s="7" t="str">
        <f>IFERROR(VLOOKUP($B1863,[11]BPT_System_Structure!$B:$F,2,FALSE),"-")</f>
        <v>-</v>
      </c>
      <c r="P1863" s="23" t="str">
        <f>IFERROR(VLOOKUP($B1863,[11]BPT_System_Structure!$B:$F,3,FALSE),"-")</f>
        <v>-</v>
      </c>
      <c r="Q1863" s="8" t="str">
        <f>IFERROR(VLOOKUP($B1863,[11]BPT_System_Structure!$B:$F,5,FALSE),"-")</f>
        <v>-</v>
      </c>
      <c r="R1863" s="59">
        <v>0</v>
      </c>
    </row>
    <row r="1864" spans="2:18" hidden="1" x14ac:dyDescent="0.2">
      <c r="B1864" s="21" t="str">
        <f>'[10]Linked sheet'!A1864</f>
        <v>YR22B</v>
      </c>
      <c r="C1864" s="20" t="str">
        <f>VLOOKUP($B1864,'[10]Linked sheet'!$A$3:$O$1925,2,FALSE)</f>
        <v>Inferior Vena Cava Filter Procedures with CC Score 3-6</v>
      </c>
      <c r="D1864" s="68" t="str">
        <f>IF(AND($Q1864=$D$2,$O1864="HRG"),"See 07.BPT",IFERROR(ROUND('[10]Linked sheet'!C1864,'Rounded options'!$B$3),"-"))</f>
        <v>-</v>
      </c>
      <c r="E1864" s="66">
        <f>IF(AND($O1864="HRG",OR($D$2,$Q1864=$E$2)), "See 07.BPTs",IFERROR(ROUND('[10]Linked sheet'!D1864,'Rounded options'!$B$3),"-"))</f>
        <v>1486</v>
      </c>
      <c r="F1864" s="15" t="str">
        <f>IFERROR(ROUND(IF('[10]Linked sheet'!E1864="","-",'[10]Linked sheet'!E1864),'Rounded options'!$B$3),"-")</f>
        <v>-</v>
      </c>
      <c r="G1864" s="15" t="str">
        <f>IFERROR(ROUND(IF('[10]Linked sheet'!F1864="","-",'[10]Linked sheet'!F1864),'Rounded options'!$B$3),"-")</f>
        <v>-</v>
      </c>
      <c r="H1864" s="15">
        <f>IFERROR(ROUND(IF('[10]Linked sheet'!G1864="","-",'[10]Linked sheet'!G1864),'Rounded options'!$B$3),"-")</f>
        <v>5</v>
      </c>
      <c r="I1864" s="66">
        <f>IF(AND(Q1864=$I$2,$O1864="HRG"),"See 07.BPTs",IFERROR(ROUND('[10]Linked sheet'!H1864,'Rounded options'!$B$3),"-"))</f>
        <v>4617</v>
      </c>
      <c r="J1864" s="15">
        <f>IFERROR(ROUND(IF('[10]Linked sheet'!I1864="","-",'[10]Linked sheet'!I1864),'Rounded options'!$B$3),"-")</f>
        <v>33</v>
      </c>
      <c r="K1864" s="15">
        <f>IFERROR(ROUND(IF('[10]Linked sheet'!J1864="","-",'[10]Linked sheet'!J1864),'Rounded options'!$B$3),"-")</f>
        <v>212</v>
      </c>
      <c r="L1864" s="15" t="str">
        <f>IF('[10]Linked sheet'!K1864="","-",'[10]Linked sheet'!K1864)</f>
        <v>No</v>
      </c>
      <c r="M1864" s="39" t="str">
        <f>IF('[10]Linked sheet'!L1864="","-",'[10]Linked sheet'!L1864)</f>
        <v>-</v>
      </c>
      <c r="N1864" s="35">
        <f>IFERROR(ROUND('[10]Linked sheet'!M1864,'Rounded options'!$B$3),"-")</f>
        <v>0</v>
      </c>
      <c r="O1864" s="7" t="str">
        <f>IFERROR(VLOOKUP($B1864,[11]BPT_System_Structure!$B:$F,2,FALSE),"-")</f>
        <v>-</v>
      </c>
      <c r="P1864" s="23" t="str">
        <f>IFERROR(VLOOKUP($B1864,[11]BPT_System_Structure!$B:$F,3,FALSE),"-")</f>
        <v>-</v>
      </c>
      <c r="Q1864" s="8" t="str">
        <f>IFERROR(VLOOKUP($B1864,[11]BPT_System_Structure!$B:$F,5,FALSE),"-")</f>
        <v>-</v>
      </c>
      <c r="R1864" s="59">
        <v>0</v>
      </c>
    </row>
    <row r="1865" spans="2:18" hidden="1" x14ac:dyDescent="0.2">
      <c r="B1865" s="21" t="str">
        <f>'[10]Linked sheet'!A1865</f>
        <v>YR22C</v>
      </c>
      <c r="C1865" s="20" t="str">
        <f>VLOOKUP($B1865,'[10]Linked sheet'!$A$3:$O$1925,2,FALSE)</f>
        <v>Inferior Vena Cava Filter Procedures with CC Score 0-2</v>
      </c>
      <c r="D1865" s="68" t="str">
        <f>IF(AND($Q1865=$D$2,$O1865="HRG"),"See 07.BPT",IFERROR(ROUND('[10]Linked sheet'!C1865,'Rounded options'!$B$3),"-"))</f>
        <v>-</v>
      </c>
      <c r="E1865" s="66">
        <f>IF(AND($O1865="HRG",OR($D$2,$Q1865=$E$2)), "See 07.BPTs",IFERROR(ROUND('[10]Linked sheet'!D1865,'Rounded options'!$B$3),"-"))</f>
        <v>1199</v>
      </c>
      <c r="F1865" s="15" t="str">
        <f>IFERROR(ROUND(IF('[10]Linked sheet'!E1865="","-",'[10]Linked sheet'!E1865),'Rounded options'!$B$3),"-")</f>
        <v>-</v>
      </c>
      <c r="G1865" s="15" t="str">
        <f>IFERROR(ROUND(IF('[10]Linked sheet'!F1865="","-",'[10]Linked sheet'!F1865),'Rounded options'!$B$3),"-")</f>
        <v>-</v>
      </c>
      <c r="H1865" s="15">
        <f>IFERROR(ROUND(IF('[10]Linked sheet'!G1865="","-",'[10]Linked sheet'!G1865),'Rounded options'!$B$3),"-")</f>
        <v>5</v>
      </c>
      <c r="I1865" s="66">
        <f>IF(AND(Q1865=$I$2,$O1865="HRG"),"See 07.BPTs",IFERROR(ROUND('[10]Linked sheet'!H1865,'Rounded options'!$B$3),"-"))</f>
        <v>3012</v>
      </c>
      <c r="J1865" s="15">
        <f>IFERROR(ROUND(IF('[10]Linked sheet'!I1865="","-",'[10]Linked sheet'!I1865),'Rounded options'!$B$3),"-")</f>
        <v>19</v>
      </c>
      <c r="K1865" s="15">
        <f>IFERROR(ROUND(IF('[10]Linked sheet'!J1865="","-",'[10]Linked sheet'!J1865),'Rounded options'!$B$3),"-")</f>
        <v>212</v>
      </c>
      <c r="L1865" s="15" t="str">
        <f>IF('[10]Linked sheet'!K1865="","-",'[10]Linked sheet'!K1865)</f>
        <v>No</v>
      </c>
      <c r="M1865" s="39" t="str">
        <f>IF('[10]Linked sheet'!L1865="","-",'[10]Linked sheet'!L1865)</f>
        <v>-</v>
      </c>
      <c r="N1865" s="35">
        <f>IFERROR(ROUND('[10]Linked sheet'!M1865,'Rounded options'!$B$3),"-")</f>
        <v>0</v>
      </c>
      <c r="O1865" s="7" t="str">
        <f>IFERROR(VLOOKUP($B1865,[11]BPT_System_Structure!$B:$F,2,FALSE),"-")</f>
        <v>-</v>
      </c>
      <c r="P1865" s="23" t="str">
        <f>IFERROR(VLOOKUP($B1865,[11]BPT_System_Structure!$B:$F,3,FALSE),"-")</f>
        <v>-</v>
      </c>
      <c r="Q1865" s="8" t="str">
        <f>IFERROR(VLOOKUP($B1865,[11]BPT_System_Structure!$B:$F,5,FALSE),"-")</f>
        <v>-</v>
      </c>
      <c r="R1865" s="59">
        <v>0</v>
      </c>
    </row>
    <row r="1866" spans="2:18" hidden="1" x14ac:dyDescent="0.2">
      <c r="B1866" s="21" t="str">
        <f>'[10]Linked sheet'!A1866</f>
        <v>YR23A</v>
      </c>
      <c r="C1866" s="20" t="str">
        <f>VLOOKUP($B1866,'[10]Linked sheet'!$A$3:$O$1925,2,FALSE)</f>
        <v>Percutaneous Transluminal, Embolectomy or Thrombolysis, of Blood Vessel, with CC Score 5+</v>
      </c>
      <c r="D1866" s="68" t="str">
        <f>IF(AND($Q1866=$D$2,$O1866="HRG"),"See 07.BPT",IFERROR(ROUND('[10]Linked sheet'!C1866,'Rounded options'!$B$3),"-"))</f>
        <v>-</v>
      </c>
      <c r="E1866" s="66">
        <f>IF(AND($O1866="HRG",OR($D$2,$Q1866=$E$2)), "See 07.BPTs",IFERROR(ROUND('[10]Linked sheet'!D1866,'Rounded options'!$B$3),"-"))</f>
        <v>4593</v>
      </c>
      <c r="F1866" s="15" t="str">
        <f>IFERROR(ROUND(IF('[10]Linked sheet'!E1866="","-",'[10]Linked sheet'!E1866),'Rounded options'!$B$3),"-")</f>
        <v>-</v>
      </c>
      <c r="G1866" s="15" t="str">
        <f>IFERROR(ROUND(IF('[10]Linked sheet'!F1866="","-",'[10]Linked sheet'!F1866),'Rounded options'!$B$3),"-")</f>
        <v>-</v>
      </c>
      <c r="H1866" s="15">
        <f>IFERROR(ROUND(IF('[10]Linked sheet'!G1866="","-",'[10]Linked sheet'!G1866),'Rounded options'!$B$3),"-")</f>
        <v>20</v>
      </c>
      <c r="I1866" s="66">
        <f>IF(AND(Q1866=$I$2,$O1866="HRG"),"See 07.BPTs",IFERROR(ROUND('[10]Linked sheet'!H1866,'Rounded options'!$B$3),"-"))</f>
        <v>5639</v>
      </c>
      <c r="J1866" s="15">
        <f>IFERROR(ROUND(IF('[10]Linked sheet'!I1866="","-",'[10]Linked sheet'!I1866),'Rounded options'!$B$3),"-")</f>
        <v>34</v>
      </c>
      <c r="K1866" s="15">
        <f>IFERROR(ROUND(IF('[10]Linked sheet'!J1866="","-",'[10]Linked sheet'!J1866),'Rounded options'!$B$3),"-")</f>
        <v>212</v>
      </c>
      <c r="L1866" s="15" t="str">
        <f>IF('[10]Linked sheet'!K1866="","-",'[10]Linked sheet'!K1866)</f>
        <v>No</v>
      </c>
      <c r="M1866" s="39" t="str">
        <f>IF('[10]Linked sheet'!L1866="","-",'[10]Linked sheet'!L1866)</f>
        <v>-</v>
      </c>
      <c r="N1866" s="35">
        <f>IFERROR(ROUND('[10]Linked sheet'!M1866,'Rounded options'!$B$3),"-")</f>
        <v>0</v>
      </c>
      <c r="O1866" s="7" t="str">
        <f>IFERROR(VLOOKUP($B1866,[11]BPT_System_Structure!$B:$F,2,FALSE),"-")</f>
        <v>-</v>
      </c>
      <c r="P1866" s="23" t="str">
        <f>IFERROR(VLOOKUP($B1866,[11]BPT_System_Structure!$B:$F,3,FALSE),"-")</f>
        <v>-</v>
      </c>
      <c r="Q1866" s="8" t="str">
        <f>IFERROR(VLOOKUP($B1866,[11]BPT_System_Structure!$B:$F,5,FALSE),"-")</f>
        <v>-</v>
      </c>
      <c r="R1866" s="59">
        <v>0</v>
      </c>
    </row>
    <row r="1867" spans="2:18" hidden="1" x14ac:dyDescent="0.2">
      <c r="B1867" s="21" t="str">
        <f>'[10]Linked sheet'!A1867</f>
        <v>YR23B</v>
      </c>
      <c r="C1867" s="20" t="str">
        <f>VLOOKUP($B1867,'[10]Linked sheet'!$A$3:$O$1925,2,FALSE)</f>
        <v>Percutaneous Transluminal, Embolectomy or Thrombolysis, of Blood Vessel, with CC Score 0-4</v>
      </c>
      <c r="D1867" s="68" t="str">
        <f>IF(AND($Q1867=$D$2,$O1867="HRG"),"See 07.BPT",IFERROR(ROUND('[10]Linked sheet'!C1867,'Rounded options'!$B$3),"-"))</f>
        <v>-</v>
      </c>
      <c r="E1867" s="66">
        <f>IF(AND($O1867="HRG",OR($D$2,$Q1867=$E$2)), "See 07.BPTs",IFERROR(ROUND('[10]Linked sheet'!D1867,'Rounded options'!$B$3),"-"))</f>
        <v>2240</v>
      </c>
      <c r="F1867" s="15" t="str">
        <f>IFERROR(ROUND(IF('[10]Linked sheet'!E1867="","-",'[10]Linked sheet'!E1867),'Rounded options'!$B$3),"-")</f>
        <v>-</v>
      </c>
      <c r="G1867" s="15" t="str">
        <f>IFERROR(ROUND(IF('[10]Linked sheet'!F1867="","-",'[10]Linked sheet'!F1867),'Rounded options'!$B$3),"-")</f>
        <v>-</v>
      </c>
      <c r="H1867" s="15">
        <f>IFERROR(ROUND(IF('[10]Linked sheet'!G1867="","-",'[10]Linked sheet'!G1867),'Rounded options'!$B$3),"-")</f>
        <v>8</v>
      </c>
      <c r="I1867" s="66">
        <f>IF(AND(Q1867=$I$2,$O1867="HRG"),"See 07.BPTs",IFERROR(ROUND('[10]Linked sheet'!H1867,'Rounded options'!$B$3),"-"))</f>
        <v>3543</v>
      </c>
      <c r="J1867" s="15">
        <f>IFERROR(ROUND(IF('[10]Linked sheet'!I1867="","-",'[10]Linked sheet'!I1867),'Rounded options'!$B$3),"-")</f>
        <v>16</v>
      </c>
      <c r="K1867" s="15">
        <f>IFERROR(ROUND(IF('[10]Linked sheet'!J1867="","-",'[10]Linked sheet'!J1867),'Rounded options'!$B$3),"-")</f>
        <v>212</v>
      </c>
      <c r="L1867" s="15" t="str">
        <f>IF('[10]Linked sheet'!K1867="","-",'[10]Linked sheet'!K1867)</f>
        <v>No</v>
      </c>
      <c r="M1867" s="39" t="str">
        <f>IF('[10]Linked sheet'!L1867="","-",'[10]Linked sheet'!L1867)</f>
        <v>-</v>
      </c>
      <c r="N1867" s="35">
        <f>IFERROR(ROUND('[10]Linked sheet'!M1867,'Rounded options'!$B$3),"-")</f>
        <v>0</v>
      </c>
      <c r="O1867" s="7" t="str">
        <f>IFERROR(VLOOKUP($B1867,[11]BPT_System_Structure!$B:$F,2,FALSE),"-")</f>
        <v>-</v>
      </c>
      <c r="P1867" s="23" t="str">
        <f>IFERROR(VLOOKUP($B1867,[11]BPT_System_Structure!$B:$F,3,FALSE),"-")</f>
        <v>-</v>
      </c>
      <c r="Q1867" s="8" t="str">
        <f>IFERROR(VLOOKUP($B1867,[11]BPT_System_Structure!$B:$F,5,FALSE),"-")</f>
        <v>-</v>
      </c>
      <c r="R1867" s="59">
        <v>0</v>
      </c>
    </row>
    <row r="1868" spans="2:18" hidden="1" x14ac:dyDescent="0.2">
      <c r="B1868" s="21" t="str">
        <f>'[10]Linked sheet'!A1868</f>
        <v>YR24A</v>
      </c>
      <c r="C1868" s="20" t="str">
        <f>VLOOKUP($B1868,'[10]Linked sheet'!$A$3:$O$1925,2,FALSE)</f>
        <v>Percutaneous Transluminal Other Procedures on Blood Vessel with CC Score 2+</v>
      </c>
      <c r="D1868" s="68" t="str">
        <f>IF(AND($Q1868=$D$2,$O1868="HRG"),"See 07.BPT",IFERROR(ROUND('[10]Linked sheet'!C1868,'Rounded options'!$B$3),"-"))</f>
        <v>-</v>
      </c>
      <c r="E1868" s="66">
        <f>IF(AND($O1868="HRG",OR($D$2,$Q1868=$E$2)), "See 07.BPTs",IFERROR(ROUND('[10]Linked sheet'!D1868,'Rounded options'!$B$3),"-"))</f>
        <v>2069</v>
      </c>
      <c r="F1868" s="15" t="str">
        <f>IFERROR(ROUND(IF('[10]Linked sheet'!E1868="","-",'[10]Linked sheet'!E1868),'Rounded options'!$B$3),"-")</f>
        <v>-</v>
      </c>
      <c r="G1868" s="15" t="str">
        <f>IFERROR(ROUND(IF('[10]Linked sheet'!F1868="","-",'[10]Linked sheet'!F1868),'Rounded options'!$B$3),"-")</f>
        <v>-</v>
      </c>
      <c r="H1868" s="15">
        <f>IFERROR(ROUND(IF('[10]Linked sheet'!G1868="","-",'[10]Linked sheet'!G1868),'Rounded options'!$B$3),"-")</f>
        <v>5</v>
      </c>
      <c r="I1868" s="66">
        <f>IF(AND(Q1868=$I$2,$O1868="HRG"),"See 07.BPTs",IFERROR(ROUND('[10]Linked sheet'!H1868,'Rounded options'!$B$3),"-"))</f>
        <v>4916</v>
      </c>
      <c r="J1868" s="15">
        <f>IFERROR(ROUND(IF('[10]Linked sheet'!I1868="","-",'[10]Linked sheet'!I1868),'Rounded options'!$B$3),"-")</f>
        <v>41</v>
      </c>
      <c r="K1868" s="15">
        <f>IFERROR(ROUND(IF('[10]Linked sheet'!J1868="","-",'[10]Linked sheet'!J1868),'Rounded options'!$B$3),"-")</f>
        <v>212</v>
      </c>
      <c r="L1868" s="15" t="str">
        <f>IF('[10]Linked sheet'!K1868="","-",'[10]Linked sheet'!K1868)</f>
        <v>No</v>
      </c>
      <c r="M1868" s="39" t="str">
        <f>IF('[10]Linked sheet'!L1868="","-",'[10]Linked sheet'!L1868)</f>
        <v>-</v>
      </c>
      <c r="N1868" s="35">
        <f>IFERROR(ROUND('[10]Linked sheet'!M1868,'Rounded options'!$B$3),"-")</f>
        <v>0</v>
      </c>
      <c r="O1868" s="7" t="str">
        <f>IFERROR(VLOOKUP($B1868,[11]BPT_System_Structure!$B:$F,2,FALSE),"-")</f>
        <v>-</v>
      </c>
      <c r="P1868" s="23" t="str">
        <f>IFERROR(VLOOKUP($B1868,[11]BPT_System_Structure!$B:$F,3,FALSE),"-")</f>
        <v>-</v>
      </c>
      <c r="Q1868" s="8" t="str">
        <f>IFERROR(VLOOKUP($B1868,[11]BPT_System_Structure!$B:$F,5,FALSE),"-")</f>
        <v>-</v>
      </c>
      <c r="R1868" s="59">
        <v>0</v>
      </c>
    </row>
    <row r="1869" spans="2:18" hidden="1" x14ac:dyDescent="0.2">
      <c r="B1869" s="21" t="str">
        <f>'[10]Linked sheet'!A1869</f>
        <v>YR24B</v>
      </c>
      <c r="C1869" s="20" t="str">
        <f>VLOOKUP($B1869,'[10]Linked sheet'!$A$3:$O$1925,2,FALSE)</f>
        <v>Percutaneous Transluminal Other Procedures on Blood Vessel with CC Score 0-1</v>
      </c>
      <c r="D1869" s="68">
        <f>IF(AND($Q1869=$D$2,$O1869="HRG"),"See 07.BPT",IFERROR(ROUND('[10]Linked sheet'!C1869,'Rounded options'!$B$3),"-"))</f>
        <v>208</v>
      </c>
      <c r="E1869" s="66">
        <f>IF(AND($O1869="HRG",OR($D$2,$Q1869=$E$2)), "See 07.BPTs",IFERROR(ROUND('[10]Linked sheet'!D1869,'Rounded options'!$B$3),"-"))</f>
        <v>1158</v>
      </c>
      <c r="F1869" s="15" t="str">
        <f>IFERROR(ROUND(IF('[10]Linked sheet'!E1869="","-",'[10]Linked sheet'!E1869),'Rounded options'!$B$3),"-")</f>
        <v>-</v>
      </c>
      <c r="G1869" s="15" t="str">
        <f>IFERROR(ROUND(IF('[10]Linked sheet'!F1869="","-",'[10]Linked sheet'!F1869),'Rounded options'!$B$3),"-")</f>
        <v>-</v>
      </c>
      <c r="H1869" s="15">
        <f>IFERROR(ROUND(IF('[10]Linked sheet'!G1869="","-",'[10]Linked sheet'!G1869),'Rounded options'!$B$3),"-")</f>
        <v>5</v>
      </c>
      <c r="I1869" s="66">
        <f>IF(AND(Q1869=$I$2,$O1869="HRG"),"See 07.BPTs",IFERROR(ROUND('[10]Linked sheet'!H1869,'Rounded options'!$B$3),"-"))</f>
        <v>2619</v>
      </c>
      <c r="J1869" s="15">
        <f>IFERROR(ROUND(IF('[10]Linked sheet'!I1869="","-",'[10]Linked sheet'!I1869),'Rounded options'!$B$3),"-")</f>
        <v>13</v>
      </c>
      <c r="K1869" s="15">
        <f>IFERROR(ROUND(IF('[10]Linked sheet'!J1869="","-",'[10]Linked sheet'!J1869),'Rounded options'!$B$3),"-")</f>
        <v>212</v>
      </c>
      <c r="L1869" s="15" t="str">
        <f>IF('[10]Linked sheet'!K1869="","-",'[10]Linked sheet'!K1869)</f>
        <v>No</v>
      </c>
      <c r="M1869" s="39" t="str">
        <f>IF('[10]Linked sheet'!L1869="","-",'[10]Linked sheet'!L1869)</f>
        <v>-</v>
      </c>
      <c r="N1869" s="35">
        <f>IFERROR(ROUND('[10]Linked sheet'!M1869,'Rounded options'!$B$3),"-")</f>
        <v>0</v>
      </c>
      <c r="O1869" s="7" t="str">
        <f>IFERROR(VLOOKUP($B1869,[11]BPT_System_Structure!$B:$F,2,FALSE),"-")</f>
        <v>-</v>
      </c>
      <c r="P1869" s="23" t="str">
        <f>IFERROR(VLOOKUP($B1869,[11]BPT_System_Structure!$B:$F,3,FALSE),"-")</f>
        <v>-</v>
      </c>
      <c r="Q1869" s="8" t="str">
        <f>IFERROR(VLOOKUP($B1869,[11]BPT_System_Structure!$B:$F,5,FALSE),"-")</f>
        <v>-</v>
      </c>
      <c r="R1869" s="59">
        <v>0</v>
      </c>
    </row>
    <row r="1870" spans="2:18" x14ac:dyDescent="0.2">
      <c r="B1870" s="21" t="str">
        <f>'[10]Linked sheet'!A1870</f>
        <v>YR25Z</v>
      </c>
      <c r="C1870" s="20" t="str">
        <f>VLOOKUP($B1870,'[10]Linked sheet'!$A$3:$O$1925,2,FALSE)</f>
        <v>Arteriography</v>
      </c>
      <c r="D1870" s="68" t="str">
        <f>IF(AND($Q1870=$D$2,$O1870="HRG"),"See 07.BPT",IFERROR(ROUND('[10]Linked sheet'!C1870,'Rounded options'!$B$3),"-"))</f>
        <v>-</v>
      </c>
      <c r="E1870" s="66">
        <f>IF(AND($O1870="HRG",OR($D$2,$Q1870=$E$2)), "See 07.BPTs",IFERROR(ROUND('[10]Linked sheet'!D1870,'Rounded options'!$B$3),"-"))</f>
        <v>1013</v>
      </c>
      <c r="F1870" s="15" t="str">
        <f>IFERROR(ROUND(IF('[10]Linked sheet'!E1870="","-",'[10]Linked sheet'!E1870),'Rounded options'!$B$3),"-")</f>
        <v>-</v>
      </c>
      <c r="G1870" s="15" t="str">
        <f>IFERROR(ROUND(IF('[10]Linked sheet'!F1870="","-",'[10]Linked sheet'!F1870),'Rounded options'!$B$3),"-")</f>
        <v>-</v>
      </c>
      <c r="H1870" s="15">
        <f>IFERROR(ROUND(IF('[10]Linked sheet'!G1870="","-",'[10]Linked sheet'!G1870),'Rounded options'!$B$3),"-")</f>
        <v>5</v>
      </c>
      <c r="I1870" s="66">
        <f>IF(AND(Q1870=$I$2,$O1870="HRG"),"See 07.BPTs",IFERROR(ROUND('[10]Linked sheet'!H1870,'Rounded options'!$B$3),"-"))</f>
        <v>1026</v>
      </c>
      <c r="J1870" s="15">
        <f>IFERROR(ROUND(IF('[10]Linked sheet'!I1870="","-",'[10]Linked sheet'!I1870),'Rounded options'!$B$3),"-")</f>
        <v>5</v>
      </c>
      <c r="K1870" s="15">
        <f>IFERROR(ROUND(IF('[10]Linked sheet'!J1870="","-",'[10]Linked sheet'!J1870),'Rounded options'!$B$3),"-")</f>
        <v>212</v>
      </c>
      <c r="L1870" s="15" t="str">
        <f>IF('[10]Linked sheet'!K1870="","-",'[10]Linked sheet'!K1870)</f>
        <v>No</v>
      </c>
      <c r="M1870" s="39" t="str">
        <f>IF('[10]Linked sheet'!L1870="","-",'[10]Linked sheet'!L1870)</f>
        <v>-</v>
      </c>
      <c r="N1870" s="35">
        <f>IFERROR(ROUND('[10]Linked sheet'!M1870,'Rounded options'!$B$3),"-")</f>
        <v>0</v>
      </c>
      <c r="O1870" s="7" t="str">
        <f>IFERROR(VLOOKUP($B1870,[11]BPT_System_Structure!$B:$F,2,FALSE),"-")</f>
        <v>sub-HRG</v>
      </c>
      <c r="P1870" s="23" t="str">
        <f>IFERROR(VLOOKUP($B1870,[11]BPT_System_Structure!$B:$F,3,FALSE),"-")</f>
        <v>DayCase</v>
      </c>
      <c r="Q1870" s="8" t="str">
        <f>IFERROR(VLOOKUP($B1870,[11]BPT_System_Structure!$B:$F,5,FALSE),"-")</f>
        <v>DC/EL</v>
      </c>
      <c r="R1870" s="59" t="s">
        <v>11</v>
      </c>
    </row>
    <row r="1871" spans="2:18" hidden="1" x14ac:dyDescent="0.2">
      <c r="B1871" s="21" t="str">
        <f>'[10]Linked sheet'!A1871</f>
        <v>YR26Z</v>
      </c>
      <c r="C1871" s="20" t="str">
        <f>VLOOKUP($B1871,'[10]Linked sheet'!$A$3:$O$1925,2,FALSE)</f>
        <v>Venography</v>
      </c>
      <c r="D1871" s="68" t="str">
        <f>IF(AND($Q1871=$D$2,$O1871="HRG"),"See 07.BPT",IFERROR(ROUND('[10]Linked sheet'!C1871,'Rounded options'!$B$3),"-"))</f>
        <v>-</v>
      </c>
      <c r="E1871" s="66">
        <f>IF(AND($O1871="HRG",OR($D$2,$Q1871=$E$2)), "See 07.BPTs",IFERROR(ROUND('[10]Linked sheet'!D1871,'Rounded options'!$B$3),"-"))</f>
        <v>656</v>
      </c>
      <c r="F1871" s="15" t="str">
        <f>IFERROR(ROUND(IF('[10]Linked sheet'!E1871="","-",'[10]Linked sheet'!E1871),'Rounded options'!$B$3),"-")</f>
        <v>-</v>
      </c>
      <c r="G1871" s="15" t="str">
        <f>IFERROR(ROUND(IF('[10]Linked sheet'!F1871="","-",'[10]Linked sheet'!F1871),'Rounded options'!$B$3),"-")</f>
        <v>-</v>
      </c>
      <c r="H1871" s="15">
        <f>IFERROR(ROUND(IF('[10]Linked sheet'!G1871="","-",'[10]Linked sheet'!G1871),'Rounded options'!$B$3),"-")</f>
        <v>5</v>
      </c>
      <c r="I1871" s="66">
        <f>IF(AND(Q1871=$I$2,$O1871="HRG"),"See 07.BPTs",IFERROR(ROUND('[10]Linked sheet'!H1871,'Rounded options'!$B$3),"-"))</f>
        <v>656</v>
      </c>
      <c r="J1871" s="15">
        <f>IFERROR(ROUND(IF('[10]Linked sheet'!I1871="","-",'[10]Linked sheet'!I1871),'Rounded options'!$B$3),"-")</f>
        <v>5</v>
      </c>
      <c r="K1871" s="15">
        <f>IFERROR(ROUND(IF('[10]Linked sheet'!J1871="","-",'[10]Linked sheet'!J1871),'Rounded options'!$B$3),"-")</f>
        <v>212</v>
      </c>
      <c r="L1871" s="15" t="str">
        <f>IF('[10]Linked sheet'!K1871="","-",'[10]Linked sheet'!K1871)</f>
        <v>No</v>
      </c>
      <c r="M1871" s="39" t="str">
        <f>IF('[10]Linked sheet'!L1871="","-",'[10]Linked sheet'!L1871)</f>
        <v>-</v>
      </c>
      <c r="N1871" s="35">
        <f>IFERROR(ROUND('[10]Linked sheet'!M1871,'Rounded options'!$B$3),"-")</f>
        <v>0</v>
      </c>
      <c r="O1871" s="7" t="str">
        <f>IFERROR(VLOOKUP($B1871,[11]BPT_System_Structure!$B:$F,2,FALSE),"-")</f>
        <v>-</v>
      </c>
      <c r="P1871" s="23" t="str">
        <f>IFERROR(VLOOKUP($B1871,[11]BPT_System_Structure!$B:$F,3,FALSE),"-")</f>
        <v>-</v>
      </c>
      <c r="Q1871" s="8" t="str">
        <f>IFERROR(VLOOKUP($B1871,[11]BPT_System_Structure!$B:$F,5,FALSE),"-")</f>
        <v>-</v>
      </c>
      <c r="R1871" s="59">
        <v>0</v>
      </c>
    </row>
    <row r="1872" spans="2:18" hidden="1" x14ac:dyDescent="0.2">
      <c r="B1872" s="21" t="str">
        <f>'[10]Linked sheet'!A1872</f>
        <v>YR30Z</v>
      </c>
      <c r="C1872" s="20" t="str">
        <f>VLOOKUP($B1872,'[10]Linked sheet'!$A$3:$O$1925,2,FALSE)</f>
        <v>Percutaneous Transluminal, Laser or Radiofrequency Ablation, of Bilateral Varicose Veins</v>
      </c>
      <c r="D1872" s="68" t="str">
        <f>IF(AND($Q1872=$D$2,$O1872="HRG"),"See 07.BPT",IFERROR(ROUND('[10]Linked sheet'!C1872,'Rounded options'!$B$3),"-"))</f>
        <v>-</v>
      </c>
      <c r="E1872" s="66">
        <f>IF(AND($O1872="HRG",OR($D$2,$Q1872=$E$2)), "See 07.BPTs",IFERROR(ROUND('[10]Linked sheet'!D1872,'Rounded options'!$B$3),"-"))</f>
        <v>1309</v>
      </c>
      <c r="F1872" s="15" t="str">
        <f>IFERROR(ROUND(IF('[10]Linked sheet'!E1872="","-",'[10]Linked sheet'!E1872),'Rounded options'!$B$3),"-")</f>
        <v>-</v>
      </c>
      <c r="G1872" s="15" t="str">
        <f>IFERROR(ROUND(IF('[10]Linked sheet'!F1872="","-",'[10]Linked sheet'!F1872),'Rounded options'!$B$3),"-")</f>
        <v>-</v>
      </c>
      <c r="H1872" s="15">
        <f>IFERROR(ROUND(IF('[10]Linked sheet'!G1872="","-",'[10]Linked sheet'!G1872),'Rounded options'!$B$3),"-")</f>
        <v>5</v>
      </c>
      <c r="I1872" s="66">
        <f>IF(AND(Q1872=$I$2,$O1872="HRG"),"See 07.BPTs",IFERROR(ROUND('[10]Linked sheet'!H1872,'Rounded options'!$B$3),"-"))</f>
        <v>1309</v>
      </c>
      <c r="J1872" s="15">
        <f>IFERROR(ROUND(IF('[10]Linked sheet'!I1872="","-",'[10]Linked sheet'!I1872),'Rounded options'!$B$3),"-")</f>
        <v>5</v>
      </c>
      <c r="K1872" s="15">
        <f>IFERROR(ROUND(IF('[10]Linked sheet'!J1872="","-",'[10]Linked sheet'!J1872),'Rounded options'!$B$3),"-")</f>
        <v>212</v>
      </c>
      <c r="L1872" s="15" t="str">
        <f>IF('[10]Linked sheet'!K1872="","-",'[10]Linked sheet'!K1872)</f>
        <v>No</v>
      </c>
      <c r="M1872" s="39" t="str">
        <f>IF('[10]Linked sheet'!L1872="","-",'[10]Linked sheet'!L1872)</f>
        <v>-</v>
      </c>
      <c r="N1872" s="35">
        <f>IFERROR(ROUND('[10]Linked sheet'!M1872,'Rounded options'!$B$3),"-")</f>
        <v>0</v>
      </c>
      <c r="O1872" s="7" t="str">
        <f>IFERROR(VLOOKUP($B1872,[11]BPT_System_Structure!$B:$F,2,FALSE),"-")</f>
        <v>-</v>
      </c>
      <c r="P1872" s="23" t="str">
        <f>IFERROR(VLOOKUP($B1872,[11]BPT_System_Structure!$B:$F,3,FALSE),"-")</f>
        <v>-</v>
      </c>
      <c r="Q1872" s="8" t="str">
        <f>IFERROR(VLOOKUP($B1872,[11]BPT_System_Structure!$B:$F,5,FALSE),"-")</f>
        <v>-</v>
      </c>
      <c r="R1872" s="59">
        <v>0</v>
      </c>
    </row>
    <row r="1873" spans="2:18" hidden="1" x14ac:dyDescent="0.2">
      <c r="B1873" s="21" t="str">
        <f>'[10]Linked sheet'!A1873</f>
        <v>YR31Z</v>
      </c>
      <c r="C1873" s="20" t="str">
        <f>VLOOKUP($B1873,'[10]Linked sheet'!$A$3:$O$1925,2,FALSE)</f>
        <v>Percutaneous Transluminal, Laser or Radiofrequency Ablation, of Unilateral Varicose Veins</v>
      </c>
      <c r="D1873" s="68">
        <f>IF(AND($Q1873=$D$2,$O1873="HRG"),"See 07.BPT",IFERROR(ROUND('[10]Linked sheet'!C1873,'Rounded options'!$B$3),"-"))</f>
        <v>918</v>
      </c>
      <c r="E1873" s="66">
        <f>IF(AND($O1873="HRG",OR($D$2,$Q1873=$E$2)), "See 07.BPTs",IFERROR(ROUND('[10]Linked sheet'!D1873,'Rounded options'!$B$3),"-"))</f>
        <v>918</v>
      </c>
      <c r="F1873" s="15" t="str">
        <f>IFERROR(ROUND(IF('[10]Linked sheet'!E1873="","-",'[10]Linked sheet'!E1873),'Rounded options'!$B$3),"-")</f>
        <v>-</v>
      </c>
      <c r="G1873" s="15" t="str">
        <f>IFERROR(ROUND(IF('[10]Linked sheet'!F1873="","-",'[10]Linked sheet'!F1873),'Rounded options'!$B$3),"-")</f>
        <v>-</v>
      </c>
      <c r="H1873" s="15">
        <f>IFERROR(ROUND(IF('[10]Linked sheet'!G1873="","-",'[10]Linked sheet'!G1873),'Rounded options'!$B$3),"-")</f>
        <v>5</v>
      </c>
      <c r="I1873" s="66">
        <f>IF(AND(Q1873=$I$2,$O1873="HRG"),"See 07.BPTs",IFERROR(ROUND('[10]Linked sheet'!H1873,'Rounded options'!$B$3),"-"))</f>
        <v>918</v>
      </c>
      <c r="J1873" s="15">
        <f>IFERROR(ROUND(IF('[10]Linked sheet'!I1873="","-",'[10]Linked sheet'!I1873),'Rounded options'!$B$3),"-")</f>
        <v>5</v>
      </c>
      <c r="K1873" s="15">
        <f>IFERROR(ROUND(IF('[10]Linked sheet'!J1873="","-",'[10]Linked sheet'!J1873),'Rounded options'!$B$3),"-")</f>
        <v>212</v>
      </c>
      <c r="L1873" s="15" t="str">
        <f>IF('[10]Linked sheet'!K1873="","-",'[10]Linked sheet'!K1873)</f>
        <v>No</v>
      </c>
      <c r="M1873" s="39" t="str">
        <f>IF('[10]Linked sheet'!L1873="","-",'[10]Linked sheet'!L1873)</f>
        <v>-</v>
      </c>
      <c r="N1873" s="35">
        <f>IFERROR(ROUND('[10]Linked sheet'!M1873,'Rounded options'!$B$3),"-")</f>
        <v>0</v>
      </c>
      <c r="O1873" s="7" t="str">
        <f>IFERROR(VLOOKUP($B1873,[11]BPT_System_Structure!$B:$F,2,FALSE),"-")</f>
        <v>-</v>
      </c>
      <c r="P1873" s="23" t="str">
        <f>IFERROR(VLOOKUP($B1873,[11]BPT_System_Structure!$B:$F,3,FALSE),"-")</f>
        <v>-</v>
      </c>
      <c r="Q1873" s="8" t="str">
        <f>IFERROR(VLOOKUP($B1873,[11]BPT_System_Structure!$B:$F,5,FALSE),"-")</f>
        <v>-</v>
      </c>
      <c r="R1873" s="59">
        <v>0</v>
      </c>
    </row>
    <row r="1874" spans="2:18" hidden="1" x14ac:dyDescent="0.2">
      <c r="B1874" s="21" t="str">
        <f>'[10]Linked sheet'!A1874</f>
        <v>YR32Z</v>
      </c>
      <c r="C1874" s="20" t="str">
        <f>VLOOKUP($B1874,'[10]Linked sheet'!$A$3:$O$1925,2,FALSE)</f>
        <v>Sclerotherapy of Bilateral Varicose Veins</v>
      </c>
      <c r="D1874" s="68" t="str">
        <f>IF(AND($Q1874=$D$2,$O1874="HRG"),"See 07.BPT",IFERROR(ROUND('[10]Linked sheet'!C1874,'Rounded options'!$B$3),"-"))</f>
        <v>-</v>
      </c>
      <c r="E1874" s="66">
        <f>IF(AND($O1874="HRG",OR($D$2,$Q1874=$E$2)), "See 07.BPTs",IFERROR(ROUND('[10]Linked sheet'!D1874,'Rounded options'!$B$3),"-"))</f>
        <v>664</v>
      </c>
      <c r="F1874" s="15" t="str">
        <f>IFERROR(ROUND(IF('[10]Linked sheet'!E1874="","-",'[10]Linked sheet'!E1874),'Rounded options'!$B$3),"-")</f>
        <v>-</v>
      </c>
      <c r="G1874" s="15" t="str">
        <f>IFERROR(ROUND(IF('[10]Linked sheet'!F1874="","-",'[10]Linked sheet'!F1874),'Rounded options'!$B$3),"-")</f>
        <v>-</v>
      </c>
      <c r="H1874" s="15">
        <f>IFERROR(ROUND(IF('[10]Linked sheet'!G1874="","-",'[10]Linked sheet'!G1874),'Rounded options'!$B$3),"-")</f>
        <v>5</v>
      </c>
      <c r="I1874" s="66">
        <f>IF(AND(Q1874=$I$2,$O1874="HRG"),"See 07.BPTs",IFERROR(ROUND('[10]Linked sheet'!H1874,'Rounded options'!$B$3),"-"))</f>
        <v>664</v>
      </c>
      <c r="J1874" s="15">
        <f>IFERROR(ROUND(IF('[10]Linked sheet'!I1874="","-",'[10]Linked sheet'!I1874),'Rounded options'!$B$3),"-")</f>
        <v>5</v>
      </c>
      <c r="K1874" s="15">
        <f>IFERROR(ROUND(IF('[10]Linked sheet'!J1874="","-",'[10]Linked sheet'!J1874),'Rounded options'!$B$3),"-")</f>
        <v>212</v>
      </c>
      <c r="L1874" s="15" t="str">
        <f>IF('[10]Linked sheet'!K1874="","-",'[10]Linked sheet'!K1874)</f>
        <v>No</v>
      </c>
      <c r="M1874" s="39" t="str">
        <f>IF('[10]Linked sheet'!L1874="","-",'[10]Linked sheet'!L1874)</f>
        <v>-</v>
      </c>
      <c r="N1874" s="35">
        <f>IFERROR(ROUND('[10]Linked sheet'!M1874,'Rounded options'!$B$3),"-")</f>
        <v>0</v>
      </c>
      <c r="O1874" s="7" t="str">
        <f>IFERROR(VLOOKUP($B1874,[11]BPT_System_Structure!$B:$F,2,FALSE),"-")</f>
        <v>-</v>
      </c>
      <c r="P1874" s="23" t="str">
        <f>IFERROR(VLOOKUP($B1874,[11]BPT_System_Structure!$B:$F,3,FALSE),"-")</f>
        <v>-</v>
      </c>
      <c r="Q1874" s="8" t="str">
        <f>IFERROR(VLOOKUP($B1874,[11]BPT_System_Structure!$B:$F,5,FALSE),"-")</f>
        <v>-</v>
      </c>
      <c r="R1874" s="59">
        <v>0</v>
      </c>
    </row>
    <row r="1875" spans="2:18" hidden="1" x14ac:dyDescent="0.2">
      <c r="B1875" s="21" t="str">
        <f>'[10]Linked sheet'!A1875</f>
        <v>YR33Z</v>
      </c>
      <c r="C1875" s="20" t="str">
        <f>VLOOKUP($B1875,'[10]Linked sheet'!$A$3:$O$1925,2,FALSE)</f>
        <v>Sclerotherapy of Unilateral Varicose Veins</v>
      </c>
      <c r="D1875" s="68">
        <f>IF(AND($Q1875=$D$2,$O1875="HRG"),"See 07.BPT",IFERROR(ROUND('[10]Linked sheet'!C1875,'Rounded options'!$B$3),"-"))</f>
        <v>439</v>
      </c>
      <c r="E1875" s="66">
        <f>IF(AND($O1875="HRG",OR($D$2,$Q1875=$E$2)), "See 07.BPTs",IFERROR(ROUND('[10]Linked sheet'!D1875,'Rounded options'!$B$3),"-"))</f>
        <v>439</v>
      </c>
      <c r="F1875" s="15" t="str">
        <f>IFERROR(ROUND(IF('[10]Linked sheet'!E1875="","-",'[10]Linked sheet'!E1875),'Rounded options'!$B$3),"-")</f>
        <v>-</v>
      </c>
      <c r="G1875" s="15" t="str">
        <f>IFERROR(ROUND(IF('[10]Linked sheet'!F1875="","-",'[10]Linked sheet'!F1875),'Rounded options'!$B$3),"-")</f>
        <v>-</v>
      </c>
      <c r="H1875" s="15">
        <f>IFERROR(ROUND(IF('[10]Linked sheet'!G1875="","-",'[10]Linked sheet'!G1875),'Rounded options'!$B$3),"-")</f>
        <v>5</v>
      </c>
      <c r="I1875" s="66">
        <f>IF(AND(Q1875=$I$2,$O1875="HRG"),"See 07.BPTs",IFERROR(ROUND('[10]Linked sheet'!H1875,'Rounded options'!$B$3),"-"))</f>
        <v>439</v>
      </c>
      <c r="J1875" s="15">
        <f>IFERROR(ROUND(IF('[10]Linked sheet'!I1875="","-",'[10]Linked sheet'!I1875),'Rounded options'!$B$3),"-")</f>
        <v>5</v>
      </c>
      <c r="K1875" s="15">
        <f>IFERROR(ROUND(IF('[10]Linked sheet'!J1875="","-",'[10]Linked sheet'!J1875),'Rounded options'!$B$3),"-")</f>
        <v>212</v>
      </c>
      <c r="L1875" s="15" t="str">
        <f>IF('[10]Linked sheet'!K1875="","-",'[10]Linked sheet'!K1875)</f>
        <v>No</v>
      </c>
      <c r="M1875" s="39" t="str">
        <f>IF('[10]Linked sheet'!L1875="","-",'[10]Linked sheet'!L1875)</f>
        <v>-</v>
      </c>
      <c r="N1875" s="35">
        <f>IFERROR(ROUND('[10]Linked sheet'!M1875,'Rounded options'!$B$3),"-")</f>
        <v>0</v>
      </c>
      <c r="O1875" s="7" t="str">
        <f>IFERROR(VLOOKUP($B1875,[11]BPT_System_Structure!$B:$F,2,FALSE),"-")</f>
        <v>-</v>
      </c>
      <c r="P1875" s="23" t="str">
        <f>IFERROR(VLOOKUP($B1875,[11]BPT_System_Structure!$B:$F,3,FALSE),"-")</f>
        <v>-</v>
      </c>
      <c r="Q1875" s="8" t="str">
        <f>IFERROR(VLOOKUP($B1875,[11]BPT_System_Structure!$B:$F,5,FALSE),"-")</f>
        <v>-</v>
      </c>
      <c r="R1875" s="59">
        <v>0</v>
      </c>
    </row>
    <row r="1876" spans="2:18" hidden="1" x14ac:dyDescent="0.2">
      <c r="B1876" s="21" t="str">
        <f>'[10]Linked sheet'!A1876</f>
        <v>YR40A</v>
      </c>
      <c r="C1876" s="20" t="str">
        <f>VLOOKUP($B1876,'[10]Linked sheet'!$A$3:$O$1925,2,FALSE)</f>
        <v>Insertion of Non-Tunnelled Central Venous Catheter, 19 years and over</v>
      </c>
      <c r="D1876" s="68" t="str">
        <f>IF(AND($Q1876=$D$2,$O1876="HRG"),"See 07.BPT",IFERROR(ROUND('[10]Linked sheet'!C1876,'Rounded options'!$B$3),"-"))</f>
        <v>-</v>
      </c>
      <c r="E1876" s="66">
        <f>IF(AND($O1876="HRG",OR($D$2,$Q1876=$E$2)), "See 07.BPTs",IFERROR(ROUND('[10]Linked sheet'!D1876,'Rounded options'!$B$3),"-"))</f>
        <v>999</v>
      </c>
      <c r="F1876" s="15" t="str">
        <f>IFERROR(ROUND(IF('[10]Linked sheet'!E1876="","-",'[10]Linked sheet'!E1876),'Rounded options'!$B$3),"-")</f>
        <v>-</v>
      </c>
      <c r="G1876" s="15" t="str">
        <f>IFERROR(ROUND(IF('[10]Linked sheet'!F1876="","-",'[10]Linked sheet'!F1876),'Rounded options'!$B$3),"-")</f>
        <v>-</v>
      </c>
      <c r="H1876" s="15">
        <f>IFERROR(ROUND(IF('[10]Linked sheet'!G1876="","-",'[10]Linked sheet'!G1876),'Rounded options'!$B$3),"-")</f>
        <v>5</v>
      </c>
      <c r="I1876" s="66">
        <f>IF(AND(Q1876=$I$2,$O1876="HRG"),"See 07.BPTs",IFERROR(ROUND('[10]Linked sheet'!H1876,'Rounded options'!$B$3),"-"))</f>
        <v>1095</v>
      </c>
      <c r="J1876" s="15">
        <f>IFERROR(ROUND(IF('[10]Linked sheet'!I1876="","-",'[10]Linked sheet'!I1876),'Rounded options'!$B$3),"-")</f>
        <v>9</v>
      </c>
      <c r="K1876" s="15">
        <f>IFERROR(ROUND(IF('[10]Linked sheet'!J1876="","-",'[10]Linked sheet'!J1876),'Rounded options'!$B$3),"-")</f>
        <v>212</v>
      </c>
      <c r="L1876" s="15" t="str">
        <f>IF('[10]Linked sheet'!K1876="","-",'[10]Linked sheet'!K1876)</f>
        <v>No</v>
      </c>
      <c r="M1876" s="39" t="str">
        <f>IF('[10]Linked sheet'!L1876="","-",'[10]Linked sheet'!L1876)</f>
        <v>-</v>
      </c>
      <c r="N1876" s="35">
        <f>IFERROR(ROUND('[10]Linked sheet'!M1876,'Rounded options'!$B$3),"-")</f>
        <v>0</v>
      </c>
      <c r="O1876" s="7" t="str">
        <f>IFERROR(VLOOKUP($B1876,[11]BPT_System_Structure!$B:$F,2,FALSE),"-")</f>
        <v>-</v>
      </c>
      <c r="P1876" s="23" t="str">
        <f>IFERROR(VLOOKUP($B1876,[11]BPT_System_Structure!$B:$F,3,FALSE),"-")</f>
        <v>-</v>
      </c>
      <c r="Q1876" s="8" t="str">
        <f>IFERROR(VLOOKUP($B1876,[11]BPT_System_Structure!$B:$F,5,FALSE),"-")</f>
        <v>-</v>
      </c>
      <c r="R1876" s="59">
        <v>0</v>
      </c>
    </row>
    <row r="1877" spans="2:18" hidden="1" x14ac:dyDescent="0.2">
      <c r="B1877" s="21" t="str">
        <f>'[10]Linked sheet'!A1877</f>
        <v>YR40B</v>
      </c>
      <c r="C1877" s="20" t="str">
        <f>VLOOKUP($B1877,'[10]Linked sheet'!$A$3:$O$1925,2,FALSE)</f>
        <v>Insertion of Non-Tunnelled Central Venous Catheter, 18 years and under</v>
      </c>
      <c r="D1877" s="68" t="str">
        <f>IF(AND($Q1877=$D$2,$O1877="HRG"),"See 07.BPT",IFERROR(ROUND('[10]Linked sheet'!C1877,'Rounded options'!$B$3),"-"))</f>
        <v>-</v>
      </c>
      <c r="E1877" s="66">
        <f>IF(AND($O1877="HRG",OR($D$2,$Q1877=$E$2)), "See 07.BPTs",IFERROR(ROUND('[10]Linked sheet'!D1877,'Rounded options'!$B$3),"-"))</f>
        <v>1654</v>
      </c>
      <c r="F1877" s="15" t="str">
        <f>IFERROR(ROUND(IF('[10]Linked sheet'!E1877="","-",'[10]Linked sheet'!E1877),'Rounded options'!$B$3),"-")</f>
        <v>-</v>
      </c>
      <c r="G1877" s="15" t="str">
        <f>IFERROR(ROUND(IF('[10]Linked sheet'!F1877="","-",'[10]Linked sheet'!F1877),'Rounded options'!$B$3),"-")</f>
        <v>-</v>
      </c>
      <c r="H1877" s="15">
        <f>IFERROR(ROUND(IF('[10]Linked sheet'!G1877="","-",'[10]Linked sheet'!G1877),'Rounded options'!$B$3),"-")</f>
        <v>5</v>
      </c>
      <c r="I1877" s="66">
        <f>IF(AND(Q1877=$I$2,$O1877="HRG"),"See 07.BPTs",IFERROR(ROUND('[10]Linked sheet'!H1877,'Rounded options'!$B$3),"-"))</f>
        <v>1654</v>
      </c>
      <c r="J1877" s="15">
        <f>IFERROR(ROUND(IF('[10]Linked sheet'!I1877="","-",'[10]Linked sheet'!I1877),'Rounded options'!$B$3),"-")</f>
        <v>5</v>
      </c>
      <c r="K1877" s="15">
        <f>IFERROR(ROUND(IF('[10]Linked sheet'!J1877="","-",'[10]Linked sheet'!J1877),'Rounded options'!$B$3),"-")</f>
        <v>212</v>
      </c>
      <c r="L1877" s="15" t="str">
        <f>IF('[10]Linked sheet'!K1877="","-",'[10]Linked sheet'!K1877)</f>
        <v>No</v>
      </c>
      <c r="M1877" s="39" t="str">
        <f>IF('[10]Linked sheet'!L1877="","-",'[10]Linked sheet'!L1877)</f>
        <v>-</v>
      </c>
      <c r="N1877" s="35">
        <f>IFERROR(ROUND('[10]Linked sheet'!M1877,'Rounded options'!$B$3),"-")</f>
        <v>0</v>
      </c>
      <c r="O1877" s="7" t="str">
        <f>IFERROR(VLOOKUP($B1877,[11]BPT_System_Structure!$B:$F,2,FALSE),"-")</f>
        <v>-</v>
      </c>
      <c r="P1877" s="23" t="str">
        <f>IFERROR(VLOOKUP($B1877,[11]BPT_System_Structure!$B:$F,3,FALSE),"-")</f>
        <v>-</v>
      </c>
      <c r="Q1877" s="8" t="str">
        <f>IFERROR(VLOOKUP($B1877,[11]BPT_System_Structure!$B:$F,5,FALSE),"-")</f>
        <v>-</v>
      </c>
      <c r="R1877" s="59">
        <v>0</v>
      </c>
    </row>
    <row r="1878" spans="2:18" hidden="1" x14ac:dyDescent="0.2">
      <c r="B1878" s="21" t="str">
        <f>'[10]Linked sheet'!A1878</f>
        <v>YR41A</v>
      </c>
      <c r="C1878" s="20" t="str">
        <f>VLOOKUP($B1878,'[10]Linked sheet'!$A$3:$O$1925,2,FALSE)</f>
        <v>Insertion of Tunnelled Central Venous Catheter, 19 years and over</v>
      </c>
      <c r="D1878" s="68" t="str">
        <f>IF(AND($Q1878=$D$2,$O1878="HRG"),"See 07.BPT",IFERROR(ROUND('[10]Linked sheet'!C1878,'Rounded options'!$B$3),"-"))</f>
        <v>-</v>
      </c>
      <c r="E1878" s="66">
        <f>IF(AND($O1878="HRG",OR($D$2,$Q1878=$E$2)), "See 07.BPTs",IFERROR(ROUND('[10]Linked sheet'!D1878,'Rounded options'!$B$3),"-"))</f>
        <v>999</v>
      </c>
      <c r="F1878" s="15" t="str">
        <f>IFERROR(ROUND(IF('[10]Linked sheet'!E1878="","-",'[10]Linked sheet'!E1878),'Rounded options'!$B$3),"-")</f>
        <v>-</v>
      </c>
      <c r="G1878" s="15" t="str">
        <f>IFERROR(ROUND(IF('[10]Linked sheet'!F1878="","-",'[10]Linked sheet'!F1878),'Rounded options'!$B$3),"-")</f>
        <v>-</v>
      </c>
      <c r="H1878" s="15">
        <f>IFERROR(ROUND(IF('[10]Linked sheet'!G1878="","-",'[10]Linked sheet'!G1878),'Rounded options'!$B$3),"-")</f>
        <v>5</v>
      </c>
      <c r="I1878" s="66">
        <f>IF(AND(Q1878=$I$2,$O1878="HRG"),"See 07.BPTs",IFERROR(ROUND('[10]Linked sheet'!H1878,'Rounded options'!$B$3),"-"))</f>
        <v>1095</v>
      </c>
      <c r="J1878" s="15">
        <f>IFERROR(ROUND(IF('[10]Linked sheet'!I1878="","-",'[10]Linked sheet'!I1878),'Rounded options'!$B$3),"-")</f>
        <v>9</v>
      </c>
      <c r="K1878" s="15">
        <f>IFERROR(ROUND(IF('[10]Linked sheet'!J1878="","-",'[10]Linked sheet'!J1878),'Rounded options'!$B$3),"-")</f>
        <v>212</v>
      </c>
      <c r="L1878" s="15" t="str">
        <f>IF('[10]Linked sheet'!K1878="","-",'[10]Linked sheet'!K1878)</f>
        <v>No</v>
      </c>
      <c r="M1878" s="39" t="str">
        <f>IF('[10]Linked sheet'!L1878="","-",'[10]Linked sheet'!L1878)</f>
        <v>-</v>
      </c>
      <c r="N1878" s="35">
        <f>IFERROR(ROUND('[10]Linked sheet'!M1878,'Rounded options'!$B$3),"-")</f>
        <v>0</v>
      </c>
      <c r="O1878" s="7" t="str">
        <f>IFERROR(VLOOKUP($B1878,[11]BPT_System_Structure!$B:$F,2,FALSE),"-")</f>
        <v>-</v>
      </c>
      <c r="P1878" s="23" t="str">
        <f>IFERROR(VLOOKUP($B1878,[11]BPT_System_Structure!$B:$F,3,FALSE),"-")</f>
        <v>-</v>
      </c>
      <c r="Q1878" s="8" t="str">
        <f>IFERROR(VLOOKUP($B1878,[11]BPT_System_Structure!$B:$F,5,FALSE),"-")</f>
        <v>-</v>
      </c>
      <c r="R1878" s="59">
        <v>0</v>
      </c>
    </row>
    <row r="1879" spans="2:18" hidden="1" x14ac:dyDescent="0.2">
      <c r="B1879" s="21" t="str">
        <f>'[10]Linked sheet'!A1879</f>
        <v>YR41B</v>
      </c>
      <c r="C1879" s="20" t="str">
        <f>VLOOKUP($B1879,'[10]Linked sheet'!$A$3:$O$1925,2,FALSE)</f>
        <v>Insertion of Tunnelled Central Venous Catheter, 18 years and under</v>
      </c>
      <c r="D1879" s="68" t="str">
        <f>IF(AND($Q1879=$D$2,$O1879="HRG"),"See 07.BPT",IFERROR(ROUND('[10]Linked sheet'!C1879,'Rounded options'!$B$3),"-"))</f>
        <v>-</v>
      </c>
      <c r="E1879" s="66">
        <f>IF(AND($O1879="HRG",OR($D$2,$Q1879=$E$2)), "See 07.BPTs",IFERROR(ROUND('[10]Linked sheet'!D1879,'Rounded options'!$B$3),"-"))</f>
        <v>1782</v>
      </c>
      <c r="F1879" s="15" t="str">
        <f>IFERROR(ROUND(IF('[10]Linked sheet'!E1879="","-",'[10]Linked sheet'!E1879),'Rounded options'!$B$3),"-")</f>
        <v>-</v>
      </c>
      <c r="G1879" s="15" t="str">
        <f>IFERROR(ROUND(IF('[10]Linked sheet'!F1879="","-",'[10]Linked sheet'!F1879),'Rounded options'!$B$3),"-")</f>
        <v>-</v>
      </c>
      <c r="H1879" s="15">
        <f>IFERROR(ROUND(IF('[10]Linked sheet'!G1879="","-",'[10]Linked sheet'!G1879),'Rounded options'!$B$3),"-")</f>
        <v>5</v>
      </c>
      <c r="I1879" s="66">
        <f>IF(AND(Q1879=$I$2,$O1879="HRG"),"See 07.BPTs",IFERROR(ROUND('[10]Linked sheet'!H1879,'Rounded options'!$B$3),"-"))</f>
        <v>1870</v>
      </c>
      <c r="J1879" s="15">
        <f>IFERROR(ROUND(IF('[10]Linked sheet'!I1879="","-",'[10]Linked sheet'!I1879),'Rounded options'!$B$3),"-")</f>
        <v>5</v>
      </c>
      <c r="K1879" s="15">
        <f>IFERROR(ROUND(IF('[10]Linked sheet'!J1879="","-",'[10]Linked sheet'!J1879),'Rounded options'!$B$3),"-")</f>
        <v>212</v>
      </c>
      <c r="L1879" s="15" t="str">
        <f>IF('[10]Linked sheet'!K1879="","-",'[10]Linked sheet'!K1879)</f>
        <v>No</v>
      </c>
      <c r="M1879" s="39" t="str">
        <f>IF('[10]Linked sheet'!L1879="","-",'[10]Linked sheet'!L1879)</f>
        <v>-</v>
      </c>
      <c r="N1879" s="35">
        <f>IFERROR(ROUND('[10]Linked sheet'!M1879,'Rounded options'!$B$3),"-")</f>
        <v>0</v>
      </c>
      <c r="O1879" s="7" t="str">
        <f>IFERROR(VLOOKUP($B1879,[11]BPT_System_Structure!$B:$F,2,FALSE),"-")</f>
        <v>-</v>
      </c>
      <c r="P1879" s="23" t="str">
        <f>IFERROR(VLOOKUP($B1879,[11]BPT_System_Structure!$B:$F,3,FALSE),"-")</f>
        <v>-</v>
      </c>
      <c r="Q1879" s="8" t="str">
        <f>IFERROR(VLOOKUP($B1879,[11]BPT_System_Structure!$B:$F,5,FALSE),"-")</f>
        <v>-</v>
      </c>
      <c r="R1879" s="59">
        <v>0</v>
      </c>
    </row>
    <row r="1880" spans="2:18" hidden="1" x14ac:dyDescent="0.2">
      <c r="B1880" s="21" t="str">
        <f>'[10]Linked sheet'!A1880</f>
        <v>YR42A</v>
      </c>
      <c r="C1880" s="20" t="str">
        <f>VLOOKUP($B1880,'[10]Linked sheet'!$A$3:$O$1925,2,FALSE)</f>
        <v>Peripheral Insertion of Central Venous Catheter, 19 years and over</v>
      </c>
      <c r="D1880" s="68">
        <f>IF(AND($Q1880=$D$2,$O1880="HRG"),"See 07.BPT",IFERROR(ROUND('[10]Linked sheet'!C1880,'Rounded options'!$B$3),"-"))</f>
        <v>356</v>
      </c>
      <c r="E1880" s="66">
        <f>IF(AND($O1880="HRG",OR($D$2,$Q1880=$E$2)), "See 07.BPTs",IFERROR(ROUND('[10]Linked sheet'!D1880,'Rounded options'!$B$3),"-"))</f>
        <v>356</v>
      </c>
      <c r="F1880" s="15" t="str">
        <f>IFERROR(ROUND(IF('[10]Linked sheet'!E1880="","-",'[10]Linked sheet'!E1880),'Rounded options'!$B$3),"-")</f>
        <v>-</v>
      </c>
      <c r="G1880" s="15" t="str">
        <f>IFERROR(ROUND(IF('[10]Linked sheet'!F1880="","-",'[10]Linked sheet'!F1880),'Rounded options'!$B$3),"-")</f>
        <v>-</v>
      </c>
      <c r="H1880" s="15">
        <f>IFERROR(ROUND(IF('[10]Linked sheet'!G1880="","-",'[10]Linked sheet'!G1880),'Rounded options'!$B$3),"-")</f>
        <v>5</v>
      </c>
      <c r="I1880" s="66">
        <f>IF(AND(Q1880=$I$2,$O1880="HRG"),"See 07.BPTs",IFERROR(ROUND('[10]Linked sheet'!H1880,'Rounded options'!$B$3),"-"))</f>
        <v>911</v>
      </c>
      <c r="J1880" s="15">
        <f>IFERROR(ROUND(IF('[10]Linked sheet'!I1880="","-",'[10]Linked sheet'!I1880),'Rounded options'!$B$3),"-")</f>
        <v>5</v>
      </c>
      <c r="K1880" s="15">
        <f>IFERROR(ROUND(IF('[10]Linked sheet'!J1880="","-",'[10]Linked sheet'!J1880),'Rounded options'!$B$3),"-")</f>
        <v>212</v>
      </c>
      <c r="L1880" s="15" t="str">
        <f>IF('[10]Linked sheet'!K1880="","-",'[10]Linked sheet'!K1880)</f>
        <v>No</v>
      </c>
      <c r="M1880" s="39" t="str">
        <f>IF('[10]Linked sheet'!L1880="","-",'[10]Linked sheet'!L1880)</f>
        <v>-</v>
      </c>
      <c r="N1880" s="35">
        <f>IFERROR(ROUND('[10]Linked sheet'!M1880,'Rounded options'!$B$3),"-")</f>
        <v>0</v>
      </c>
      <c r="O1880" s="7" t="str">
        <f>IFERROR(VLOOKUP($B1880,[11]BPT_System_Structure!$B:$F,2,FALSE),"-")</f>
        <v>-</v>
      </c>
      <c r="P1880" s="23" t="str">
        <f>IFERROR(VLOOKUP($B1880,[11]BPT_System_Structure!$B:$F,3,FALSE),"-")</f>
        <v>-</v>
      </c>
      <c r="Q1880" s="8" t="str">
        <f>IFERROR(VLOOKUP($B1880,[11]BPT_System_Structure!$B:$F,5,FALSE),"-")</f>
        <v>-</v>
      </c>
      <c r="R1880" s="59">
        <v>0</v>
      </c>
    </row>
    <row r="1881" spans="2:18" hidden="1" x14ac:dyDescent="0.2">
      <c r="B1881" s="21" t="str">
        <f>'[10]Linked sheet'!A1881</f>
        <v>YR42B</v>
      </c>
      <c r="C1881" s="20" t="str">
        <f>VLOOKUP($B1881,'[10]Linked sheet'!$A$3:$O$1925,2,FALSE)</f>
        <v>Peripheral Insertion of Central Venous Catheter, 18 years and under</v>
      </c>
      <c r="D1881" s="68" t="str">
        <f>IF(AND($Q1881=$D$2,$O1881="HRG"),"See 07.BPT",IFERROR(ROUND('[10]Linked sheet'!C1881,'Rounded options'!$B$3),"-"))</f>
        <v>-</v>
      </c>
      <c r="E1881" s="66">
        <f>IF(AND($O1881="HRG",OR($D$2,$Q1881=$E$2)), "See 07.BPTs",IFERROR(ROUND('[10]Linked sheet'!D1881,'Rounded options'!$B$3),"-"))</f>
        <v>1410</v>
      </c>
      <c r="F1881" s="15" t="str">
        <f>IFERROR(ROUND(IF('[10]Linked sheet'!E1881="","-",'[10]Linked sheet'!E1881),'Rounded options'!$B$3),"-")</f>
        <v>-</v>
      </c>
      <c r="G1881" s="15" t="str">
        <f>IFERROR(ROUND(IF('[10]Linked sheet'!F1881="","-",'[10]Linked sheet'!F1881),'Rounded options'!$B$3),"-")</f>
        <v>-</v>
      </c>
      <c r="H1881" s="15">
        <f>IFERROR(ROUND(IF('[10]Linked sheet'!G1881="","-",'[10]Linked sheet'!G1881),'Rounded options'!$B$3),"-")</f>
        <v>5</v>
      </c>
      <c r="I1881" s="66">
        <f>IF(AND(Q1881=$I$2,$O1881="HRG"),"See 07.BPTs",IFERROR(ROUND('[10]Linked sheet'!H1881,'Rounded options'!$B$3),"-"))</f>
        <v>2469</v>
      </c>
      <c r="J1881" s="15">
        <f>IFERROR(ROUND(IF('[10]Linked sheet'!I1881="","-",'[10]Linked sheet'!I1881),'Rounded options'!$B$3),"-")</f>
        <v>5</v>
      </c>
      <c r="K1881" s="15">
        <f>IFERROR(ROUND(IF('[10]Linked sheet'!J1881="","-",'[10]Linked sheet'!J1881),'Rounded options'!$B$3),"-")</f>
        <v>212</v>
      </c>
      <c r="L1881" s="15" t="str">
        <f>IF('[10]Linked sheet'!K1881="","-",'[10]Linked sheet'!K1881)</f>
        <v>No</v>
      </c>
      <c r="M1881" s="39" t="str">
        <f>IF('[10]Linked sheet'!L1881="","-",'[10]Linked sheet'!L1881)</f>
        <v>-</v>
      </c>
      <c r="N1881" s="35">
        <f>IFERROR(ROUND('[10]Linked sheet'!M1881,'Rounded options'!$B$3),"-")</f>
        <v>0</v>
      </c>
      <c r="O1881" s="7" t="str">
        <f>IFERROR(VLOOKUP($B1881,[11]BPT_System_Structure!$B:$F,2,FALSE),"-")</f>
        <v>-</v>
      </c>
      <c r="P1881" s="23" t="str">
        <f>IFERROR(VLOOKUP($B1881,[11]BPT_System_Structure!$B:$F,3,FALSE),"-")</f>
        <v>-</v>
      </c>
      <c r="Q1881" s="8" t="str">
        <f>IFERROR(VLOOKUP($B1881,[11]BPT_System_Structure!$B:$F,5,FALSE),"-")</f>
        <v>-</v>
      </c>
      <c r="R1881" s="59">
        <v>0</v>
      </c>
    </row>
    <row r="1882" spans="2:18" hidden="1" x14ac:dyDescent="0.2">
      <c r="B1882" s="21" t="str">
        <f>'[10]Linked sheet'!A1882</f>
        <v>YR43A</v>
      </c>
      <c r="C1882" s="20" t="str">
        <f>VLOOKUP($B1882,'[10]Linked sheet'!$A$3:$O$1925,2,FALSE)</f>
        <v>Attention to Central Venous Catheter, 19 years and over</v>
      </c>
      <c r="D1882" s="68">
        <f>IF(AND($Q1882=$D$2,$O1882="HRG"),"See 07.BPT",IFERROR(ROUND('[10]Linked sheet'!C1882,'Rounded options'!$B$3),"-"))</f>
        <v>222</v>
      </c>
      <c r="E1882" s="66">
        <f>IF(AND($O1882="HRG",OR($D$2,$Q1882=$E$2)), "See 07.BPTs",IFERROR(ROUND('[10]Linked sheet'!D1882,'Rounded options'!$B$3),"-"))</f>
        <v>222</v>
      </c>
      <c r="F1882" s="15" t="str">
        <f>IFERROR(ROUND(IF('[10]Linked sheet'!E1882="","-",'[10]Linked sheet'!E1882),'Rounded options'!$B$3),"-")</f>
        <v>-</v>
      </c>
      <c r="G1882" s="15" t="str">
        <f>IFERROR(ROUND(IF('[10]Linked sheet'!F1882="","-",'[10]Linked sheet'!F1882),'Rounded options'!$B$3),"-")</f>
        <v>-</v>
      </c>
      <c r="H1882" s="15">
        <f>IFERROR(ROUND(IF('[10]Linked sheet'!G1882="","-",'[10]Linked sheet'!G1882),'Rounded options'!$B$3),"-")</f>
        <v>5</v>
      </c>
      <c r="I1882" s="66">
        <f>IF(AND(Q1882=$I$2,$O1882="HRG"),"See 07.BPTs",IFERROR(ROUND('[10]Linked sheet'!H1882,'Rounded options'!$B$3),"-"))</f>
        <v>409</v>
      </c>
      <c r="J1882" s="15">
        <f>IFERROR(ROUND(IF('[10]Linked sheet'!I1882="","-",'[10]Linked sheet'!I1882),'Rounded options'!$B$3),"-")</f>
        <v>5</v>
      </c>
      <c r="K1882" s="15">
        <f>IFERROR(ROUND(IF('[10]Linked sheet'!J1882="","-",'[10]Linked sheet'!J1882),'Rounded options'!$B$3),"-")</f>
        <v>212</v>
      </c>
      <c r="L1882" s="15" t="str">
        <f>IF('[10]Linked sheet'!K1882="","-",'[10]Linked sheet'!K1882)</f>
        <v>No</v>
      </c>
      <c r="M1882" s="39" t="str">
        <f>IF('[10]Linked sheet'!L1882="","-",'[10]Linked sheet'!L1882)</f>
        <v>-</v>
      </c>
      <c r="N1882" s="35">
        <f>IFERROR(ROUND('[10]Linked sheet'!M1882,'Rounded options'!$B$3),"-")</f>
        <v>0</v>
      </c>
      <c r="O1882" s="7" t="str">
        <f>IFERROR(VLOOKUP($B1882,[11]BPT_System_Structure!$B:$F,2,FALSE),"-")</f>
        <v>-</v>
      </c>
      <c r="P1882" s="23" t="str">
        <f>IFERROR(VLOOKUP($B1882,[11]BPT_System_Structure!$B:$F,3,FALSE),"-")</f>
        <v>-</v>
      </c>
      <c r="Q1882" s="8" t="str">
        <f>IFERROR(VLOOKUP($B1882,[11]BPT_System_Structure!$B:$F,5,FALSE),"-")</f>
        <v>-</v>
      </c>
      <c r="R1882" s="59">
        <v>0</v>
      </c>
    </row>
    <row r="1883" spans="2:18" hidden="1" x14ac:dyDescent="0.2">
      <c r="B1883" s="21" t="str">
        <f>'[10]Linked sheet'!A1883</f>
        <v>YR43B</v>
      </c>
      <c r="C1883" s="20" t="str">
        <f>VLOOKUP($B1883,'[10]Linked sheet'!$A$3:$O$1925,2,FALSE)</f>
        <v>Attention to Central Venous Catheter, 18 years and under</v>
      </c>
      <c r="D1883" s="68" t="str">
        <f>IF(AND($Q1883=$D$2,$O1883="HRG"),"See 07.BPT",IFERROR(ROUND('[10]Linked sheet'!C1883,'Rounded options'!$B$3),"-"))</f>
        <v>-</v>
      </c>
      <c r="E1883" s="66">
        <f>IF(AND($O1883="HRG",OR($D$2,$Q1883=$E$2)), "See 07.BPTs",IFERROR(ROUND('[10]Linked sheet'!D1883,'Rounded options'!$B$3),"-"))</f>
        <v>583</v>
      </c>
      <c r="F1883" s="15" t="str">
        <f>IFERROR(ROUND(IF('[10]Linked sheet'!E1883="","-",'[10]Linked sheet'!E1883),'Rounded options'!$B$3),"-")</f>
        <v>-</v>
      </c>
      <c r="G1883" s="15" t="str">
        <f>IFERROR(ROUND(IF('[10]Linked sheet'!F1883="","-",'[10]Linked sheet'!F1883),'Rounded options'!$B$3),"-")</f>
        <v>-</v>
      </c>
      <c r="H1883" s="15">
        <f>IFERROR(ROUND(IF('[10]Linked sheet'!G1883="","-",'[10]Linked sheet'!G1883),'Rounded options'!$B$3),"-")</f>
        <v>5</v>
      </c>
      <c r="I1883" s="66">
        <f>IF(AND(Q1883=$I$2,$O1883="HRG"),"See 07.BPTs",IFERROR(ROUND('[10]Linked sheet'!H1883,'Rounded options'!$B$3),"-"))</f>
        <v>950</v>
      </c>
      <c r="J1883" s="15">
        <f>IFERROR(ROUND(IF('[10]Linked sheet'!I1883="","-",'[10]Linked sheet'!I1883),'Rounded options'!$B$3),"-")</f>
        <v>5</v>
      </c>
      <c r="K1883" s="15">
        <f>IFERROR(ROUND(IF('[10]Linked sheet'!J1883="","-",'[10]Linked sheet'!J1883),'Rounded options'!$B$3),"-")</f>
        <v>212</v>
      </c>
      <c r="L1883" s="15" t="str">
        <f>IF('[10]Linked sheet'!K1883="","-",'[10]Linked sheet'!K1883)</f>
        <v>No</v>
      </c>
      <c r="M1883" s="39" t="str">
        <f>IF('[10]Linked sheet'!L1883="","-",'[10]Linked sheet'!L1883)</f>
        <v>-</v>
      </c>
      <c r="N1883" s="35">
        <f>IFERROR(ROUND('[10]Linked sheet'!M1883,'Rounded options'!$B$3),"-")</f>
        <v>0</v>
      </c>
      <c r="O1883" s="7" t="str">
        <f>IFERROR(VLOOKUP($B1883,[11]BPT_System_Structure!$B:$F,2,FALSE),"-")</f>
        <v>-</v>
      </c>
      <c r="P1883" s="23" t="str">
        <f>IFERROR(VLOOKUP($B1883,[11]BPT_System_Structure!$B:$F,3,FALSE),"-")</f>
        <v>-</v>
      </c>
      <c r="Q1883" s="8" t="str">
        <f>IFERROR(VLOOKUP($B1883,[11]BPT_System_Structure!$B:$F,5,FALSE),"-")</f>
        <v>-</v>
      </c>
      <c r="R1883" s="59">
        <v>0</v>
      </c>
    </row>
    <row r="1884" spans="2:18" hidden="1" x14ac:dyDescent="0.2">
      <c r="B1884" s="21" t="str">
        <f>'[10]Linked sheet'!A1884</f>
        <v>YR44A</v>
      </c>
      <c r="C1884" s="20" t="str">
        <f>VLOOKUP($B1884,'[10]Linked sheet'!$A$3:$O$1925,2,FALSE)</f>
        <v>Removal of Central Venous Catheter, 19 years and over</v>
      </c>
      <c r="D1884" s="68">
        <f>IF(AND($Q1884=$D$2,$O1884="HRG"),"See 07.BPT",IFERROR(ROUND('[10]Linked sheet'!C1884,'Rounded options'!$B$3),"-"))</f>
        <v>344</v>
      </c>
      <c r="E1884" s="66">
        <f>IF(AND($O1884="HRG",OR($D$2,$Q1884=$E$2)), "See 07.BPTs",IFERROR(ROUND('[10]Linked sheet'!D1884,'Rounded options'!$B$3),"-"))</f>
        <v>344</v>
      </c>
      <c r="F1884" s="15" t="str">
        <f>IFERROR(ROUND(IF('[10]Linked sheet'!E1884="","-",'[10]Linked sheet'!E1884),'Rounded options'!$B$3),"-")</f>
        <v>-</v>
      </c>
      <c r="G1884" s="15" t="str">
        <f>IFERROR(ROUND(IF('[10]Linked sheet'!F1884="","-",'[10]Linked sheet'!F1884),'Rounded options'!$B$3),"-")</f>
        <v>-</v>
      </c>
      <c r="H1884" s="15">
        <f>IFERROR(ROUND(IF('[10]Linked sheet'!G1884="","-",'[10]Linked sheet'!G1884),'Rounded options'!$B$3),"-")</f>
        <v>5</v>
      </c>
      <c r="I1884" s="66">
        <f>IF(AND(Q1884=$I$2,$O1884="HRG"),"See 07.BPTs",IFERROR(ROUND('[10]Linked sheet'!H1884,'Rounded options'!$B$3),"-"))</f>
        <v>557</v>
      </c>
      <c r="J1884" s="15">
        <f>IFERROR(ROUND(IF('[10]Linked sheet'!I1884="","-",'[10]Linked sheet'!I1884),'Rounded options'!$B$3),"-")</f>
        <v>5</v>
      </c>
      <c r="K1884" s="15">
        <f>IFERROR(ROUND(IF('[10]Linked sheet'!J1884="","-",'[10]Linked sheet'!J1884),'Rounded options'!$B$3),"-")</f>
        <v>212</v>
      </c>
      <c r="L1884" s="15" t="str">
        <f>IF('[10]Linked sheet'!K1884="","-",'[10]Linked sheet'!K1884)</f>
        <v>No</v>
      </c>
      <c r="M1884" s="39" t="str">
        <f>IF('[10]Linked sheet'!L1884="","-",'[10]Linked sheet'!L1884)</f>
        <v>-</v>
      </c>
      <c r="N1884" s="35">
        <f>IFERROR(ROUND('[10]Linked sheet'!M1884,'Rounded options'!$B$3),"-")</f>
        <v>0</v>
      </c>
      <c r="O1884" s="7" t="str">
        <f>IFERROR(VLOOKUP($B1884,[11]BPT_System_Structure!$B:$F,2,FALSE),"-")</f>
        <v>-</v>
      </c>
      <c r="P1884" s="23" t="str">
        <f>IFERROR(VLOOKUP($B1884,[11]BPT_System_Structure!$B:$F,3,FALSE),"-")</f>
        <v>-</v>
      </c>
      <c r="Q1884" s="8" t="str">
        <f>IFERROR(VLOOKUP($B1884,[11]BPT_System_Structure!$B:$F,5,FALSE),"-")</f>
        <v>-</v>
      </c>
      <c r="R1884" s="59">
        <v>0</v>
      </c>
    </row>
    <row r="1885" spans="2:18" hidden="1" x14ac:dyDescent="0.2">
      <c r="B1885" s="21" t="str">
        <f>'[10]Linked sheet'!A1885</f>
        <v>YR44B</v>
      </c>
      <c r="C1885" s="20" t="str">
        <f>VLOOKUP($B1885,'[10]Linked sheet'!$A$3:$O$1925,2,FALSE)</f>
        <v>Removal of Central Venous Catheter, 18 years and under</v>
      </c>
      <c r="D1885" s="68" t="str">
        <f>IF(AND($Q1885=$D$2,$O1885="HRG"),"See 07.BPT",IFERROR(ROUND('[10]Linked sheet'!C1885,'Rounded options'!$B$3),"-"))</f>
        <v>-</v>
      </c>
      <c r="E1885" s="66">
        <f>IF(AND($O1885="HRG",OR($D$2,$Q1885=$E$2)), "See 07.BPTs",IFERROR(ROUND('[10]Linked sheet'!D1885,'Rounded options'!$B$3),"-"))</f>
        <v>841</v>
      </c>
      <c r="F1885" s="15" t="str">
        <f>IFERROR(ROUND(IF('[10]Linked sheet'!E1885="","-",'[10]Linked sheet'!E1885),'Rounded options'!$B$3),"-")</f>
        <v>-</v>
      </c>
      <c r="G1885" s="15" t="str">
        <f>IFERROR(ROUND(IF('[10]Linked sheet'!F1885="","-",'[10]Linked sheet'!F1885),'Rounded options'!$B$3),"-")</f>
        <v>-</v>
      </c>
      <c r="H1885" s="15">
        <f>IFERROR(ROUND(IF('[10]Linked sheet'!G1885="","-",'[10]Linked sheet'!G1885),'Rounded options'!$B$3),"-")</f>
        <v>5</v>
      </c>
      <c r="I1885" s="66">
        <f>IF(AND(Q1885=$I$2,$O1885="HRG"),"See 07.BPTs",IFERROR(ROUND('[10]Linked sheet'!H1885,'Rounded options'!$B$3),"-"))</f>
        <v>1193</v>
      </c>
      <c r="J1885" s="15">
        <f>IFERROR(ROUND(IF('[10]Linked sheet'!I1885="","-",'[10]Linked sheet'!I1885),'Rounded options'!$B$3),"-")</f>
        <v>5</v>
      </c>
      <c r="K1885" s="15">
        <f>IFERROR(ROUND(IF('[10]Linked sheet'!J1885="","-",'[10]Linked sheet'!J1885),'Rounded options'!$B$3),"-")</f>
        <v>212</v>
      </c>
      <c r="L1885" s="15" t="str">
        <f>IF('[10]Linked sheet'!K1885="","-",'[10]Linked sheet'!K1885)</f>
        <v>No</v>
      </c>
      <c r="M1885" s="39" t="str">
        <f>IF('[10]Linked sheet'!L1885="","-",'[10]Linked sheet'!L1885)</f>
        <v>-</v>
      </c>
      <c r="N1885" s="35">
        <f>IFERROR(ROUND('[10]Linked sheet'!M1885,'Rounded options'!$B$3),"-")</f>
        <v>0</v>
      </c>
      <c r="O1885" s="7" t="str">
        <f>IFERROR(VLOOKUP($B1885,[11]BPT_System_Structure!$B:$F,2,FALSE),"-")</f>
        <v>-</v>
      </c>
      <c r="P1885" s="23" t="str">
        <f>IFERROR(VLOOKUP($B1885,[11]BPT_System_Structure!$B:$F,3,FALSE),"-")</f>
        <v>-</v>
      </c>
      <c r="Q1885" s="8" t="str">
        <f>IFERROR(VLOOKUP($B1885,[11]BPT_System_Structure!$B:$F,5,FALSE),"-")</f>
        <v>-</v>
      </c>
      <c r="R1885" s="59">
        <v>0</v>
      </c>
    </row>
    <row r="1886" spans="2:18" hidden="1" x14ac:dyDescent="0.2">
      <c r="B1886" s="21" t="str">
        <f>'[10]Linked sheet'!A1886</f>
        <v>YR45Z</v>
      </c>
      <c r="C1886" s="20" t="str">
        <f>VLOOKUP($B1886,'[10]Linked sheet'!$A$3:$O$1925,2,FALSE)</f>
        <v>Insertion of Subcutaneous Port</v>
      </c>
      <c r="D1886" s="68" t="str">
        <f>IF(AND($Q1886=$D$2,$O1886="HRG"),"See 07.BPT",IFERROR(ROUND('[10]Linked sheet'!C1886,'Rounded options'!$B$3),"-"))</f>
        <v>-</v>
      </c>
      <c r="E1886" s="66">
        <f>IF(AND($O1886="HRG",OR($D$2,$Q1886=$E$2)), "See 07.BPTs",IFERROR(ROUND('[10]Linked sheet'!D1886,'Rounded options'!$B$3),"-"))</f>
        <v>1118</v>
      </c>
      <c r="F1886" s="15" t="str">
        <f>IFERROR(ROUND(IF('[10]Linked sheet'!E1886="","-",'[10]Linked sheet'!E1886),'Rounded options'!$B$3),"-")</f>
        <v>-</v>
      </c>
      <c r="G1886" s="15" t="str">
        <f>IFERROR(ROUND(IF('[10]Linked sheet'!F1886="","-",'[10]Linked sheet'!F1886),'Rounded options'!$B$3),"-")</f>
        <v>-</v>
      </c>
      <c r="H1886" s="15">
        <f>IFERROR(ROUND(IF('[10]Linked sheet'!G1886="","-",'[10]Linked sheet'!G1886),'Rounded options'!$B$3),"-")</f>
        <v>5</v>
      </c>
      <c r="I1886" s="66">
        <f>IF(AND(Q1886=$I$2,$O1886="HRG"),"See 07.BPTs",IFERROR(ROUND('[10]Linked sheet'!H1886,'Rounded options'!$B$3),"-"))</f>
        <v>1408</v>
      </c>
      <c r="J1886" s="15">
        <f>IFERROR(ROUND(IF('[10]Linked sheet'!I1886="","-",'[10]Linked sheet'!I1886),'Rounded options'!$B$3),"-")</f>
        <v>5</v>
      </c>
      <c r="K1886" s="15">
        <f>IFERROR(ROUND(IF('[10]Linked sheet'!J1886="","-",'[10]Linked sheet'!J1886),'Rounded options'!$B$3),"-")</f>
        <v>212</v>
      </c>
      <c r="L1886" s="15" t="str">
        <f>IF('[10]Linked sheet'!K1886="","-",'[10]Linked sheet'!K1886)</f>
        <v>No</v>
      </c>
      <c r="M1886" s="39" t="str">
        <f>IF('[10]Linked sheet'!L1886="","-",'[10]Linked sheet'!L1886)</f>
        <v>-</v>
      </c>
      <c r="N1886" s="35">
        <f>IFERROR(ROUND('[10]Linked sheet'!M1886,'Rounded options'!$B$3),"-")</f>
        <v>0</v>
      </c>
      <c r="O1886" s="7" t="str">
        <f>IFERROR(VLOOKUP($B1886,[11]BPT_System_Structure!$B:$F,2,FALSE),"-")</f>
        <v>-</v>
      </c>
      <c r="P1886" s="23" t="str">
        <f>IFERROR(VLOOKUP($B1886,[11]BPT_System_Structure!$B:$F,3,FALSE),"-")</f>
        <v>-</v>
      </c>
      <c r="Q1886" s="8" t="str">
        <f>IFERROR(VLOOKUP($B1886,[11]BPT_System_Structure!$B:$F,5,FALSE),"-")</f>
        <v>-</v>
      </c>
      <c r="R1886" s="59">
        <v>0</v>
      </c>
    </row>
    <row r="1887" spans="2:18" hidden="1" x14ac:dyDescent="0.2">
      <c r="B1887" s="21" t="str">
        <f>'[10]Linked sheet'!A1887</f>
        <v>YR46Z</v>
      </c>
      <c r="C1887" s="20" t="str">
        <f>VLOOKUP($B1887,'[10]Linked sheet'!$A$3:$O$1925,2,FALSE)</f>
        <v>Attention to Subcutaneous Port</v>
      </c>
      <c r="D1887" s="68" t="str">
        <f>IF(AND($Q1887=$D$2,$O1887="HRG"),"See 07.BPT",IFERROR(ROUND('[10]Linked sheet'!C1887,'Rounded options'!$B$3),"-"))</f>
        <v>-</v>
      </c>
      <c r="E1887" s="66">
        <f>IF(AND($O1887="HRG",OR($D$2,$Q1887=$E$2)), "See 07.BPTs",IFERROR(ROUND('[10]Linked sheet'!D1887,'Rounded options'!$B$3),"-"))</f>
        <v>232</v>
      </c>
      <c r="F1887" s="15" t="str">
        <f>IFERROR(ROUND(IF('[10]Linked sheet'!E1887="","-",'[10]Linked sheet'!E1887),'Rounded options'!$B$3),"-")</f>
        <v>-</v>
      </c>
      <c r="G1887" s="15" t="str">
        <f>IFERROR(ROUND(IF('[10]Linked sheet'!F1887="","-",'[10]Linked sheet'!F1887),'Rounded options'!$B$3),"-")</f>
        <v>-</v>
      </c>
      <c r="H1887" s="15">
        <f>IFERROR(ROUND(IF('[10]Linked sheet'!G1887="","-",'[10]Linked sheet'!G1887),'Rounded options'!$B$3),"-")</f>
        <v>5</v>
      </c>
      <c r="I1887" s="66">
        <f>IF(AND(Q1887=$I$2,$O1887="HRG"),"See 07.BPTs",IFERROR(ROUND('[10]Linked sheet'!H1887,'Rounded options'!$B$3),"-"))</f>
        <v>482</v>
      </c>
      <c r="J1887" s="15">
        <f>IFERROR(ROUND(IF('[10]Linked sheet'!I1887="","-",'[10]Linked sheet'!I1887),'Rounded options'!$B$3),"-")</f>
        <v>5</v>
      </c>
      <c r="K1887" s="15">
        <f>IFERROR(ROUND(IF('[10]Linked sheet'!J1887="","-",'[10]Linked sheet'!J1887),'Rounded options'!$B$3),"-")</f>
        <v>212</v>
      </c>
      <c r="L1887" s="15" t="str">
        <f>IF('[10]Linked sheet'!K1887="","-",'[10]Linked sheet'!K1887)</f>
        <v>No</v>
      </c>
      <c r="M1887" s="39" t="str">
        <f>IF('[10]Linked sheet'!L1887="","-",'[10]Linked sheet'!L1887)</f>
        <v>-</v>
      </c>
      <c r="N1887" s="35">
        <f>IFERROR(ROUND('[10]Linked sheet'!M1887,'Rounded options'!$B$3),"-")</f>
        <v>0</v>
      </c>
      <c r="O1887" s="7" t="str">
        <f>IFERROR(VLOOKUP($B1887,[11]BPT_System_Structure!$B:$F,2,FALSE),"-")</f>
        <v>-</v>
      </c>
      <c r="P1887" s="23" t="str">
        <f>IFERROR(VLOOKUP($B1887,[11]BPT_System_Structure!$B:$F,3,FALSE),"-")</f>
        <v>-</v>
      </c>
      <c r="Q1887" s="8" t="str">
        <f>IFERROR(VLOOKUP($B1887,[11]BPT_System_Structure!$B:$F,5,FALSE),"-")</f>
        <v>-</v>
      </c>
      <c r="R1887" s="59">
        <v>0</v>
      </c>
    </row>
    <row r="1888" spans="2:18" hidden="1" x14ac:dyDescent="0.2">
      <c r="B1888" s="21" t="str">
        <f>'[10]Linked sheet'!A1888</f>
        <v>YR47Z</v>
      </c>
      <c r="C1888" s="20" t="str">
        <f>VLOOKUP($B1888,'[10]Linked sheet'!$A$3:$O$1925,2,FALSE)</f>
        <v>Removal of Subcutaneous Port</v>
      </c>
      <c r="D1888" s="68" t="str">
        <f>IF(AND($Q1888=$D$2,$O1888="HRG"),"See 07.BPT",IFERROR(ROUND('[10]Linked sheet'!C1888,'Rounded options'!$B$3),"-"))</f>
        <v>-</v>
      </c>
      <c r="E1888" s="66">
        <f>IF(AND($O1888="HRG",OR($D$2,$Q1888=$E$2)), "See 07.BPTs",IFERROR(ROUND('[10]Linked sheet'!D1888,'Rounded options'!$B$3),"-"))</f>
        <v>595</v>
      </c>
      <c r="F1888" s="15" t="str">
        <f>IFERROR(ROUND(IF('[10]Linked sheet'!E1888="","-",'[10]Linked sheet'!E1888),'Rounded options'!$B$3),"-")</f>
        <v>-</v>
      </c>
      <c r="G1888" s="15" t="str">
        <f>IFERROR(ROUND(IF('[10]Linked sheet'!F1888="","-",'[10]Linked sheet'!F1888),'Rounded options'!$B$3),"-")</f>
        <v>-</v>
      </c>
      <c r="H1888" s="15">
        <f>IFERROR(ROUND(IF('[10]Linked sheet'!G1888="","-",'[10]Linked sheet'!G1888),'Rounded options'!$B$3),"-")</f>
        <v>5</v>
      </c>
      <c r="I1888" s="66">
        <f>IF(AND(Q1888=$I$2,$O1888="HRG"),"See 07.BPTs",IFERROR(ROUND('[10]Linked sheet'!H1888,'Rounded options'!$B$3),"-"))</f>
        <v>1007</v>
      </c>
      <c r="J1888" s="15">
        <f>IFERROR(ROUND(IF('[10]Linked sheet'!I1888="","-",'[10]Linked sheet'!I1888),'Rounded options'!$B$3),"-")</f>
        <v>5</v>
      </c>
      <c r="K1888" s="15">
        <f>IFERROR(ROUND(IF('[10]Linked sheet'!J1888="","-",'[10]Linked sheet'!J1888),'Rounded options'!$B$3),"-")</f>
        <v>212</v>
      </c>
      <c r="L1888" s="15" t="str">
        <f>IF('[10]Linked sheet'!K1888="","-",'[10]Linked sheet'!K1888)</f>
        <v>No</v>
      </c>
      <c r="M1888" s="39" t="str">
        <f>IF('[10]Linked sheet'!L1888="","-",'[10]Linked sheet'!L1888)</f>
        <v>-</v>
      </c>
      <c r="N1888" s="35">
        <f>IFERROR(ROUND('[10]Linked sheet'!M1888,'Rounded options'!$B$3),"-")</f>
        <v>0</v>
      </c>
      <c r="O1888" s="7" t="str">
        <f>IFERROR(VLOOKUP($B1888,[11]BPT_System_Structure!$B:$F,2,FALSE),"-")</f>
        <v>-</v>
      </c>
      <c r="P1888" s="23" t="str">
        <f>IFERROR(VLOOKUP($B1888,[11]BPT_System_Structure!$B:$F,3,FALSE),"-")</f>
        <v>-</v>
      </c>
      <c r="Q1888" s="8" t="str">
        <f>IFERROR(VLOOKUP($B1888,[11]BPT_System_Structure!$B:$F,5,FALSE),"-")</f>
        <v>-</v>
      </c>
      <c r="R1888" s="59">
        <v>0</v>
      </c>
    </row>
    <row r="1889" spans="2:18" hidden="1" x14ac:dyDescent="0.2">
      <c r="B1889" s="21" t="str">
        <f>'[10]Linked sheet'!A1889</f>
        <v>YR48Z</v>
      </c>
      <c r="C1889" s="20" t="str">
        <f>VLOOKUP($B1889,'[10]Linked sheet'!$A$3:$O$1925,2,FALSE)</f>
        <v>Attention to Arteriovenous Fistula, Graft or Shunt</v>
      </c>
      <c r="D1889" s="68" t="str">
        <f>IF(AND($Q1889=$D$2,$O1889="HRG"),"See 07.BPT",IFERROR(ROUND('[10]Linked sheet'!C1889,'Rounded options'!$B$3),"-"))</f>
        <v>-</v>
      </c>
      <c r="E1889" s="66">
        <f>IF(AND($O1889="HRG",OR($D$2,$Q1889=$E$2)), "See 07.BPTs",IFERROR(ROUND('[10]Linked sheet'!D1889,'Rounded options'!$B$3),"-"))</f>
        <v>787</v>
      </c>
      <c r="F1889" s="15" t="str">
        <f>IFERROR(ROUND(IF('[10]Linked sheet'!E1889="","-",'[10]Linked sheet'!E1889),'Rounded options'!$B$3),"-")</f>
        <v>-</v>
      </c>
      <c r="G1889" s="15" t="str">
        <f>IFERROR(ROUND(IF('[10]Linked sheet'!F1889="","-",'[10]Linked sheet'!F1889),'Rounded options'!$B$3),"-")</f>
        <v>-</v>
      </c>
      <c r="H1889" s="15">
        <f>IFERROR(ROUND(IF('[10]Linked sheet'!G1889="","-",'[10]Linked sheet'!G1889),'Rounded options'!$B$3),"-")</f>
        <v>5</v>
      </c>
      <c r="I1889" s="66">
        <f>IF(AND(Q1889=$I$2,$O1889="HRG"),"See 07.BPTs",IFERROR(ROUND('[10]Linked sheet'!H1889,'Rounded options'!$B$3),"-"))</f>
        <v>1249</v>
      </c>
      <c r="J1889" s="15">
        <f>IFERROR(ROUND(IF('[10]Linked sheet'!I1889="","-",'[10]Linked sheet'!I1889),'Rounded options'!$B$3),"-")</f>
        <v>5</v>
      </c>
      <c r="K1889" s="15">
        <f>IFERROR(ROUND(IF('[10]Linked sheet'!J1889="","-",'[10]Linked sheet'!J1889),'Rounded options'!$B$3),"-")</f>
        <v>212</v>
      </c>
      <c r="L1889" s="15" t="str">
        <f>IF('[10]Linked sheet'!K1889="","-",'[10]Linked sheet'!K1889)</f>
        <v>No</v>
      </c>
      <c r="M1889" s="39" t="str">
        <f>IF('[10]Linked sheet'!L1889="","-",'[10]Linked sheet'!L1889)</f>
        <v>-</v>
      </c>
      <c r="N1889" s="35">
        <f>IFERROR(ROUND('[10]Linked sheet'!M1889,'Rounded options'!$B$3),"-")</f>
        <v>0</v>
      </c>
      <c r="O1889" s="7" t="str">
        <f>IFERROR(VLOOKUP($B1889,[11]BPT_System_Structure!$B:$F,2,FALSE),"-")</f>
        <v>-</v>
      </c>
      <c r="P1889" s="23" t="str">
        <f>IFERROR(VLOOKUP($B1889,[11]BPT_System_Structure!$B:$F,3,FALSE),"-")</f>
        <v>-</v>
      </c>
      <c r="Q1889" s="8" t="str">
        <f>IFERROR(VLOOKUP($B1889,[11]BPT_System_Structure!$B:$F,5,FALSE),"-")</f>
        <v>-</v>
      </c>
      <c r="R1889" s="59">
        <v>0</v>
      </c>
    </row>
    <row r="1890" spans="2:18" x14ac:dyDescent="0.2">
      <c r="B1890" s="21" t="str">
        <f>'[10]Linked sheet'!A1890</f>
        <v>YZ01Z</v>
      </c>
      <c r="C1890" s="20" t="str">
        <f>VLOOKUP($B1890,'[10]Linked sheet'!$A$3:$O$1925,2,FALSE)</f>
        <v>Urological Imaging Interventions</v>
      </c>
      <c r="D1890" s="68" t="str">
        <f>IF(AND($Q1890=$D$2,$O1890="HRG"),"See 07.BPT",IFERROR(ROUND('[10]Linked sheet'!C1890,'Rounded options'!$B$3),"-"))</f>
        <v>-</v>
      </c>
      <c r="E1890" s="66" t="str">
        <f>IF(AND($O1890="HRG",OR($D$2,$Q1890=$E$2)), "See 07.BPTs",IFERROR(ROUND('[10]Linked sheet'!D1890,'Rounded options'!$B$3),"-"))</f>
        <v>See 07.BPTs</v>
      </c>
      <c r="F1890" s="15" t="str">
        <f>IFERROR(ROUND(IF('[10]Linked sheet'!E1890="","-",'[10]Linked sheet'!E1890),'Rounded options'!$B$3),"-")</f>
        <v>-</v>
      </c>
      <c r="G1890" s="15" t="str">
        <f>IFERROR(ROUND(IF('[10]Linked sheet'!F1890="","-",'[10]Linked sheet'!F1890),'Rounded options'!$B$3),"-")</f>
        <v>-</v>
      </c>
      <c r="H1890" s="15">
        <f>IFERROR(ROUND(IF('[10]Linked sheet'!G1890="","-",'[10]Linked sheet'!G1890),'Rounded options'!$B$3),"-")</f>
        <v>5</v>
      </c>
      <c r="I1890" s="66">
        <f>IF(AND(Q1890=$I$2,$O1890="HRG"),"See 07.BPTs",IFERROR(ROUND('[10]Linked sheet'!H1890,'Rounded options'!$B$3),"-"))</f>
        <v>4159</v>
      </c>
      <c r="J1890" s="15">
        <f>IFERROR(ROUND(IF('[10]Linked sheet'!I1890="","-",'[10]Linked sheet'!I1890),'Rounded options'!$B$3),"-")</f>
        <v>33</v>
      </c>
      <c r="K1890" s="15">
        <f>IFERROR(ROUND(IF('[10]Linked sheet'!J1890="","-",'[10]Linked sheet'!J1890),'Rounded options'!$B$3),"-")</f>
        <v>212</v>
      </c>
      <c r="L1890" s="15" t="str">
        <f>IF('[10]Linked sheet'!K1890="","-",'[10]Linked sheet'!K1890)</f>
        <v>No</v>
      </c>
      <c r="M1890" s="39" t="str">
        <f>IF('[10]Linked sheet'!L1890="","-",'[10]Linked sheet'!L1890)</f>
        <v>-</v>
      </c>
      <c r="N1890" s="35">
        <f>IFERROR(ROUND('[10]Linked sheet'!M1890,'Rounded options'!$B$3),"-")</f>
        <v>0</v>
      </c>
      <c r="O1890" s="7" t="str">
        <f>IFERROR(VLOOKUP($B1890,[11]BPT_System_Structure!$B:$F,2,FALSE),"-")</f>
        <v>HRG</v>
      </c>
      <c r="P1890" s="23" t="str">
        <f>IFERROR(VLOOKUP($B1890,[11]BPT_System_Structure!$B:$F,3,FALSE),"-")</f>
        <v>DayCase</v>
      </c>
      <c r="Q1890" s="8" t="str">
        <f>IFERROR(VLOOKUP($B1890,[11]BPT_System_Structure!$B:$F,5,FALSE),"-")</f>
        <v>DC/EL</v>
      </c>
      <c r="R1890" s="59" t="s">
        <v>11</v>
      </c>
    </row>
    <row r="1891" spans="2:18" hidden="1" x14ac:dyDescent="0.2">
      <c r="B1891" s="21" t="str">
        <f>'[10]Linked sheet'!A1891</f>
        <v>YZ02Z</v>
      </c>
      <c r="C1891" s="20" t="str">
        <f>VLOOKUP($B1891,'[10]Linked sheet'!$A$3:$O$1925,2,FALSE)</f>
        <v>Hepatobiliary Imaging Interventions</v>
      </c>
      <c r="D1891" s="68" t="str">
        <f>IF(AND($Q1891=$D$2,$O1891="HRG"),"See 07.BPT",IFERROR(ROUND('[10]Linked sheet'!C1891,'Rounded options'!$B$3),"-"))</f>
        <v>-</v>
      </c>
      <c r="E1891" s="66">
        <f>IF(AND($O1891="HRG",OR($D$2,$Q1891=$E$2)), "See 07.BPTs",IFERROR(ROUND('[10]Linked sheet'!D1891,'Rounded options'!$B$3),"-"))</f>
        <v>2291</v>
      </c>
      <c r="F1891" s="15" t="str">
        <f>IFERROR(ROUND(IF('[10]Linked sheet'!E1891="","-",'[10]Linked sheet'!E1891),'Rounded options'!$B$3),"-")</f>
        <v>-</v>
      </c>
      <c r="G1891" s="15" t="str">
        <f>IFERROR(ROUND(IF('[10]Linked sheet'!F1891="","-",'[10]Linked sheet'!F1891),'Rounded options'!$B$3),"-")</f>
        <v>-</v>
      </c>
      <c r="H1891" s="15">
        <f>IFERROR(ROUND(IF('[10]Linked sheet'!G1891="","-",'[10]Linked sheet'!G1891),'Rounded options'!$B$3),"-")</f>
        <v>6</v>
      </c>
      <c r="I1891" s="66">
        <f>IF(AND(Q1891=$I$2,$O1891="HRG"),"See 07.BPTs",IFERROR(ROUND('[10]Linked sheet'!H1891,'Rounded options'!$B$3),"-"))</f>
        <v>6168</v>
      </c>
      <c r="J1891" s="15">
        <f>IFERROR(ROUND(IF('[10]Linked sheet'!I1891="","-",'[10]Linked sheet'!I1891),'Rounded options'!$B$3),"-")</f>
        <v>46</v>
      </c>
      <c r="K1891" s="15">
        <f>IFERROR(ROUND(IF('[10]Linked sheet'!J1891="","-",'[10]Linked sheet'!J1891),'Rounded options'!$B$3),"-")</f>
        <v>212</v>
      </c>
      <c r="L1891" s="15" t="str">
        <f>IF('[10]Linked sheet'!K1891="","-",'[10]Linked sheet'!K1891)</f>
        <v>No</v>
      </c>
      <c r="M1891" s="39" t="str">
        <f>IF('[10]Linked sheet'!L1891="","-",'[10]Linked sheet'!L1891)</f>
        <v>-</v>
      </c>
      <c r="N1891" s="35">
        <f>IFERROR(ROUND('[10]Linked sheet'!M1891,'Rounded options'!$B$3),"-")</f>
        <v>0</v>
      </c>
      <c r="O1891" s="7" t="str">
        <f>IFERROR(VLOOKUP($B1891,[11]BPT_System_Structure!$B:$F,2,FALSE),"-")</f>
        <v>-</v>
      </c>
      <c r="P1891" s="23" t="str">
        <f>IFERROR(VLOOKUP($B1891,[11]BPT_System_Structure!$B:$F,3,FALSE),"-")</f>
        <v>-</v>
      </c>
      <c r="Q1891" s="8" t="str">
        <f>IFERROR(VLOOKUP($B1891,[11]BPT_System_Structure!$B:$F,5,FALSE),"-")</f>
        <v>-</v>
      </c>
      <c r="R1891" s="59">
        <v>0</v>
      </c>
    </row>
    <row r="1892" spans="2:18" hidden="1" x14ac:dyDescent="0.2">
      <c r="B1892" s="21" t="str">
        <f>'[10]Linked sheet'!A1892</f>
        <v>YZ03Z</v>
      </c>
      <c r="C1892" s="20" t="str">
        <f>VLOOKUP($B1892,'[10]Linked sheet'!$A$3:$O$1925,2,FALSE)</f>
        <v>Gastrointestinal Imaging Interventions</v>
      </c>
      <c r="D1892" s="68" t="str">
        <f>IF(AND($Q1892=$D$2,$O1892="HRG"),"See 07.BPT",IFERROR(ROUND('[10]Linked sheet'!C1892,'Rounded options'!$B$3),"-"))</f>
        <v>-</v>
      </c>
      <c r="E1892" s="66">
        <f>IF(AND($O1892="HRG",OR($D$2,$Q1892=$E$2)), "See 07.BPTs",IFERROR(ROUND('[10]Linked sheet'!D1892,'Rounded options'!$B$3),"-"))</f>
        <v>955</v>
      </c>
      <c r="F1892" s="15" t="str">
        <f>IFERROR(ROUND(IF('[10]Linked sheet'!E1892="","-",'[10]Linked sheet'!E1892),'Rounded options'!$B$3),"-")</f>
        <v>-</v>
      </c>
      <c r="G1892" s="15" t="str">
        <f>IFERROR(ROUND(IF('[10]Linked sheet'!F1892="","-",'[10]Linked sheet'!F1892),'Rounded options'!$B$3),"-")</f>
        <v>-</v>
      </c>
      <c r="H1892" s="15">
        <f>IFERROR(ROUND(IF('[10]Linked sheet'!G1892="","-",'[10]Linked sheet'!G1892),'Rounded options'!$B$3),"-")</f>
        <v>5</v>
      </c>
      <c r="I1892" s="66">
        <f>IF(AND(Q1892=$I$2,$O1892="HRG"),"See 07.BPTs",IFERROR(ROUND('[10]Linked sheet'!H1892,'Rounded options'!$B$3),"-"))</f>
        <v>1182</v>
      </c>
      <c r="J1892" s="15">
        <f>IFERROR(ROUND(IF('[10]Linked sheet'!I1892="","-",'[10]Linked sheet'!I1892),'Rounded options'!$B$3),"-")</f>
        <v>5</v>
      </c>
      <c r="K1892" s="15">
        <f>IFERROR(ROUND(IF('[10]Linked sheet'!J1892="","-",'[10]Linked sheet'!J1892),'Rounded options'!$B$3),"-")</f>
        <v>212</v>
      </c>
      <c r="L1892" s="15" t="str">
        <f>IF('[10]Linked sheet'!K1892="","-",'[10]Linked sheet'!K1892)</f>
        <v>No</v>
      </c>
      <c r="M1892" s="39" t="str">
        <f>IF('[10]Linked sheet'!L1892="","-",'[10]Linked sheet'!L1892)</f>
        <v>-</v>
      </c>
      <c r="N1892" s="35">
        <f>IFERROR(ROUND('[10]Linked sheet'!M1892,'Rounded options'!$B$3),"-")</f>
        <v>0</v>
      </c>
      <c r="O1892" s="7" t="str">
        <f>IFERROR(VLOOKUP($B1892,[11]BPT_System_Structure!$B:$F,2,FALSE),"-")</f>
        <v>-</v>
      </c>
      <c r="P1892" s="23" t="str">
        <f>IFERROR(VLOOKUP($B1892,[11]BPT_System_Structure!$B:$F,3,FALSE),"-")</f>
        <v>-</v>
      </c>
      <c r="Q1892" s="8" t="str">
        <f>IFERROR(VLOOKUP($B1892,[11]BPT_System_Structure!$B:$F,5,FALSE),"-")</f>
        <v>-</v>
      </c>
      <c r="R1892" s="59">
        <v>0</v>
      </c>
    </row>
    <row r="1893" spans="2:18" hidden="1" x14ac:dyDescent="0.2">
      <c r="B1893" s="21" t="str">
        <f>'[10]Linked sheet'!A1893</f>
        <v>YZ04Z</v>
      </c>
      <c r="C1893" s="20" t="str">
        <f>VLOOKUP($B1893,'[10]Linked sheet'!$A$3:$O$1925,2,FALSE)</f>
        <v>Thoracic Imaging Interventions</v>
      </c>
      <c r="D1893" s="68" t="str">
        <f>IF(AND($Q1893=$D$2,$O1893="HRG"),"See 07.BPT",IFERROR(ROUND('[10]Linked sheet'!C1893,'Rounded options'!$B$3),"-"))</f>
        <v>-</v>
      </c>
      <c r="E1893" s="66">
        <f>IF(AND($O1893="HRG",OR($D$2,$Q1893=$E$2)), "See 07.BPTs",IFERROR(ROUND('[10]Linked sheet'!D1893,'Rounded options'!$B$3),"-"))</f>
        <v>2392</v>
      </c>
      <c r="F1893" s="15" t="str">
        <f>IFERROR(ROUND(IF('[10]Linked sheet'!E1893="","-",'[10]Linked sheet'!E1893),'Rounded options'!$B$3),"-")</f>
        <v>-</v>
      </c>
      <c r="G1893" s="15" t="str">
        <f>IFERROR(ROUND(IF('[10]Linked sheet'!F1893="","-",'[10]Linked sheet'!F1893),'Rounded options'!$B$3),"-")</f>
        <v>-</v>
      </c>
      <c r="H1893" s="15">
        <f>IFERROR(ROUND(IF('[10]Linked sheet'!G1893="","-",'[10]Linked sheet'!G1893),'Rounded options'!$B$3),"-")</f>
        <v>5</v>
      </c>
      <c r="I1893" s="66">
        <f>IF(AND(Q1893=$I$2,$O1893="HRG"),"See 07.BPTs",IFERROR(ROUND('[10]Linked sheet'!H1893,'Rounded options'!$B$3),"-"))</f>
        <v>4093</v>
      </c>
      <c r="J1893" s="15">
        <f>IFERROR(ROUND(IF('[10]Linked sheet'!I1893="","-",'[10]Linked sheet'!I1893),'Rounded options'!$B$3),"-")</f>
        <v>33</v>
      </c>
      <c r="K1893" s="15">
        <f>IFERROR(ROUND(IF('[10]Linked sheet'!J1893="","-",'[10]Linked sheet'!J1893),'Rounded options'!$B$3),"-")</f>
        <v>212</v>
      </c>
      <c r="L1893" s="15" t="str">
        <f>IF('[10]Linked sheet'!K1893="","-",'[10]Linked sheet'!K1893)</f>
        <v>No</v>
      </c>
      <c r="M1893" s="39" t="str">
        <f>IF('[10]Linked sheet'!L1893="","-",'[10]Linked sheet'!L1893)</f>
        <v>-</v>
      </c>
      <c r="N1893" s="35">
        <f>IFERROR(ROUND('[10]Linked sheet'!M1893,'Rounded options'!$B$3),"-")</f>
        <v>0</v>
      </c>
      <c r="O1893" s="7" t="str">
        <f>IFERROR(VLOOKUP($B1893,[11]BPT_System_Structure!$B:$F,2,FALSE),"-")</f>
        <v>-</v>
      </c>
      <c r="P1893" s="23" t="str">
        <f>IFERROR(VLOOKUP($B1893,[11]BPT_System_Structure!$B:$F,3,FALSE),"-")</f>
        <v>-</v>
      </c>
      <c r="Q1893" s="8" t="str">
        <f>IFERROR(VLOOKUP($B1893,[11]BPT_System_Structure!$B:$F,5,FALSE),"-")</f>
        <v>-</v>
      </c>
      <c r="R1893" s="59">
        <v>0</v>
      </c>
    </row>
    <row r="1894" spans="2:18" hidden="1" x14ac:dyDescent="0.2">
      <c r="B1894" s="21" t="str">
        <f>'[10]Linked sheet'!A1894</f>
        <v>YZ05Z</v>
      </c>
      <c r="C1894" s="20" t="str">
        <f>VLOOKUP($B1894,'[10]Linked sheet'!$A$3:$O$1925,2,FALSE)</f>
        <v>Lymphatic Imaging Interventions</v>
      </c>
      <c r="D1894" s="68" t="str">
        <f>IF(AND($Q1894=$D$2,$O1894="HRG"),"See 07.BPT",IFERROR(ROUND('[10]Linked sheet'!C1894,'Rounded options'!$B$3),"-"))</f>
        <v>-</v>
      </c>
      <c r="E1894" s="66">
        <f>IF(AND($O1894="HRG",OR($D$2,$Q1894=$E$2)), "See 07.BPTs",IFERROR(ROUND('[10]Linked sheet'!D1894,'Rounded options'!$B$3),"-"))</f>
        <v>802</v>
      </c>
      <c r="F1894" s="15" t="str">
        <f>IFERROR(ROUND(IF('[10]Linked sheet'!E1894="","-",'[10]Linked sheet'!E1894),'Rounded options'!$B$3),"-")</f>
        <v>-</v>
      </c>
      <c r="G1894" s="15" t="str">
        <f>IFERROR(ROUND(IF('[10]Linked sheet'!F1894="","-",'[10]Linked sheet'!F1894),'Rounded options'!$B$3),"-")</f>
        <v>-</v>
      </c>
      <c r="H1894" s="15">
        <f>IFERROR(ROUND(IF('[10]Linked sheet'!G1894="","-",'[10]Linked sheet'!G1894),'Rounded options'!$B$3),"-")</f>
        <v>5</v>
      </c>
      <c r="I1894" s="66">
        <f>IF(AND(Q1894=$I$2,$O1894="HRG"),"See 07.BPTs",IFERROR(ROUND('[10]Linked sheet'!H1894,'Rounded options'!$B$3),"-"))</f>
        <v>802</v>
      </c>
      <c r="J1894" s="15">
        <f>IFERROR(ROUND(IF('[10]Linked sheet'!I1894="","-",'[10]Linked sheet'!I1894),'Rounded options'!$B$3),"-")</f>
        <v>5</v>
      </c>
      <c r="K1894" s="15">
        <f>IFERROR(ROUND(IF('[10]Linked sheet'!J1894="","-",'[10]Linked sheet'!J1894),'Rounded options'!$B$3),"-")</f>
        <v>212</v>
      </c>
      <c r="L1894" s="15" t="str">
        <f>IF('[10]Linked sheet'!K1894="","-",'[10]Linked sheet'!K1894)</f>
        <v>No</v>
      </c>
      <c r="M1894" s="39" t="str">
        <f>IF('[10]Linked sheet'!L1894="","-",'[10]Linked sheet'!L1894)</f>
        <v>-</v>
      </c>
      <c r="N1894" s="35">
        <f>IFERROR(ROUND('[10]Linked sheet'!M1894,'Rounded options'!$B$3),"-")</f>
        <v>0</v>
      </c>
      <c r="O1894" s="7" t="str">
        <f>IFERROR(VLOOKUP($B1894,[11]BPT_System_Structure!$B:$F,2,FALSE),"-")</f>
        <v>-</v>
      </c>
      <c r="P1894" s="23" t="str">
        <f>IFERROR(VLOOKUP($B1894,[11]BPT_System_Structure!$B:$F,3,FALSE),"-")</f>
        <v>-</v>
      </c>
      <c r="Q1894" s="8" t="str">
        <f>IFERROR(VLOOKUP($B1894,[11]BPT_System_Structure!$B:$F,5,FALSE),"-")</f>
        <v>-</v>
      </c>
      <c r="R1894" s="59">
        <v>0</v>
      </c>
    </row>
    <row r="1895" spans="2:18" hidden="1" x14ac:dyDescent="0.2">
      <c r="B1895" s="21" t="str">
        <f>'[10]Linked sheet'!A1895</f>
        <v>YZ06Z</v>
      </c>
      <c r="C1895" s="20" t="str">
        <f>VLOOKUP($B1895,'[10]Linked sheet'!$A$3:$O$1925,2,FALSE)</f>
        <v>Neurological Imaging Interventions</v>
      </c>
      <c r="D1895" s="68" t="str">
        <f>IF(AND($Q1895=$D$2,$O1895="HRG"),"See 07.BPT",IFERROR(ROUND('[10]Linked sheet'!C1895,'Rounded options'!$B$3),"-"))</f>
        <v>-</v>
      </c>
      <c r="E1895" s="66">
        <f>IF(AND($O1895="HRG",OR($D$2,$Q1895=$E$2)), "See 07.BPTs",IFERROR(ROUND('[10]Linked sheet'!D1895,'Rounded options'!$B$3),"-"))</f>
        <v>2544</v>
      </c>
      <c r="F1895" s="15" t="str">
        <f>IFERROR(ROUND(IF('[10]Linked sheet'!E1895="","-",'[10]Linked sheet'!E1895),'Rounded options'!$B$3),"-")</f>
        <v>-</v>
      </c>
      <c r="G1895" s="15" t="str">
        <f>IFERROR(ROUND(IF('[10]Linked sheet'!F1895="","-",'[10]Linked sheet'!F1895),'Rounded options'!$B$3),"-")</f>
        <v>-</v>
      </c>
      <c r="H1895" s="15">
        <f>IFERROR(ROUND(IF('[10]Linked sheet'!G1895="","-",'[10]Linked sheet'!G1895),'Rounded options'!$B$3),"-")</f>
        <v>23</v>
      </c>
      <c r="I1895" s="66">
        <f>IF(AND(Q1895=$I$2,$O1895="HRG"),"See 07.BPTs",IFERROR(ROUND('[10]Linked sheet'!H1895,'Rounded options'!$B$3),"-"))</f>
        <v>2544</v>
      </c>
      <c r="J1895" s="15">
        <f>IFERROR(ROUND(IF('[10]Linked sheet'!I1895="","-",'[10]Linked sheet'!I1895),'Rounded options'!$B$3),"-")</f>
        <v>23</v>
      </c>
      <c r="K1895" s="15">
        <f>IFERROR(ROUND(IF('[10]Linked sheet'!J1895="","-",'[10]Linked sheet'!J1895),'Rounded options'!$B$3),"-")</f>
        <v>212</v>
      </c>
      <c r="L1895" s="15" t="str">
        <f>IF('[10]Linked sheet'!K1895="","-",'[10]Linked sheet'!K1895)</f>
        <v>No</v>
      </c>
      <c r="M1895" s="39" t="str">
        <f>IF('[10]Linked sheet'!L1895="","-",'[10]Linked sheet'!L1895)</f>
        <v>-</v>
      </c>
      <c r="N1895" s="35">
        <f>IFERROR(ROUND('[10]Linked sheet'!M1895,'Rounded options'!$B$3),"-")</f>
        <v>0</v>
      </c>
      <c r="O1895" s="7" t="str">
        <f>IFERROR(VLOOKUP($B1895,[11]BPT_System_Structure!$B:$F,2,FALSE),"-")</f>
        <v>-</v>
      </c>
      <c r="P1895" s="23" t="str">
        <f>IFERROR(VLOOKUP($B1895,[11]BPT_System_Structure!$B:$F,3,FALSE),"-")</f>
        <v>-</v>
      </c>
      <c r="Q1895" s="8" t="str">
        <f>IFERROR(VLOOKUP($B1895,[11]BPT_System_Structure!$B:$F,5,FALSE),"-")</f>
        <v>-</v>
      </c>
      <c r="R1895" s="59">
        <v>0</v>
      </c>
    </row>
    <row r="1896" spans="2:18" hidden="1" x14ac:dyDescent="0.2">
      <c r="B1896" s="21" t="str">
        <f>'[10]Linked sheet'!A1896</f>
        <v>YZ07Z</v>
      </c>
      <c r="C1896" s="20" t="str">
        <f>VLOOKUP($B1896,'[10]Linked sheet'!$A$3:$O$1925,2,FALSE)</f>
        <v>Obstetric or Gynaecological Imaging Interventions</v>
      </c>
      <c r="D1896" s="68" t="str">
        <f>IF(AND($Q1896=$D$2,$O1896="HRG"),"See 07.BPT",IFERROR(ROUND('[10]Linked sheet'!C1896,'Rounded options'!$B$3),"-"))</f>
        <v>-</v>
      </c>
      <c r="E1896" s="66">
        <f>IF(AND($O1896="HRG",OR($D$2,$Q1896=$E$2)), "See 07.BPTs",IFERROR(ROUND('[10]Linked sheet'!D1896,'Rounded options'!$B$3),"-"))</f>
        <v>1812</v>
      </c>
      <c r="F1896" s="15" t="str">
        <f>IFERROR(ROUND(IF('[10]Linked sheet'!E1896="","-",'[10]Linked sheet'!E1896),'Rounded options'!$B$3),"-")</f>
        <v>-</v>
      </c>
      <c r="G1896" s="15" t="str">
        <f>IFERROR(ROUND(IF('[10]Linked sheet'!F1896="","-",'[10]Linked sheet'!F1896),'Rounded options'!$B$3),"-")</f>
        <v>-</v>
      </c>
      <c r="H1896" s="15">
        <f>IFERROR(ROUND(IF('[10]Linked sheet'!G1896="","-",'[10]Linked sheet'!G1896),'Rounded options'!$B$3),"-")</f>
        <v>5</v>
      </c>
      <c r="I1896" s="66">
        <f>IF(AND(Q1896=$I$2,$O1896="HRG"),"See 07.BPTs",IFERROR(ROUND('[10]Linked sheet'!H1896,'Rounded options'!$B$3),"-"))</f>
        <v>2971</v>
      </c>
      <c r="J1896" s="15">
        <f>IFERROR(ROUND(IF('[10]Linked sheet'!I1896="","-",'[10]Linked sheet'!I1896),'Rounded options'!$B$3),"-")</f>
        <v>5</v>
      </c>
      <c r="K1896" s="15">
        <f>IFERROR(ROUND(IF('[10]Linked sheet'!J1896="","-",'[10]Linked sheet'!J1896),'Rounded options'!$B$3),"-")</f>
        <v>212</v>
      </c>
      <c r="L1896" s="15" t="str">
        <f>IF('[10]Linked sheet'!K1896="","-",'[10]Linked sheet'!K1896)</f>
        <v>No</v>
      </c>
      <c r="M1896" s="39" t="str">
        <f>IF('[10]Linked sheet'!L1896="","-",'[10]Linked sheet'!L1896)</f>
        <v>-</v>
      </c>
      <c r="N1896" s="35">
        <f>IFERROR(ROUND('[10]Linked sheet'!M1896,'Rounded options'!$B$3),"-")</f>
        <v>0</v>
      </c>
      <c r="O1896" s="7" t="str">
        <f>IFERROR(VLOOKUP($B1896,[11]BPT_System_Structure!$B:$F,2,FALSE),"-")</f>
        <v>-</v>
      </c>
      <c r="P1896" s="23" t="str">
        <f>IFERROR(VLOOKUP($B1896,[11]BPT_System_Structure!$B:$F,3,FALSE),"-")</f>
        <v>-</v>
      </c>
      <c r="Q1896" s="8" t="str">
        <f>IFERROR(VLOOKUP($B1896,[11]BPT_System_Structure!$B:$F,5,FALSE),"-")</f>
        <v>-</v>
      </c>
      <c r="R1896" s="59">
        <v>0</v>
      </c>
    </row>
    <row r="1897" spans="2:18" ht="12" hidden="1" thickBot="1" x14ac:dyDescent="0.25">
      <c r="B1897" s="46" t="str">
        <f>'[10]Linked sheet'!A1897</f>
        <v>YZ08Z</v>
      </c>
      <c r="C1897" s="47" t="str">
        <f>VLOOKUP($B1897,'[10]Linked sheet'!$A$3:$O$1925,2,FALSE)</f>
        <v>Uterine Fibroid Embolisation</v>
      </c>
      <c r="D1897" s="48" t="str">
        <f>IF(AND($Q1897=$D$2,$O1897="HRG"),"See 07.BPT",IFERROR(ROUND('[10]Linked sheet'!C1897,'Rounded options'!$B$3),"-"))</f>
        <v>-</v>
      </c>
      <c r="E1897" s="49">
        <f>IF(AND($O1897="HRG",OR($D$2,$Q1897=$E$2)), "See 07.BPTs",IFERROR(ROUND('[10]Linked sheet'!D1897,'Rounded options'!$B$3),"-"))</f>
        <v>1655</v>
      </c>
      <c r="F1897" s="49" t="str">
        <f>IFERROR(ROUND(IF('[10]Linked sheet'!E1897="","-",'[10]Linked sheet'!E1897),'Rounded options'!$B$3),"-")</f>
        <v>-</v>
      </c>
      <c r="G1897" s="49" t="str">
        <f>IFERROR(ROUND(IF('[10]Linked sheet'!F1897="","-",'[10]Linked sheet'!F1897),'Rounded options'!$B$3),"-")</f>
        <v>-</v>
      </c>
      <c r="H1897" s="49">
        <f>IFERROR(ROUND(IF('[10]Linked sheet'!G1897="","-",'[10]Linked sheet'!G1897),'Rounded options'!$B$3),"-")</f>
        <v>5</v>
      </c>
      <c r="I1897" s="49">
        <f>IF(AND(Q1897=$I$2,$O1897="HRG"),"See 07.BPTs",IFERROR(ROUND('[10]Linked sheet'!H1897,'Rounded options'!$B$3),"-"))</f>
        <v>2399</v>
      </c>
      <c r="J1897" s="49">
        <f>IFERROR(ROUND(IF('[10]Linked sheet'!I1897="","-",'[10]Linked sheet'!I1897),'Rounded options'!$B$3),"-")</f>
        <v>5</v>
      </c>
      <c r="K1897" s="49">
        <f>IFERROR(ROUND(IF('[10]Linked sheet'!J1897="","-",'[10]Linked sheet'!J1897),'Rounded options'!$B$3),"-")</f>
        <v>212</v>
      </c>
      <c r="L1897" s="49" t="str">
        <f>IF('[10]Linked sheet'!K1897="","-",'[10]Linked sheet'!K1897)</f>
        <v>No</v>
      </c>
      <c r="M1897" s="50" t="str">
        <f>IF('[10]Linked sheet'!L1897="","-",'[10]Linked sheet'!L1897)</f>
        <v>-</v>
      </c>
      <c r="N1897" s="51">
        <f>IFERROR(ROUND('[10]Linked sheet'!M1897,'Rounded options'!$B$3),"-")</f>
        <v>0</v>
      </c>
      <c r="O1897" s="52" t="str">
        <f>IFERROR(VLOOKUP($B1897,[11]BPT_System_Structure!$B:$F,2,FALSE),"-")</f>
        <v>-</v>
      </c>
      <c r="P1897" s="53" t="str">
        <f>IFERROR(VLOOKUP($B1897,[11]BPT_System_Structure!$B:$F,3,FALSE),"-")</f>
        <v>-</v>
      </c>
      <c r="Q1897" s="54" t="str">
        <f>IFERROR(VLOOKUP($B1897,[11]BPT_System_Structure!$B:$F,5,FALSE),"-")</f>
        <v>-</v>
      </c>
      <c r="R1897" s="64">
        <v>0</v>
      </c>
    </row>
    <row r="1898" spans="2:18" x14ac:dyDescent="0.2">
      <c r="B1898" s="1"/>
      <c r="C1898" s="1"/>
      <c r="D1898" s="23"/>
      <c r="E1898" s="23"/>
      <c r="F1898" s="23"/>
      <c r="G1898" s="23"/>
      <c r="H1898" s="1"/>
      <c r="I1898" s="1"/>
      <c r="J1898" s="1"/>
      <c r="K1898" s="1"/>
      <c r="L1898" s="23"/>
      <c r="M1898" s="40"/>
      <c r="N1898" s="27"/>
      <c r="O1898" s="27"/>
      <c r="P1898" s="27"/>
      <c r="Q1898" s="27"/>
      <c r="R1898" s="27"/>
    </row>
    <row r="1899" spans="2:18" ht="12.75" x14ac:dyDescent="0.2">
      <c r="B1899"/>
      <c r="C1899" s="56" t="s">
        <v>6</v>
      </c>
      <c r="D1899"/>
      <c r="E1899" s="23"/>
      <c r="F1899" s="23"/>
      <c r="G1899" s="23"/>
      <c r="H1899" s="1"/>
      <c r="I1899" s="1"/>
      <c r="J1899" s="1"/>
      <c r="K1899" s="1"/>
      <c r="L1899" s="23"/>
      <c r="M1899" s="40"/>
      <c r="N1899" s="27"/>
      <c r="O1899" s="27"/>
      <c r="P1899" s="27"/>
      <c r="Q1899" s="27"/>
      <c r="R1899" s="27"/>
    </row>
    <row r="1900" spans="2:18" ht="12.75" x14ac:dyDescent="0.2">
      <c r="B1900"/>
      <c r="C1900"/>
      <c r="D1900"/>
      <c r="E1900" s="23"/>
      <c r="F1900" s="23"/>
      <c r="G1900" s="23"/>
      <c r="H1900" s="1"/>
      <c r="I1900" s="1"/>
      <c r="J1900" s="1"/>
      <c r="K1900" s="1"/>
      <c r="L1900" s="23"/>
      <c r="M1900" s="55"/>
      <c r="N1900" s="27"/>
      <c r="O1900" s="27"/>
      <c r="P1900" s="27"/>
      <c r="Q1900" s="27"/>
      <c r="R1900" s="27"/>
    </row>
    <row r="1901" spans="2:18" x14ac:dyDescent="0.2">
      <c r="B1901" s="1"/>
      <c r="C1901" s="1"/>
      <c r="D1901" s="23"/>
      <c r="E1901" s="23"/>
      <c r="F1901" s="23"/>
      <c r="G1901" s="23"/>
      <c r="H1901" s="1"/>
      <c r="I1901" s="1"/>
      <c r="J1901" s="1"/>
      <c r="K1901" s="1"/>
      <c r="L1901" s="23"/>
      <c r="M1901" s="55"/>
      <c r="N1901" s="27"/>
      <c r="O1901" s="27"/>
      <c r="P1901" s="27"/>
      <c r="Q1901" s="27"/>
      <c r="R1901" s="27"/>
    </row>
    <row r="1902" spans="2:18" x14ac:dyDescent="0.2">
      <c r="B1902" s="1"/>
      <c r="C1902" s="1"/>
      <c r="D1902" s="23"/>
      <c r="E1902" s="23"/>
      <c r="F1902" s="23"/>
      <c r="G1902" s="23"/>
      <c r="H1902" s="1"/>
      <c r="I1902" s="1"/>
      <c r="J1902" s="1"/>
      <c r="K1902" s="1"/>
      <c r="L1902" s="23"/>
      <c r="M1902" s="40"/>
      <c r="N1902" s="27"/>
      <c r="O1902" s="27"/>
      <c r="P1902" s="27"/>
      <c r="Q1902" s="27"/>
      <c r="R1902" s="27"/>
    </row>
    <row r="1903" spans="2:18" x14ac:dyDescent="0.2">
      <c r="B1903" s="1"/>
      <c r="C1903" s="1"/>
      <c r="D1903" s="23"/>
      <c r="E1903" s="23"/>
      <c r="F1903" s="23"/>
      <c r="G1903" s="23"/>
      <c r="H1903" s="1"/>
      <c r="I1903" s="1"/>
      <c r="J1903" s="1"/>
      <c r="K1903" s="1"/>
      <c r="L1903" s="23"/>
      <c r="M1903" s="40"/>
      <c r="N1903" s="27"/>
      <c r="O1903" s="27"/>
      <c r="P1903" s="27"/>
      <c r="Q1903" s="27"/>
      <c r="R1903" s="27"/>
    </row>
    <row r="1904" spans="2:18" x14ac:dyDescent="0.2">
      <c r="B1904" s="1"/>
      <c r="C1904" s="1"/>
      <c r="D1904" s="23"/>
      <c r="E1904" s="23"/>
      <c r="F1904" s="23"/>
      <c r="G1904" s="23"/>
      <c r="H1904" s="1"/>
      <c r="I1904" s="1"/>
      <c r="J1904" s="1"/>
      <c r="K1904" s="1"/>
      <c r="L1904" s="23"/>
      <c r="M1904" s="40"/>
      <c r="N1904" s="27"/>
      <c r="O1904" s="27"/>
      <c r="P1904" s="27"/>
      <c r="Q1904" s="27"/>
      <c r="R1904" s="27"/>
    </row>
    <row r="1905" spans="2:18" x14ac:dyDescent="0.2">
      <c r="B1905" s="1"/>
      <c r="C1905" s="1"/>
      <c r="D1905" s="23"/>
      <c r="E1905" s="23"/>
      <c r="F1905" s="23"/>
      <c r="G1905" s="23"/>
      <c r="H1905" s="1"/>
      <c r="I1905" s="1"/>
      <c r="J1905" s="1"/>
      <c r="K1905" s="1"/>
      <c r="L1905" s="23"/>
      <c r="M1905" s="40"/>
      <c r="N1905" s="27"/>
      <c r="O1905" s="27"/>
      <c r="P1905" s="27"/>
      <c r="Q1905" s="27"/>
      <c r="R1905" s="27"/>
    </row>
    <row r="1906" spans="2:18" x14ac:dyDescent="0.2">
      <c r="B1906" s="1"/>
      <c r="C1906" s="1"/>
      <c r="D1906" s="23"/>
      <c r="E1906" s="23"/>
      <c r="F1906" s="23"/>
      <c r="G1906" s="23"/>
      <c r="H1906" s="1"/>
      <c r="I1906" s="1"/>
      <c r="J1906" s="1"/>
      <c r="K1906" s="1"/>
      <c r="L1906" s="23"/>
      <c r="M1906" s="40"/>
      <c r="N1906" s="27"/>
      <c r="O1906" s="27"/>
      <c r="P1906" s="27"/>
      <c r="Q1906" s="27"/>
      <c r="R1906" s="27"/>
    </row>
    <row r="1907" spans="2:18" x14ac:dyDescent="0.2">
      <c r="B1907" s="1"/>
      <c r="C1907" s="1"/>
      <c r="D1907" s="23"/>
      <c r="E1907" s="23"/>
      <c r="F1907" s="23"/>
      <c r="G1907" s="23"/>
      <c r="H1907" s="1"/>
      <c r="I1907" s="1"/>
      <c r="J1907" s="1"/>
      <c r="K1907" s="1"/>
      <c r="L1907" s="23"/>
      <c r="M1907" s="40"/>
      <c r="N1907" s="27"/>
      <c r="O1907" s="27"/>
      <c r="P1907" s="27"/>
      <c r="Q1907" s="27"/>
      <c r="R1907" s="27"/>
    </row>
    <row r="1908" spans="2:18" x14ac:dyDescent="0.2">
      <c r="B1908" s="1"/>
      <c r="C1908" s="1"/>
      <c r="D1908" s="23"/>
      <c r="E1908" s="23"/>
      <c r="F1908" s="23"/>
      <c r="G1908" s="23"/>
      <c r="H1908" s="1"/>
      <c r="I1908" s="1"/>
      <c r="J1908" s="1"/>
      <c r="K1908" s="1"/>
      <c r="L1908" s="23"/>
      <c r="M1908" s="40"/>
      <c r="N1908" s="27"/>
      <c r="O1908" s="27"/>
      <c r="P1908" s="27"/>
      <c r="Q1908" s="27"/>
      <c r="R1908" s="27"/>
    </row>
    <row r="1909" spans="2:18" x14ac:dyDescent="0.2">
      <c r="B1909" s="1"/>
      <c r="C1909" s="1"/>
      <c r="D1909" s="23"/>
      <c r="E1909" s="23"/>
      <c r="F1909" s="23"/>
      <c r="G1909" s="23"/>
      <c r="H1909" s="1"/>
      <c r="I1909" s="1"/>
      <c r="J1909" s="1"/>
      <c r="K1909" s="1"/>
      <c r="L1909" s="23"/>
      <c r="M1909" s="40"/>
      <c r="N1909" s="27"/>
      <c r="O1909" s="27"/>
      <c r="P1909" s="27"/>
      <c r="Q1909" s="27"/>
      <c r="R1909" s="27"/>
    </row>
    <row r="1910" spans="2:18" x14ac:dyDescent="0.2">
      <c r="B1910" s="1"/>
      <c r="C1910" s="1"/>
      <c r="D1910" s="23"/>
      <c r="E1910" s="23"/>
      <c r="F1910" s="23"/>
      <c r="G1910" s="23"/>
      <c r="H1910" s="1"/>
      <c r="I1910" s="1"/>
      <c r="J1910" s="1"/>
      <c r="K1910" s="1"/>
      <c r="L1910" s="23"/>
      <c r="M1910" s="40"/>
      <c r="N1910" s="27"/>
      <c r="O1910" s="27"/>
      <c r="P1910" s="27"/>
      <c r="Q1910" s="27"/>
      <c r="R1910" s="27"/>
    </row>
    <row r="1911" spans="2:18" x14ac:dyDescent="0.2">
      <c r="B1911" s="1"/>
      <c r="C1911" s="1"/>
      <c r="D1911" s="23"/>
      <c r="E1911" s="23"/>
      <c r="F1911" s="23"/>
      <c r="G1911" s="23"/>
      <c r="H1911" s="1"/>
      <c r="I1911" s="1"/>
      <c r="J1911" s="1"/>
      <c r="K1911" s="1"/>
      <c r="L1911" s="23"/>
      <c r="M1911" s="40"/>
      <c r="N1911" s="27"/>
      <c r="O1911" s="27"/>
      <c r="P1911" s="27"/>
      <c r="Q1911" s="27"/>
      <c r="R1911" s="27"/>
    </row>
    <row r="1912" spans="2:18" x14ac:dyDescent="0.2">
      <c r="B1912" s="1"/>
      <c r="C1912" s="1"/>
      <c r="D1912" s="23"/>
      <c r="E1912" s="23"/>
      <c r="F1912" s="23"/>
      <c r="G1912" s="23"/>
      <c r="H1912" s="1"/>
      <c r="I1912" s="1"/>
      <c r="J1912" s="1"/>
      <c r="K1912" s="1"/>
      <c r="L1912" s="23"/>
      <c r="M1912" s="40"/>
      <c r="N1912" s="27"/>
      <c r="O1912" s="27"/>
      <c r="P1912" s="27"/>
      <c r="Q1912" s="27"/>
      <c r="R1912" s="27"/>
    </row>
    <row r="1913" spans="2:18" x14ac:dyDescent="0.2">
      <c r="B1913" s="1"/>
      <c r="C1913" s="1"/>
      <c r="D1913" s="23"/>
      <c r="E1913" s="23"/>
      <c r="F1913" s="23"/>
      <c r="G1913" s="23"/>
      <c r="H1913" s="1"/>
      <c r="I1913" s="1"/>
      <c r="J1913" s="1"/>
      <c r="K1913" s="1"/>
      <c r="L1913" s="23"/>
      <c r="M1913" s="40"/>
      <c r="N1913" s="27"/>
      <c r="O1913" s="27"/>
      <c r="P1913" s="27"/>
      <c r="Q1913" s="27"/>
      <c r="R1913" s="27"/>
    </row>
    <row r="1914" spans="2:18" x14ac:dyDescent="0.2">
      <c r="B1914" s="1"/>
      <c r="C1914" s="1"/>
      <c r="D1914" s="23"/>
      <c r="E1914" s="23"/>
      <c r="F1914" s="23"/>
      <c r="G1914" s="23"/>
      <c r="H1914" s="1"/>
      <c r="I1914" s="1"/>
      <c r="J1914" s="1"/>
      <c r="K1914" s="1"/>
      <c r="L1914" s="23"/>
      <c r="M1914" s="40"/>
      <c r="N1914" s="27"/>
      <c r="O1914" s="27"/>
      <c r="P1914" s="27"/>
      <c r="Q1914" s="27"/>
      <c r="R1914" s="27"/>
    </row>
    <row r="1915" spans="2:18" x14ac:dyDescent="0.2">
      <c r="B1915" s="1"/>
      <c r="C1915" s="1"/>
      <c r="D1915" s="23"/>
      <c r="E1915" s="23"/>
      <c r="F1915" s="23"/>
      <c r="G1915" s="23"/>
      <c r="H1915" s="1"/>
      <c r="I1915" s="1"/>
      <c r="J1915" s="1"/>
      <c r="K1915" s="1"/>
      <c r="L1915" s="23"/>
      <c r="M1915" s="40"/>
      <c r="N1915" s="27"/>
      <c r="O1915" s="27"/>
      <c r="P1915" s="27"/>
      <c r="Q1915" s="27"/>
      <c r="R1915" s="27"/>
    </row>
    <row r="1916" spans="2:18" x14ac:dyDescent="0.2">
      <c r="B1916" s="1"/>
      <c r="C1916" s="1"/>
      <c r="D1916" s="23"/>
      <c r="E1916" s="23"/>
      <c r="F1916" s="23"/>
      <c r="G1916" s="23"/>
      <c r="H1916" s="1"/>
      <c r="I1916" s="1"/>
      <c r="J1916" s="1"/>
      <c r="K1916" s="1"/>
      <c r="L1916" s="23"/>
      <c r="M1916" s="40"/>
      <c r="N1916" s="27"/>
      <c r="O1916" s="27"/>
      <c r="P1916" s="27"/>
      <c r="Q1916" s="27"/>
      <c r="R1916" s="27"/>
    </row>
    <row r="1917" spans="2:18" x14ac:dyDescent="0.2">
      <c r="B1917" s="1"/>
      <c r="C1917" s="1"/>
      <c r="D1917" s="23"/>
      <c r="E1917" s="23"/>
      <c r="F1917" s="23"/>
      <c r="G1917" s="23"/>
      <c r="H1917" s="1"/>
      <c r="I1917" s="1"/>
      <c r="J1917" s="1"/>
      <c r="K1917" s="1"/>
      <c r="L1917" s="23"/>
      <c r="M1917" s="40"/>
      <c r="N1917" s="27"/>
      <c r="O1917" s="27"/>
      <c r="P1917" s="27"/>
      <c r="Q1917" s="27"/>
      <c r="R1917" s="27"/>
    </row>
    <row r="1918" spans="2:18" x14ac:dyDescent="0.2">
      <c r="B1918" s="1"/>
      <c r="C1918" s="1"/>
      <c r="D1918" s="23"/>
      <c r="E1918" s="23"/>
      <c r="F1918" s="23"/>
      <c r="G1918" s="23"/>
      <c r="H1918" s="1"/>
      <c r="I1918" s="1"/>
      <c r="J1918" s="1"/>
      <c r="K1918" s="1"/>
      <c r="L1918" s="23"/>
      <c r="M1918" s="40"/>
      <c r="N1918" s="27"/>
      <c r="O1918" s="27"/>
      <c r="P1918" s="27"/>
      <c r="Q1918" s="27"/>
      <c r="R1918" s="27"/>
    </row>
    <row r="1919" spans="2:18" x14ac:dyDescent="0.2">
      <c r="B1919" s="1"/>
      <c r="C1919" s="1"/>
      <c r="D1919" s="23"/>
      <c r="E1919" s="23"/>
      <c r="F1919" s="23"/>
      <c r="G1919" s="23"/>
      <c r="H1919" s="1"/>
      <c r="I1919" s="1"/>
      <c r="J1919" s="1"/>
      <c r="K1919" s="1"/>
      <c r="L1919" s="23"/>
      <c r="M1919" s="40"/>
      <c r="N1919" s="27"/>
      <c r="O1919" s="28"/>
      <c r="P1919" s="28"/>
      <c r="Q1919" s="27"/>
      <c r="R1919" s="27"/>
    </row>
    <row r="1920" spans="2:18" x14ac:dyDescent="0.2">
      <c r="B1920" s="1"/>
      <c r="C1920" s="1"/>
      <c r="D1920" s="23"/>
      <c r="E1920" s="23"/>
      <c r="F1920" s="23"/>
      <c r="G1920" s="23"/>
      <c r="H1920" s="1"/>
      <c r="I1920" s="1"/>
      <c r="J1920" s="1"/>
      <c r="K1920" s="1"/>
      <c r="L1920" s="23"/>
      <c r="M1920" s="40"/>
      <c r="N1920" s="27"/>
      <c r="O1920" s="27"/>
      <c r="P1920" s="27"/>
      <c r="Q1920" s="27"/>
      <c r="R1920" s="27"/>
    </row>
    <row r="1921" spans="2:18" x14ac:dyDescent="0.2">
      <c r="B1921" s="1"/>
      <c r="C1921" s="1"/>
      <c r="D1921" s="23"/>
      <c r="E1921" s="23"/>
      <c r="F1921" s="23"/>
      <c r="G1921" s="23"/>
      <c r="H1921" s="1"/>
      <c r="I1921" s="1"/>
      <c r="J1921" s="1"/>
      <c r="K1921" s="1"/>
      <c r="L1921" s="23"/>
      <c r="M1921" s="40"/>
      <c r="N1921" s="27"/>
      <c r="O1921" s="27"/>
      <c r="P1921" s="27"/>
      <c r="Q1921" s="27"/>
      <c r="R1921" s="27"/>
    </row>
    <row r="1922" spans="2:18" x14ac:dyDescent="0.2">
      <c r="B1922" s="1"/>
      <c r="C1922" s="1"/>
      <c r="D1922" s="23"/>
      <c r="E1922" s="23"/>
      <c r="F1922" s="23"/>
      <c r="G1922" s="23"/>
      <c r="H1922" s="1"/>
      <c r="I1922" s="1"/>
      <c r="J1922" s="1"/>
      <c r="K1922" s="1"/>
      <c r="L1922" s="23"/>
      <c r="M1922" s="40"/>
      <c r="N1922" s="27"/>
      <c r="O1922" s="27"/>
      <c r="P1922" s="27"/>
      <c r="Q1922" s="27"/>
      <c r="R1922" s="27"/>
    </row>
    <row r="1923" spans="2:18" x14ac:dyDescent="0.2">
      <c r="B1923" s="1"/>
      <c r="C1923" s="1"/>
      <c r="D1923" s="23"/>
      <c r="E1923" s="23"/>
      <c r="F1923" s="23"/>
      <c r="G1923" s="23"/>
      <c r="H1923" s="1"/>
      <c r="I1923" s="1"/>
      <c r="J1923" s="1"/>
      <c r="K1923" s="1"/>
      <c r="L1923" s="23"/>
      <c r="M1923" s="40"/>
      <c r="N1923" s="27"/>
      <c r="O1923" s="27"/>
      <c r="P1923" s="27"/>
      <c r="Q1923" s="27"/>
      <c r="R1923" s="27"/>
    </row>
    <row r="1924" spans="2:18" x14ac:dyDescent="0.2">
      <c r="B1924" s="1"/>
      <c r="C1924" s="1"/>
      <c r="D1924" s="23"/>
      <c r="E1924" s="23"/>
      <c r="F1924" s="23"/>
      <c r="G1924" s="23"/>
      <c r="H1924" s="1"/>
      <c r="I1924" s="1"/>
      <c r="J1924" s="1"/>
      <c r="K1924" s="1"/>
      <c r="L1924" s="23"/>
      <c r="M1924" s="40"/>
      <c r="N1924" s="27"/>
      <c r="O1924" s="27"/>
      <c r="P1924" s="27"/>
      <c r="Q1924" s="27"/>
      <c r="R1924" s="27"/>
    </row>
    <row r="1925" spans="2:18" x14ac:dyDescent="0.2">
      <c r="B1925" s="1"/>
      <c r="C1925" s="1"/>
      <c r="D1925" s="23"/>
      <c r="E1925" s="23"/>
      <c r="F1925" s="23"/>
      <c r="G1925" s="23"/>
      <c r="H1925" s="1"/>
      <c r="I1925" s="1"/>
      <c r="J1925" s="1"/>
      <c r="K1925" s="1"/>
      <c r="L1925" s="23"/>
      <c r="M1925" s="40"/>
      <c r="N1925" s="27"/>
      <c r="O1925" s="27"/>
      <c r="P1925" s="27"/>
      <c r="Q1925" s="27"/>
      <c r="R1925" s="27"/>
    </row>
    <row r="1926" spans="2:18" x14ac:dyDescent="0.2">
      <c r="B1926" s="1"/>
      <c r="C1926" s="1"/>
      <c r="D1926" s="23"/>
      <c r="E1926" s="23"/>
      <c r="F1926" s="23"/>
      <c r="G1926" s="23"/>
      <c r="H1926" s="1"/>
      <c r="I1926" s="1"/>
      <c r="J1926" s="1"/>
      <c r="K1926" s="1"/>
      <c r="L1926" s="23"/>
      <c r="M1926" s="40"/>
      <c r="N1926" s="27"/>
      <c r="O1926" s="27"/>
      <c r="P1926" s="27"/>
      <c r="Q1926" s="27"/>
      <c r="R1926" s="27"/>
    </row>
    <row r="1927" spans="2:18" x14ac:dyDescent="0.2">
      <c r="B1927" s="1"/>
      <c r="C1927" s="1"/>
      <c r="D1927" s="23"/>
      <c r="E1927" s="23"/>
      <c r="F1927" s="23"/>
      <c r="G1927" s="23"/>
      <c r="H1927" s="1"/>
      <c r="I1927" s="1"/>
      <c r="J1927" s="1"/>
      <c r="K1927" s="1"/>
      <c r="L1927" s="23"/>
      <c r="M1927" s="40"/>
      <c r="N1927" s="27"/>
      <c r="O1927" s="27"/>
      <c r="P1927" s="27"/>
      <c r="Q1927" s="27"/>
      <c r="R1927" s="27"/>
    </row>
    <row r="1928" spans="2:18" x14ac:dyDescent="0.2">
      <c r="B1928" s="1"/>
      <c r="C1928" s="1"/>
      <c r="D1928" s="23"/>
      <c r="E1928" s="23"/>
      <c r="F1928" s="23"/>
      <c r="G1928" s="23"/>
      <c r="H1928" s="1"/>
      <c r="I1928" s="1"/>
      <c r="J1928" s="1"/>
      <c r="K1928" s="1"/>
      <c r="L1928" s="23"/>
      <c r="M1928" s="40"/>
      <c r="N1928" s="27"/>
      <c r="O1928" s="27"/>
      <c r="P1928" s="27"/>
      <c r="Q1928" s="27"/>
      <c r="R1928" s="27"/>
    </row>
    <row r="1929" spans="2:18" x14ac:dyDescent="0.2">
      <c r="B1929" s="1"/>
      <c r="C1929" s="1"/>
      <c r="D1929" s="23"/>
      <c r="E1929" s="23"/>
      <c r="F1929" s="23"/>
      <c r="G1929" s="23"/>
      <c r="H1929" s="1"/>
      <c r="I1929" s="1"/>
      <c r="J1929" s="1"/>
      <c r="K1929" s="1"/>
      <c r="L1929" s="23"/>
      <c r="M1929" s="40"/>
      <c r="N1929" s="27"/>
      <c r="O1929" s="27"/>
      <c r="P1929" s="27"/>
      <c r="Q1929" s="27"/>
      <c r="R1929" s="27"/>
    </row>
    <row r="1930" spans="2:18" x14ac:dyDescent="0.2">
      <c r="B1930" s="1"/>
      <c r="C1930" s="1"/>
      <c r="D1930" s="23"/>
      <c r="E1930" s="23"/>
      <c r="F1930" s="23"/>
      <c r="G1930" s="23"/>
      <c r="H1930" s="1"/>
      <c r="I1930" s="1"/>
      <c r="J1930" s="1"/>
      <c r="K1930" s="1"/>
      <c r="L1930" s="23"/>
      <c r="M1930" s="40"/>
      <c r="N1930" s="27"/>
      <c r="O1930" s="27"/>
      <c r="P1930" s="27"/>
      <c r="Q1930" s="27"/>
      <c r="R1930" s="27"/>
    </row>
    <row r="1931" spans="2:18" x14ac:dyDescent="0.2">
      <c r="B1931" s="1"/>
      <c r="C1931" s="1"/>
      <c r="D1931" s="23"/>
      <c r="E1931" s="23"/>
      <c r="F1931" s="23"/>
      <c r="G1931" s="23"/>
      <c r="H1931" s="1"/>
      <c r="I1931" s="1"/>
      <c r="J1931" s="1"/>
      <c r="K1931" s="1"/>
      <c r="L1931" s="23"/>
      <c r="M1931" s="40"/>
      <c r="N1931" s="27"/>
      <c r="O1931" s="27"/>
      <c r="P1931" s="27"/>
      <c r="Q1931" s="27"/>
      <c r="R1931" s="27"/>
    </row>
    <row r="1932" spans="2:18" x14ac:dyDescent="0.2">
      <c r="B1932" s="1"/>
      <c r="C1932" s="1"/>
      <c r="D1932" s="23"/>
      <c r="E1932" s="23"/>
      <c r="F1932" s="23"/>
      <c r="G1932" s="23"/>
      <c r="H1932" s="1"/>
      <c r="I1932" s="1"/>
      <c r="J1932" s="1"/>
      <c r="K1932" s="1"/>
      <c r="L1932" s="23"/>
      <c r="M1932" s="40"/>
      <c r="N1932" s="27"/>
      <c r="O1932" s="27"/>
      <c r="P1932" s="27"/>
      <c r="Q1932" s="27"/>
      <c r="R1932" s="27"/>
    </row>
    <row r="1933" spans="2:18" x14ac:dyDescent="0.2">
      <c r="B1933" s="1"/>
      <c r="C1933" s="1"/>
      <c r="D1933" s="23"/>
      <c r="E1933" s="23"/>
      <c r="F1933" s="23"/>
      <c r="G1933" s="23"/>
      <c r="H1933" s="1"/>
      <c r="I1933" s="1"/>
      <c r="J1933" s="1"/>
      <c r="K1933" s="1"/>
      <c r="L1933" s="23"/>
      <c r="M1933" s="40"/>
      <c r="N1933" s="27"/>
      <c r="O1933" s="27"/>
      <c r="P1933" s="27"/>
      <c r="Q1933" s="27"/>
      <c r="R1933" s="27"/>
    </row>
  </sheetData>
  <autoFilter ref="B3:R1897">
    <filterColumn colId="13">
      <filters>
        <filter val="HRG"/>
        <filter val="sub-HRG"/>
      </filters>
    </filterColumn>
  </autoFilter>
  <mergeCells count="1">
    <mergeCell ref="O2:R2"/>
  </mergeCells>
  <conditionalFormatting sqref="H3 J3">
    <cfRule type="cellIs" dxfId="0" priority="1" stopIfTrue="1" operator="equal">
      <formula>0</formula>
    </cfRule>
  </conditionalFormatting>
  <pageMargins left="0.74803149606299213" right="0.74803149606299213" top="0.78740157480314965" bottom="0.78740157480314965" header="0.51181102362204722" footer="0.51181102362204722"/>
  <pageSetup paperSize="9" scale="34" fitToHeight="0" orientation="landscape" r:id="rId1"/>
  <headerFooter alignWithMargins="0">
    <oddFooter>&amp;R&amp;P of &amp;N</oddFooter>
  </headerFooter>
  <rowBreaks count="1" manualBreakCount="1">
    <brk id="1139" min="1" max="1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92"/>
  <sheetViews>
    <sheetView topLeftCell="A93" zoomScaleNormal="100" zoomScaleSheetLayoutView="85" workbookViewId="0">
      <selection activeCell="D155" sqref="D155"/>
    </sheetView>
  </sheetViews>
  <sheetFormatPr defaultColWidth="9.140625" defaultRowHeight="12.75" x14ac:dyDescent="0.2"/>
  <cols>
    <col min="1" max="1" width="11.7109375" style="399" customWidth="1"/>
    <col min="2" max="2" width="120.7109375" style="400" customWidth="1"/>
    <col min="3" max="3" width="31" style="401" customWidth="1"/>
    <col min="4" max="4" width="23" style="364" customWidth="1"/>
    <col min="5" max="5" width="15.85546875" style="364" customWidth="1"/>
    <col min="6" max="6" width="12.28515625" style="364" customWidth="1"/>
    <col min="7" max="7" width="9.140625" style="402"/>
    <col min="8" max="8" width="13" style="364" customWidth="1"/>
    <col min="9" max="9" width="9.140625" style="367"/>
    <col min="10" max="16384" width="9.140625" style="364"/>
  </cols>
  <sheetData>
    <row r="1" spans="1:7" s="75" customFormat="1" ht="12.75" customHeight="1" x14ac:dyDescent="0.2">
      <c r="A1" s="69" t="s">
        <v>14</v>
      </c>
      <c r="B1" s="70"/>
      <c r="C1" s="71"/>
      <c r="D1" s="10"/>
      <c r="E1" s="72"/>
      <c r="F1" s="73"/>
      <c r="G1" s="74"/>
    </row>
    <row r="2" spans="1:7" s="75" customFormat="1" ht="11.25" customHeight="1" x14ac:dyDescent="0.2">
      <c r="A2" s="76"/>
      <c r="B2" s="77"/>
      <c r="C2" s="78"/>
      <c r="E2" s="72"/>
      <c r="F2" s="79"/>
      <c r="G2" s="80"/>
    </row>
    <row r="3" spans="1:7" s="75" customFormat="1" x14ac:dyDescent="0.2">
      <c r="A3" s="81">
        <v>1</v>
      </c>
      <c r="B3" s="82" t="s">
        <v>15</v>
      </c>
      <c r="C3" s="71"/>
      <c r="D3" s="77"/>
      <c r="E3" s="72"/>
      <c r="F3" s="483"/>
      <c r="G3" s="483"/>
    </row>
    <row r="4" spans="1:7" s="75" customFormat="1" x14ac:dyDescent="0.2">
      <c r="A4" s="81">
        <v>2</v>
      </c>
      <c r="B4" s="82" t="s">
        <v>16</v>
      </c>
      <c r="C4" s="71"/>
      <c r="D4" s="77"/>
      <c r="E4" s="72"/>
      <c r="F4" s="483"/>
      <c r="G4" s="483"/>
    </row>
    <row r="5" spans="1:7" s="75" customFormat="1" x14ac:dyDescent="0.2">
      <c r="A5" s="78">
        <v>3</v>
      </c>
      <c r="B5" s="82" t="s">
        <v>17</v>
      </c>
      <c r="C5" s="71"/>
      <c r="D5" s="77"/>
      <c r="E5" s="72"/>
      <c r="F5" s="79"/>
      <c r="G5" s="80"/>
    </row>
    <row r="6" spans="1:7" s="75" customFormat="1" x14ac:dyDescent="0.2">
      <c r="A6" s="81">
        <v>4</v>
      </c>
      <c r="B6" s="82" t="s">
        <v>18</v>
      </c>
      <c r="C6" s="71"/>
      <c r="D6" s="77"/>
      <c r="E6" s="72"/>
      <c r="F6" s="73"/>
      <c r="G6" s="74"/>
    </row>
    <row r="7" spans="1:7" s="75" customFormat="1" x14ac:dyDescent="0.2">
      <c r="A7" s="81">
        <v>5</v>
      </c>
      <c r="B7" s="82" t="s">
        <v>19</v>
      </c>
      <c r="C7" s="71"/>
      <c r="D7" s="77"/>
      <c r="E7" s="72"/>
      <c r="F7" s="73"/>
      <c r="G7" s="74"/>
    </row>
    <row r="8" spans="1:7" s="75" customFormat="1" x14ac:dyDescent="0.2">
      <c r="A8" s="81">
        <v>6</v>
      </c>
      <c r="B8" s="82" t="s">
        <v>20</v>
      </c>
      <c r="C8" s="78"/>
      <c r="D8" s="77"/>
      <c r="E8" s="72"/>
      <c r="F8" s="73"/>
      <c r="G8" s="74"/>
    </row>
    <row r="9" spans="1:7" s="75" customFormat="1" x14ac:dyDescent="0.2">
      <c r="A9" s="81">
        <v>7</v>
      </c>
      <c r="B9" s="82" t="s">
        <v>21</v>
      </c>
      <c r="C9" s="78"/>
      <c r="D9" s="77"/>
      <c r="E9" s="72"/>
      <c r="F9" s="73"/>
      <c r="G9" s="74"/>
    </row>
    <row r="10" spans="1:7" s="75" customFormat="1" x14ac:dyDescent="0.2">
      <c r="A10" s="81">
        <v>8</v>
      </c>
      <c r="B10" s="82" t="s">
        <v>22</v>
      </c>
      <c r="C10" s="78"/>
      <c r="D10" s="77"/>
      <c r="E10" s="72"/>
      <c r="F10" s="73"/>
      <c r="G10" s="74"/>
    </row>
    <row r="11" spans="1:7" s="75" customFormat="1" x14ac:dyDescent="0.2">
      <c r="A11" s="81">
        <v>9</v>
      </c>
      <c r="B11" s="82" t="s">
        <v>23</v>
      </c>
      <c r="C11" s="78"/>
      <c r="D11" s="77"/>
      <c r="E11" s="72"/>
      <c r="F11" s="73"/>
      <c r="G11" s="74"/>
    </row>
    <row r="12" spans="1:7" s="75" customFormat="1" x14ac:dyDescent="0.2">
      <c r="A12" s="81">
        <v>10</v>
      </c>
      <c r="B12" s="82" t="s">
        <v>24</v>
      </c>
      <c r="C12" s="78"/>
      <c r="D12" s="77"/>
      <c r="E12" s="72"/>
      <c r="F12" s="73"/>
      <c r="G12" s="74"/>
    </row>
    <row r="13" spans="1:7" s="75" customFormat="1" x14ac:dyDescent="0.2">
      <c r="A13" s="81">
        <v>11</v>
      </c>
      <c r="B13" s="82" t="s">
        <v>25</v>
      </c>
      <c r="C13" s="71"/>
      <c r="D13" s="77"/>
      <c r="E13" s="72"/>
      <c r="F13" s="73"/>
      <c r="G13" s="74"/>
    </row>
    <row r="14" spans="1:7" s="75" customFormat="1" x14ac:dyDescent="0.2">
      <c r="A14" s="81">
        <v>12</v>
      </c>
      <c r="B14" s="82" t="s">
        <v>26</v>
      </c>
      <c r="C14" s="71"/>
      <c r="D14" s="77"/>
      <c r="E14" s="72"/>
      <c r="F14" s="73"/>
      <c r="G14" s="74"/>
    </row>
    <row r="15" spans="1:7" s="75" customFormat="1" x14ac:dyDescent="0.2">
      <c r="A15" s="81">
        <v>13</v>
      </c>
      <c r="B15" s="82" t="s">
        <v>27</v>
      </c>
      <c r="C15" s="78"/>
      <c r="D15" s="77"/>
      <c r="E15" s="72"/>
      <c r="F15" s="73"/>
      <c r="G15" s="74"/>
    </row>
    <row r="16" spans="1:7" s="75" customFormat="1" x14ac:dyDescent="0.2">
      <c r="A16" s="81">
        <v>14</v>
      </c>
      <c r="B16" s="82" t="s">
        <v>28</v>
      </c>
      <c r="C16" s="78"/>
      <c r="D16" s="77"/>
      <c r="E16" s="72"/>
      <c r="G16" s="78"/>
    </row>
    <row r="17" spans="1:8" s="75" customFormat="1" x14ac:dyDescent="0.2">
      <c r="A17" s="81">
        <v>15</v>
      </c>
      <c r="B17" s="82" t="s">
        <v>29</v>
      </c>
      <c r="C17" s="78"/>
      <c r="D17" s="77"/>
      <c r="E17" s="72"/>
      <c r="G17" s="78"/>
    </row>
    <row r="18" spans="1:8" s="75" customFormat="1" x14ac:dyDescent="0.2">
      <c r="A18" s="81">
        <v>16</v>
      </c>
      <c r="B18" s="82" t="s">
        <v>30</v>
      </c>
      <c r="C18" s="78"/>
      <c r="E18" s="72"/>
      <c r="F18" s="73"/>
      <c r="G18" s="74"/>
    </row>
    <row r="19" spans="1:8" s="75" customFormat="1" x14ac:dyDescent="0.2">
      <c r="A19" s="78">
        <v>17</v>
      </c>
      <c r="B19" s="82" t="s">
        <v>31</v>
      </c>
      <c r="C19" s="71"/>
      <c r="D19" s="77"/>
      <c r="E19" s="72"/>
      <c r="F19" s="73"/>
      <c r="G19" s="74"/>
    </row>
    <row r="20" spans="1:8" s="75" customFormat="1" ht="12.75" customHeight="1" thickBot="1" x14ac:dyDescent="0.25">
      <c r="A20" s="83">
        <v>18</v>
      </c>
      <c r="B20" s="84" t="s">
        <v>32</v>
      </c>
      <c r="C20" s="85"/>
      <c r="D20" s="86"/>
      <c r="E20" s="87"/>
      <c r="F20" s="88"/>
      <c r="G20" s="89"/>
    </row>
    <row r="21" spans="1:8" s="75" customFormat="1" ht="11.25" customHeight="1" x14ac:dyDescent="0.2">
      <c r="A21" s="90"/>
      <c r="B21" s="10"/>
      <c r="C21" s="91"/>
      <c r="D21" s="10"/>
      <c r="E21" s="92"/>
      <c r="F21" s="10"/>
      <c r="G21" s="81"/>
      <c r="H21" s="93"/>
    </row>
    <row r="22" spans="1:8" s="75" customFormat="1" ht="11.25" x14ac:dyDescent="0.2">
      <c r="A22" s="94">
        <v>1</v>
      </c>
      <c r="B22" s="95" t="s">
        <v>15</v>
      </c>
      <c r="C22" s="96"/>
      <c r="D22" s="10"/>
      <c r="E22" s="92"/>
      <c r="G22" s="78"/>
      <c r="H22" s="97" t="s">
        <v>33</v>
      </c>
    </row>
    <row r="23" spans="1:8" s="75" customFormat="1" ht="11.25" x14ac:dyDescent="0.2">
      <c r="A23" s="10"/>
      <c r="B23" s="10"/>
      <c r="C23" s="91"/>
      <c r="D23" s="10"/>
      <c r="E23" s="92"/>
      <c r="F23" s="10"/>
      <c r="G23" s="81"/>
      <c r="H23" s="98"/>
    </row>
    <row r="24" spans="1:8" s="75" customFormat="1" ht="11.25" x14ac:dyDescent="0.2">
      <c r="A24" s="456" t="s">
        <v>34</v>
      </c>
      <c r="B24" s="456"/>
      <c r="C24" s="456"/>
      <c r="D24" s="456"/>
      <c r="E24" s="456"/>
      <c r="F24" s="456"/>
      <c r="G24" s="456"/>
    </row>
    <row r="25" spans="1:8" s="75" customFormat="1" ht="11.25" customHeight="1" x14ac:dyDescent="0.2">
      <c r="A25" s="450" t="s">
        <v>35</v>
      </c>
      <c r="B25" s="450"/>
      <c r="C25" s="450"/>
      <c r="D25" s="450"/>
      <c r="E25" s="450"/>
      <c r="F25" s="450"/>
      <c r="G25" s="450"/>
    </row>
    <row r="26" spans="1:8" s="75" customFormat="1" ht="0.75" customHeight="1" x14ac:dyDescent="0.2">
      <c r="A26" s="450"/>
      <c r="B26" s="482"/>
      <c r="C26" s="482"/>
      <c r="D26" s="482"/>
      <c r="E26" s="482"/>
      <c r="F26" s="482"/>
      <c r="G26" s="482"/>
    </row>
    <row r="27" spans="1:8" s="75" customFormat="1" ht="0.75" customHeight="1" x14ac:dyDescent="0.2">
      <c r="A27" s="450"/>
      <c r="B27" s="482"/>
      <c r="C27" s="482"/>
      <c r="D27" s="482"/>
      <c r="E27" s="482"/>
      <c r="F27" s="482"/>
      <c r="G27" s="482"/>
    </row>
    <row r="28" spans="1:8" s="75" customFormat="1" ht="11.25" customHeight="1" x14ac:dyDescent="0.2">
      <c r="A28" s="450" t="s">
        <v>36</v>
      </c>
      <c r="B28" s="450"/>
      <c r="C28" s="450"/>
      <c r="D28" s="450"/>
      <c r="E28" s="450"/>
      <c r="F28" s="450"/>
      <c r="G28" s="450"/>
    </row>
    <row r="29" spans="1:8" s="75" customFormat="1" ht="11.25" customHeight="1" x14ac:dyDescent="0.2">
      <c r="A29" s="450" t="s">
        <v>37</v>
      </c>
      <c r="B29" s="482"/>
      <c r="C29" s="482"/>
      <c r="D29" s="482"/>
      <c r="E29" s="482"/>
      <c r="F29" s="482"/>
      <c r="G29" s="482"/>
    </row>
    <row r="30" spans="1:8" s="75" customFormat="1" ht="12" thickBot="1" x14ac:dyDescent="0.25">
      <c r="A30" s="99"/>
      <c r="B30" s="99"/>
      <c r="C30" s="96"/>
      <c r="D30" s="100"/>
      <c r="E30" s="92"/>
      <c r="F30" s="10"/>
      <c r="G30" s="81"/>
      <c r="H30" s="98"/>
    </row>
    <row r="31" spans="1:8" s="75" customFormat="1" ht="23.25" customHeight="1" thickBot="1" x14ac:dyDescent="0.25">
      <c r="B31" s="65" t="s">
        <v>38</v>
      </c>
      <c r="C31" s="18" t="s">
        <v>39</v>
      </c>
      <c r="D31" s="100"/>
      <c r="E31" s="92"/>
      <c r="F31" s="10"/>
      <c r="G31" s="81"/>
      <c r="H31" s="98"/>
    </row>
    <row r="32" spans="1:8" s="75" customFormat="1" ht="12.75" customHeight="1" x14ac:dyDescent="0.2">
      <c r="B32" s="101" t="str">
        <f>'[11]Linked Sheet'!B32</f>
        <v>Rapid brain imaging</v>
      </c>
      <c r="C32" s="102">
        <f>IFERROR(ROUND('[11]Linked Sheet'!C32,'Rounded options'!$B$3),"-")</f>
        <v>399</v>
      </c>
      <c r="D32" s="100"/>
      <c r="E32" s="92"/>
      <c r="F32" s="10"/>
      <c r="G32" s="81"/>
      <c r="H32" s="98"/>
    </row>
    <row r="33" spans="1:9" s="75" customFormat="1" ht="13.5" customHeight="1" x14ac:dyDescent="0.2">
      <c r="B33" s="103" t="str">
        <f>'[11]Linked Sheet'!B33</f>
        <v>Direct admission and 90% of spell spent in an acute stroke unit</v>
      </c>
      <c r="C33" s="104">
        <f>IFERROR(ROUND('[11]Linked Sheet'!C33,'Rounded options'!$B$3),"-")</f>
        <v>1026</v>
      </c>
      <c r="D33" s="100"/>
      <c r="E33" s="92"/>
      <c r="F33" s="98"/>
      <c r="G33" s="78"/>
    </row>
    <row r="34" spans="1:9" s="75" customFormat="1" ht="12.75" customHeight="1" thickBot="1" x14ac:dyDescent="0.25">
      <c r="B34" s="105" t="str">
        <f>'[11]Linked Sheet'!B34</f>
        <v>Alteplase</v>
      </c>
      <c r="C34" s="106">
        <f>IFERROR(ROUND('[11]Linked Sheet'!C34,'Rounded options'!$B$3),"-")</f>
        <v>828</v>
      </c>
      <c r="D34" s="100"/>
      <c r="E34" s="92"/>
      <c r="F34" s="98"/>
      <c r="G34" s="78"/>
    </row>
    <row r="35" spans="1:9" s="75" customFormat="1" ht="13.5" customHeight="1" thickBot="1" x14ac:dyDescent="0.25">
      <c r="A35" s="107"/>
      <c r="B35" s="98"/>
      <c r="C35" s="96"/>
      <c r="D35" s="10"/>
      <c r="E35" s="92"/>
      <c r="F35" s="98"/>
      <c r="G35" s="78"/>
    </row>
    <row r="36" spans="1:9" s="75" customFormat="1" ht="34.5" thickBot="1" x14ac:dyDescent="0.25">
      <c r="A36" s="108" t="s">
        <v>40</v>
      </c>
      <c r="B36" s="60" t="s">
        <v>41</v>
      </c>
      <c r="C36" s="109" t="s">
        <v>42</v>
      </c>
      <c r="D36" s="30" t="s">
        <v>43</v>
      </c>
      <c r="E36" s="110" t="s">
        <v>44</v>
      </c>
      <c r="F36" s="98"/>
      <c r="G36" s="78"/>
    </row>
    <row r="37" spans="1:9" s="75" customFormat="1" ht="11.25" x14ac:dyDescent="0.2">
      <c r="A37" s="111" t="str">
        <f>'[11]Linked Sheet'!A37</f>
        <v>AA35A</v>
      </c>
      <c r="B37" s="111" t="str">
        <f>'[11]Linked Sheet'!B37</f>
        <v>Stroke with CC Score 16+</v>
      </c>
      <c r="C37" s="112">
        <f>IFERROR(ROUND('[11]Linked Sheet'!C37,'Rounded options'!$B$3),"-")</f>
        <v>11659</v>
      </c>
      <c r="D37" s="113">
        <f>IFERROR(ROUND('[11]Linked Sheet'!D37,'Rounded options'!$B$3),"-")</f>
        <v>13084</v>
      </c>
      <c r="E37" s="453" t="str">
        <f>'[11]Linked Sheet'!E37</f>
        <v>HRG</v>
      </c>
      <c r="F37" s="98"/>
      <c r="G37" s="78"/>
      <c r="H37" s="98"/>
      <c r="I37" s="98"/>
    </row>
    <row r="38" spans="1:9" s="75" customFormat="1" ht="12.75" customHeight="1" x14ac:dyDescent="0.2">
      <c r="A38" s="114" t="str">
        <f>'[11]Linked Sheet'!A38</f>
        <v>AA35B</v>
      </c>
      <c r="B38" s="114" t="str">
        <f>'[11]Linked Sheet'!B38</f>
        <v>Stroke with CC Score 13-15</v>
      </c>
      <c r="C38" s="115">
        <f>IFERROR(ROUND('[11]Linked Sheet'!C38,'Rounded options'!$B$3),"-")</f>
        <v>7802</v>
      </c>
      <c r="D38" s="116">
        <f>IFERROR(ROUND('[11]Linked Sheet'!D38,'Rounded options'!$B$3),"-")</f>
        <v>9227</v>
      </c>
      <c r="E38" s="454"/>
      <c r="F38" s="98"/>
      <c r="G38" s="78"/>
      <c r="H38" s="98"/>
      <c r="I38" s="98"/>
    </row>
    <row r="39" spans="1:9" s="75" customFormat="1" ht="12.75" customHeight="1" x14ac:dyDescent="0.2">
      <c r="A39" s="114" t="str">
        <f>'[11]Linked Sheet'!A39</f>
        <v>AA35C</v>
      </c>
      <c r="B39" s="114" t="str">
        <f>'[11]Linked Sheet'!B39</f>
        <v>Stroke with CC Score 10-12</v>
      </c>
      <c r="C39" s="115">
        <f>IFERROR(ROUND('[11]Linked Sheet'!C39,'Rounded options'!$B$3),"-")</f>
        <v>5660</v>
      </c>
      <c r="D39" s="116">
        <f>IFERROR(ROUND('[11]Linked Sheet'!D39,'Rounded options'!$B$3),"-")</f>
        <v>7085</v>
      </c>
      <c r="E39" s="454"/>
      <c r="F39" s="98"/>
      <c r="G39" s="78"/>
      <c r="H39" s="98"/>
      <c r="I39" s="98"/>
    </row>
    <row r="40" spans="1:9" s="75" customFormat="1" ht="13.5" customHeight="1" x14ac:dyDescent="0.2">
      <c r="A40" s="114" t="str">
        <f>'[11]Linked Sheet'!A40</f>
        <v>AA35D</v>
      </c>
      <c r="B40" s="114" t="str">
        <f>'[11]Linked Sheet'!B40</f>
        <v>Stroke with CC Score 7-9</v>
      </c>
      <c r="C40" s="115">
        <f>IFERROR(ROUND('[11]Linked Sheet'!C40,'Rounded options'!$B$3),"-")</f>
        <v>3658</v>
      </c>
      <c r="D40" s="116">
        <f>IFERROR(ROUND('[11]Linked Sheet'!D40,'Rounded options'!$B$3),"-")</f>
        <v>5083</v>
      </c>
      <c r="E40" s="454"/>
      <c r="F40" s="98"/>
      <c r="G40" s="78"/>
      <c r="H40" s="98"/>
      <c r="I40" s="98"/>
    </row>
    <row r="41" spans="1:9" s="75" customFormat="1" ht="11.25" x14ac:dyDescent="0.2">
      <c r="A41" s="114" t="str">
        <f>'[11]Linked Sheet'!A41</f>
        <v>AA35E</v>
      </c>
      <c r="B41" s="114" t="str">
        <f>'[11]Linked Sheet'!B41</f>
        <v>Stroke with CC Score 4-6</v>
      </c>
      <c r="C41" s="115">
        <f>IFERROR(ROUND('[11]Linked Sheet'!C41,'Rounded options'!$B$3),"-")</f>
        <v>2280</v>
      </c>
      <c r="D41" s="116">
        <f>IFERROR(ROUND('[11]Linked Sheet'!D41,'Rounded options'!$B$3),"-")</f>
        <v>3705</v>
      </c>
      <c r="E41" s="454"/>
      <c r="F41" s="98"/>
      <c r="G41" s="78"/>
      <c r="H41" s="98"/>
      <c r="I41" s="98"/>
    </row>
    <row r="42" spans="1:9" s="75" customFormat="1" ht="12" thickBot="1" x14ac:dyDescent="0.25">
      <c r="A42" s="117" t="str">
        <f>'[11]Linked Sheet'!A42</f>
        <v>AA35F</v>
      </c>
      <c r="B42" s="117" t="str">
        <f>'[11]Linked Sheet'!B42</f>
        <v>Stroke with CC Score 0-3</v>
      </c>
      <c r="C42" s="118">
        <f>IFERROR(ROUND('[11]Linked Sheet'!C42,'Rounded options'!$B$3),"-")</f>
        <v>1422</v>
      </c>
      <c r="D42" s="119">
        <f>IFERROR(ROUND('[11]Linked Sheet'!D42,'Rounded options'!$B$3),"-")</f>
        <v>2847</v>
      </c>
      <c r="E42" s="455"/>
      <c r="F42" s="98"/>
      <c r="G42" s="78"/>
      <c r="H42" s="98"/>
      <c r="I42" s="98"/>
    </row>
    <row r="43" spans="1:9" s="75" customFormat="1" ht="13.5" thickBot="1" x14ac:dyDescent="0.25">
      <c r="A43" s="120"/>
      <c r="B43" s="86"/>
      <c r="C43" s="121"/>
      <c r="D43" s="120"/>
      <c r="E43" s="87"/>
      <c r="F43" s="86"/>
      <c r="G43" s="83"/>
      <c r="H43" s="122"/>
    </row>
    <row r="44" spans="1:9" s="75" customFormat="1" x14ac:dyDescent="0.2">
      <c r="A44" s="123"/>
      <c r="B44" s="77"/>
      <c r="C44" s="71"/>
      <c r="E44" s="124"/>
      <c r="F44" s="79"/>
      <c r="G44" s="80"/>
    </row>
    <row r="45" spans="1:9" s="75" customFormat="1" ht="11.25" x14ac:dyDescent="0.2">
      <c r="A45" s="94">
        <v>2</v>
      </c>
      <c r="B45" s="95" t="s">
        <v>16</v>
      </c>
      <c r="C45" s="96"/>
      <c r="D45" s="10"/>
      <c r="E45" s="92"/>
      <c r="G45" s="78"/>
      <c r="H45" s="97" t="s">
        <v>33</v>
      </c>
    </row>
    <row r="46" spans="1:9" s="75" customFormat="1" ht="11.25" x14ac:dyDescent="0.2">
      <c r="A46" s="125"/>
      <c r="B46" s="10"/>
      <c r="C46" s="91"/>
      <c r="D46" s="10"/>
      <c r="E46" s="92"/>
      <c r="F46" s="92"/>
      <c r="G46" s="91"/>
      <c r="H46" s="98"/>
    </row>
    <row r="47" spans="1:9" s="75" customFormat="1" ht="12.75" customHeight="1" x14ac:dyDescent="0.2">
      <c r="A47" s="81" t="s">
        <v>45</v>
      </c>
      <c r="B47" s="126" t="s">
        <v>46</v>
      </c>
      <c r="C47" s="91"/>
      <c r="D47" s="10"/>
      <c r="E47" s="92"/>
      <c r="F47" s="92"/>
      <c r="G47" s="91"/>
      <c r="H47" s="98"/>
    </row>
    <row r="48" spans="1:9" s="75" customFormat="1" ht="11.25" x14ac:dyDescent="0.2">
      <c r="A48" s="81"/>
      <c r="B48" s="126"/>
      <c r="C48" s="91"/>
      <c r="D48" s="10"/>
      <c r="E48" s="92"/>
      <c r="F48" s="92"/>
      <c r="G48" s="91"/>
      <c r="H48" s="98"/>
    </row>
    <row r="49" spans="1:9" s="75" customFormat="1" ht="12.75" customHeight="1" x14ac:dyDescent="0.2">
      <c r="A49" s="457" t="s">
        <v>47</v>
      </c>
      <c r="B49" s="457"/>
      <c r="C49" s="457"/>
      <c r="D49" s="457"/>
      <c r="E49" s="457"/>
      <c r="F49" s="457"/>
      <c r="G49" s="457"/>
      <c r="H49" s="98"/>
    </row>
    <row r="50" spans="1:9" s="75" customFormat="1" ht="12.75" customHeight="1" x14ac:dyDescent="0.2">
      <c r="A50" s="425" t="s">
        <v>48</v>
      </c>
      <c r="B50" s="425"/>
      <c r="C50" s="425"/>
      <c r="D50" s="425"/>
      <c r="E50" s="425"/>
      <c r="F50" s="425"/>
      <c r="G50" s="425"/>
      <c r="H50" s="98"/>
    </row>
    <row r="51" spans="1:9" s="75" customFormat="1" ht="11.25" x14ac:dyDescent="0.2">
      <c r="A51" s="457" t="s">
        <v>49</v>
      </c>
      <c r="B51" s="457"/>
      <c r="C51" s="457"/>
      <c r="D51" s="457"/>
      <c r="E51" s="457"/>
      <c r="F51" s="457"/>
      <c r="G51" s="457"/>
      <c r="H51" s="98"/>
    </row>
    <row r="52" spans="1:9" s="78" customFormat="1" ht="11.25" x14ac:dyDescent="0.2">
      <c r="A52" s="457" t="s">
        <v>50</v>
      </c>
      <c r="B52" s="457"/>
      <c r="C52" s="457"/>
      <c r="D52" s="457"/>
      <c r="E52" s="457"/>
      <c r="F52" s="457"/>
      <c r="G52" s="457"/>
      <c r="H52" s="98"/>
      <c r="I52" s="75"/>
    </row>
    <row r="53" spans="1:9" s="75" customFormat="1" ht="12" thickBot="1" x14ac:dyDescent="0.25">
      <c r="A53" s="125"/>
      <c r="B53" s="10"/>
      <c r="C53" s="127"/>
      <c r="D53" s="10"/>
      <c r="E53" s="92"/>
      <c r="F53" s="92"/>
      <c r="G53" s="78"/>
      <c r="H53" s="98"/>
    </row>
    <row r="54" spans="1:9" s="75" customFormat="1" ht="12" thickBot="1" x14ac:dyDescent="0.25">
      <c r="A54" s="128" t="s">
        <v>40</v>
      </c>
      <c r="B54" s="129" t="s">
        <v>41</v>
      </c>
      <c r="C54" s="18" t="s">
        <v>51</v>
      </c>
      <c r="D54" s="91"/>
      <c r="E54" s="91"/>
      <c r="F54" s="78"/>
      <c r="G54" s="96"/>
      <c r="H54" s="78"/>
      <c r="I54" s="78"/>
    </row>
    <row r="55" spans="1:9" s="75" customFormat="1" ht="12" thickBot="1" x14ac:dyDescent="0.25">
      <c r="A55" s="130" t="s">
        <v>52</v>
      </c>
      <c r="B55" s="131"/>
      <c r="C55" s="132" t="s">
        <v>53</v>
      </c>
      <c r="D55" s="92"/>
      <c r="E55" s="92"/>
      <c r="G55" s="96"/>
    </row>
    <row r="56" spans="1:9" s="75" customFormat="1" ht="11.25" x14ac:dyDescent="0.2">
      <c r="A56" s="133" t="str">
        <f>'[11]Linked Sheet'!A56</f>
        <v>LD01A</v>
      </c>
      <c r="B56" s="134" t="str">
        <f>'[11]Linked Sheet'!B56</f>
        <v>Hospital Haemodialysis or Filtration, with Access via Haemodialysis Catheter, 19 years and over</v>
      </c>
      <c r="C56" s="102">
        <f>IFERROR(ROUND('[11]Linked Sheet'!C56,'Rounded options'!$B$3),"-")</f>
        <v>101</v>
      </c>
      <c r="D56" s="92"/>
      <c r="E56" s="92"/>
      <c r="G56" s="96"/>
    </row>
    <row r="57" spans="1:9" s="75" customFormat="1" ht="11.25" x14ac:dyDescent="0.2">
      <c r="A57" s="103" t="str">
        <f>'[11]Linked Sheet'!A57</f>
        <v>LD02A</v>
      </c>
      <c r="B57" s="135" t="str">
        <f>'[11]Linked Sheet'!B57</f>
        <v>Hospital Haemodialysis or Filtration, with Access via Arteriovenous Fistula or Graft, 19 years and over</v>
      </c>
      <c r="C57" s="136">
        <f>IFERROR(ROUND('[11]Linked Sheet'!C57,'Rounded options'!$B$3),"-")</f>
        <v>126</v>
      </c>
      <c r="D57" s="92"/>
      <c r="E57" s="92"/>
      <c r="G57" s="96"/>
    </row>
    <row r="58" spans="1:9" s="75" customFormat="1" ht="11.25" x14ac:dyDescent="0.2">
      <c r="A58" s="103" t="str">
        <f>'[11]Linked Sheet'!A58</f>
        <v>LD03A</v>
      </c>
      <c r="B58" s="135" t="str">
        <f>'[11]Linked Sheet'!B58</f>
        <v>Hospital Haemodialysis or Filtration, with Access via Haemodialysis Catheter, with Blood-Borne Virus, 19 years and over</v>
      </c>
      <c r="C58" s="136">
        <f>IFERROR(ROUND('[11]Linked Sheet'!C58,'Rounded options'!$B$3),"-")</f>
        <v>105</v>
      </c>
      <c r="D58" s="92"/>
      <c r="E58" s="92"/>
      <c r="G58" s="96"/>
    </row>
    <row r="59" spans="1:9" s="75" customFormat="1" ht="12" thickBot="1" x14ac:dyDescent="0.25">
      <c r="A59" s="137" t="str">
        <f>'[11]Linked Sheet'!A59</f>
        <v>LD04A</v>
      </c>
      <c r="B59" s="138" t="str">
        <f>'[11]Linked Sheet'!B59</f>
        <v>Hospital Haemodialysis or Filtration, with Access via Arteriovenous Fistula or Graft, with Blood-Borne Virus, 19 years and over</v>
      </c>
      <c r="C59" s="106">
        <f>IFERROR(ROUND('[11]Linked Sheet'!C59,'Rounded options'!$B$3),"-")</f>
        <v>131</v>
      </c>
      <c r="D59" s="92"/>
      <c r="E59" s="10"/>
      <c r="G59" s="96"/>
    </row>
    <row r="60" spans="1:9" s="75" customFormat="1" ht="12" thickBot="1" x14ac:dyDescent="0.25">
      <c r="A60" s="139" t="s">
        <v>54</v>
      </c>
      <c r="B60" s="131"/>
      <c r="C60" s="140" t="s">
        <v>53</v>
      </c>
      <c r="D60" s="92"/>
      <c r="E60" s="10"/>
      <c r="G60" s="96"/>
    </row>
    <row r="61" spans="1:9" s="75" customFormat="1" ht="11.25" x14ac:dyDescent="0.2">
      <c r="A61" s="133" t="str">
        <f>'[11]Linked Sheet'!A61</f>
        <v>LD05A</v>
      </c>
      <c r="B61" s="134" t="str">
        <f>'[11]Linked Sheet'!B61</f>
        <v>Satellite Haemodialysis or Filtration, with Access via Haemodialysis Catheter, 19 years and over</v>
      </c>
      <c r="C61" s="102">
        <f>IFERROR(ROUND('[11]Linked Sheet'!C61,'Rounded options'!$B$3),"-")</f>
        <v>101</v>
      </c>
      <c r="D61" s="92"/>
      <c r="E61" s="10"/>
      <c r="G61" s="96"/>
    </row>
    <row r="62" spans="1:9" s="75" customFormat="1" ht="11.25" x14ac:dyDescent="0.2">
      <c r="A62" s="103" t="str">
        <f>'[11]Linked Sheet'!A62</f>
        <v>LD06A</v>
      </c>
      <c r="B62" s="135" t="str">
        <f>'[11]Linked Sheet'!B62</f>
        <v>Satellite Haemodialysis or Filtration, with Access via Arteriovenous Fistula or Graft, 19 years and over</v>
      </c>
      <c r="C62" s="136">
        <f>IFERROR(ROUND('[11]Linked Sheet'!C62,'Rounded options'!$B$3),"-")</f>
        <v>126</v>
      </c>
      <c r="D62" s="92"/>
      <c r="E62" s="10"/>
      <c r="G62" s="96"/>
    </row>
    <row r="63" spans="1:9" s="75" customFormat="1" ht="11.25" x14ac:dyDescent="0.2">
      <c r="A63" s="103" t="str">
        <f>'[11]Linked Sheet'!A63</f>
        <v>LD07A</v>
      </c>
      <c r="B63" s="135" t="str">
        <f>'[11]Linked Sheet'!B63</f>
        <v>Satellite Haemodialysis or Filtration, with Access via Haemodialysis Catheter, with Blood-Borne Virus, 19 years and over</v>
      </c>
      <c r="C63" s="136">
        <f>IFERROR(ROUND('[11]Linked Sheet'!C63,'Rounded options'!$B$3),"-")</f>
        <v>105</v>
      </c>
      <c r="D63" s="92"/>
      <c r="E63" s="10"/>
      <c r="G63" s="96"/>
    </row>
    <row r="64" spans="1:9" s="75" customFormat="1" ht="12" thickBot="1" x14ac:dyDescent="0.25">
      <c r="A64" s="137" t="str">
        <f>'[11]Linked Sheet'!A64</f>
        <v>LD08A</v>
      </c>
      <c r="B64" s="138" t="str">
        <f>'[11]Linked Sheet'!B64</f>
        <v>Satellite Haemodialysis or Filtration, with Access via Arteriovenous Fistula or Graft, with Blood-Borne Virus, 19 years and over</v>
      </c>
      <c r="C64" s="106">
        <f>IFERROR(ROUND('[11]Linked Sheet'!C64,'Rounded options'!$B$3),"-")</f>
        <v>131</v>
      </c>
      <c r="D64" s="92"/>
      <c r="E64" s="10"/>
      <c r="G64" s="96"/>
    </row>
    <row r="65" spans="1:9" s="75" customFormat="1" ht="12" thickBot="1" x14ac:dyDescent="0.25">
      <c r="A65" s="139" t="s">
        <v>55</v>
      </c>
      <c r="B65" s="131"/>
      <c r="C65" s="140" t="s">
        <v>56</v>
      </c>
      <c r="D65" s="92"/>
      <c r="E65" s="10"/>
      <c r="G65" s="96"/>
    </row>
    <row r="66" spans="1:9" s="75" customFormat="1" ht="11.25" x14ac:dyDescent="0.2">
      <c r="A66" s="133" t="str">
        <f>'[11]Linked Sheet'!A66</f>
        <v>LD09A</v>
      </c>
      <c r="B66" s="134" t="str">
        <f>'[11]Linked Sheet'!B66</f>
        <v>Home Haemodialysis or Filtration, with Access via Haemodialysis Catheter, 19 years and over</v>
      </c>
      <c r="C66" s="102">
        <f>IFERROR(ROUND('[11]Linked Sheet'!C66,'Rounded options'!$B$3),"-")</f>
        <v>378</v>
      </c>
      <c r="D66" s="92"/>
      <c r="E66" s="10"/>
      <c r="G66" s="96"/>
    </row>
    <row r="67" spans="1:9" s="75" customFormat="1" ht="12" thickBot="1" x14ac:dyDescent="0.25">
      <c r="A67" s="137" t="str">
        <f>'[11]Linked Sheet'!A67</f>
        <v>LD10A</v>
      </c>
      <c r="B67" s="138" t="str">
        <f>'[11]Linked Sheet'!B67</f>
        <v>Home Haemodialysis or Filtration, with Access via Arteriovenous Fistula or Graft, 19 years and over</v>
      </c>
      <c r="C67" s="106">
        <f>IFERROR(ROUND('[11]Linked Sheet'!C67,'Rounded options'!$B$3),"-")</f>
        <v>378</v>
      </c>
      <c r="D67" s="92"/>
      <c r="E67" s="10"/>
      <c r="G67" s="96"/>
    </row>
    <row r="68" spans="1:9" s="75" customFormat="1" ht="11.25" x14ac:dyDescent="0.2">
      <c r="B68" s="98"/>
      <c r="C68" s="141"/>
      <c r="D68" s="92"/>
      <c r="E68" s="10"/>
      <c r="G68" s="96"/>
    </row>
    <row r="69" spans="1:9" s="78" customFormat="1" ht="11.25" x14ac:dyDescent="0.2">
      <c r="A69" s="81" t="s">
        <v>57</v>
      </c>
      <c r="B69" s="142" t="s">
        <v>58</v>
      </c>
      <c r="C69" s="141"/>
      <c r="D69" s="92"/>
      <c r="E69" s="10"/>
      <c r="F69" s="75"/>
      <c r="G69" s="96"/>
      <c r="H69" s="75"/>
      <c r="I69" s="75"/>
    </row>
    <row r="70" spans="1:9" s="75" customFormat="1" ht="12" thickBot="1" x14ac:dyDescent="0.25">
      <c r="B70" s="98"/>
      <c r="C70" s="127"/>
      <c r="D70" s="92"/>
      <c r="E70" s="10"/>
      <c r="G70" s="96"/>
    </row>
    <row r="71" spans="1:9" s="75" customFormat="1" ht="23.25" thickBot="1" x14ac:dyDescent="0.25">
      <c r="A71" s="108" t="s">
        <v>40</v>
      </c>
      <c r="B71" s="60" t="s">
        <v>41</v>
      </c>
      <c r="C71" s="18" t="s">
        <v>59</v>
      </c>
      <c r="D71" s="91"/>
      <c r="E71" s="81"/>
      <c r="F71" s="78"/>
      <c r="G71" s="96"/>
      <c r="H71" s="78"/>
      <c r="I71" s="78"/>
    </row>
    <row r="72" spans="1:9" s="75" customFormat="1" ht="11.25" x14ac:dyDescent="0.2">
      <c r="A72" s="143" t="str">
        <f>'[11]Linked Sheet'!A72</f>
        <v>LD11A</v>
      </c>
      <c r="B72" s="144" t="str">
        <f>'[11]Linked Sheet'!B72</f>
        <v>Continuous Ambulatory Peritoneal Dialysis, 19 years and over</v>
      </c>
      <c r="C72" s="145">
        <f>IFERROR(ROUND('[11]Linked Sheet'!C72,'Rounded options'!$B$3),"-")</f>
        <v>49</v>
      </c>
      <c r="D72" s="92"/>
      <c r="E72" s="10"/>
      <c r="G72" s="96"/>
    </row>
    <row r="73" spans="1:9" s="75" customFormat="1" ht="11.25" x14ac:dyDescent="0.2">
      <c r="A73" s="146" t="str">
        <f>'[11]Linked Sheet'!A73</f>
        <v>LD12A</v>
      </c>
      <c r="B73" s="75" t="str">
        <f>'[11]Linked Sheet'!B73</f>
        <v>Automated Peritoneal Dialysis, 19 years and over</v>
      </c>
      <c r="C73" s="147">
        <f>IFERROR(ROUND('[11]Linked Sheet'!C73,'Rounded options'!$B$3),"-")</f>
        <v>54</v>
      </c>
      <c r="D73" s="92"/>
      <c r="E73" s="10"/>
      <c r="G73" s="96"/>
    </row>
    <row r="74" spans="1:9" s="75" customFormat="1" ht="12" thickBot="1" x14ac:dyDescent="0.25">
      <c r="A74" s="148" t="str">
        <f>'[11]Linked Sheet'!A74</f>
        <v>LD13A</v>
      </c>
      <c r="B74" s="86" t="str">
        <f>'[11]Linked Sheet'!B74</f>
        <v>Assisted Automated Peritoneal Dialysis, 19 years and over</v>
      </c>
      <c r="C74" s="149">
        <f>IFERROR(ROUND('[11]Linked Sheet'!C74,'Rounded options'!$B$3),"-")</f>
        <v>62</v>
      </c>
      <c r="E74" s="98"/>
      <c r="G74" s="78"/>
      <c r="H74" s="98"/>
    </row>
    <row r="75" spans="1:9" s="75" customFormat="1" ht="13.5" thickBot="1" x14ac:dyDescent="0.25">
      <c r="A75" s="120"/>
      <c r="B75" s="86"/>
      <c r="C75" s="121"/>
      <c r="D75" s="120"/>
      <c r="E75" s="87"/>
      <c r="F75" s="86"/>
      <c r="G75" s="83"/>
      <c r="H75" s="122"/>
    </row>
    <row r="76" spans="1:9" s="75" customFormat="1" x14ac:dyDescent="0.2">
      <c r="A76" s="150"/>
      <c r="C76" s="96"/>
      <c r="D76" s="150"/>
      <c r="E76" s="124"/>
      <c r="G76" s="78"/>
      <c r="H76" s="98"/>
    </row>
    <row r="77" spans="1:9" s="98" customFormat="1" ht="11.25" customHeight="1" x14ac:dyDescent="0.2">
      <c r="A77" s="94">
        <v>3</v>
      </c>
      <c r="B77" s="95" t="s">
        <v>60</v>
      </c>
      <c r="C77" s="96"/>
      <c r="D77" s="10"/>
      <c r="E77" s="92"/>
      <c r="F77" s="75"/>
      <c r="G77" s="78"/>
      <c r="H77" s="97" t="s">
        <v>33</v>
      </c>
      <c r="I77" s="75"/>
    </row>
    <row r="78" spans="1:9" s="98" customFormat="1" ht="11.25" customHeight="1" x14ac:dyDescent="0.2">
      <c r="A78" s="125"/>
      <c r="B78" s="10"/>
      <c r="C78" s="91"/>
      <c r="D78" s="10"/>
      <c r="E78" s="92"/>
      <c r="F78" s="10"/>
      <c r="G78" s="78"/>
      <c r="I78" s="75"/>
    </row>
    <row r="79" spans="1:9" s="98" customFormat="1" ht="22.5" customHeight="1" x14ac:dyDescent="0.2">
      <c r="A79" s="431" t="s">
        <v>61</v>
      </c>
      <c r="B79" s="431"/>
      <c r="C79" s="431"/>
      <c r="D79" s="431"/>
      <c r="E79" s="431"/>
      <c r="F79" s="431"/>
      <c r="G79" s="431"/>
    </row>
    <row r="80" spans="1:9" s="98" customFormat="1" ht="11.25" customHeight="1" x14ac:dyDescent="0.2">
      <c r="A80" s="431" t="s">
        <v>62</v>
      </c>
      <c r="B80" s="431"/>
      <c r="C80" s="431"/>
      <c r="D80" s="431"/>
      <c r="E80" s="431"/>
      <c r="F80" s="431"/>
      <c r="G80" s="431"/>
    </row>
    <row r="81" spans="1:9" s="98" customFormat="1" ht="11.25" customHeight="1" x14ac:dyDescent="0.2">
      <c r="A81" s="431" t="s">
        <v>63</v>
      </c>
      <c r="B81" s="431"/>
      <c r="C81" s="431"/>
      <c r="D81" s="431"/>
      <c r="E81" s="431"/>
      <c r="F81" s="431"/>
      <c r="G81" s="431"/>
    </row>
    <row r="82" spans="1:9" s="75" customFormat="1" ht="11.25" x14ac:dyDescent="0.2">
      <c r="A82" s="431" t="s">
        <v>64</v>
      </c>
      <c r="B82" s="431"/>
      <c r="C82" s="431"/>
      <c r="D82" s="431"/>
      <c r="E82" s="431"/>
      <c r="F82" s="431"/>
      <c r="G82" s="431"/>
      <c r="H82" s="151"/>
      <c r="I82" s="98"/>
    </row>
    <row r="83" spans="1:9" s="78" customFormat="1" ht="12" thickBot="1" x14ac:dyDescent="0.25">
      <c r="A83" s="431" t="s">
        <v>65</v>
      </c>
      <c r="B83" s="431"/>
      <c r="C83" s="431"/>
      <c r="D83" s="431"/>
      <c r="E83" s="431"/>
      <c r="F83" s="431"/>
      <c r="G83" s="431"/>
      <c r="H83" s="98"/>
      <c r="I83" s="98"/>
    </row>
    <row r="84" spans="1:9" s="78" customFormat="1" ht="12" thickBot="1" x14ac:dyDescent="0.25">
      <c r="A84" s="126"/>
      <c r="B84" s="75"/>
      <c r="C84" s="91"/>
      <c r="D84" s="10"/>
      <c r="E84" s="152"/>
      <c r="F84" s="152"/>
      <c r="G84" s="432" t="s">
        <v>66</v>
      </c>
      <c r="H84" s="433"/>
      <c r="I84" s="153"/>
    </row>
    <row r="85" spans="1:9" s="78" customFormat="1" ht="34.5" thickBot="1" x14ac:dyDescent="0.25">
      <c r="A85" s="154" t="s">
        <v>40</v>
      </c>
      <c r="B85" s="155" t="s">
        <v>41</v>
      </c>
      <c r="C85" s="18" t="s">
        <v>67</v>
      </c>
      <c r="D85" s="61" t="s">
        <v>68</v>
      </c>
      <c r="E85" s="109" t="s">
        <v>69</v>
      </c>
      <c r="F85" s="30" t="s">
        <v>70</v>
      </c>
      <c r="G85" s="109" t="s">
        <v>71</v>
      </c>
      <c r="H85" s="30" t="s">
        <v>72</v>
      </c>
    </row>
    <row r="86" spans="1:9" s="78" customFormat="1" ht="11.25" x14ac:dyDescent="0.2">
      <c r="A86" s="133" t="str">
        <f>'[11]Linked Sheet'!A86</f>
        <v>JA20F</v>
      </c>
      <c r="B86" s="156" t="str">
        <f>'[11]Linked Sheet'!B86</f>
        <v>Unilateral Major Breast Procedures with CC Score 0-2</v>
      </c>
      <c r="C86" s="475" t="str">
        <f>'[11]Linked Sheet'!C86</f>
        <v>Breast Surgery</v>
      </c>
      <c r="D86" s="475" t="str">
        <f>'[11]Linked Sheet'!D86</f>
        <v>Excision*</v>
      </c>
      <c r="E86" s="157">
        <f>IFERROR(ROUND('[11]Linked Sheet'!E86,'Rounded options'!$B$3),"-")</f>
        <v>1968</v>
      </c>
      <c r="F86" s="157">
        <f>IFERROR(ROUND('[11]Linked Sheet'!F86,'Rounded options'!$B$3),"-")</f>
        <v>1668</v>
      </c>
      <c r="G86" s="468" t="str">
        <f>'[11]Linked Sheet'!G86</f>
        <v>sub-HRG</v>
      </c>
      <c r="H86" s="479" t="str">
        <f>'[11]Linked Sheet'!H86</f>
        <v>BP29</v>
      </c>
    </row>
    <row r="87" spans="1:9" s="78" customFormat="1" ht="12.75" customHeight="1" x14ac:dyDescent="0.2">
      <c r="A87" s="103" t="str">
        <f>'[11]Linked Sheet'!A87</f>
        <v>JA24F</v>
      </c>
      <c r="B87" s="158" t="str">
        <f>'[11]Linked Sheet'!B87</f>
        <v>Unilateral Intermediate Breast Procedures with CC Score 0-2</v>
      </c>
      <c r="C87" s="476"/>
      <c r="D87" s="477"/>
      <c r="E87" s="159">
        <f>IFERROR(ROUND('[11]Linked Sheet'!E87,'Rounded options'!$B$3),"-")</f>
        <v>1207</v>
      </c>
      <c r="F87" s="159">
        <f>IFERROR(ROUND('[11]Linked Sheet'!F87,'Rounded options'!$B$3),"-")</f>
        <v>907</v>
      </c>
      <c r="G87" s="469"/>
      <c r="H87" s="480"/>
    </row>
    <row r="88" spans="1:9" s="78" customFormat="1" ht="12.75" customHeight="1" x14ac:dyDescent="0.2">
      <c r="A88" s="103" t="str">
        <f>'[11]Linked Sheet'!A88</f>
        <v>JA20F</v>
      </c>
      <c r="B88" s="158" t="str">
        <f>'[11]Linked Sheet'!B88</f>
        <v>Unilateral Major Breast Procedures with CC Score 0-2</v>
      </c>
      <c r="C88" s="476"/>
      <c r="D88" s="160" t="str">
        <f>'[11]Linked Sheet'!D88</f>
        <v>Mastectomy</v>
      </c>
      <c r="E88" s="161">
        <f>IFERROR(ROUND('[11]Linked Sheet'!E88,'Rounded options'!$B$3),"-")</f>
        <v>2148</v>
      </c>
      <c r="F88" s="161">
        <f>IFERROR(ROUND('[11]Linked Sheet'!F88,'Rounded options'!$B$3),"-")</f>
        <v>1848</v>
      </c>
      <c r="G88" s="469"/>
      <c r="H88" s="162" t="str">
        <f>'[11]Linked Sheet'!H88</f>
        <v>BP28</v>
      </c>
    </row>
    <row r="89" spans="1:9" s="78" customFormat="1" ht="14.25" customHeight="1" x14ac:dyDescent="0.2">
      <c r="A89" s="103" t="str">
        <f>'[11]Linked Sheet'!A89</f>
        <v>JA24F</v>
      </c>
      <c r="B89" s="158" t="str">
        <f>'[11]Linked Sheet'!B89</f>
        <v>Unilateral Intermediate Breast Procedures with CC Score 0-2</v>
      </c>
      <c r="C89" s="476"/>
      <c r="D89" s="160" t="str">
        <f>'[11]Linked Sheet'!D89</f>
        <v>Sentinel lymph node biopsy</v>
      </c>
      <c r="E89" s="161">
        <f>IFERROR(ROUND('[11]Linked Sheet'!E89,'Rounded options'!$B$3),"-")</f>
        <v>1192</v>
      </c>
      <c r="F89" s="161">
        <f>IFERROR(ROUND('[11]Linked Sheet'!F89,'Rounded options'!$B$3),"-")</f>
        <v>892</v>
      </c>
      <c r="G89" s="469"/>
      <c r="H89" s="163" t="str">
        <f>'[11]Linked Sheet'!H89</f>
        <v>BP31</v>
      </c>
    </row>
    <row r="90" spans="1:9" s="78" customFormat="1" ht="12.75" customHeight="1" thickBot="1" x14ac:dyDescent="0.25">
      <c r="A90" s="137" t="str">
        <f>'[11]Linked Sheet'!A90</f>
        <v>JA38C</v>
      </c>
      <c r="B90" s="164" t="str">
        <f>'[11]Linked Sheet'!B90</f>
        <v>Unilateral Major Breast Procedures with Lymph Node Clearance, with CC Score 0-1</v>
      </c>
      <c r="C90" s="478"/>
      <c r="D90" s="165" t="str">
        <f>'[11]Linked Sheet'!D90</f>
        <v>Axillary clearance</v>
      </c>
      <c r="E90" s="166">
        <f>IFERROR(ROUND('[11]Linked Sheet'!E90,'Rounded options'!$B$3),"-")</f>
        <v>2903</v>
      </c>
      <c r="F90" s="166">
        <f>IFERROR(ROUND('[11]Linked Sheet'!F90,'Rounded options'!$B$3),"-")</f>
        <v>2603</v>
      </c>
      <c r="G90" s="470"/>
      <c r="H90" s="167" t="str">
        <f>'[11]Linked Sheet'!H90</f>
        <v>BP32</v>
      </c>
    </row>
    <row r="91" spans="1:9" s="78" customFormat="1" ht="11.25" x14ac:dyDescent="0.2">
      <c r="A91" s="103" t="str">
        <f>'[11]Linked Sheet'!A91</f>
        <v>LB51A</v>
      </c>
      <c r="B91" s="103" t="str">
        <f>'[11]Linked Sheet'!B91</f>
        <v>Vaginal Tape Operations for Urinary Incontinence, with CC Score 2+</v>
      </c>
      <c r="C91" s="453" t="str">
        <f>'[11]Linked Sheet'!C91</f>
        <v>Gynaecology</v>
      </c>
      <c r="D91" s="475" t="str">
        <f>'[11]Linked Sheet'!D91</f>
        <v>Operations to manage female incontinence</v>
      </c>
      <c r="E91" s="168">
        <f>IFERROR(ROUND('[11]Linked Sheet'!E91,'Rounded options'!$B$3),"-")</f>
        <v>1431</v>
      </c>
      <c r="F91" s="113">
        <f>IFERROR(ROUND('[11]Linked Sheet'!F91,'Rounded options'!$B$3),"-")</f>
        <v>1231</v>
      </c>
      <c r="G91" s="169" t="str">
        <f>'[11]Linked Sheet'!G91</f>
        <v>HRG</v>
      </c>
      <c r="H91" s="474" t="str">
        <f>'[11]Linked Sheet'!H91</f>
        <v>n/a</v>
      </c>
    </row>
    <row r="92" spans="1:9" s="78" customFormat="1" ht="16.5" customHeight="1" thickBot="1" x14ac:dyDescent="0.25">
      <c r="A92" s="137" t="str">
        <f>'[11]Linked Sheet'!A92</f>
        <v>LB51B</v>
      </c>
      <c r="B92" s="137" t="str">
        <f>'[11]Linked Sheet'!B92</f>
        <v>Vaginal Tape Operations for Urinary Incontinence, with CC Score 0-1</v>
      </c>
      <c r="C92" s="455"/>
      <c r="D92" s="478"/>
      <c r="E92" s="138">
        <f>IFERROR(ROUND('[11]Linked Sheet'!E92,'Rounded options'!$B$3),"-")</f>
        <v>1237</v>
      </c>
      <c r="F92" s="170">
        <f>IFERROR(ROUND('[11]Linked Sheet'!F92,'Rounded options'!$B$3),"-")</f>
        <v>1037</v>
      </c>
      <c r="G92" s="171" t="str">
        <f>'[11]Linked Sheet'!G92</f>
        <v>HRG</v>
      </c>
      <c r="H92" s="481"/>
      <c r="I92" s="75"/>
    </row>
    <row r="93" spans="1:9" s="78" customFormat="1" ht="20.25" customHeight="1" x14ac:dyDescent="0.2">
      <c r="A93" s="133" t="str">
        <f>'[11]Linked Sheet'!A93</f>
        <v>LB25F</v>
      </c>
      <c r="B93" s="156" t="str">
        <f>'[11]Linked Sheet'!B93</f>
        <v>Transurethral Prostate Resection Procedures with CC Score 0-2</v>
      </c>
      <c r="C93" s="453" t="str">
        <f>'[11]Linked Sheet'!C93</f>
        <v>Urology</v>
      </c>
      <c r="D93" s="475" t="str">
        <f>'[11]Linked Sheet'!D93</f>
        <v>Endoscopic resection of prostate (TUR)</v>
      </c>
      <c r="E93" s="172">
        <f>IFERROR(ROUND('[11]Linked Sheet'!E93,'Rounded options'!$B$3),"-")</f>
        <v>2193</v>
      </c>
      <c r="F93" s="173">
        <f>IFERROR(ROUND('[11]Linked Sheet'!F93,'Rounded options'!$B$3),"-")</f>
        <v>1993</v>
      </c>
      <c r="G93" s="174" t="str">
        <f>'[11]Linked Sheet'!G93</f>
        <v>HRG</v>
      </c>
      <c r="H93" s="474" t="str">
        <f>'[11]Linked Sheet'!H93</f>
        <v>n/a</v>
      </c>
      <c r="I93" s="75"/>
    </row>
    <row r="94" spans="1:9" s="75" customFormat="1" ht="12" thickBot="1" x14ac:dyDescent="0.25">
      <c r="A94" s="103" t="str">
        <f>'[11]Linked Sheet'!A94</f>
        <v>LB25E</v>
      </c>
      <c r="B94" s="158" t="str">
        <f>'[11]Linked Sheet'!B94</f>
        <v>Transurethral Prostate Resection Procedures with CC Score 3-5</v>
      </c>
      <c r="C94" s="455"/>
      <c r="D94" s="476"/>
      <c r="E94" s="175">
        <f>IFERROR(ROUND('[11]Linked Sheet'!E94,'Rounded options'!$B$3),"-")</f>
        <v>2428</v>
      </c>
      <c r="F94" s="176">
        <f>IFERROR(ROUND('[11]Linked Sheet'!F94,'Rounded options'!$B$3),"-")</f>
        <v>2228</v>
      </c>
      <c r="G94" s="177" t="str">
        <f>'[11]Linked Sheet'!G94</f>
        <v>HRG</v>
      </c>
      <c r="H94" s="472"/>
    </row>
    <row r="95" spans="1:9" s="75" customFormat="1" ht="21.75" customHeight="1" x14ac:dyDescent="0.2">
      <c r="A95" s="133" t="str">
        <f>'[11]Linked Sheet'!A95</f>
        <v>FZ18K</v>
      </c>
      <c r="B95" s="178" t="str">
        <f>'[11]Linked Sheet'!B95</f>
        <v>Inguinal, Umbilical or Femoral Hernia Procedures, 19 years and over, with CC Score 0</v>
      </c>
      <c r="C95" s="453" t="str">
        <f>'[11]Linked Sheet'!C95</f>
        <v>General Surgery</v>
      </c>
      <c r="D95" s="475" t="str">
        <f>'[11]Linked Sheet'!D95</f>
        <v>Repair of a range of hernias</v>
      </c>
      <c r="E95" s="172">
        <f>IFERROR(ROUND('[11]Linked Sheet'!E95,'Rounded options'!$B$3),"-")</f>
        <v>1360</v>
      </c>
      <c r="F95" s="173">
        <f>IFERROR(ROUND('[11]Linked Sheet'!F95,'Rounded options'!$B$3),"-")</f>
        <v>1060</v>
      </c>
      <c r="G95" s="468" t="str">
        <f>'[11]Linked Sheet'!G95</f>
        <v>HRG</v>
      </c>
      <c r="H95" s="474" t="str">
        <f>'[11]Linked Sheet'!H95</f>
        <v>n/a</v>
      </c>
    </row>
    <row r="96" spans="1:9" s="75" customFormat="1" ht="14.25" customHeight="1" x14ac:dyDescent="0.2">
      <c r="A96" s="179" t="str">
        <f>'[11]Linked Sheet'!A96</f>
        <v>FZ18J</v>
      </c>
      <c r="B96" s="180" t="str">
        <f>'[11]Linked Sheet'!B96</f>
        <v>Inguinal, Umbilical or Femoral Hernia Procedures, 19 years and over, with CC Score 1-2</v>
      </c>
      <c r="C96" s="454"/>
      <c r="D96" s="477"/>
      <c r="E96" s="181">
        <f>IFERROR(ROUND('[11]Linked Sheet'!E96,'Rounded options'!$B$3),"-")</f>
        <v>1539</v>
      </c>
      <c r="F96" s="182">
        <f>IFERROR(ROUND('[11]Linked Sheet'!F96,'Rounded options'!$B$3),"-")</f>
        <v>1239</v>
      </c>
      <c r="G96" s="469"/>
      <c r="H96" s="473"/>
    </row>
    <row r="97" spans="1:8" s="75" customFormat="1" ht="24" customHeight="1" thickBot="1" x14ac:dyDescent="0.25">
      <c r="A97" s="103" t="str">
        <f>'[11]Linked Sheet'!A97</f>
        <v>GA10K</v>
      </c>
      <c r="B97" s="158" t="str">
        <f>'[11]Linked Sheet'!B97</f>
        <v>Laparoscopic Cholecystectomy, 19 years and over, with CC Score 0</v>
      </c>
      <c r="C97" s="455"/>
      <c r="D97" s="165" t="str">
        <f>'[11]Linked Sheet'!D97</f>
        <v>Cholecystectomy (gall bladder removal)</v>
      </c>
      <c r="E97" s="183">
        <f>IFERROR(ROUND('[11]Linked Sheet'!E97,'Rounded options'!$B$3),"-")</f>
        <v>1913</v>
      </c>
      <c r="F97" s="184">
        <f>IFERROR(ROUND('[11]Linked Sheet'!F97,'Rounded options'!$B$3),"-")</f>
        <v>1588</v>
      </c>
      <c r="G97" s="470"/>
      <c r="H97" s="185" t="str">
        <f>'[11]Linked Sheet'!H97</f>
        <v>n/a</v>
      </c>
    </row>
    <row r="98" spans="1:8" s="75" customFormat="1" ht="21" customHeight="1" x14ac:dyDescent="0.2">
      <c r="A98" s="133" t="str">
        <f>'[11]Linked Sheet'!A98</f>
        <v>HB62C</v>
      </c>
      <c r="B98" s="156" t="str">
        <f>'[11]Linked Sheet'!B98</f>
        <v>Intermediate, Shoulder or Upper Arm Procedures for Non-Trauma, without CC</v>
      </c>
      <c r="C98" s="453" t="str">
        <f>'[11]Linked Sheet'!C98</f>
        <v>Orthopaedic Surgery</v>
      </c>
      <c r="D98" s="186" t="str">
        <f>'[11]Linked Sheet'!D98</f>
        <v>Therapeutic arthroscopy of shoulder</v>
      </c>
      <c r="E98" s="187">
        <f>IFERROR(ROUND('[11]Linked Sheet'!E98,'Rounded options'!$B$3),"-")</f>
        <v>1445</v>
      </c>
      <c r="F98" s="188">
        <f>IFERROR(ROUND('[11]Linked Sheet'!F98,'Rounded options'!$B$3),"-")</f>
        <v>1245</v>
      </c>
      <c r="G98" s="468" t="str">
        <f>'[11]Linked Sheet'!G98</f>
        <v>sub-HRG</v>
      </c>
      <c r="H98" s="189" t="str">
        <f>'[11]Linked Sheet'!H98</f>
        <v>BP15</v>
      </c>
    </row>
    <row r="99" spans="1:8" s="75" customFormat="1" ht="25.5" customHeight="1" x14ac:dyDescent="0.2">
      <c r="A99" s="103" t="str">
        <f>'[11]Linked Sheet'!A99</f>
        <v>HB22C</v>
      </c>
      <c r="B99" s="158" t="str">
        <f>'[11]Linked Sheet'!B99</f>
        <v>Major Knee Procedures for Non-Trauma, Category 1, without CC</v>
      </c>
      <c r="C99" s="454"/>
      <c r="D99" s="190" t="str">
        <f>'[11]Linked Sheet'!D99</f>
        <v>Autograft anterior cruciate ligament reconstruction</v>
      </c>
      <c r="E99" s="191">
        <f>IFERROR(ROUND('[11]Linked Sheet'!E99,'Rounded options'!$B$3),"-")</f>
        <v>1867</v>
      </c>
      <c r="F99" s="192">
        <f>IFERROR(ROUND('[11]Linked Sheet'!F99,'Rounded options'!$B$3),"-")</f>
        <v>1691</v>
      </c>
      <c r="G99" s="469"/>
      <c r="H99" s="193" t="str">
        <f>'[11]Linked Sheet'!H99</f>
        <v>BP63</v>
      </c>
    </row>
    <row r="100" spans="1:8" s="75" customFormat="1" ht="15" customHeight="1" x14ac:dyDescent="0.2">
      <c r="A100" s="103" t="str">
        <f>'[11]Linked Sheet'!A100</f>
        <v>HB34E</v>
      </c>
      <c r="B100" s="158" t="str">
        <f>'[11]Linked Sheet'!B100</f>
        <v>Minor Foot Procedures for Non-Trauma, Category 2, 19 years and over, without CC</v>
      </c>
      <c r="C100" s="454"/>
      <c r="D100" s="446" t="str">
        <f>'[11]Linked Sheet'!D100</f>
        <v>Bunion operations with or without internal fixation and soft tissue correction</v>
      </c>
      <c r="E100" s="194">
        <f>IFERROR(ROUND('[11]Linked Sheet'!E100,'Rounded options'!$B$3),"-")</f>
        <v>1238</v>
      </c>
      <c r="F100" s="195">
        <f>IFERROR(ROUND('[11]Linked Sheet'!F100,'Rounded options'!$B$3),"-")</f>
        <v>1038</v>
      </c>
      <c r="G100" s="469"/>
      <c r="H100" s="471" t="str">
        <f>'[11]Linked Sheet'!H100</f>
        <v>BP16</v>
      </c>
    </row>
    <row r="101" spans="1:8" s="75" customFormat="1" ht="18" customHeight="1" x14ac:dyDescent="0.2">
      <c r="A101" s="103" t="str">
        <f>'[11]Linked Sheet'!A101</f>
        <v>HB35B</v>
      </c>
      <c r="B101" s="158" t="str">
        <f>'[11]Linked Sheet'!B101</f>
        <v>Minor Foot Procedures for Non-Trauma, Category 1, with CC</v>
      </c>
      <c r="C101" s="454"/>
      <c r="D101" s="452"/>
      <c r="E101" s="196">
        <f>IFERROR(ROUND('[11]Linked Sheet'!E101,'Rounded options'!$B$3),"-")</f>
        <v>1338</v>
      </c>
      <c r="F101" s="197">
        <f>IFERROR(ROUND('[11]Linked Sheet'!F101,'Rounded options'!$B$3),"-")</f>
        <v>1138</v>
      </c>
      <c r="G101" s="469"/>
      <c r="H101" s="472"/>
    </row>
    <row r="102" spans="1:8" s="75" customFormat="1" ht="22.5" customHeight="1" x14ac:dyDescent="0.2">
      <c r="A102" s="103" t="str">
        <f>'[11]Linked Sheet'!A102</f>
        <v>HB35C</v>
      </c>
      <c r="B102" s="158" t="str">
        <f>'[11]Linked Sheet'!B102</f>
        <v>Minor Foot Procedures for Non-Trauma, Category 1, without CC</v>
      </c>
      <c r="C102" s="454"/>
      <c r="D102" s="447"/>
      <c r="E102" s="198">
        <f>IFERROR(ROUND('[11]Linked Sheet'!E102,'Rounded options'!$B$3),"-")</f>
        <v>1114</v>
      </c>
      <c r="F102" s="199">
        <f>IFERROR(ROUND('[11]Linked Sheet'!F102,'Rounded options'!$B$3),"-")</f>
        <v>914</v>
      </c>
      <c r="G102" s="469"/>
      <c r="H102" s="473"/>
    </row>
    <row r="103" spans="1:8" s="75" customFormat="1" ht="15" customHeight="1" thickBot="1" x14ac:dyDescent="0.25">
      <c r="A103" s="137" t="str">
        <f>'[11]Linked Sheet'!A103</f>
        <v>HB53Z</v>
      </c>
      <c r="B103" s="164" t="str">
        <f>'[11]Linked Sheet'!B103</f>
        <v>Intermediate Hand Procedures for Non-Trauma, Category 2</v>
      </c>
      <c r="C103" s="455"/>
      <c r="D103" s="148" t="str">
        <f>'[11]Linked Sheet'!D103</f>
        <v>Dupuytren's fasciectomy</v>
      </c>
      <c r="E103" s="200">
        <f>IFERROR(ROUND('[11]Linked Sheet'!E103,'Rounded options'!$B$3),"-")</f>
        <v>1500</v>
      </c>
      <c r="F103" s="170">
        <f>IFERROR(ROUND('[11]Linked Sheet'!F103,'Rounded options'!$B$3),"-")</f>
        <v>1300</v>
      </c>
      <c r="G103" s="470"/>
      <c r="H103" s="201" t="str">
        <f>'[11]Linked Sheet'!H103</f>
        <v>BP17</v>
      </c>
    </row>
    <row r="104" spans="1:8" s="75" customFormat="1" ht="15" customHeight="1" x14ac:dyDescent="0.2">
      <c r="A104" s="133" t="str">
        <f>'[11]Linked Sheet'!A104</f>
        <v>CA60A</v>
      </c>
      <c r="B104" s="133" t="str">
        <f>'[11]Linked Sheet'!B104</f>
        <v>Tonsillectomy, 19 years and over</v>
      </c>
      <c r="C104" s="451" t="str">
        <f>'[11]Linked Sheet'!C104</f>
        <v>Ear, nose and throat (ENT)</v>
      </c>
      <c r="D104" s="451" t="str">
        <f>'[11]Linked Sheet'!D104</f>
        <v>Tonsillectomy</v>
      </c>
      <c r="E104" s="172">
        <f>IFERROR(ROUND('[11]Linked Sheet'!E104,'Rounded options'!$B$3),"-")</f>
        <v>1180</v>
      </c>
      <c r="F104" s="173">
        <f>IFERROR(ROUND('[11]Linked Sheet'!F104,'Rounded options'!$B$3),"-")</f>
        <v>880</v>
      </c>
      <c r="G104" s="468" t="str">
        <f>'[11]Linked Sheet'!G104</f>
        <v>HRG</v>
      </c>
      <c r="H104" s="474" t="str">
        <f>'[11]Linked Sheet'!H104</f>
        <v>n/a</v>
      </c>
    </row>
    <row r="105" spans="1:8" s="75" customFormat="1" ht="15" customHeight="1" x14ac:dyDescent="0.2">
      <c r="A105" s="103" t="str">
        <f>'[11]Linked Sheet'!A105</f>
        <v>CA60B</v>
      </c>
      <c r="B105" s="158" t="str">
        <f>'[11]Linked Sheet'!B105</f>
        <v>Tonsillectomy, 18 years and under</v>
      </c>
      <c r="C105" s="452"/>
      <c r="D105" s="452"/>
      <c r="E105" s="175">
        <f>IFERROR(ROUND('[11]Linked Sheet'!E105,'Rounded options'!$B$3),"-")</f>
        <v>1146</v>
      </c>
      <c r="F105" s="176">
        <f>IFERROR(ROUND('[11]Linked Sheet'!F105,'Rounded options'!$B$3),"-")</f>
        <v>846</v>
      </c>
      <c r="G105" s="469"/>
      <c r="H105" s="472"/>
    </row>
    <row r="106" spans="1:8" s="75" customFormat="1" ht="15" customHeight="1" x14ac:dyDescent="0.2">
      <c r="A106" s="103" t="str">
        <f>'[11]Linked Sheet'!A106</f>
        <v>CA61Z</v>
      </c>
      <c r="B106" s="103" t="str">
        <f>'[11]Linked Sheet'!B106</f>
        <v>Adenotonsillectomy</v>
      </c>
      <c r="C106" s="452"/>
      <c r="D106" s="447"/>
      <c r="E106" s="181">
        <f>IFERROR(ROUND('[11]Linked Sheet'!E106,'Rounded options'!$B$3),"-")</f>
        <v>1243</v>
      </c>
      <c r="F106" s="182">
        <f>IFERROR(ROUND('[11]Linked Sheet'!F106,'Rounded options'!$B$3),"-")</f>
        <v>943</v>
      </c>
      <c r="G106" s="469"/>
      <c r="H106" s="473"/>
    </row>
    <row r="107" spans="1:8" s="75" customFormat="1" ht="15.75" customHeight="1" x14ac:dyDescent="0.2">
      <c r="A107" s="103" t="str">
        <f>'[11]Linked Sheet'!A107</f>
        <v>CA11A</v>
      </c>
      <c r="B107" s="158" t="str">
        <f>'[11]Linked Sheet'!B107</f>
        <v>Septoplasty, 19 years and over</v>
      </c>
      <c r="C107" s="452"/>
      <c r="D107" s="202" t="str">
        <f>'[11]Linked Sheet'!D107</f>
        <v>Septoplasty</v>
      </c>
      <c r="E107" s="203">
        <f>IFERROR(ROUND('[11]Linked Sheet'!E107,'Rounded options'!$B$3),"-")</f>
        <v>1269</v>
      </c>
      <c r="F107" s="192">
        <f>IFERROR(ROUND('[11]Linked Sheet'!F107,'Rounded options'!$B$3),"-")</f>
        <v>969</v>
      </c>
      <c r="G107" s="469"/>
      <c r="H107" s="204" t="str">
        <f>'[11]Linked Sheet'!H107</f>
        <v>n/a</v>
      </c>
    </row>
    <row r="108" spans="1:8" s="75" customFormat="1" ht="15.75" customHeight="1" thickBot="1" x14ac:dyDescent="0.25">
      <c r="A108" s="137" t="str">
        <f>'[11]Linked Sheet'!A108</f>
        <v>CA32A</v>
      </c>
      <c r="B108" s="137" t="str">
        <f>'[11]Linked Sheet'!B108</f>
        <v>Tympanoplasty, 19 years and over</v>
      </c>
      <c r="C108" s="448"/>
      <c r="D108" s="205" t="str">
        <f>'[11]Linked Sheet'!D108</f>
        <v>Tympanoplasty**</v>
      </c>
      <c r="E108" s="105">
        <f>IFERROR(ROUND('[11]Linked Sheet'!E108,'Rounded options'!$B$3),"-")</f>
        <v>1824</v>
      </c>
      <c r="F108" s="170">
        <f>IFERROR(ROUND('[11]Linked Sheet'!F108,'Rounded options'!$B$3),"-")</f>
        <v>1524</v>
      </c>
      <c r="G108" s="470"/>
      <c r="H108" s="206" t="str">
        <f>'[11]Linked Sheet'!H108</f>
        <v>n/a</v>
      </c>
    </row>
    <row r="109" spans="1:8" s="75" customFormat="1" ht="15.75" customHeight="1" x14ac:dyDescent="0.2">
      <c r="A109" s="133" t="str">
        <f>'[11]Linked Sheet'!A109</f>
        <v>EA03D</v>
      </c>
      <c r="B109" s="133" t="str">
        <f>'[11]Linked Sheet'!B109</f>
        <v>Pace 1: Single Chamber or Implantable Diagnostic Device, with CC Score 2-4</v>
      </c>
      <c r="C109" s="451" t="str">
        <f>'[11]Linked Sheet'!C109</f>
        <v xml:space="preserve">Implantation of cardiac pacemaker </v>
      </c>
      <c r="D109" s="451" t="str">
        <f>'[11]Linked Sheet'!D109</f>
        <v>Implantation of cardiac pacemaker</v>
      </c>
      <c r="E109" s="133">
        <f>IFERROR(ROUND('[11]Linked Sheet'!E109,'Rounded options'!$B$3),"-")</f>
        <v>1809</v>
      </c>
      <c r="F109" s="133">
        <f>IFERROR(ROUND('[11]Linked Sheet'!F109,'Rounded options'!$B$3),"-")</f>
        <v>1630</v>
      </c>
      <c r="G109" s="464" t="str">
        <f>'[11]Linked Sheet'!G109</f>
        <v>sub-HRG</v>
      </c>
      <c r="H109" s="464" t="str">
        <f>'[11]Linked Sheet'!H109</f>
        <v>BP70</v>
      </c>
    </row>
    <row r="110" spans="1:8" s="75" customFormat="1" ht="15.75" customHeight="1" x14ac:dyDescent="0.2">
      <c r="A110" s="103" t="str">
        <f>'[11]Linked Sheet'!A110</f>
        <v>EA03E</v>
      </c>
      <c r="B110" s="103" t="str">
        <f>'[11]Linked Sheet'!B110</f>
        <v>Pace 1: Single Chamber or Implantable Diagnostic Device, with CC Score 0-1</v>
      </c>
      <c r="C110" s="452"/>
      <c r="D110" s="452"/>
      <c r="E110" s="103">
        <f>IFERROR(ROUND('[11]Linked Sheet'!E110,'Rounded options'!$B$3),"-")</f>
        <v>1572</v>
      </c>
      <c r="F110" s="103">
        <f>IFERROR(ROUND('[11]Linked Sheet'!F110,'Rounded options'!$B$3),"-")</f>
        <v>1416</v>
      </c>
      <c r="G110" s="467"/>
      <c r="H110" s="467"/>
    </row>
    <row r="111" spans="1:8" s="75" customFormat="1" ht="15.75" customHeight="1" x14ac:dyDescent="0.2">
      <c r="A111" s="103" t="str">
        <f>'[11]Linked Sheet'!A111</f>
        <v>EA05C</v>
      </c>
      <c r="B111" s="103" t="str">
        <f>'[11]Linked Sheet'!B111</f>
        <v>Pace 2: Dual Chamber, with CC Score 2-4</v>
      </c>
      <c r="C111" s="452"/>
      <c r="D111" s="452"/>
      <c r="E111" s="103">
        <f>IFERROR(ROUND('[11]Linked Sheet'!E111,'Rounded options'!$B$3),"-")</f>
        <v>2394</v>
      </c>
      <c r="F111" s="103">
        <f>IFERROR(ROUND('[11]Linked Sheet'!F111,'Rounded options'!$B$3),"-")</f>
        <v>2157</v>
      </c>
      <c r="G111" s="461" t="str">
        <f>'[11]Linked Sheet'!G111</f>
        <v>HRG</v>
      </c>
      <c r="H111" s="207" t="str">
        <f>'[11]Linked Sheet'!H111</f>
        <v>n/a</v>
      </c>
    </row>
    <row r="112" spans="1:8" s="75" customFormat="1" ht="15.75" customHeight="1" thickBot="1" x14ac:dyDescent="0.25">
      <c r="A112" s="137" t="str">
        <f>'[11]Linked Sheet'!A112</f>
        <v>EA05D</v>
      </c>
      <c r="B112" s="137" t="str">
        <f>'[11]Linked Sheet'!B112</f>
        <v>Pace 2: Dual Chamber, with CC Score 0-1</v>
      </c>
      <c r="C112" s="448"/>
      <c r="D112" s="448"/>
      <c r="E112" s="137">
        <f>IFERROR(ROUND('[11]Linked Sheet'!E112,'Rounded options'!$B$3),"-")</f>
        <v>2098</v>
      </c>
      <c r="F112" s="137">
        <f>IFERROR(ROUND('[11]Linked Sheet'!F112,'Rounded options'!$B$3),"-")</f>
        <v>1890</v>
      </c>
      <c r="G112" s="462"/>
      <c r="H112" s="208" t="str">
        <f>'[11]Linked Sheet'!H112</f>
        <v>n/a</v>
      </c>
    </row>
    <row r="113" spans="1:8" s="75" customFormat="1" ht="15.75" customHeight="1" thickBot="1" x14ac:dyDescent="0.25">
      <c r="A113" s="133" t="str">
        <f>'[11]Linked Sheet'!A113</f>
        <v>FZ13C</v>
      </c>
      <c r="B113" s="133" t="str">
        <f>'[11]Linked Sheet'!B113</f>
        <v>Minor Therapeutic or Diagnostic, General Abdominal Procedures, 19 years and over</v>
      </c>
      <c r="C113" s="451" t="str">
        <f>'[11]Linked Sheet'!C113</f>
        <v>General Surgery</v>
      </c>
      <c r="D113" s="209" t="str">
        <f>'[11]Linked Sheet'!D113</f>
        <v>Diagnostic laparoscopy</v>
      </c>
      <c r="E113" s="133">
        <f>IFERROR(ROUND('[11]Linked Sheet'!E113,'Rounded options'!$B$3),"-")</f>
        <v>798</v>
      </c>
      <c r="F113" s="133">
        <f>IFERROR(ROUND('[11]Linked Sheet'!F113,'Rounded options'!$B$3),"-")</f>
        <v>720</v>
      </c>
      <c r="G113" s="145" t="str">
        <f>'[11]Linked Sheet'!G113</f>
        <v>HRG</v>
      </c>
      <c r="H113" s="210" t="str">
        <f>'[11]Linked Sheet'!H113</f>
        <v>BP67</v>
      </c>
    </row>
    <row r="114" spans="1:8" s="75" customFormat="1" ht="24.75" customHeight="1" thickBot="1" x14ac:dyDescent="0.25">
      <c r="A114" s="103" t="str">
        <f>'[11]Linked Sheet'!A114</f>
        <v>FZ12Q</v>
      </c>
      <c r="B114" s="103" t="str">
        <f>'[11]Linked Sheet'!B114</f>
        <v>Major General Abdominal Procedures, 19 years and over, with CC Score 0</v>
      </c>
      <c r="C114" s="448"/>
      <c r="D114" s="211" t="str">
        <f>'[11]Linked Sheet'!D114</f>
        <v>Excision biopsy of lymph node for diagnosis (cervical, inguinal, axillary)</v>
      </c>
      <c r="E114" s="103">
        <f>IFERROR(ROUND('[11]Linked Sheet'!E114,'Rounded options'!$B$3),"-")</f>
        <v>1792</v>
      </c>
      <c r="F114" s="103">
        <f>IFERROR(ROUND('[11]Linked Sheet'!F114,'Rounded options'!$B$3),"-")</f>
        <v>1616</v>
      </c>
      <c r="G114" s="464" t="str">
        <f>'[11]Linked Sheet'!G114</f>
        <v>sub-HRG</v>
      </c>
      <c r="H114" s="207" t="str">
        <f>'[11]Linked Sheet'!H114</f>
        <v>BP69</v>
      </c>
    </row>
    <row r="115" spans="1:8" s="75" customFormat="1" ht="24.75" customHeight="1" thickBot="1" x14ac:dyDescent="0.25">
      <c r="A115" s="137" t="str">
        <f>'[11]Linked Sheet'!A115</f>
        <v>FZ17G</v>
      </c>
      <c r="B115" s="137" t="str">
        <f>'[11]Linked Sheet'!B115</f>
        <v>Abdominal Hernia Procedures, 19 years and over, with CC Score 0</v>
      </c>
      <c r="C115" s="209" t="str">
        <f>'[11]Linked Sheet'!C115</f>
        <v>General Surgery</v>
      </c>
      <c r="D115" s="205" t="str">
        <f>'[11]Linked Sheet'!D115</f>
        <v>Repair of other abdominal hernia</v>
      </c>
      <c r="E115" s="137">
        <f>IFERROR(ROUND('[11]Linked Sheet'!E115,'Rounded options'!$B$3),"-")</f>
        <v>1860</v>
      </c>
      <c r="F115" s="137">
        <f>IFERROR(ROUND('[11]Linked Sheet'!F115,'Rounded options'!$B$3),"-")</f>
        <v>1677</v>
      </c>
      <c r="G115" s="462"/>
      <c r="H115" s="208" t="str">
        <f>'[11]Linked Sheet'!H115</f>
        <v>BP76</v>
      </c>
    </row>
    <row r="116" spans="1:8" s="75" customFormat="1" ht="21" customHeight="1" thickBot="1" x14ac:dyDescent="0.25">
      <c r="A116" s="133" t="str">
        <f>'[11]Linked Sheet'!A116</f>
        <v>CA05A</v>
      </c>
      <c r="B116" s="133" t="str">
        <f>'[11]Linked Sheet'!B116</f>
        <v>Minor Neck Procedures, 19 years and over</v>
      </c>
      <c r="C116" s="209" t="str">
        <f>'[11]Linked Sheet'!C116</f>
        <v>Head and Neck</v>
      </c>
      <c r="D116" s="186" t="str">
        <f>'[11]Linked Sheet'!D116</f>
        <v>Biopsy / sampling of cervical lymph nodes</v>
      </c>
      <c r="E116" s="212">
        <f>IFERROR(ROUND('[11]Linked Sheet'!E116,'Rounded options'!$B$3),"-")</f>
        <v>1012</v>
      </c>
      <c r="F116" s="212">
        <f>IFERROR(ROUND('[11]Linked Sheet'!F116,'Rounded options'!$B$3),"-")</f>
        <v>913</v>
      </c>
      <c r="G116" s="213" t="str">
        <f>'[11]Linked Sheet'!G116</f>
        <v>sub-HRG</v>
      </c>
      <c r="H116" s="214" t="str">
        <f>'[11]Linked Sheet'!H116</f>
        <v>BP64</v>
      </c>
    </row>
    <row r="117" spans="1:8" s="75" customFormat="1" ht="15.75" customHeight="1" x14ac:dyDescent="0.2">
      <c r="A117" s="103" t="str">
        <f>'[11]Linked Sheet'!A117</f>
        <v>CA14Z</v>
      </c>
      <c r="B117" s="103" t="str">
        <f>'[11]Linked Sheet'!B117</f>
        <v>Nasal Polypectomy</v>
      </c>
      <c r="C117" s="451" t="str">
        <f>'[11]Linked Sheet'!C117</f>
        <v>ENT</v>
      </c>
      <c r="D117" s="452" t="str">
        <f>'[11]Linked Sheet'!D117</f>
        <v>Polypectomy of internal nose</v>
      </c>
      <c r="E117" s="103">
        <f>IFERROR(ROUND('[11]Linked Sheet'!E117,'Rounded options'!$B$3),"-")</f>
        <v>1215</v>
      </c>
      <c r="F117" s="103">
        <f>IFERROR(ROUND('[11]Linked Sheet'!F117,'Rounded options'!$B$3),"-")</f>
        <v>1095</v>
      </c>
      <c r="G117" s="147" t="str">
        <f>'[11]Linked Sheet'!G117</f>
        <v>HRG</v>
      </c>
      <c r="H117" s="207" t="str">
        <f>'[11]Linked Sheet'!H117</f>
        <v>n/a</v>
      </c>
    </row>
    <row r="118" spans="1:8" s="75" customFormat="1" ht="13.5" customHeight="1" thickBot="1" x14ac:dyDescent="0.25">
      <c r="A118" s="137" t="str">
        <f>'[11]Linked Sheet'!A118</f>
        <v>CA28Z</v>
      </c>
      <c r="B118" s="137" t="str">
        <f>'[11]Linked Sheet'!B118</f>
        <v>Intermediate Sinus Procedures</v>
      </c>
      <c r="C118" s="448"/>
      <c r="D118" s="448"/>
      <c r="E118" s="137">
        <f>IFERROR(ROUND('[11]Linked Sheet'!E118,'Rounded options'!$B$3),"-")</f>
        <v>1449</v>
      </c>
      <c r="F118" s="137">
        <f>IFERROR(ROUND('[11]Linked Sheet'!F118,'Rounded options'!$B$3),"-")</f>
        <v>1306</v>
      </c>
      <c r="G118" s="149" t="str">
        <f>'[11]Linked Sheet'!G118</f>
        <v>sub-HRG</v>
      </c>
      <c r="H118" s="208" t="str">
        <f>'[11]Linked Sheet'!H118</f>
        <v>BP74</v>
      </c>
    </row>
    <row r="119" spans="1:8" s="75" customFormat="1" ht="24.75" customHeight="1" thickBot="1" x14ac:dyDescent="0.25">
      <c r="A119" s="215" t="str">
        <f>'[11]Linked Sheet'!A119</f>
        <v>KA03D</v>
      </c>
      <c r="B119" s="215" t="str">
        <f>'[11]Linked Sheet'!B119</f>
        <v>Parathyroid Procedures with CC Score 0-1</v>
      </c>
      <c r="C119" s="216" t="str">
        <f>'[11]Linked Sheet'!C119</f>
        <v>Head and Neck</v>
      </c>
      <c r="D119" s="217" t="str">
        <f>'[11]Linked Sheet'!D119</f>
        <v>Excision of lesion of parathyroids</v>
      </c>
      <c r="E119" s="215">
        <f>IFERROR(ROUND('[11]Linked Sheet'!E119,'Rounded options'!$B$3),"-")</f>
        <v>2095</v>
      </c>
      <c r="F119" s="215">
        <f>IFERROR(ROUND('[11]Linked Sheet'!F119,'Rounded options'!$B$3),"-")</f>
        <v>1899</v>
      </c>
      <c r="G119" s="218" t="str">
        <f>'[11]Linked Sheet'!G119</f>
        <v>HRG</v>
      </c>
      <c r="H119" s="219" t="str">
        <f>'[11]Linked Sheet'!H119</f>
        <v>n/a</v>
      </c>
    </row>
    <row r="120" spans="1:8" s="75" customFormat="1" ht="29.25" customHeight="1" thickBot="1" x14ac:dyDescent="0.25">
      <c r="A120" s="215" t="str">
        <f>'[11]Linked Sheet'!A120</f>
        <v>BZ09D</v>
      </c>
      <c r="B120" s="215" t="str">
        <f>'[11]Linked Sheet'!B120</f>
        <v>Intermediate Orbits or Lacrimal Procedures, 19 years and over, with CC Score 0-1</v>
      </c>
      <c r="C120" s="216" t="str">
        <f>'[11]Linked Sheet'!C120</f>
        <v>Ophthalmo logy</v>
      </c>
      <c r="D120" s="217" t="str">
        <f>'[11]Linked Sheet'!D120</f>
        <v>Dacryocysto-rhinostomy including insertion of tube</v>
      </c>
      <c r="E120" s="215">
        <f>IFERROR(ROUND('[11]Linked Sheet'!E120,'Rounded options'!$B$3),"-")</f>
        <v>1366</v>
      </c>
      <c r="F120" s="215">
        <f>IFERROR(ROUND('[11]Linked Sheet'!F120,'Rounded options'!$B$3),"-")</f>
        <v>1231</v>
      </c>
      <c r="G120" s="218" t="str">
        <f>'[11]Linked Sheet'!G120</f>
        <v>sub-HRG</v>
      </c>
      <c r="H120" s="219" t="str">
        <f>'[11]Linked Sheet'!H120</f>
        <v>BP66</v>
      </c>
    </row>
    <row r="121" spans="1:8" s="75" customFormat="1" ht="15.75" customHeight="1" x14ac:dyDescent="0.2">
      <c r="A121" s="133" t="str">
        <f>'[11]Linked Sheet'!A121</f>
        <v>MA04D</v>
      </c>
      <c r="B121" s="133" t="str">
        <f>'[11]Linked Sheet'!B121</f>
        <v>Intermediate Open Lower Genital Tract Procedures with CC Score 0-2</v>
      </c>
      <c r="C121" s="451" t="str">
        <f>'[11]Linked Sheet'!C121</f>
        <v>Gynaecology</v>
      </c>
      <c r="D121" s="186" t="str">
        <f>'[11]Linked Sheet'!D121</f>
        <v>Anterior colporrhaphy</v>
      </c>
      <c r="E121" s="212">
        <f>IFERROR(ROUND('[11]Linked Sheet'!E121,'Rounded options'!$B$3),"-")</f>
        <v>1702</v>
      </c>
      <c r="F121" s="212">
        <f>IFERROR(ROUND('[11]Linked Sheet'!F121,'Rounded options'!$B$3),"-")</f>
        <v>1541</v>
      </c>
      <c r="G121" s="464" t="str">
        <f>'[11]Linked Sheet'!G121</f>
        <v>HRG</v>
      </c>
      <c r="H121" s="214" t="str">
        <f>'[11]Linked Sheet'!H121</f>
        <v>BP62</v>
      </c>
    </row>
    <row r="122" spans="1:8" s="75" customFormat="1" ht="15.75" customHeight="1" thickBot="1" x14ac:dyDescent="0.25">
      <c r="A122" s="137" t="str">
        <f>'[11]Linked Sheet'!A122</f>
        <v>MA04D</v>
      </c>
      <c r="B122" s="137" t="str">
        <f>'[11]Linked Sheet'!B122</f>
        <v>Intermediate Open Lower Genital Tract Procedures with CC Score 0-2</v>
      </c>
      <c r="C122" s="448"/>
      <c r="D122" s="220" t="str">
        <f>'[11]Linked Sheet'!$D$123</f>
        <v>Posterior Colporrhaphy</v>
      </c>
      <c r="E122" s="221">
        <f>IFERROR(ROUND('[11]Linked Sheet'!E122,'Rounded options'!$B$3),"-")</f>
        <v>1702</v>
      </c>
      <c r="F122" s="221">
        <f>IFERROR(ROUND('[11]Linked Sheet'!F122,'Rounded options'!$B$3),"-")</f>
        <v>1541</v>
      </c>
      <c r="G122" s="462"/>
      <c r="H122" s="222" t="str">
        <f>'[11]Linked Sheet'!H122</f>
        <v>BP62</v>
      </c>
    </row>
    <row r="123" spans="1:8" s="75" customFormat="1" ht="52.5" customHeight="1" thickBot="1" x14ac:dyDescent="0.25">
      <c r="A123" s="215" t="str">
        <f>'[11]Linked Sheet'!A123</f>
        <v>MA29Z</v>
      </c>
      <c r="B123" s="215" t="str">
        <f>'[11]Linked Sheet'!B123</f>
        <v>Major Female Pelvic Peritoneum Adhesion Procedures</v>
      </c>
      <c r="C123" s="217" t="str">
        <f>'[11]Linked Sheet'!C123</f>
        <v>Gynaecology</v>
      </c>
      <c r="D123" s="217" t="str">
        <f>'[11]Linked Sheet'!D123</f>
        <v>Posterior Colporrhaphy</v>
      </c>
      <c r="E123" s="215">
        <f>IFERROR(ROUND('[11]Linked Sheet'!E123,'Rounded options'!$B$3),"-")</f>
        <v>1805</v>
      </c>
      <c r="F123" s="215">
        <f>IFERROR(ROUND('[11]Linked Sheet'!F123,'Rounded options'!$B$3),"-")</f>
        <v>1630</v>
      </c>
      <c r="G123" s="218" t="str">
        <f>'[11]Linked Sheet'!G123</f>
        <v>HRG</v>
      </c>
      <c r="H123" s="219" t="str">
        <f>'[11]Linked Sheet'!H123</f>
        <v>BP71</v>
      </c>
    </row>
    <row r="124" spans="1:8" s="75" customFormat="1" ht="26.25" customHeight="1" thickBot="1" x14ac:dyDescent="0.25">
      <c r="A124" s="103" t="str">
        <f>'[11]Linked Sheet'!A124</f>
        <v>MA07G</v>
      </c>
      <c r="B124" s="103" t="str">
        <f>'[11]Linked Sheet'!B124</f>
        <v>Major Open Upper Genital Tract Procedures with CC Score 0-2***</v>
      </c>
      <c r="C124" s="211" t="str">
        <f>'[11]Linked Sheet'!C124</f>
        <v>Laparascopic Oophorectomy and salpingectomy (inc bilateral)</v>
      </c>
      <c r="D124" s="452" t="str">
        <f>'[11]Linked Sheet'!D124</f>
        <v>Oophorectomy and salpingectomy (inc bilateral)</v>
      </c>
      <c r="E124" s="103">
        <f>IFERROR(ROUND('[11]Linked Sheet'!E124,'Rounded options'!$B$3),"-")</f>
        <v>2865</v>
      </c>
      <c r="F124" s="103">
        <f>IFERROR(ROUND('[11]Linked Sheet'!F124,'Rounded options'!$B$3),"-")</f>
        <v>2587</v>
      </c>
      <c r="G124" s="147" t="str">
        <f>'[11]Linked Sheet'!G124</f>
        <v>HRG</v>
      </c>
      <c r="H124" s="465" t="str">
        <f>'[11]Linked Sheet'!H124</f>
        <v>Waiting for Consultation Grouper</v>
      </c>
    </row>
    <row r="125" spans="1:8" s="75" customFormat="1" ht="18.75" customHeight="1" thickBot="1" x14ac:dyDescent="0.25">
      <c r="A125" s="103" t="str">
        <f>'[11]Linked Sheet'!A125</f>
        <v>MA08A</v>
      </c>
      <c r="B125" s="103" t="str">
        <f>'[11]Linked Sheet'!B125</f>
        <v>Major, Laparoscopic or Endoscopic, Upper Genital Tract Procedures, with CC Score 2+</v>
      </c>
      <c r="C125" s="209" t="str">
        <f>'[11]Linked Sheet'!C125</f>
        <v>Female Reproductive System Procedures</v>
      </c>
      <c r="D125" s="452"/>
      <c r="E125" s="103">
        <f>IFERROR(ROUND('[11]Linked Sheet'!E125,'Rounded options'!$B$3),"-")</f>
        <v>2756</v>
      </c>
      <c r="F125" s="103">
        <f>IFERROR(ROUND('[11]Linked Sheet'!F125,'Rounded options'!$B$3),"-")</f>
        <v>2489</v>
      </c>
      <c r="G125" s="145" t="str">
        <f>'[11]Linked Sheet'!G125</f>
        <v>sub-HRG</v>
      </c>
      <c r="H125" s="465"/>
    </row>
    <row r="126" spans="1:8" s="75" customFormat="1" ht="46.5" customHeight="1" thickBot="1" x14ac:dyDescent="0.25">
      <c r="A126" s="137" t="str">
        <f>'[11]Linked Sheet'!A126</f>
        <v>MA08B</v>
      </c>
      <c r="B126" s="137" t="str">
        <f>'[11]Linked Sheet'!B126</f>
        <v>Major, Laparoscopic or Endoscopic, Upper Genital Tract Procedures, with CC Score 0-1***</v>
      </c>
      <c r="C126" s="209" t="str">
        <f>'[11]Linked Sheet'!C126</f>
        <v>Laparascopic Oophorectomy and salpingectomy (inc bilateral)</v>
      </c>
      <c r="D126" s="448"/>
      <c r="E126" s="137">
        <f>IFERROR(ROUND('[11]Linked Sheet'!E126,'Rounded options'!$B$3),"-")</f>
        <v>2329</v>
      </c>
      <c r="F126" s="137">
        <f>IFERROR(ROUND('[11]Linked Sheet'!F126,'Rounded options'!$B$3),"-")</f>
        <v>2103</v>
      </c>
      <c r="G126" s="145" t="str">
        <f>'[11]Linked Sheet'!G126</f>
        <v>HRG</v>
      </c>
      <c r="H126" s="466"/>
    </row>
    <row r="127" spans="1:8" s="75" customFormat="1" ht="15.75" customHeight="1" x14ac:dyDescent="0.2">
      <c r="A127" s="133" t="str">
        <f>'[11]Linked Sheet'!A127</f>
        <v>GB06H</v>
      </c>
      <c r="B127" s="133" t="str">
        <f>'[11]Linked Sheet'!B127</f>
        <v>Intermediate Therapeutic Endoscopic Retrograde Cholangiopancreatography with CC Score 0-1</v>
      </c>
      <c r="C127" s="451" t="str">
        <f>'[11]Linked Sheet'!C127</f>
        <v>Medical</v>
      </c>
      <c r="D127" s="209" t="str">
        <f>'[11]Linked Sheet'!D127</f>
        <v>Bone marrow biopsy</v>
      </c>
      <c r="E127" s="133">
        <f>IFERROR(ROUND('[11]Linked Sheet'!E127,'Rounded options'!$B$3),"-")</f>
        <v>879</v>
      </c>
      <c r="F127" s="133">
        <f>IFERROR(ROUND('[11]Linked Sheet'!F127,'Rounded options'!$B$3),"-")</f>
        <v>791</v>
      </c>
      <c r="G127" s="145" t="str">
        <f>'[11]Linked Sheet'!G127</f>
        <v>HRG</v>
      </c>
      <c r="H127" s="210" t="str">
        <f>'[11]Linked Sheet'!H127</f>
        <v>n/a</v>
      </c>
    </row>
    <row r="128" spans="1:8" s="75" customFormat="1" ht="15.75" customHeight="1" thickBot="1" x14ac:dyDescent="0.25">
      <c r="A128" s="137" t="str">
        <f>'[11]Linked Sheet'!A128</f>
        <v>GB04D</v>
      </c>
      <c r="B128" s="137" t="str">
        <f>'[11]Linked Sheet'!B128</f>
        <v>Minor, Endoscopic or Percutaneous, Hepatobiliary or Pancreatic Procedures, 19 years and over</v>
      </c>
      <c r="C128" s="448"/>
      <c r="D128" s="205" t="str">
        <f>'[11]Linked Sheet'!D128</f>
        <v>Liver Biopsy</v>
      </c>
      <c r="E128" s="137">
        <f>IFERROR(ROUND('[11]Linked Sheet'!E128,'Rounded options'!$B$3),"-")</f>
        <v>532</v>
      </c>
      <c r="F128" s="137">
        <f>IFERROR(ROUND('[11]Linked Sheet'!F128,'Rounded options'!$B$3),"-")</f>
        <v>480</v>
      </c>
      <c r="G128" s="149" t="str">
        <f>'[11]Linked Sheet'!G128</f>
        <v>sub-HRG</v>
      </c>
      <c r="H128" s="208" t="str">
        <f>'[11]Linked Sheet'!H128</f>
        <v>BP72</v>
      </c>
    </row>
    <row r="129" spans="1:9" s="75" customFormat="1" ht="24.75" customHeight="1" x14ac:dyDescent="0.2">
      <c r="A129" s="133" t="str">
        <f>'[11]Linked Sheet'!A129</f>
        <v>LB09D</v>
      </c>
      <c r="B129" s="133" t="str">
        <f>'[11]Linked Sheet'!B129</f>
        <v>Intermediate Endoscopic Ureter Procedures, 19 years and over</v>
      </c>
      <c r="C129" s="451" t="str">
        <f>'[11]Linked Sheet'!C129</f>
        <v>Urology</v>
      </c>
      <c r="D129" s="186" t="str">
        <f>'[11]Linked Sheet'!D129</f>
        <v>Endoscopic insertion of prosthesis into ureter</v>
      </c>
      <c r="E129" s="212">
        <f>IFERROR(ROUND('[11]Linked Sheet'!E129,'Rounded options'!$B$3),"-")</f>
        <v>865</v>
      </c>
      <c r="F129" s="212">
        <f>IFERROR(ROUND('[11]Linked Sheet'!F129,'Rounded options'!$B$3),"-")</f>
        <v>779</v>
      </c>
      <c r="G129" s="213" t="str">
        <f>'[11]Linked Sheet'!G129</f>
        <v>sub-HRG</v>
      </c>
      <c r="H129" s="214" t="str">
        <f>'[11]Linked Sheet'!H129</f>
        <v>BP68</v>
      </c>
    </row>
    <row r="130" spans="1:9" s="75" customFormat="1" ht="15.75" customHeight="1" x14ac:dyDescent="0.2">
      <c r="A130" s="103" t="str">
        <f>'[11]Linked Sheet'!A130</f>
        <v>LB13E</v>
      </c>
      <c r="B130" s="103" t="str">
        <f>'[11]Linked Sheet'!B130</f>
        <v>Major Endoscopic Bladder Procedures with CC Score 2-4</v>
      </c>
      <c r="C130" s="452"/>
      <c r="D130" s="446" t="str">
        <f>'[11]Linked Sheet'!D130</f>
        <v>Endoscopic resection / destruction of lesion of bladder</v>
      </c>
      <c r="E130" s="223">
        <f>IFERROR(ROUND('[11]Linked Sheet'!E130,'Rounded options'!$B$3),"-")</f>
        <v>1738</v>
      </c>
      <c r="F130" s="223">
        <f>IFERROR(ROUND('[11]Linked Sheet'!F130,'Rounded options'!$B$3),"-")</f>
        <v>1572</v>
      </c>
      <c r="G130" s="224" t="str">
        <f>'[11]Linked Sheet'!G130</f>
        <v>HRG</v>
      </c>
      <c r="H130" s="225" t="str">
        <f>'[11]Linked Sheet'!H130</f>
        <v>n/a</v>
      </c>
    </row>
    <row r="131" spans="1:9" s="75" customFormat="1" ht="15.75" customHeight="1" thickBot="1" x14ac:dyDescent="0.25">
      <c r="A131" s="103" t="str">
        <f>'[11]Linked Sheet'!A131</f>
        <v>LB13F</v>
      </c>
      <c r="B131" s="103" t="str">
        <f>'[11]Linked Sheet'!B131</f>
        <v>Major Endoscopic Bladder Procedures with CC Score 0-1</v>
      </c>
      <c r="C131" s="448"/>
      <c r="D131" s="447"/>
      <c r="E131" s="179">
        <f>IFERROR(ROUND('[11]Linked Sheet'!E131,'Rounded options'!$B$3),"-")</f>
        <v>1513</v>
      </c>
      <c r="F131" s="179">
        <f>IFERROR(ROUND('[11]Linked Sheet'!F131,'Rounded options'!$B$3),"-")</f>
        <v>1369</v>
      </c>
      <c r="G131" s="226"/>
      <c r="H131" s="227" t="str">
        <f>'[11]Linked Sheet'!H131</f>
        <v>n/a</v>
      </c>
    </row>
    <row r="132" spans="1:9" s="75" customFormat="1" ht="15.75" customHeight="1" thickBot="1" x14ac:dyDescent="0.25">
      <c r="A132" s="103" t="str">
        <f>'[11]Linked Sheet'!A132</f>
        <v>LB55A</v>
      </c>
      <c r="B132" s="103" t="str">
        <f>'[11]Linked Sheet'!B132</f>
        <v>Minor or Intermediate, Urethra Procedures, 19 years and over</v>
      </c>
      <c r="C132" s="209" t="str">
        <f>'[11]Linked Sheet'!C132</f>
        <v>Uro logy</v>
      </c>
      <c r="D132" s="211" t="str">
        <f>'[11]Linked Sheet'!D132</f>
        <v>Optical Urethrotomy</v>
      </c>
      <c r="E132" s="103">
        <f>IFERROR(ROUND('[11]Linked Sheet'!E132,'Rounded options'!$B$3),"-")</f>
        <v>735</v>
      </c>
      <c r="F132" s="103">
        <f>IFERROR(ROUND('[11]Linked Sheet'!F132,'Rounded options'!$B$3),"-")</f>
        <v>662</v>
      </c>
      <c r="G132" s="461" t="str">
        <f>'[11]Linked Sheet'!G132</f>
        <v>sub-HRG</v>
      </c>
      <c r="H132" s="207" t="str">
        <f>'[11]Linked Sheet'!H132</f>
        <v>BP73</v>
      </c>
    </row>
    <row r="133" spans="1:9" s="75" customFormat="1" ht="24" customHeight="1" thickBot="1" x14ac:dyDescent="0.25">
      <c r="A133" s="137" t="str">
        <f>'[11]Linked Sheet'!A133</f>
        <v>LB65E</v>
      </c>
      <c r="B133" s="137" t="str">
        <f>'[11]Linked Sheet'!B133</f>
        <v>Major Endoscopic, Kidney or Ureter Procedures, 19 years and over, with CC Score 0-2</v>
      </c>
      <c r="C133" s="209" t="str">
        <f>'[11]Linked Sheet'!C133</f>
        <v>Urology</v>
      </c>
      <c r="D133" s="205" t="str">
        <f>'[11]Linked Sheet'!D133</f>
        <v>Ureteroscopic extraction of calculus of ureter</v>
      </c>
      <c r="E133" s="137">
        <f>IFERROR(ROUND('[11]Linked Sheet'!E133,'Rounded options'!$B$3),"-")</f>
        <v>1682</v>
      </c>
      <c r="F133" s="137">
        <f>IFERROR(ROUND('[11]Linked Sheet'!F133,'Rounded options'!$B$3),"-")</f>
        <v>1522</v>
      </c>
      <c r="G133" s="462"/>
      <c r="H133" s="208" t="str">
        <f>'[11]Linked Sheet'!H133</f>
        <v>BP78</v>
      </c>
    </row>
    <row r="134" spans="1:9" s="75" customFormat="1" ht="17.25" customHeight="1" thickBot="1" x14ac:dyDescent="0.25">
      <c r="A134" s="158" t="str">
        <f>'[11]Linked Sheet'!A134</f>
        <v>YR01Z</v>
      </c>
      <c r="B134" s="103" t="str">
        <f>'[11]Linked Sheet'!B134</f>
        <v>Complex Endovascular Repair of Thoracoabdominal Aortic Aneurysm****</v>
      </c>
      <c r="C134" s="209" t="str">
        <f>'[11]Linked Sheet'!C134</f>
        <v>Vascular Imaging Interventions</v>
      </c>
      <c r="D134" s="211" t="str">
        <f>'[11]Linked Sheet'!D134</f>
        <v>Renal Biopsy</v>
      </c>
      <c r="E134" s="103">
        <f>IFERROR(ROUND('[11]Linked Sheet'!E134,'Rounded options'!$B$3),"-")</f>
        <v>10543</v>
      </c>
      <c r="F134" s="103">
        <f>IFERROR(ROUND('[11]Linked Sheet'!F134,'Rounded options'!$B$3),"-")</f>
        <v>9494</v>
      </c>
      <c r="G134" s="147" t="str">
        <f>'[11]Linked Sheet'!G134</f>
        <v>HRG</v>
      </c>
      <c r="H134" s="207" t="str">
        <f>'[11]Linked Sheet'!H134</f>
        <v>n/a</v>
      </c>
    </row>
    <row r="135" spans="1:9" s="75" customFormat="1" ht="30.75" customHeight="1" x14ac:dyDescent="0.2">
      <c r="A135" s="158" t="str">
        <f>'[11]Linked Sheet'!A135</f>
        <v>YR11D</v>
      </c>
      <c r="B135" s="103" t="str">
        <f>'[11]Linked Sheet'!B135</f>
        <v>Percutaneous Transluminal Angioplasty of Single Blood Vessel with CC Score 0-2</v>
      </c>
      <c r="C135" s="451" t="str">
        <f>'[11]Linked Sheet'!C135</f>
        <v>Vascular Surgery</v>
      </c>
      <c r="D135" s="211" t="str">
        <f>'[11]Linked Sheet'!D135</f>
        <v>Transluminal operations on Iliac and femoral artery</v>
      </c>
      <c r="E135" s="103">
        <f>IFERROR(ROUND('[11]Linked Sheet'!E135,'Rounded options'!$B$3),"-")</f>
        <v>1205</v>
      </c>
      <c r="F135" s="103">
        <f>IFERROR(ROUND('[11]Linked Sheet'!F135,'Rounded options'!$B$3),"-")</f>
        <v>1088</v>
      </c>
      <c r="G135" s="463" t="str">
        <f>'[11]Linked Sheet'!G135</f>
        <v>sub-HRG</v>
      </c>
      <c r="H135" s="207" t="str">
        <f>'[11]Linked Sheet'!H135</f>
        <v>BP24</v>
      </c>
    </row>
    <row r="136" spans="1:9" s="75" customFormat="1" ht="26.25" customHeight="1" thickBot="1" x14ac:dyDescent="0.25">
      <c r="A136" s="164" t="str">
        <f>'[11]Linked Sheet'!A136</f>
        <v>YR25Z</v>
      </c>
      <c r="B136" s="137" t="str">
        <f>'[11]Linked Sheet'!B136</f>
        <v>Arteriography</v>
      </c>
      <c r="C136" s="448"/>
      <c r="D136" s="205" t="str">
        <f>'[11]Linked Sheet'!D136</f>
        <v>Transluminal operations on Iliac and femoral artery</v>
      </c>
      <c r="E136" s="137">
        <f>IFERROR(ROUND('[11]Linked Sheet'!E136,'Rounded options'!$B$3),"-")</f>
        <v>1043</v>
      </c>
      <c r="F136" s="137">
        <f>IFERROR(ROUND('[11]Linked Sheet'!F136,'Rounded options'!$B$3),"-")</f>
        <v>942</v>
      </c>
      <c r="G136" s="462"/>
      <c r="H136" s="208" t="str">
        <f>'[11]Linked Sheet'!H136</f>
        <v>BP77</v>
      </c>
    </row>
    <row r="137" spans="1:9" s="75" customFormat="1" ht="29.25" customHeight="1" thickBot="1" x14ac:dyDescent="0.25">
      <c r="A137" s="215" t="str">
        <f>'[11]Linked Sheet'!A137</f>
        <v>YQ42Z</v>
      </c>
      <c r="B137" s="215" t="str">
        <f>'[11]Linked Sheet'!B137</f>
        <v>Open Arteriovenous Fistula, Graft or Shunt Procedures</v>
      </c>
      <c r="C137" s="217" t="str">
        <f>'[11]Linked Sheet'!C137</f>
        <v>Vascular Surgery</v>
      </c>
      <c r="D137" s="217" t="str">
        <f>'[11]Linked Sheet'!D137</f>
        <v>Creation of arteriovenous fistula for dialysis</v>
      </c>
      <c r="E137" s="215">
        <f>IFERROR(ROUND('[11]Linked Sheet'!E137,'Rounded options'!$B$3),"-")</f>
        <v>1646</v>
      </c>
      <c r="F137" s="215">
        <f>IFERROR(ROUND('[11]Linked Sheet'!F137,'Rounded options'!$B$3),"-")</f>
        <v>1485</v>
      </c>
      <c r="G137" s="218" t="str">
        <f>'[11]Linked Sheet'!G137</f>
        <v>sub-HRG</v>
      </c>
      <c r="H137" s="219" t="str">
        <f>'[11]Linked Sheet'!H137</f>
        <v>BP65</v>
      </c>
    </row>
    <row r="138" spans="1:9" s="75" customFormat="1" ht="29.25" customHeight="1" thickBot="1" x14ac:dyDescent="0.25">
      <c r="A138" s="215" t="str">
        <f>'[11]Linked Sheet'!A138</f>
        <v>YZ01Z</v>
      </c>
      <c r="B138" s="215" t="str">
        <f>'[11]Linked Sheet'!B138</f>
        <v>Urological Imaging Interventions</v>
      </c>
      <c r="C138" s="217" t="str">
        <f>'[11]Linked Sheet'!C138</f>
        <v>Medical</v>
      </c>
      <c r="D138" s="217" t="str">
        <f>'[11]Linked Sheet'!D138</f>
        <v>Renal Biopsy</v>
      </c>
      <c r="E138" s="215">
        <f>'[11]Linked Sheet'!E138</f>
        <v>987.79925869455042</v>
      </c>
      <c r="F138" s="215">
        <f>'[11]Linked Sheet'!F138</f>
        <v>892.35971679169529</v>
      </c>
      <c r="G138" s="218" t="str">
        <f>'[11]Linked Sheet'!G138</f>
        <v>HRG</v>
      </c>
      <c r="H138" s="219" t="str">
        <f>'[11]Linked Sheet'!H138</f>
        <v>n/a</v>
      </c>
    </row>
    <row r="139" spans="1:9" s="75" customFormat="1" ht="13.5" customHeight="1" x14ac:dyDescent="0.2">
      <c r="A139" s="75" t="str">
        <f xml:space="preserve"> '[11]Linked Sheet'!$A$139:G139</f>
        <v>*Excision of breast includes quadrantectomy, partial excision, any other excision.</v>
      </c>
      <c r="C139" s="96"/>
      <c r="D139" s="96"/>
      <c r="E139" s="98"/>
      <c r="G139" s="78"/>
      <c r="H139" s="96"/>
    </row>
    <row r="140" spans="1:9" s="75" customFormat="1" ht="12.75" customHeight="1" x14ac:dyDescent="0.2">
      <c r="A140" s="460" t="str">
        <f>'[11]Linked Sheet'!$A$140</f>
        <v>** Tympanoplasty includes myringoplasty, mastoidectomy, ossiculoplasty and stapedectomy.</v>
      </c>
      <c r="B140" s="460"/>
      <c r="C140" s="460"/>
      <c r="D140" s="460"/>
      <c r="E140" s="460"/>
      <c r="F140" s="460"/>
      <c r="G140" s="460"/>
      <c r="H140" s="98"/>
    </row>
    <row r="141" spans="1:9" s="75" customFormat="1" ht="12.75" customHeight="1" x14ac:dyDescent="0.2">
      <c r="A141" s="425" t="str">
        <f>'[11]Linked Sheet'!$A$141</f>
        <v xml:space="preserve">*** We will remove MA07G as  it is shown for information only. We do not propose to set a BPT for MA07G. It is shown here because MA07G rather than MA08B was included in our impact assessment. 
</v>
      </c>
      <c r="B141" s="425"/>
      <c r="C141" s="425"/>
      <c r="D141" s="425"/>
      <c r="E141" s="425"/>
      <c r="F141" s="425"/>
      <c r="G141" s="425"/>
      <c r="H141" s="98"/>
    </row>
    <row r="142" spans="1:9" s="75" customFormat="1" ht="13.5" customHeight="1" x14ac:dyDescent="0.2">
      <c r="A142" s="425" t="str">
        <f>'[11]Linked Sheet'!$A$142</f>
        <v xml:space="preserve">**** HRG YR01Z is shown for information only. We do not propose to set a BPT for YR01Z. It is shown here because YR01Z rather than YZ01Z was included in our impact assessment. 
</v>
      </c>
      <c r="B142" s="425"/>
      <c r="C142" s="425"/>
      <c r="D142" s="425"/>
      <c r="E142" s="425"/>
      <c r="F142" s="425"/>
      <c r="G142" s="425"/>
      <c r="H142" s="98"/>
    </row>
    <row r="143" spans="1:9" s="75" customFormat="1" ht="13.5" customHeight="1" thickBot="1" x14ac:dyDescent="0.25">
      <c r="A143" s="228" t="str">
        <f>'[11]Linked Sheet'!$A$143</f>
        <v>*****As noted in section 4.8 ("Expanding the day case best practice tariff”), these prices have been calculated using a higher day case proportion than that being proposed. The impact of this is that prices will be higher as a result.</v>
      </c>
      <c r="B143" s="229"/>
      <c r="C143" s="85"/>
      <c r="D143" s="86"/>
      <c r="E143" s="86"/>
      <c r="F143" s="87"/>
      <c r="G143" s="230"/>
      <c r="H143" s="87"/>
      <c r="I143" s="98"/>
    </row>
    <row r="144" spans="1:9" s="75" customFormat="1" ht="13.5" customHeight="1" x14ac:dyDescent="0.2">
      <c r="A144" s="231"/>
      <c r="B144" s="77"/>
      <c r="C144" s="71"/>
      <c r="D144" s="10"/>
      <c r="E144" s="10"/>
      <c r="F144" s="72"/>
      <c r="G144" s="232"/>
      <c r="H144" s="72"/>
      <c r="I144" s="98"/>
    </row>
    <row r="145" spans="1:9" s="75" customFormat="1" ht="13.5" customHeight="1" x14ac:dyDescent="0.2">
      <c r="A145" s="94">
        <v>4</v>
      </c>
      <c r="B145" s="95" t="s">
        <v>18</v>
      </c>
      <c r="C145" s="96"/>
      <c r="D145" s="10"/>
      <c r="E145" s="10"/>
      <c r="F145" s="92"/>
      <c r="G145" s="78"/>
      <c r="H145" s="97" t="s">
        <v>33</v>
      </c>
      <c r="I145" s="98"/>
    </row>
    <row r="146" spans="1:9" s="75" customFormat="1" ht="11.25" x14ac:dyDescent="0.2">
      <c r="A146" s="81"/>
      <c r="B146" s="126"/>
      <c r="C146" s="91"/>
      <c r="D146" s="10"/>
      <c r="E146" s="10"/>
      <c r="F146" s="92"/>
      <c r="G146" s="91"/>
      <c r="H146" s="92"/>
      <c r="I146" s="98"/>
    </row>
    <row r="147" spans="1:9" s="75" customFormat="1" ht="11.25" x14ac:dyDescent="0.2">
      <c r="A147" s="457" t="s">
        <v>73</v>
      </c>
      <c r="B147" s="457"/>
      <c r="C147" s="457"/>
      <c r="D147" s="457"/>
      <c r="E147" s="457"/>
      <c r="F147" s="457"/>
      <c r="G147" s="457"/>
      <c r="H147" s="457"/>
      <c r="I147" s="98"/>
    </row>
    <row r="148" spans="1:9" s="75" customFormat="1" ht="11.25" x14ac:dyDescent="0.2">
      <c r="A148" s="457" t="s">
        <v>74</v>
      </c>
      <c r="B148" s="457"/>
      <c r="C148" s="457"/>
      <c r="D148" s="457"/>
      <c r="E148" s="457"/>
      <c r="F148" s="457"/>
      <c r="G148" s="457"/>
      <c r="H148" s="457"/>
      <c r="I148" s="98"/>
    </row>
    <row r="149" spans="1:9" s="75" customFormat="1" ht="11.25" x14ac:dyDescent="0.2">
      <c r="A149" s="425" t="s">
        <v>75</v>
      </c>
      <c r="B149" s="425"/>
      <c r="C149" s="425"/>
      <c r="D149" s="425"/>
      <c r="E149" s="425"/>
      <c r="F149" s="425"/>
      <c r="G149" s="425"/>
      <c r="H149" s="425"/>
      <c r="I149" s="98"/>
    </row>
    <row r="150" spans="1:9" s="75" customFormat="1" ht="12" thickBot="1" x14ac:dyDescent="0.25">
      <c r="A150" s="457"/>
      <c r="B150" s="457"/>
      <c r="C150" s="457"/>
      <c r="D150" s="457"/>
      <c r="E150" s="457"/>
      <c r="F150" s="457"/>
      <c r="G150" s="457"/>
      <c r="H150" s="457"/>
      <c r="I150" s="98"/>
    </row>
    <row r="151" spans="1:9" s="75" customFormat="1" ht="34.5" thickBot="1" x14ac:dyDescent="0.25">
      <c r="A151" s="108" t="s">
        <v>40</v>
      </c>
      <c r="B151" s="61" t="s">
        <v>41</v>
      </c>
      <c r="C151" s="233" t="s">
        <v>42</v>
      </c>
      <c r="D151" s="110" t="s">
        <v>51</v>
      </c>
      <c r="E151" s="234" t="s">
        <v>71</v>
      </c>
      <c r="F151" s="110" t="s">
        <v>72</v>
      </c>
      <c r="G151" s="78"/>
      <c r="H151" s="96"/>
      <c r="I151" s="78"/>
    </row>
    <row r="152" spans="1:9" s="75" customFormat="1" ht="11.25" x14ac:dyDescent="0.2">
      <c r="A152" s="103" t="str">
        <f>'[11]Linked Sheet'!A151</f>
        <v>KB01C</v>
      </c>
      <c r="B152" s="158" t="str">
        <f>'[11]Linked Sheet'!B151</f>
        <v>Diabetes with Hypoglycaemic Disorders, with CC Score 8+</v>
      </c>
      <c r="C152" s="112">
        <f>IFERROR(ROUND('[11]Linked Sheet'!C151,'Rounded options'!$B$3),"-")</f>
        <v>2744</v>
      </c>
      <c r="D152" s="173">
        <f>IFERROR(ROUND('[11]Linked Sheet'!D151,'Rounded options'!$B$3),"-")</f>
        <v>3228</v>
      </c>
      <c r="E152" s="458" t="str">
        <f>'[11]Linked Sheet'!E151</f>
        <v>sub-HRG</v>
      </c>
      <c r="F152" s="459" t="str">
        <f>'[11]Linked Sheet'!F151</f>
        <v>BP52</v>
      </c>
      <c r="G152" s="78"/>
    </row>
    <row r="153" spans="1:9" s="75" customFormat="1" ht="11.25" x14ac:dyDescent="0.2">
      <c r="A153" s="103" t="str">
        <f>'[11]Linked Sheet'!A152</f>
        <v>KB01D</v>
      </c>
      <c r="B153" s="158" t="str">
        <f>'[11]Linked Sheet'!B152</f>
        <v>Diabetes with Hypoglycaemic Disorders, with CC Score 5-7</v>
      </c>
      <c r="C153" s="115">
        <f>IFERROR(ROUND('[11]Linked Sheet'!C152,'Rounded options'!$B$3),"-")</f>
        <v>1565</v>
      </c>
      <c r="D153" s="176">
        <f>IFERROR(ROUND('[11]Linked Sheet'!D152,'Rounded options'!$B$3),"-")</f>
        <v>1841</v>
      </c>
      <c r="E153" s="439"/>
      <c r="F153" s="441"/>
      <c r="G153" s="78"/>
    </row>
    <row r="154" spans="1:9" s="75" customFormat="1" ht="12.75" customHeight="1" x14ac:dyDescent="0.2">
      <c r="A154" s="103" t="str">
        <f>'[11]Linked Sheet'!A153</f>
        <v>KB01E</v>
      </c>
      <c r="B154" s="158" t="str">
        <f>'[11]Linked Sheet'!B153</f>
        <v>Diabetes with Hypoglycaemic Disorders, with CC Score 3-4</v>
      </c>
      <c r="C154" s="115">
        <f>IFERROR(ROUND('[11]Linked Sheet'!C153,'Rounded options'!$B$3),"-")</f>
        <v>1083</v>
      </c>
      <c r="D154" s="176">
        <f>IFERROR(ROUND('[11]Linked Sheet'!D153,'Rounded options'!$B$3),"-")</f>
        <v>1275</v>
      </c>
      <c r="E154" s="439"/>
      <c r="F154" s="441"/>
      <c r="G154" s="78"/>
    </row>
    <row r="155" spans="1:9" s="75" customFormat="1" ht="12.75" customHeight="1" x14ac:dyDescent="0.2">
      <c r="A155" s="103" t="str">
        <f>'[11]Linked Sheet'!A154</f>
        <v>KB01F</v>
      </c>
      <c r="B155" s="158" t="str">
        <f>'[11]Linked Sheet'!B154</f>
        <v>Diabetes with Hypoglycaemic Disorders, with CC Score 0-2</v>
      </c>
      <c r="C155" s="115">
        <f>IFERROR(ROUND('[11]Linked Sheet'!C154,'Rounded options'!$B$3),"-")</f>
        <v>434</v>
      </c>
      <c r="D155" s="176">
        <f>IFERROR(ROUND('[11]Linked Sheet'!D154,'Rounded options'!$B$3),"-")</f>
        <v>510</v>
      </c>
      <c r="E155" s="439"/>
      <c r="F155" s="441"/>
      <c r="G155" s="78"/>
    </row>
    <row r="156" spans="1:9" s="75" customFormat="1" ht="11.25" x14ac:dyDescent="0.2">
      <c r="A156" s="103" t="str">
        <f>'[11]Linked Sheet'!A155</f>
        <v>KB02G</v>
      </c>
      <c r="B156" s="158" t="str">
        <f>'[11]Linked Sheet'!B155</f>
        <v>Diabetes with Hyperglycaemic Disorders, with CC Score 8+</v>
      </c>
      <c r="C156" s="115">
        <f>IFERROR(ROUND('[11]Linked Sheet'!C155,'Rounded options'!$B$3),"-")</f>
        <v>3047</v>
      </c>
      <c r="D156" s="176">
        <f>IFERROR(ROUND('[11]Linked Sheet'!D155,'Rounded options'!$B$3),"-")</f>
        <v>3585</v>
      </c>
      <c r="E156" s="439"/>
      <c r="F156" s="441"/>
      <c r="G156" s="78"/>
    </row>
    <row r="157" spans="1:9" s="75" customFormat="1" ht="12.75" customHeight="1" x14ac:dyDescent="0.2">
      <c r="A157" s="103" t="str">
        <f>'[11]Linked Sheet'!A156</f>
        <v>KB02H</v>
      </c>
      <c r="B157" s="158" t="str">
        <f>'[11]Linked Sheet'!B156</f>
        <v>Diabetes with Hyperglycaemic Disorders, with CC Score 5-7</v>
      </c>
      <c r="C157" s="115">
        <f>IFERROR(ROUND('[11]Linked Sheet'!C156,'Rounded options'!$B$3),"-")</f>
        <v>1835</v>
      </c>
      <c r="D157" s="176">
        <f>IFERROR(ROUND('[11]Linked Sheet'!D156,'Rounded options'!$B$3),"-")</f>
        <v>2158</v>
      </c>
      <c r="E157" s="439"/>
      <c r="F157" s="441"/>
      <c r="G157" s="78"/>
    </row>
    <row r="158" spans="1:9" s="78" customFormat="1" ht="11.25" x14ac:dyDescent="0.2">
      <c r="A158" s="103" t="str">
        <f>'[11]Linked Sheet'!A157</f>
        <v>KB02J</v>
      </c>
      <c r="B158" s="158" t="str">
        <f>'[11]Linked Sheet'!B157</f>
        <v>Diabetes with Hyperglycaemic Disorders, with CC Score 2-4</v>
      </c>
      <c r="C158" s="115">
        <f>IFERROR(ROUND('[11]Linked Sheet'!C157,'Rounded options'!$B$3),"-")</f>
        <v>1154</v>
      </c>
      <c r="D158" s="176">
        <f>IFERROR(ROUND('[11]Linked Sheet'!D157,'Rounded options'!$B$3),"-")</f>
        <v>1357</v>
      </c>
      <c r="E158" s="439"/>
      <c r="F158" s="441"/>
      <c r="H158" s="75"/>
      <c r="I158" s="75"/>
    </row>
    <row r="159" spans="1:9" s="75" customFormat="1" ht="12" thickBot="1" x14ac:dyDescent="0.25">
      <c r="A159" s="137" t="str">
        <f>'[11]Linked Sheet'!A158</f>
        <v>KB02K</v>
      </c>
      <c r="B159" s="164" t="str">
        <f>'[11]Linked Sheet'!B158</f>
        <v>Diabetes with Hyperglycaemic Disorders, with CC Score 0-1</v>
      </c>
      <c r="C159" s="118">
        <f>IFERROR(ROUND('[11]Linked Sheet'!C158,'Rounded options'!$B$3),"-")</f>
        <v>690</v>
      </c>
      <c r="D159" s="170">
        <f>IFERROR(ROUND('[11]Linked Sheet'!D158,'Rounded options'!$B$3),"-")</f>
        <v>812</v>
      </c>
      <c r="E159" s="440"/>
      <c r="F159" s="442"/>
      <c r="G159" s="78"/>
    </row>
    <row r="160" spans="1:9" s="75" customFormat="1" ht="12.75" customHeight="1" thickBot="1" x14ac:dyDescent="0.25">
      <c r="A160" s="86"/>
      <c r="B160" s="86"/>
      <c r="C160" s="121"/>
      <c r="D160" s="122"/>
      <c r="E160" s="122"/>
      <c r="F160" s="86"/>
      <c r="G160" s="83"/>
      <c r="H160" s="122"/>
    </row>
    <row r="161" spans="1:9" s="75" customFormat="1" ht="12.75" customHeight="1" x14ac:dyDescent="0.2">
      <c r="C161" s="96"/>
      <c r="F161" s="98"/>
      <c r="G161" s="78"/>
      <c r="I161" s="98"/>
    </row>
    <row r="162" spans="1:9" s="75" customFormat="1" ht="12.75" customHeight="1" x14ac:dyDescent="0.2">
      <c r="A162" s="235">
        <v>5</v>
      </c>
      <c r="B162" s="236" t="s">
        <v>19</v>
      </c>
      <c r="C162" s="96"/>
      <c r="F162" s="92"/>
      <c r="G162" s="78"/>
      <c r="H162" s="97" t="s">
        <v>33</v>
      </c>
      <c r="I162" s="98"/>
    </row>
    <row r="163" spans="1:9" s="75" customFormat="1" ht="12.75" customHeight="1" x14ac:dyDescent="0.2">
      <c r="A163" s="235"/>
      <c r="B163" s="236"/>
      <c r="C163" s="237"/>
      <c r="F163" s="92"/>
      <c r="G163" s="96"/>
      <c r="I163" s="98"/>
    </row>
    <row r="164" spans="1:9" s="75" customFormat="1" ht="12.75" customHeight="1" x14ac:dyDescent="0.2">
      <c r="A164" s="431" t="s">
        <v>76</v>
      </c>
      <c r="B164" s="431"/>
      <c r="C164" s="431"/>
      <c r="D164" s="151"/>
      <c r="E164" s="151"/>
      <c r="F164" s="151"/>
      <c r="G164" s="78"/>
      <c r="H164" s="151"/>
      <c r="I164" s="98"/>
    </row>
    <row r="165" spans="1:9" s="75" customFormat="1" ht="12.75" customHeight="1" x14ac:dyDescent="0.2">
      <c r="A165" s="445" t="s">
        <v>77</v>
      </c>
      <c r="B165" s="445"/>
      <c r="C165" s="445"/>
      <c r="D165" s="445"/>
      <c r="E165" s="99"/>
      <c r="F165" s="99"/>
      <c r="G165" s="78"/>
      <c r="H165" s="99"/>
      <c r="I165" s="98"/>
    </row>
    <row r="166" spans="1:9" s="75" customFormat="1" ht="13.5" customHeight="1" thickBot="1" x14ac:dyDescent="0.25">
      <c r="C166" s="96"/>
      <c r="F166" s="92"/>
      <c r="G166" s="238"/>
      <c r="I166" s="98"/>
    </row>
    <row r="167" spans="1:9" s="75" customFormat="1" ht="13.5" thickBot="1" x14ac:dyDescent="0.25">
      <c r="A167" s="18" t="s">
        <v>78</v>
      </c>
      <c r="B167" s="60" t="s">
        <v>41</v>
      </c>
      <c r="C167" s="18" t="s">
        <v>51</v>
      </c>
      <c r="D167" s="78"/>
      <c r="E167" s="78"/>
      <c r="F167" s="239"/>
      <c r="G167" s="96"/>
      <c r="H167" s="78"/>
      <c r="I167" s="78"/>
    </row>
    <row r="168" spans="1:9" s="75" customFormat="1" ht="10.5" customHeight="1" x14ac:dyDescent="0.2">
      <c r="A168" s="143" t="str">
        <f>'[11]Linked Sheet'!A167</f>
        <v>n/a</v>
      </c>
      <c r="B168" s="240" t="str">
        <f>'[11]Linked Sheet'!B167</f>
        <v>Diagnosis and discharge</v>
      </c>
      <c r="C168" s="209">
        <f>IFERROR(ROUND('[11]Linked Sheet'!C167,'Rounded options'!$B$3),"-")</f>
        <v>293</v>
      </c>
      <c r="D168" s="241"/>
      <c r="E168" s="241"/>
      <c r="F168" s="242"/>
      <c r="G168" s="96"/>
    </row>
    <row r="169" spans="1:9" s="75" customFormat="1" x14ac:dyDescent="0.2">
      <c r="A169" s="146" t="str">
        <f>'[11]Linked Sheet'!A168</f>
        <v>n/a</v>
      </c>
      <c r="B169" s="243" t="str">
        <f>'[11]Linked Sheet'!B168</f>
        <v>DMARDS Therapy</v>
      </c>
      <c r="C169" s="211">
        <f>IFERROR(ROUND('[11]Linked Sheet'!C168,'Rounded options'!$B$3),"-")</f>
        <v>928</v>
      </c>
      <c r="D169" s="241"/>
      <c r="E169" s="241"/>
      <c r="F169" s="242"/>
      <c r="G169" s="96"/>
      <c r="I169" s="98"/>
    </row>
    <row r="170" spans="1:9" s="75" customFormat="1" ht="13.5" thickBot="1" x14ac:dyDescent="0.25">
      <c r="A170" s="148" t="str">
        <f>'[11]Linked Sheet'!A169</f>
        <v>n/a</v>
      </c>
      <c r="B170" s="244" t="str">
        <f>'[11]Linked Sheet'!B169</f>
        <v>Biological Therapy *</v>
      </c>
      <c r="C170" s="205">
        <f>IFERROR(ROUND('[11]Linked Sheet'!C169,'Rounded options'!$B$3),"-")</f>
        <v>953</v>
      </c>
      <c r="F170" s="242"/>
      <c r="G170" s="96"/>
    </row>
    <row r="171" spans="1:9" s="98" customFormat="1" ht="11.25" customHeight="1" x14ac:dyDescent="0.2">
      <c r="A171" s="75"/>
      <c r="B171" s="75"/>
      <c r="C171" s="96"/>
      <c r="D171" s="75"/>
      <c r="E171" s="75"/>
      <c r="G171" s="78"/>
      <c r="H171" s="75"/>
    </row>
    <row r="172" spans="1:9" s="75" customFormat="1" ht="12.75" customHeight="1" x14ac:dyDescent="0.2">
      <c r="A172" s="75" t="s">
        <v>79</v>
      </c>
      <c r="C172" s="96"/>
      <c r="F172" s="98"/>
      <c r="G172" s="97"/>
      <c r="I172" s="98"/>
    </row>
    <row r="173" spans="1:9" s="75" customFormat="1" ht="13.5" thickBot="1" x14ac:dyDescent="0.25">
      <c r="A173" s="245"/>
      <c r="B173" s="246"/>
      <c r="C173" s="247"/>
      <c r="D173" s="245"/>
      <c r="E173" s="245"/>
      <c r="F173" s="245"/>
      <c r="G173" s="248"/>
      <c r="H173" s="245"/>
      <c r="I173" s="249"/>
    </row>
    <row r="174" spans="1:9" s="78" customFormat="1" ht="11.25" x14ac:dyDescent="0.2">
      <c r="A174" s="99"/>
      <c r="B174" s="98"/>
      <c r="C174" s="96"/>
      <c r="D174" s="100"/>
      <c r="E174" s="100"/>
      <c r="F174" s="98"/>
      <c r="H174" s="75"/>
      <c r="I174" s="98"/>
    </row>
    <row r="175" spans="1:9" s="75" customFormat="1" ht="11.25" x14ac:dyDescent="0.2">
      <c r="A175" s="94">
        <v>6</v>
      </c>
      <c r="B175" s="95" t="s">
        <v>20</v>
      </c>
      <c r="C175" s="96"/>
      <c r="D175" s="10"/>
      <c r="E175" s="10"/>
      <c r="F175" s="92"/>
      <c r="G175" s="78"/>
      <c r="H175" s="97" t="s">
        <v>33</v>
      </c>
      <c r="I175" s="98"/>
    </row>
    <row r="176" spans="1:9" s="75" customFormat="1" ht="11.25" x14ac:dyDescent="0.2">
      <c r="A176" s="94"/>
      <c r="B176" s="95"/>
      <c r="C176" s="237"/>
      <c r="D176" s="10"/>
      <c r="E176" s="10"/>
      <c r="F176" s="92"/>
      <c r="G176" s="81"/>
      <c r="H176" s="10"/>
      <c r="I176" s="98"/>
    </row>
    <row r="177" spans="1:9" s="75" customFormat="1" ht="11.25" x14ac:dyDescent="0.2">
      <c r="A177" s="457" t="s">
        <v>80</v>
      </c>
      <c r="B177" s="457"/>
      <c r="C177" s="457"/>
      <c r="D177" s="457"/>
      <c r="E177" s="457"/>
      <c r="F177" s="457"/>
      <c r="G177" s="457"/>
      <c r="H177" s="457"/>
      <c r="I177" s="98"/>
    </row>
    <row r="178" spans="1:9" s="75" customFormat="1" ht="11.25" x14ac:dyDescent="0.2">
      <c r="A178" s="425" t="s">
        <v>81</v>
      </c>
      <c r="B178" s="425"/>
      <c r="C178" s="425"/>
      <c r="D178" s="425"/>
      <c r="E178" s="425"/>
      <c r="F178" s="425"/>
      <c r="G178" s="425"/>
      <c r="H178" s="425"/>
      <c r="I178" s="98"/>
    </row>
    <row r="179" spans="1:9" s="75" customFormat="1" ht="12" thickBot="1" x14ac:dyDescent="0.25">
      <c r="A179" s="409"/>
      <c r="B179" s="409"/>
      <c r="C179" s="409"/>
      <c r="D179" s="409"/>
      <c r="E179" s="409"/>
      <c r="F179" s="409"/>
      <c r="G179" s="409"/>
      <c r="H179" s="409"/>
      <c r="I179" s="98"/>
    </row>
    <row r="180" spans="1:9" s="251" customFormat="1" ht="35.25" customHeight="1" thickBot="1" x14ac:dyDescent="0.25">
      <c r="A180" s="250" t="s">
        <v>40</v>
      </c>
      <c r="B180" s="31" t="s">
        <v>41</v>
      </c>
      <c r="C180" s="18" t="s">
        <v>82</v>
      </c>
      <c r="D180" s="18" t="s">
        <v>83</v>
      </c>
      <c r="E180" s="18" t="s">
        <v>84</v>
      </c>
      <c r="F180" s="18" t="s">
        <v>71</v>
      </c>
      <c r="G180" s="61" t="s">
        <v>72</v>
      </c>
      <c r="H180" s="96"/>
      <c r="I180" s="78"/>
    </row>
    <row r="181" spans="1:9" s="75" customFormat="1" ht="11.25" x14ac:dyDescent="0.2">
      <c r="A181" s="143" t="str">
        <f>'[11]Linked Sheet'!A180</f>
        <v>FZ24J</v>
      </c>
      <c r="B181" s="240" t="str">
        <f>'[11]Linked Sheet'!B180</f>
        <v>Major Therapeutic Endoscopic, Upper or Lower Gastrointestinal Tract Procedures, 19 years and over, with CC Score 0</v>
      </c>
      <c r="C181" s="252">
        <f>IFERROR(ROUND('[11]Linked Sheet'!C180,'Rounded options'!$B$3),"-")</f>
        <v>593</v>
      </c>
      <c r="D181" s="253">
        <f>IFERROR(ROUND('[11]Linked Sheet'!D180,'Rounded options'!$B$3),"-")</f>
        <v>569</v>
      </c>
      <c r="E181" s="253">
        <f>IFERROR(ROUND('[11]Linked Sheet'!E180,'Rounded options'!$B$3),"-")</f>
        <v>545</v>
      </c>
      <c r="F181" s="451" t="str">
        <f>'[11]Linked Sheet'!F180</f>
        <v>HRG</v>
      </c>
      <c r="G181" s="453" t="str">
        <f>'[11]Linked Sheet'!G180</f>
        <v>n/a</v>
      </c>
      <c r="H181" s="78"/>
      <c r="I181" s="78"/>
    </row>
    <row r="182" spans="1:9" s="75" customFormat="1" ht="11.25" x14ac:dyDescent="0.2">
      <c r="A182" s="146" t="str">
        <f>'[11]Linked Sheet'!A181</f>
        <v>FZ51Z</v>
      </c>
      <c r="B182" s="243" t="str">
        <f>'[11]Linked Sheet'!B181</f>
        <v>Diagnostic Colonoscopy, 19 years and over</v>
      </c>
      <c r="C182" s="254">
        <f>IFERROR(ROUND('[11]Linked Sheet'!C181,'Rounded options'!$B$3),"-")</f>
        <v>425</v>
      </c>
      <c r="D182" s="255">
        <f>IFERROR(ROUND('[11]Linked Sheet'!D181,'Rounded options'!$B$3),"-")</f>
        <v>408</v>
      </c>
      <c r="E182" s="255">
        <f>IFERROR(ROUND('[11]Linked Sheet'!E181,'Rounded options'!$B$3),"-")</f>
        <v>391</v>
      </c>
      <c r="F182" s="452"/>
      <c r="G182" s="454"/>
      <c r="H182" s="78"/>
      <c r="I182" s="78"/>
    </row>
    <row r="183" spans="1:9" s="75" customFormat="1" ht="11.25" x14ac:dyDescent="0.2">
      <c r="A183" s="146" t="str">
        <f>'[11]Linked Sheet'!A182</f>
        <v>FZ52Z</v>
      </c>
      <c r="B183" s="243" t="str">
        <f>'[11]Linked Sheet'!B182</f>
        <v>Diagnostic Colonoscopy with Biopsy, 19 years and over</v>
      </c>
      <c r="C183" s="254">
        <f>IFERROR(ROUND('[11]Linked Sheet'!C182,'Rounded options'!$B$3),"-")</f>
        <v>485</v>
      </c>
      <c r="D183" s="255">
        <f>IFERROR(ROUND('[11]Linked Sheet'!D182,'Rounded options'!$B$3),"-")</f>
        <v>466</v>
      </c>
      <c r="E183" s="255">
        <f>IFERROR(ROUND('[11]Linked Sheet'!E182,'Rounded options'!$B$3),"-")</f>
        <v>446</v>
      </c>
      <c r="F183" s="452"/>
      <c r="G183" s="454"/>
      <c r="H183" s="78"/>
      <c r="I183" s="78"/>
    </row>
    <row r="184" spans="1:9" s="75" customFormat="1" ht="11.25" x14ac:dyDescent="0.2">
      <c r="A184" s="146" t="str">
        <f>'[11]Linked Sheet'!A183</f>
        <v>FZ53Z</v>
      </c>
      <c r="B184" s="243" t="str">
        <f>'[11]Linked Sheet'!B183</f>
        <v>Therapeutic Colonoscopy, 19 years and over</v>
      </c>
      <c r="C184" s="254">
        <f>IFERROR(ROUND('[11]Linked Sheet'!C183,'Rounded options'!$B$3),"-")</f>
        <v>532</v>
      </c>
      <c r="D184" s="255">
        <f>IFERROR(ROUND('[11]Linked Sheet'!D183,'Rounded options'!$B$3),"-")</f>
        <v>511</v>
      </c>
      <c r="E184" s="255">
        <f>IFERROR(ROUND('[11]Linked Sheet'!E183,'Rounded options'!$B$3),"-")</f>
        <v>490</v>
      </c>
      <c r="F184" s="452"/>
      <c r="G184" s="454"/>
      <c r="H184" s="78"/>
      <c r="I184" s="78"/>
    </row>
    <row r="185" spans="1:9" s="75" customFormat="1" ht="11.25" x14ac:dyDescent="0.2">
      <c r="A185" s="146" t="str">
        <f>'[11]Linked Sheet'!A184</f>
        <v>FZ54Z</v>
      </c>
      <c r="B185" s="243" t="str">
        <f>'[11]Linked Sheet'!B184</f>
        <v>Diagnostic Flexible Sigmoidoscopy, 19 years and over</v>
      </c>
      <c r="C185" s="254">
        <f>IFERROR(ROUND('[11]Linked Sheet'!C184,'Rounded options'!$B$3),"-")</f>
        <v>359</v>
      </c>
      <c r="D185" s="255">
        <f>IFERROR(ROUND('[11]Linked Sheet'!D184,'Rounded options'!$B$3),"-")</f>
        <v>345</v>
      </c>
      <c r="E185" s="255">
        <f>IFERROR(ROUND('[11]Linked Sheet'!E184,'Rounded options'!$B$3),"-")</f>
        <v>330</v>
      </c>
      <c r="F185" s="452"/>
      <c r="G185" s="454"/>
      <c r="H185" s="78"/>
      <c r="I185" s="78"/>
    </row>
    <row r="186" spans="1:9" s="98" customFormat="1" ht="11.25" x14ac:dyDescent="0.2">
      <c r="A186" s="146" t="str">
        <f>'[11]Linked Sheet'!A185</f>
        <v>FZ55Z</v>
      </c>
      <c r="B186" s="243" t="str">
        <f>'[11]Linked Sheet'!B185</f>
        <v>Diagnostic Flexible Sigmoidoscopy with Biopsy, 19 years and over</v>
      </c>
      <c r="C186" s="254">
        <f>IFERROR(ROUND('[11]Linked Sheet'!C185,'Rounded options'!$B$3),"-")</f>
        <v>404</v>
      </c>
      <c r="D186" s="255">
        <f>IFERROR(ROUND('[11]Linked Sheet'!D185,'Rounded options'!$B$3),"-")</f>
        <v>388</v>
      </c>
      <c r="E186" s="255">
        <f>IFERROR(ROUND('[11]Linked Sheet'!E185,'Rounded options'!$B$3),"-")</f>
        <v>372</v>
      </c>
      <c r="F186" s="452"/>
      <c r="G186" s="454"/>
      <c r="H186" s="78"/>
      <c r="I186" s="78"/>
    </row>
    <row r="187" spans="1:9" s="78" customFormat="1" ht="11.25" x14ac:dyDescent="0.2">
      <c r="A187" s="146" t="str">
        <f>'[11]Linked Sheet'!A186</f>
        <v>FZ56Z</v>
      </c>
      <c r="B187" s="243" t="str">
        <f>'[11]Linked Sheet'!B186</f>
        <v>Therapeutic Flexible Sigmoidoscopy, 19 years and over</v>
      </c>
      <c r="C187" s="254">
        <f>IFERROR(ROUND('[11]Linked Sheet'!C186,'Rounded options'!$B$3),"-")</f>
        <v>249</v>
      </c>
      <c r="D187" s="255">
        <f>IFERROR(ROUND('[11]Linked Sheet'!D186,'Rounded options'!$B$3),"-")</f>
        <v>239</v>
      </c>
      <c r="E187" s="255">
        <f>IFERROR(ROUND('[11]Linked Sheet'!E186,'Rounded options'!$B$3),"-")</f>
        <v>230</v>
      </c>
      <c r="F187" s="452"/>
      <c r="G187" s="454"/>
    </row>
    <row r="188" spans="1:9" s="78" customFormat="1" ht="11.25" x14ac:dyDescent="0.2">
      <c r="A188" s="146" t="str">
        <f>'[11]Linked Sheet'!A187</f>
        <v>FZ60Z</v>
      </c>
      <c r="B188" s="243" t="str">
        <f>'[11]Linked Sheet'!B187</f>
        <v>Diagnostic Endoscopic Upper Gastrointestinal Tract Procedures, 19 years and over</v>
      </c>
      <c r="C188" s="254">
        <f>IFERROR(ROUND('[11]Linked Sheet'!C187,'Rounded options'!$B$3),"-")</f>
        <v>340</v>
      </c>
      <c r="D188" s="255">
        <f>IFERROR(ROUND('[11]Linked Sheet'!D187,'Rounded options'!$B$3),"-")</f>
        <v>327</v>
      </c>
      <c r="E188" s="255">
        <f>IFERROR(ROUND('[11]Linked Sheet'!E187,'Rounded options'!$B$3),"-")</f>
        <v>313</v>
      </c>
      <c r="F188" s="452"/>
      <c r="G188" s="454"/>
    </row>
    <row r="189" spans="1:9" s="78" customFormat="1" ht="12.75" customHeight="1" x14ac:dyDescent="0.2">
      <c r="A189" s="146" t="str">
        <f>'[11]Linked Sheet'!A188</f>
        <v>FZ61Z</v>
      </c>
      <c r="B189" s="243" t="str">
        <f>'[11]Linked Sheet'!B188</f>
        <v>Diagnostic Endoscopic Upper Gastrointestinal Tract Procedures with Biopsy, 19 years and over</v>
      </c>
      <c r="C189" s="254">
        <f>IFERROR(ROUND('[11]Linked Sheet'!C188,'Rounded options'!$B$3),"-")</f>
        <v>367</v>
      </c>
      <c r="D189" s="255">
        <f>IFERROR(ROUND('[11]Linked Sheet'!D188,'Rounded options'!$B$3),"-")</f>
        <v>352</v>
      </c>
      <c r="E189" s="255">
        <f>IFERROR(ROUND('[11]Linked Sheet'!E188,'Rounded options'!$B$3),"-")</f>
        <v>337</v>
      </c>
      <c r="F189" s="452"/>
      <c r="G189" s="454"/>
    </row>
    <row r="190" spans="1:9" s="78" customFormat="1" ht="12.75" customHeight="1" x14ac:dyDescent="0.2">
      <c r="A190" s="146" t="str">
        <f>'[11]Linked Sheet'!A189</f>
        <v>FZ63Z</v>
      </c>
      <c r="B190" s="243" t="str">
        <f>'[11]Linked Sheet'!B189</f>
        <v>Combined Upper and Lower Gastrointestinal Tract Diagnostic Endoscopic Procedures</v>
      </c>
      <c r="C190" s="254">
        <f>IFERROR(ROUND('[11]Linked Sheet'!C189,'Rounded options'!$B$3),"-")</f>
        <v>509</v>
      </c>
      <c r="D190" s="255">
        <f>IFERROR(ROUND('[11]Linked Sheet'!D189,'Rounded options'!$B$3),"-")</f>
        <v>489</v>
      </c>
      <c r="E190" s="255">
        <f>IFERROR(ROUND('[11]Linked Sheet'!E189,'Rounded options'!$B$3),"-")</f>
        <v>468</v>
      </c>
      <c r="F190" s="452"/>
      <c r="G190" s="454"/>
    </row>
    <row r="191" spans="1:9" s="78" customFormat="1" ht="12.75" customHeight="1" x14ac:dyDescent="0.2">
      <c r="A191" s="146" t="str">
        <f>'[11]Linked Sheet'!A190</f>
        <v>FZ64A</v>
      </c>
      <c r="B191" s="243" t="str">
        <f>'[11]Linked Sheet'!B190</f>
        <v>Combined Upper and Lower Gastrointestinal Tract Diagnostic Endoscopic Procedures with Biopsy, 19 years and over</v>
      </c>
      <c r="C191" s="254">
        <f>IFERROR(ROUND('[11]Linked Sheet'!C190,'Rounded options'!$B$3),"-")</f>
        <v>532</v>
      </c>
      <c r="D191" s="255">
        <f>IFERROR(ROUND('[11]Linked Sheet'!D190,'Rounded options'!$B$3),"-")</f>
        <v>511</v>
      </c>
      <c r="E191" s="255">
        <f>IFERROR(ROUND('[11]Linked Sheet'!E190,'Rounded options'!$B$3),"-")</f>
        <v>490</v>
      </c>
      <c r="F191" s="452"/>
      <c r="G191" s="454"/>
    </row>
    <row r="192" spans="1:9" s="78" customFormat="1" ht="12.75" customHeight="1" x14ac:dyDescent="0.2">
      <c r="A192" s="146" t="str">
        <f>'[11]Linked Sheet'!A191</f>
        <v>FZ65Z</v>
      </c>
      <c r="B192" s="243" t="str">
        <f>'[11]Linked Sheet'!B191</f>
        <v>Combined Upper and Lower Gastrointestinal Tract Therapeutic Endoscopic Procedures</v>
      </c>
      <c r="C192" s="254">
        <f>IFERROR(ROUND('[11]Linked Sheet'!C191,'Rounded options'!$B$3),"-")</f>
        <v>586</v>
      </c>
      <c r="D192" s="255">
        <f>IFERROR(ROUND('[11]Linked Sheet'!D191,'Rounded options'!$B$3),"-")</f>
        <v>563</v>
      </c>
      <c r="E192" s="255">
        <f>IFERROR(ROUND('[11]Linked Sheet'!E191,'Rounded options'!$B$3),"-")</f>
        <v>539</v>
      </c>
      <c r="F192" s="452"/>
      <c r="G192" s="454"/>
    </row>
    <row r="193" spans="1:9" s="78" customFormat="1" ht="12.75" customHeight="1" thickBot="1" x14ac:dyDescent="0.25">
      <c r="A193" s="148" t="str">
        <f>'[11]Linked Sheet'!A192</f>
        <v>FZ70Z</v>
      </c>
      <c r="B193" s="244" t="str">
        <f>'[11]Linked Sheet'!B192</f>
        <v>Therapeutic Endoscopic Upper Gastrointestinal Tract Procedures, 19 years and over</v>
      </c>
      <c r="C193" s="256">
        <f>IFERROR(ROUND('[11]Linked Sheet'!C192,'Rounded options'!$B$3),"-")</f>
        <v>506</v>
      </c>
      <c r="D193" s="257">
        <f>IFERROR(ROUND('[11]Linked Sheet'!D192,'Rounded options'!$B$3),"-")</f>
        <v>486</v>
      </c>
      <c r="E193" s="257">
        <f>IFERROR(ROUND('[11]Linked Sheet'!E192,'Rounded options'!$B$3),"-")</f>
        <v>466</v>
      </c>
      <c r="F193" s="448"/>
      <c r="G193" s="455"/>
    </row>
    <row r="194" spans="1:9" s="78" customFormat="1" ht="12.75" customHeight="1" thickBot="1" x14ac:dyDescent="0.25">
      <c r="A194" s="120"/>
      <c r="B194" s="86"/>
      <c r="C194" s="121"/>
      <c r="D194" s="120"/>
      <c r="E194" s="120"/>
      <c r="F194" s="87"/>
      <c r="G194" s="83"/>
      <c r="H194" s="86"/>
      <c r="I194" s="98"/>
    </row>
    <row r="195" spans="1:9" s="78" customFormat="1" ht="12.75" customHeight="1" x14ac:dyDescent="0.2">
      <c r="A195" s="75"/>
      <c r="B195" s="75"/>
      <c r="C195" s="96"/>
      <c r="D195" s="98"/>
      <c r="E195" s="98"/>
      <c r="F195" s="75"/>
      <c r="H195" s="98"/>
      <c r="I195" s="75"/>
    </row>
    <row r="196" spans="1:9" s="78" customFormat="1" ht="12.75" customHeight="1" x14ac:dyDescent="0.2">
      <c r="A196" s="94">
        <v>7</v>
      </c>
      <c r="B196" s="95" t="s">
        <v>21</v>
      </c>
      <c r="C196" s="96"/>
      <c r="D196" s="10"/>
      <c r="E196" s="92"/>
      <c r="F196" s="75"/>
      <c r="H196" s="97" t="s">
        <v>33</v>
      </c>
      <c r="I196" s="75"/>
    </row>
    <row r="197" spans="1:9" s="78" customFormat="1" ht="12.75" customHeight="1" x14ac:dyDescent="0.2">
      <c r="A197" s="94"/>
      <c r="B197" s="95"/>
      <c r="C197" s="237"/>
      <c r="D197" s="10"/>
      <c r="E197" s="92"/>
      <c r="F197" s="10"/>
      <c r="G197" s="81"/>
      <c r="H197" s="98"/>
      <c r="I197" s="75"/>
    </row>
    <row r="198" spans="1:9" s="78" customFormat="1" ht="12.75" customHeight="1" x14ac:dyDescent="0.2">
      <c r="A198" s="456" t="s">
        <v>85</v>
      </c>
      <c r="B198" s="456"/>
      <c r="C198" s="456"/>
      <c r="D198" s="456"/>
      <c r="E198" s="456"/>
      <c r="F198" s="456"/>
      <c r="G198" s="456"/>
      <c r="H198" s="258"/>
      <c r="I198" s="98"/>
    </row>
    <row r="199" spans="1:9" s="78" customFormat="1" ht="12.75" customHeight="1" x14ac:dyDescent="0.2">
      <c r="A199" s="450" t="s">
        <v>86</v>
      </c>
      <c r="B199" s="450"/>
      <c r="C199" s="450"/>
      <c r="D199" s="450"/>
      <c r="E199" s="450"/>
      <c r="F199" s="450"/>
      <c r="G199" s="450"/>
      <c r="H199" s="259"/>
      <c r="I199" s="98"/>
    </row>
    <row r="200" spans="1:9" s="78" customFormat="1" ht="12.75" customHeight="1" x14ac:dyDescent="0.2">
      <c r="A200" s="450" t="s">
        <v>87</v>
      </c>
      <c r="B200" s="450"/>
      <c r="C200" s="450"/>
      <c r="D200" s="450"/>
      <c r="E200" s="450"/>
      <c r="F200" s="450"/>
      <c r="G200" s="450"/>
      <c r="H200" s="260"/>
      <c r="I200" s="98"/>
    </row>
    <row r="201" spans="1:9" s="78" customFormat="1" ht="13.5" customHeight="1" x14ac:dyDescent="0.2">
      <c r="A201" s="450" t="s">
        <v>88</v>
      </c>
      <c r="B201" s="450"/>
      <c r="C201" s="450"/>
      <c r="D201" s="450"/>
      <c r="E201" s="450"/>
      <c r="F201" s="450"/>
      <c r="G201" s="450"/>
      <c r="H201" s="261"/>
      <c r="I201" s="98"/>
    </row>
    <row r="202" spans="1:9" s="75" customFormat="1" x14ac:dyDescent="0.2">
      <c r="A202" s="450" t="s">
        <v>89</v>
      </c>
      <c r="B202" s="450"/>
      <c r="C202" s="450"/>
      <c r="D202" s="450"/>
      <c r="E202" s="450"/>
      <c r="F202" s="450"/>
      <c r="G202" s="450"/>
      <c r="H202" s="260"/>
    </row>
    <row r="203" spans="1:9" s="75" customFormat="1" ht="12" thickBot="1" x14ac:dyDescent="0.25">
      <c r="A203" s="99"/>
      <c r="B203" s="151"/>
      <c r="C203" s="96"/>
      <c r="D203" s="151"/>
      <c r="E203" s="92"/>
      <c r="F203" s="10"/>
      <c r="G203" s="81"/>
      <c r="H203" s="98"/>
    </row>
    <row r="204" spans="1:9" s="75" customFormat="1" ht="12" thickBot="1" x14ac:dyDescent="0.25">
      <c r="A204" s="235"/>
      <c r="B204" s="65" t="s">
        <v>90</v>
      </c>
      <c r="C204" s="18" t="s">
        <v>91</v>
      </c>
      <c r="D204" s="96"/>
      <c r="E204" s="91"/>
      <c r="F204" s="81"/>
      <c r="G204" s="81"/>
      <c r="H204" s="96"/>
      <c r="I204" s="78"/>
    </row>
    <row r="205" spans="1:9" s="75" customFormat="1" ht="12" thickBot="1" x14ac:dyDescent="0.25">
      <c r="A205" s="99"/>
      <c r="B205" s="262" t="str">
        <f>'[11]Linked Sheet'!B204</f>
        <v xml:space="preserve">Compliance with all 7 best practice criteria </v>
      </c>
      <c r="C205" s="263" t="str">
        <f>'[11]Linked Sheet'!C204</f>
        <v>See below</v>
      </c>
      <c r="D205" s="151"/>
      <c r="E205" s="92"/>
      <c r="F205" s="10"/>
      <c r="G205" s="81"/>
      <c r="H205" s="98"/>
    </row>
    <row r="206" spans="1:9" s="98" customFormat="1" ht="22.5" customHeight="1" thickBot="1" x14ac:dyDescent="0.25">
      <c r="A206" s="107"/>
      <c r="C206" s="96"/>
      <c r="D206" s="151"/>
      <c r="E206" s="92"/>
      <c r="F206" s="10"/>
      <c r="G206" s="81"/>
      <c r="I206" s="75"/>
    </row>
    <row r="207" spans="1:9" s="98" customFormat="1" ht="33.75" customHeight="1" thickBot="1" x14ac:dyDescent="0.25">
      <c r="A207" s="264" t="s">
        <v>40</v>
      </c>
      <c r="B207" s="18" t="s">
        <v>41</v>
      </c>
      <c r="C207" s="14" t="s">
        <v>42</v>
      </c>
      <c r="D207" s="30" t="s">
        <v>51</v>
      </c>
      <c r="E207" s="110" t="s">
        <v>92</v>
      </c>
      <c r="F207" s="110" t="str">
        <f>'[11]Linked Sheet'!F206</f>
        <v>BPT Flag 
(see BPT Flag sheet)</v>
      </c>
      <c r="G207" s="96"/>
      <c r="H207" s="78"/>
      <c r="I207" s="78"/>
    </row>
    <row r="208" spans="1:9" s="98" customFormat="1" ht="14.25" customHeight="1" x14ac:dyDescent="0.2">
      <c r="A208" s="265" t="str">
        <f>'[11]Linked Sheet'!A207</f>
        <v>HA11A</v>
      </c>
      <c r="B208" s="266" t="str">
        <f>'[11]Linked Sheet'!B207</f>
        <v>Major Hip Procedures for Trauma, Category 2, with Major CC</v>
      </c>
      <c r="C208" s="267">
        <f>IFERROR(ROUND('[11]Linked Sheet'!C207,'Rounded options'!$B$3),"-")</f>
        <v>12950</v>
      </c>
      <c r="D208" s="268">
        <f>IFERROR(ROUND('[11]Linked Sheet'!D207,'Rounded options'!$B$3),"-")</f>
        <v>14285</v>
      </c>
      <c r="E208" s="133">
        <f>IFERROR(ROUND('[11]Linked Sheet'!E207,'Rounded options'!$B$3),"-")</f>
        <v>1335</v>
      </c>
      <c r="F208" s="451" t="str">
        <f>'[11]Linked Sheet'!F207</f>
        <v>BP01</v>
      </c>
      <c r="G208" s="96"/>
      <c r="H208" s="75"/>
      <c r="I208" s="75"/>
    </row>
    <row r="209" spans="1:9" s="98" customFormat="1" ht="12.75" customHeight="1" x14ac:dyDescent="0.2">
      <c r="A209" s="269" t="str">
        <f>'[11]Linked Sheet'!A208</f>
        <v>HA11B</v>
      </c>
      <c r="B209" s="270" t="str">
        <f>'[11]Linked Sheet'!B208</f>
        <v>Major Hip Procedures for Trauma, Category 2, with Intermediate CC</v>
      </c>
      <c r="C209" s="141">
        <f>IFERROR(ROUND('[11]Linked Sheet'!C208,'Rounded options'!$B$3),"-")</f>
        <v>8202</v>
      </c>
      <c r="D209" s="271">
        <f>IFERROR(ROUND('[11]Linked Sheet'!D208,'Rounded options'!$B$3),"-")</f>
        <v>9537</v>
      </c>
      <c r="E209" s="103">
        <f>IFERROR(ROUND('[11]Linked Sheet'!E208,'Rounded options'!$B$3),"-")</f>
        <v>1335</v>
      </c>
      <c r="F209" s="452"/>
      <c r="G209" s="96"/>
      <c r="H209" s="75"/>
      <c r="I209" s="75"/>
    </row>
    <row r="210" spans="1:9" s="75" customFormat="1" ht="12.75" customHeight="1" x14ac:dyDescent="0.2">
      <c r="A210" s="269" t="str">
        <f>'[11]Linked Sheet'!A209</f>
        <v>HA11C</v>
      </c>
      <c r="B210" s="270" t="str">
        <f>'[11]Linked Sheet'!B209</f>
        <v>Major Hip Procedures for Trauma, Category 2, without CC</v>
      </c>
      <c r="C210" s="141">
        <f>IFERROR(ROUND('[11]Linked Sheet'!C209,'Rounded options'!$B$3),"-")</f>
        <v>6211</v>
      </c>
      <c r="D210" s="271">
        <f>IFERROR(ROUND('[11]Linked Sheet'!D209,'Rounded options'!$B$3),"-")</f>
        <v>7546</v>
      </c>
      <c r="E210" s="103">
        <f>IFERROR(ROUND('[11]Linked Sheet'!E209,'Rounded options'!$B$3),"-")</f>
        <v>1335</v>
      </c>
      <c r="F210" s="452"/>
      <c r="G210" s="96"/>
    </row>
    <row r="211" spans="1:9" s="75" customFormat="1" ht="11.25" x14ac:dyDescent="0.2">
      <c r="A211" s="269" t="str">
        <f>'[11]Linked Sheet'!A210</f>
        <v>HA12B</v>
      </c>
      <c r="B211" s="270" t="str">
        <f>'[11]Linked Sheet'!B210</f>
        <v>Major Hip Procedures for Trauma, Category 1, with CC</v>
      </c>
      <c r="C211" s="141">
        <f>IFERROR(ROUND('[11]Linked Sheet'!C210,'Rounded options'!$B$3),"-")</f>
        <v>7434</v>
      </c>
      <c r="D211" s="271">
        <f>IFERROR(ROUND('[11]Linked Sheet'!D210,'Rounded options'!$B$3),"-")</f>
        <v>8769</v>
      </c>
      <c r="E211" s="103">
        <f>IFERROR(ROUND('[11]Linked Sheet'!E210,'Rounded options'!$B$3),"-")</f>
        <v>1335</v>
      </c>
      <c r="F211" s="452"/>
      <c r="G211" s="96"/>
    </row>
    <row r="212" spans="1:9" s="78" customFormat="1" ht="11.25" x14ac:dyDescent="0.2">
      <c r="A212" s="269" t="str">
        <f>'[11]Linked Sheet'!A211</f>
        <v>HA12C</v>
      </c>
      <c r="B212" s="270" t="str">
        <f>'[11]Linked Sheet'!B211</f>
        <v>Major Hip Procedures for Trauma, Category 1, without CC</v>
      </c>
      <c r="C212" s="141">
        <f>IFERROR(ROUND('[11]Linked Sheet'!C211,'Rounded options'!$B$3),"-")</f>
        <v>5205</v>
      </c>
      <c r="D212" s="271">
        <f>IFERROR(ROUND('[11]Linked Sheet'!D211,'Rounded options'!$B$3),"-")</f>
        <v>6540</v>
      </c>
      <c r="E212" s="103">
        <f>IFERROR(ROUND('[11]Linked Sheet'!E211,'Rounded options'!$B$3),"-")</f>
        <v>1335</v>
      </c>
      <c r="F212" s="452"/>
      <c r="G212" s="96"/>
      <c r="H212" s="75"/>
      <c r="I212" s="75"/>
    </row>
    <row r="213" spans="1:9" s="75" customFormat="1" ht="11.25" x14ac:dyDescent="0.2">
      <c r="A213" s="269" t="str">
        <f>'[11]Linked Sheet'!A212</f>
        <v>HA13A</v>
      </c>
      <c r="B213" s="270" t="str">
        <f>'[11]Linked Sheet'!B212</f>
        <v>Intermediate Hip Procedures for Trauma, with Major CC</v>
      </c>
      <c r="C213" s="272">
        <f>IFERROR(ROUND('[11]Linked Sheet'!C212,'Rounded options'!$B$3),"-")</f>
        <v>7607</v>
      </c>
      <c r="D213" s="116">
        <f>IFERROR(ROUND('[11]Linked Sheet'!D212,'Rounded options'!$B$3),"-")</f>
        <v>8942</v>
      </c>
      <c r="E213" s="103">
        <f>IFERROR(ROUND('[11]Linked Sheet'!E212,'Rounded options'!$B$3),"-")</f>
        <v>1335</v>
      </c>
      <c r="F213" s="452"/>
      <c r="G213" s="96"/>
    </row>
    <row r="214" spans="1:9" s="75" customFormat="1" ht="11.25" x14ac:dyDescent="0.2">
      <c r="A214" s="269" t="str">
        <f>'[11]Linked Sheet'!A213</f>
        <v>HA13B</v>
      </c>
      <c r="B214" s="270" t="str">
        <f>'[11]Linked Sheet'!B213</f>
        <v>Intermediate Hip Procedures for Trauma, with Intermediate CC</v>
      </c>
      <c r="C214" s="272">
        <f>IFERROR(ROUND('[11]Linked Sheet'!C213,'Rounded options'!$B$3),"-")</f>
        <v>5578</v>
      </c>
      <c r="D214" s="116">
        <f>IFERROR(ROUND('[11]Linked Sheet'!D213,'Rounded options'!$B$3),"-")</f>
        <v>6913</v>
      </c>
      <c r="E214" s="103">
        <f>IFERROR(ROUND('[11]Linked Sheet'!E213,'Rounded options'!$B$3),"-")</f>
        <v>1335</v>
      </c>
      <c r="F214" s="452"/>
      <c r="G214" s="96"/>
    </row>
    <row r="215" spans="1:9" s="78" customFormat="1" ht="11.25" x14ac:dyDescent="0.2">
      <c r="A215" s="269" t="str">
        <f>'[11]Linked Sheet'!A214</f>
        <v>HA13C</v>
      </c>
      <c r="B215" s="270" t="str">
        <f>'[11]Linked Sheet'!B214</f>
        <v>Intermediate Hip Procedures for Trauma, without CC</v>
      </c>
      <c r="C215" s="272">
        <f>IFERROR(ROUND('[11]Linked Sheet'!C214,'Rounded options'!$B$3),"-")</f>
        <v>4434</v>
      </c>
      <c r="D215" s="116">
        <f>IFERROR(ROUND('[11]Linked Sheet'!D214,'Rounded options'!$B$3),"-")</f>
        <v>5769</v>
      </c>
      <c r="E215" s="103">
        <f>IFERROR(ROUND('[11]Linked Sheet'!E214,'Rounded options'!$B$3),"-")</f>
        <v>1335</v>
      </c>
      <c r="F215" s="452"/>
      <c r="G215" s="96"/>
      <c r="H215" s="75"/>
      <c r="I215" s="75"/>
    </row>
    <row r="216" spans="1:9" s="75" customFormat="1" ht="11.25" x14ac:dyDescent="0.2">
      <c r="A216" s="269" t="str">
        <f>'[11]Linked Sheet'!A215</f>
        <v>HA14A</v>
      </c>
      <c r="B216" s="270" t="str">
        <f>'[11]Linked Sheet'!B215</f>
        <v>Minor Hip Procedures for Trauma, with Major CC</v>
      </c>
      <c r="C216" s="272">
        <f>IFERROR(ROUND('[11]Linked Sheet'!C215,'Rounded options'!$B$3),"-")</f>
        <v>7244</v>
      </c>
      <c r="D216" s="116">
        <f>IFERROR(ROUND('[11]Linked Sheet'!D215,'Rounded options'!$B$3),"-")</f>
        <v>8579</v>
      </c>
      <c r="E216" s="103">
        <f>IFERROR(ROUND('[11]Linked Sheet'!E215,'Rounded options'!$B$3),"-")</f>
        <v>1335</v>
      </c>
      <c r="F216" s="452"/>
      <c r="G216" s="96"/>
    </row>
    <row r="217" spans="1:9" s="75" customFormat="1" ht="11.25" x14ac:dyDescent="0.2">
      <c r="A217" s="269" t="str">
        <f>'[11]Linked Sheet'!A216</f>
        <v>HA14B</v>
      </c>
      <c r="B217" s="270" t="str">
        <f>'[11]Linked Sheet'!B216</f>
        <v>Minor Hip Procedures for Trauma, with Intermediate CC</v>
      </c>
      <c r="C217" s="272">
        <f>IFERROR(ROUND('[11]Linked Sheet'!C216,'Rounded options'!$B$3),"-")</f>
        <v>3851</v>
      </c>
      <c r="D217" s="116">
        <f>IFERROR(ROUND('[11]Linked Sheet'!D216,'Rounded options'!$B$3),"-")</f>
        <v>5186</v>
      </c>
      <c r="E217" s="103">
        <f>IFERROR(ROUND('[11]Linked Sheet'!E216,'Rounded options'!$B$3),"-")</f>
        <v>1335</v>
      </c>
      <c r="F217" s="452"/>
      <c r="G217" s="96"/>
    </row>
    <row r="218" spans="1:9" s="75" customFormat="1" ht="11.25" x14ac:dyDescent="0.2">
      <c r="A218" s="269" t="str">
        <f>'[11]Linked Sheet'!A217</f>
        <v>HA14C</v>
      </c>
      <c r="B218" s="270" t="str">
        <f>'[11]Linked Sheet'!B217</f>
        <v>Minor Hip Procedures for Trauma, without CC</v>
      </c>
      <c r="C218" s="272">
        <f>IFERROR(ROUND('[11]Linked Sheet'!C217,'Rounded options'!$B$3),"-")</f>
        <v>2568</v>
      </c>
      <c r="D218" s="116">
        <f>IFERROR(ROUND('[11]Linked Sheet'!D217,'Rounded options'!$B$3),"-")</f>
        <v>3903</v>
      </c>
      <c r="E218" s="103">
        <f>IFERROR(ROUND('[11]Linked Sheet'!E217,'Rounded options'!$B$3),"-")</f>
        <v>1335</v>
      </c>
      <c r="F218" s="452"/>
      <c r="G218" s="96"/>
    </row>
    <row r="219" spans="1:9" s="75" customFormat="1" ht="11.25" x14ac:dyDescent="0.2">
      <c r="A219" s="269" t="str">
        <f>'[11]Linked Sheet'!A218</f>
        <v>VA11A</v>
      </c>
      <c r="B219" s="270" t="str">
        <f>'[11]Linked Sheet'!B218</f>
        <v>Multiple Trauma with Diagnosis Score &lt;=23, with Intervention Score 1-8</v>
      </c>
      <c r="C219" s="272">
        <f>IFERROR(ROUND('[11]Linked Sheet'!C218,'Rounded options'!$B$3),"-")</f>
        <v>866</v>
      </c>
      <c r="D219" s="116">
        <f>IFERROR(ROUND('[11]Linked Sheet'!D218,'Rounded options'!$B$3),"-")</f>
        <v>2201</v>
      </c>
      <c r="E219" s="103">
        <f>IFERROR(ROUND('[11]Linked Sheet'!E218,'Rounded options'!$B$3),"-")</f>
        <v>1335</v>
      </c>
      <c r="F219" s="452"/>
      <c r="G219" s="96"/>
    </row>
    <row r="220" spans="1:9" s="75" customFormat="1" ht="11.25" x14ac:dyDescent="0.2">
      <c r="A220" s="269" t="str">
        <f>'[11]Linked Sheet'!A219</f>
        <v>VA11B</v>
      </c>
      <c r="B220" s="270" t="str">
        <f>'[11]Linked Sheet'!B219</f>
        <v>Multiple Trauma with Diagnosis Score 24-32, with Intervention Score 1-8</v>
      </c>
      <c r="C220" s="272">
        <f>IFERROR(ROUND('[11]Linked Sheet'!C219,'Rounded options'!$B$3),"-")</f>
        <v>1525</v>
      </c>
      <c r="D220" s="116">
        <f>IFERROR(ROUND('[11]Linked Sheet'!D219,'Rounded options'!$B$3),"-")</f>
        <v>2860</v>
      </c>
      <c r="E220" s="103">
        <f>IFERROR(ROUND('[11]Linked Sheet'!E219,'Rounded options'!$B$3),"-")</f>
        <v>1335</v>
      </c>
      <c r="F220" s="452"/>
      <c r="G220" s="96"/>
    </row>
    <row r="221" spans="1:9" s="75" customFormat="1" ht="11.25" x14ac:dyDescent="0.2">
      <c r="A221" s="269" t="str">
        <f>'[11]Linked Sheet'!A220</f>
        <v>VA11C</v>
      </c>
      <c r="B221" s="270" t="str">
        <f>'[11]Linked Sheet'!B220</f>
        <v>Multiple Trauma with Diagnosis Score 33-50, with Intervention Score 1-8</v>
      </c>
      <c r="C221" s="272">
        <f>IFERROR(ROUND('[11]Linked Sheet'!C220,'Rounded options'!$B$3),"-")</f>
        <v>2800</v>
      </c>
      <c r="D221" s="116">
        <f>IFERROR(ROUND('[11]Linked Sheet'!D220,'Rounded options'!$B$3),"-")</f>
        <v>4135</v>
      </c>
      <c r="E221" s="103">
        <f>IFERROR(ROUND('[11]Linked Sheet'!E220,'Rounded options'!$B$3),"-")</f>
        <v>1335</v>
      </c>
      <c r="F221" s="452"/>
      <c r="G221" s="96"/>
    </row>
    <row r="222" spans="1:9" s="75" customFormat="1" ht="11.25" x14ac:dyDescent="0.2">
      <c r="A222" s="269" t="str">
        <f>'[11]Linked Sheet'!A221</f>
        <v>VA11D</v>
      </c>
      <c r="B222" s="270" t="str">
        <f>'[11]Linked Sheet'!B221</f>
        <v>Multiple Trauma with Diagnosis Score &gt;=51, with Intervention Score 1-8</v>
      </c>
      <c r="C222" s="272">
        <f>IFERROR(ROUND('[11]Linked Sheet'!C221,'Rounded options'!$B$3),"-")</f>
        <v>6416</v>
      </c>
      <c r="D222" s="116">
        <f>IFERROR(ROUND('[11]Linked Sheet'!D221,'Rounded options'!$B$3),"-")</f>
        <v>7751</v>
      </c>
      <c r="E222" s="103">
        <f>IFERROR(ROUND('[11]Linked Sheet'!E221,'Rounded options'!$B$3),"-")</f>
        <v>1335</v>
      </c>
      <c r="F222" s="452"/>
      <c r="G222" s="96"/>
    </row>
    <row r="223" spans="1:9" s="75" customFormat="1" ht="11.25" x14ac:dyDescent="0.2">
      <c r="A223" s="269" t="str">
        <f>'[11]Linked Sheet'!A222</f>
        <v>VA12A</v>
      </c>
      <c r="B223" s="270" t="str">
        <f>'[11]Linked Sheet'!B222</f>
        <v>Multiple Trauma with Diagnosis Score &lt;=23, with Intervention Score 9-18</v>
      </c>
      <c r="C223" s="272">
        <f>IFERROR(ROUND('[11]Linked Sheet'!C222,'Rounded options'!$B$3),"-")</f>
        <v>2821</v>
      </c>
      <c r="D223" s="116">
        <f>IFERROR(ROUND('[11]Linked Sheet'!D222,'Rounded options'!$B$3),"-")</f>
        <v>4156</v>
      </c>
      <c r="E223" s="103">
        <f>IFERROR(ROUND('[11]Linked Sheet'!E222,'Rounded options'!$B$3),"-")</f>
        <v>1335</v>
      </c>
      <c r="F223" s="452"/>
      <c r="G223" s="96"/>
    </row>
    <row r="224" spans="1:9" s="75" customFormat="1" ht="11.25" x14ac:dyDescent="0.2">
      <c r="A224" s="269" t="str">
        <f>'[11]Linked Sheet'!A223</f>
        <v>VA12B</v>
      </c>
      <c r="B224" s="270" t="str">
        <f>'[11]Linked Sheet'!B223</f>
        <v>Multiple Trauma with Diagnosis Score 24-32, with Intervention Score 9-18</v>
      </c>
      <c r="C224" s="272">
        <f>IFERROR(ROUND('[11]Linked Sheet'!C223,'Rounded options'!$B$3),"-")</f>
        <v>4133</v>
      </c>
      <c r="D224" s="116">
        <f>IFERROR(ROUND('[11]Linked Sheet'!D223,'Rounded options'!$B$3),"-")</f>
        <v>5468</v>
      </c>
      <c r="E224" s="103">
        <f>IFERROR(ROUND('[11]Linked Sheet'!E223,'Rounded options'!$B$3),"-")</f>
        <v>1335</v>
      </c>
      <c r="F224" s="452"/>
      <c r="G224" s="96"/>
    </row>
    <row r="225" spans="1:9" s="75" customFormat="1" ht="11.25" x14ac:dyDescent="0.2">
      <c r="A225" s="269" t="str">
        <f>'[11]Linked Sheet'!A224</f>
        <v>VA12C</v>
      </c>
      <c r="B225" s="270" t="str">
        <f>'[11]Linked Sheet'!B224</f>
        <v>Multiple Trauma with Diagnosis Score 33-50, with Intervention Score 9-18</v>
      </c>
      <c r="C225" s="272">
        <f>IFERROR(ROUND('[11]Linked Sheet'!C224,'Rounded options'!$B$3),"-")</f>
        <v>5616</v>
      </c>
      <c r="D225" s="116">
        <f>IFERROR(ROUND('[11]Linked Sheet'!D224,'Rounded options'!$B$3),"-")</f>
        <v>6951</v>
      </c>
      <c r="E225" s="103">
        <f>IFERROR(ROUND('[11]Linked Sheet'!E224,'Rounded options'!$B$3),"-")</f>
        <v>1335</v>
      </c>
      <c r="F225" s="452"/>
      <c r="G225" s="96"/>
      <c r="I225" s="98"/>
    </row>
    <row r="226" spans="1:9" s="75" customFormat="1" ht="12" thickBot="1" x14ac:dyDescent="0.25">
      <c r="A226" s="273" t="str">
        <f>'[11]Linked Sheet'!A225</f>
        <v>VA12D</v>
      </c>
      <c r="B226" s="274" t="str">
        <f>'[11]Linked Sheet'!B225</f>
        <v>Multiple Trauma with Diagnosis Score &gt;=51, with Intervention Score 9-18</v>
      </c>
      <c r="C226" s="275">
        <f>IFERROR(ROUND('[11]Linked Sheet'!C225,'Rounded options'!$B$3),"-")</f>
        <v>8674</v>
      </c>
      <c r="D226" s="119">
        <f>IFERROR(ROUND('[11]Linked Sheet'!D225,'Rounded options'!$B$3),"-")</f>
        <v>10009</v>
      </c>
      <c r="E226" s="137">
        <f>IFERROR(ROUND('[11]Linked Sheet'!E225,'Rounded options'!$B$3),"-")</f>
        <v>1335</v>
      </c>
      <c r="F226" s="448"/>
      <c r="G226" s="96"/>
    </row>
    <row r="227" spans="1:9" s="75" customFormat="1" ht="12" thickBot="1" x14ac:dyDescent="0.25">
      <c r="A227" s="86"/>
      <c r="B227" s="86"/>
      <c r="C227" s="121"/>
      <c r="D227" s="86"/>
      <c r="E227" s="122"/>
      <c r="F227" s="86"/>
      <c r="G227" s="83"/>
      <c r="H227" s="122"/>
    </row>
    <row r="228" spans="1:9" s="75" customFormat="1" ht="11.25" x14ac:dyDescent="0.2">
      <c r="C228" s="96"/>
      <c r="E228" s="98"/>
      <c r="G228" s="78"/>
      <c r="H228" s="98"/>
    </row>
    <row r="229" spans="1:9" s="75" customFormat="1" ht="11.25" x14ac:dyDescent="0.2">
      <c r="A229" s="94">
        <v>8</v>
      </c>
      <c r="B229" s="95" t="s">
        <v>93</v>
      </c>
      <c r="C229" s="96"/>
      <c r="E229" s="92"/>
      <c r="G229" s="78"/>
      <c r="H229" s="97" t="s">
        <v>33</v>
      </c>
    </row>
    <row r="230" spans="1:9" s="75" customFormat="1" ht="9" customHeight="1" x14ac:dyDescent="0.2">
      <c r="A230" s="94"/>
      <c r="B230" s="95"/>
      <c r="C230" s="237"/>
      <c r="E230" s="92"/>
      <c r="F230" s="10"/>
      <c r="G230" s="78"/>
      <c r="H230" s="98"/>
    </row>
    <row r="231" spans="1:9" s="75" customFormat="1" ht="13.5" customHeight="1" x14ac:dyDescent="0.2">
      <c r="A231" s="235">
        <v>9</v>
      </c>
      <c r="B231" s="236" t="s">
        <v>23</v>
      </c>
      <c r="C231" s="96"/>
      <c r="E231" s="98"/>
      <c r="G231" s="78"/>
      <c r="H231" s="97" t="s">
        <v>33</v>
      </c>
    </row>
    <row r="232" spans="1:9" s="75" customFormat="1" ht="11.25" x14ac:dyDescent="0.2">
      <c r="A232" s="235"/>
      <c r="B232" s="236"/>
      <c r="C232" s="96"/>
      <c r="E232" s="98"/>
      <c r="G232" s="78"/>
      <c r="H232" s="98"/>
    </row>
    <row r="233" spans="1:9" s="75" customFormat="1" ht="11.25" x14ac:dyDescent="0.2">
      <c r="A233" s="425" t="s">
        <v>94</v>
      </c>
      <c r="B233" s="425"/>
      <c r="C233" s="425"/>
      <c r="D233" s="425"/>
      <c r="E233" s="425"/>
      <c r="F233" s="425"/>
      <c r="G233" s="425"/>
      <c r="H233" s="98"/>
    </row>
    <row r="234" spans="1:9" s="78" customFormat="1" ht="11.25" x14ac:dyDescent="0.2">
      <c r="A234" s="425" t="s">
        <v>95</v>
      </c>
      <c r="B234" s="425"/>
      <c r="C234" s="425"/>
      <c r="D234" s="425"/>
      <c r="E234" s="425"/>
      <c r="F234" s="425"/>
      <c r="G234" s="425"/>
      <c r="H234" s="98"/>
      <c r="I234" s="75"/>
    </row>
    <row r="235" spans="1:9" s="75" customFormat="1" ht="11.25" x14ac:dyDescent="0.2">
      <c r="A235" s="425" t="s">
        <v>96</v>
      </c>
      <c r="B235" s="425"/>
      <c r="C235" s="425"/>
      <c r="D235" s="425"/>
      <c r="E235" s="425"/>
      <c r="F235" s="425"/>
      <c r="G235" s="425"/>
      <c r="H235" s="98"/>
      <c r="I235" s="78"/>
    </row>
    <row r="236" spans="1:9" s="75" customFormat="1" ht="11.25" x14ac:dyDescent="0.2">
      <c r="A236" s="425" t="s">
        <v>97</v>
      </c>
      <c r="B236" s="425"/>
      <c r="C236" s="425"/>
      <c r="D236" s="425"/>
      <c r="E236" s="425"/>
      <c r="F236" s="425"/>
      <c r="G236" s="425"/>
      <c r="H236" s="98"/>
      <c r="I236" s="98"/>
    </row>
    <row r="237" spans="1:9" s="75" customFormat="1" ht="11.25" x14ac:dyDescent="0.2">
      <c r="A237" s="425" t="s">
        <v>98</v>
      </c>
      <c r="B237" s="425"/>
      <c r="C237" s="425"/>
      <c r="D237" s="425"/>
      <c r="E237" s="425"/>
      <c r="F237" s="425"/>
      <c r="G237" s="425"/>
      <c r="H237" s="98"/>
    </row>
    <row r="238" spans="1:9" s="75" customFormat="1" ht="12" thickBot="1" x14ac:dyDescent="0.25">
      <c r="C238" s="96"/>
      <c r="E238" s="98"/>
      <c r="G238" s="78"/>
      <c r="H238" s="98"/>
    </row>
    <row r="239" spans="1:9" s="75" customFormat="1" ht="12" thickBot="1" x14ac:dyDescent="0.25">
      <c r="A239" s="78"/>
      <c r="B239" s="264" t="s">
        <v>99</v>
      </c>
      <c r="C239" s="18" t="s">
        <v>51</v>
      </c>
      <c r="D239" s="96"/>
      <c r="E239" s="78"/>
      <c r="F239" s="78"/>
      <c r="G239" s="96"/>
      <c r="H239" s="78"/>
    </row>
    <row r="240" spans="1:9" s="75" customFormat="1" ht="11.25" x14ac:dyDescent="0.2">
      <c r="B240" s="276" t="str">
        <f>'[11]Linked Sheet'!B239</f>
        <v>Level 1 (ISS 9 to 15)</v>
      </c>
      <c r="C240" s="252">
        <f>IFERROR(ROUND('[11]Linked Sheet'!C239,'Rounded options'!$B$3),"-")</f>
        <v>1449</v>
      </c>
      <c r="D240" s="98"/>
      <c r="G240" s="96"/>
    </row>
    <row r="241" spans="1:9" s="98" customFormat="1" ht="15.75" customHeight="1" thickBot="1" x14ac:dyDescent="0.25">
      <c r="A241" s="75"/>
      <c r="B241" s="277" t="str">
        <f>'[11]Linked Sheet'!B240</f>
        <v>Level 2 (ISS 16+)</v>
      </c>
      <c r="C241" s="256">
        <f>IFERROR(ROUND('[11]Linked Sheet'!C240,'Rounded options'!$B$3),"-")</f>
        <v>2785</v>
      </c>
      <c r="D241" s="75"/>
      <c r="F241" s="75"/>
      <c r="G241" s="78"/>
      <c r="I241" s="75"/>
    </row>
    <row r="242" spans="1:9" s="75" customFormat="1" ht="12.75" customHeight="1" thickBot="1" x14ac:dyDescent="0.25">
      <c r="A242" s="86"/>
      <c r="B242" s="86"/>
      <c r="C242" s="121"/>
      <c r="D242" s="86"/>
      <c r="E242" s="122"/>
      <c r="F242" s="86"/>
      <c r="G242" s="83"/>
      <c r="H242" s="122"/>
      <c r="I242" s="98"/>
    </row>
    <row r="243" spans="1:9" s="75" customFormat="1" ht="12.75" customHeight="1" x14ac:dyDescent="0.2">
      <c r="C243" s="96"/>
      <c r="E243" s="98"/>
      <c r="G243" s="78"/>
      <c r="H243" s="98"/>
    </row>
    <row r="244" spans="1:9" s="75" customFormat="1" ht="11.25" x14ac:dyDescent="0.2">
      <c r="A244" s="235">
        <v>10</v>
      </c>
      <c r="B244" s="236" t="s">
        <v>24</v>
      </c>
      <c r="C244" s="96"/>
      <c r="E244" s="92"/>
      <c r="G244" s="78"/>
      <c r="H244" s="97" t="s">
        <v>33</v>
      </c>
    </row>
    <row r="245" spans="1:9" s="78" customFormat="1" ht="11.25" x14ac:dyDescent="0.2">
      <c r="A245" s="235"/>
      <c r="B245" s="236"/>
      <c r="C245" s="237"/>
      <c r="D245" s="75"/>
      <c r="E245" s="92"/>
      <c r="F245" s="10"/>
      <c r="H245" s="98"/>
      <c r="I245" s="75"/>
    </row>
    <row r="246" spans="1:9" s="75" customFormat="1" ht="25.5" customHeight="1" x14ac:dyDescent="0.2">
      <c r="A246" s="431" t="s">
        <v>100</v>
      </c>
      <c r="B246" s="431"/>
      <c r="C246" s="431"/>
      <c r="D246" s="431"/>
      <c r="E246" s="431"/>
      <c r="F246" s="431"/>
      <c r="G246" s="431"/>
      <c r="H246" s="98"/>
      <c r="I246" s="78"/>
    </row>
    <row r="247" spans="1:9" s="75" customFormat="1" ht="11.25" x14ac:dyDescent="0.2">
      <c r="A247" s="425" t="s">
        <v>101</v>
      </c>
      <c r="B247" s="425"/>
      <c r="C247" s="425"/>
      <c r="D247" s="425"/>
      <c r="E247" s="425"/>
      <c r="F247" s="425"/>
      <c r="G247" s="425"/>
      <c r="H247" s="98"/>
    </row>
    <row r="248" spans="1:9" s="75" customFormat="1" ht="12.75" customHeight="1" x14ac:dyDescent="0.2">
      <c r="A248" s="425" t="s">
        <v>102</v>
      </c>
      <c r="B248" s="425"/>
      <c r="C248" s="425"/>
      <c r="D248" s="425"/>
      <c r="E248" s="425"/>
      <c r="F248" s="425"/>
      <c r="G248" s="425"/>
      <c r="H248" s="98"/>
      <c r="I248" s="98"/>
    </row>
    <row r="249" spans="1:9" s="75" customFormat="1" ht="13.5" customHeight="1" thickBot="1" x14ac:dyDescent="0.25">
      <c r="C249" s="96"/>
      <c r="E249" s="92"/>
      <c r="F249" s="98"/>
      <c r="G249" s="78"/>
      <c r="I249" s="98"/>
    </row>
    <row r="250" spans="1:9" s="75" customFormat="1" ht="34.5" thickBot="1" x14ac:dyDescent="0.25">
      <c r="A250" s="154" t="s">
        <v>40</v>
      </c>
      <c r="B250" s="278" t="s">
        <v>41</v>
      </c>
      <c r="C250" s="279" t="s">
        <v>68</v>
      </c>
      <c r="D250" s="278" t="s">
        <v>103</v>
      </c>
      <c r="E250" s="110" t="s">
        <v>104</v>
      </c>
      <c r="F250" s="96"/>
      <c r="G250" s="78"/>
      <c r="H250" s="81"/>
    </row>
    <row r="251" spans="1:9" s="75" customFormat="1" ht="11.25" x14ac:dyDescent="0.2">
      <c r="A251" s="133" t="str">
        <f>'[11]Linked Sheet'!A250</f>
        <v>MA10Z</v>
      </c>
      <c r="B251" s="134" t="str">
        <f>'[11]Linked Sheet'!B250</f>
        <v>Minor, Laparoscopic or Endoscopic, Upper Genital Tract Procedures</v>
      </c>
      <c r="C251" s="209" t="str">
        <f>'[11]Linked Sheet'!C250</f>
        <v>Hysteroscopic sterilisation</v>
      </c>
      <c r="D251" s="134">
        <f>IFERROR(ROUND('[11]Linked Sheet'!D250,'Rounded options'!$B$3),"-")</f>
        <v>1198</v>
      </c>
      <c r="E251" s="173">
        <f>IFERROR(ROUND('[11]Linked Sheet'!E250,'Rounded options'!$B$3),"-")</f>
        <v>1083</v>
      </c>
      <c r="F251" s="98"/>
      <c r="G251" s="78"/>
      <c r="H251" s="10"/>
    </row>
    <row r="252" spans="1:9" s="75" customFormat="1" ht="12.75" customHeight="1" x14ac:dyDescent="0.2">
      <c r="A252" s="223" t="str">
        <f>'[11]Linked Sheet'!A251</f>
        <v>MA31Z</v>
      </c>
      <c r="B252" s="280" t="str">
        <f>'[11]Linked Sheet'!B251</f>
        <v>Diagnostic Hysteroscopy</v>
      </c>
      <c r="C252" s="446" t="str">
        <f>'[11]Linked Sheet'!C251</f>
        <v>Diagnostic Cystoscopy</v>
      </c>
      <c r="D252" s="280">
        <f>IFERROR(ROUND('[11]Linked Sheet'!D251,'Rounded options'!$B$3),"-")</f>
        <v>411</v>
      </c>
      <c r="E252" s="281">
        <f>IFERROR(ROUND('[11]Linked Sheet'!E251,'Rounded options'!$B$3),"-")</f>
        <v>287</v>
      </c>
      <c r="F252" s="98"/>
      <c r="G252" s="78"/>
      <c r="H252" s="10"/>
    </row>
    <row r="253" spans="1:9" s="10" customFormat="1" ht="11.25" x14ac:dyDescent="0.2">
      <c r="A253" s="179" t="str">
        <f>'[11]Linked Sheet'!A252</f>
        <v>MA32Z</v>
      </c>
      <c r="B253" s="282" t="str">
        <f>'[11]Linked Sheet'!B252</f>
        <v>Diagnostic Hysteroscopy with Biopsy</v>
      </c>
      <c r="C253" s="447"/>
      <c r="D253" s="282">
        <f>IFERROR(ROUND('[11]Linked Sheet'!D252,'Rounded options'!$B$3),"-")</f>
        <v>485</v>
      </c>
      <c r="E253" s="182">
        <f>IFERROR(ROUND('[11]Linked Sheet'!E252,'Rounded options'!$B$3),"-")</f>
        <v>338</v>
      </c>
      <c r="F253" s="98"/>
      <c r="G253" s="91"/>
      <c r="H253" s="92"/>
      <c r="I253" s="75"/>
    </row>
    <row r="254" spans="1:9" s="10" customFormat="1" ht="18" customHeight="1" x14ac:dyDescent="0.2">
      <c r="A254" s="223" t="str">
        <f>'[11]Linked Sheet'!A253</f>
        <v>LB72A</v>
      </c>
      <c r="B254" s="280" t="str">
        <f>'[11]Linked Sheet'!B253</f>
        <v>Diagnostic Flexible Cystoscopy, 19 years and over</v>
      </c>
      <c r="C254" s="446" t="str">
        <f>'[11]Linked Sheet'!C253</f>
        <v>Diagnostic Hysteroscopy</v>
      </c>
      <c r="D254" s="280">
        <f>IFERROR(ROUND('[11]Linked Sheet'!D253,'Rounded options'!$B$3),"-")</f>
        <v>270</v>
      </c>
      <c r="E254" s="281">
        <f>IFERROR(ROUND('[11]Linked Sheet'!E253,'Rounded options'!$B$3),"-")</f>
        <v>221</v>
      </c>
      <c r="F254" s="98"/>
      <c r="G254" s="78"/>
      <c r="H254" s="92"/>
      <c r="I254" s="75"/>
    </row>
    <row r="255" spans="1:9" s="92" customFormat="1" ht="15.75" customHeight="1" thickBot="1" x14ac:dyDescent="0.25">
      <c r="A255" s="137" t="str">
        <f>'[11]Linked Sheet'!A254</f>
        <v>LB14Z</v>
      </c>
      <c r="B255" s="138" t="str">
        <f>'[11]Linked Sheet'!B254</f>
        <v>Intermediate Endoscopic Bladder Procedures</v>
      </c>
      <c r="C255" s="448"/>
      <c r="D255" s="138">
        <f>IFERROR(ROUND('[11]Linked Sheet'!D254,'Rounded options'!$B$3),"-")</f>
        <v>771</v>
      </c>
      <c r="E255" s="170">
        <f>IFERROR(ROUND('[11]Linked Sheet'!E254,'Rounded options'!$B$3),"-")</f>
        <v>631</v>
      </c>
      <c r="F255" s="75"/>
      <c r="G255" s="78"/>
      <c r="H255" s="98"/>
      <c r="I255" s="75"/>
    </row>
    <row r="256" spans="1:9" s="10" customFormat="1" ht="11.25" x14ac:dyDescent="0.2">
      <c r="A256" s="75"/>
      <c r="B256" s="75"/>
      <c r="C256" s="96"/>
      <c r="D256" s="75"/>
      <c r="E256" s="98"/>
      <c r="F256" s="75"/>
      <c r="G256" s="78"/>
      <c r="H256" s="98"/>
      <c r="I256" s="98"/>
    </row>
    <row r="257" spans="1:9" s="10" customFormat="1" ht="12" thickBot="1" x14ac:dyDescent="0.25">
      <c r="A257" s="86"/>
      <c r="B257" s="86"/>
      <c r="C257" s="121"/>
      <c r="D257" s="86"/>
      <c r="E257" s="122"/>
      <c r="F257" s="86"/>
      <c r="G257" s="83"/>
      <c r="H257" s="122"/>
      <c r="I257" s="75"/>
    </row>
    <row r="258" spans="1:9" s="81" customFormat="1" ht="11.25" x14ac:dyDescent="0.2">
      <c r="A258" s="75"/>
      <c r="B258" s="75"/>
      <c r="C258" s="96"/>
      <c r="D258" s="75"/>
      <c r="E258" s="98"/>
      <c r="F258" s="75"/>
      <c r="G258" s="78"/>
      <c r="H258" s="98"/>
      <c r="I258" s="75"/>
    </row>
    <row r="259" spans="1:9" s="10" customFormat="1" ht="11.25" x14ac:dyDescent="0.2">
      <c r="A259" s="235">
        <v>11</v>
      </c>
      <c r="B259" s="77" t="s">
        <v>25</v>
      </c>
      <c r="C259" s="91"/>
      <c r="E259" s="92"/>
      <c r="G259" s="81"/>
      <c r="H259" s="97" t="s">
        <v>33</v>
      </c>
      <c r="I259" s="78"/>
    </row>
    <row r="260" spans="1:9" s="10" customFormat="1" ht="11.25" x14ac:dyDescent="0.2">
      <c r="A260" s="235"/>
      <c r="B260" s="77"/>
      <c r="C260" s="237"/>
      <c r="E260" s="92"/>
      <c r="G260" s="81"/>
      <c r="H260" s="92"/>
      <c r="I260" s="75"/>
    </row>
    <row r="261" spans="1:9" s="75" customFormat="1" ht="11.25" x14ac:dyDescent="0.2">
      <c r="A261" s="431" t="s">
        <v>105</v>
      </c>
      <c r="B261" s="431"/>
      <c r="C261" s="431"/>
      <c r="D261" s="431"/>
      <c r="E261" s="431"/>
      <c r="F261" s="431"/>
      <c r="G261" s="431"/>
      <c r="H261" s="92"/>
    </row>
    <row r="262" spans="1:9" s="75" customFormat="1" ht="11.25" x14ac:dyDescent="0.2">
      <c r="A262" s="425" t="s">
        <v>106</v>
      </c>
      <c r="B262" s="425"/>
      <c r="C262" s="425"/>
      <c r="D262" s="425"/>
      <c r="E262" s="425"/>
      <c r="F262" s="425"/>
      <c r="G262" s="425"/>
      <c r="H262" s="92"/>
    </row>
    <row r="263" spans="1:9" s="75" customFormat="1" ht="12" thickBot="1" x14ac:dyDescent="0.25">
      <c r="A263" s="235"/>
      <c r="B263" s="283"/>
      <c r="C263" s="284"/>
      <c r="D263" s="10"/>
      <c r="E263" s="92"/>
      <c r="F263" s="10"/>
      <c r="G263" s="81"/>
      <c r="H263" s="92"/>
      <c r="I263" s="98"/>
    </row>
    <row r="264" spans="1:9" s="75" customFormat="1" ht="11.25" customHeight="1" thickBot="1" x14ac:dyDescent="0.25">
      <c r="A264" s="18" t="s">
        <v>107</v>
      </c>
      <c r="B264" s="285" t="s">
        <v>108</v>
      </c>
      <c r="C264" s="18" t="s">
        <v>51</v>
      </c>
      <c r="D264" s="81"/>
      <c r="E264" s="91"/>
      <c r="F264" s="81"/>
      <c r="G264" s="81"/>
      <c r="H264" s="91"/>
      <c r="I264" s="98"/>
    </row>
    <row r="265" spans="1:9" s="75" customFormat="1" ht="22.5" customHeight="1" thickBot="1" x14ac:dyDescent="0.25">
      <c r="A265" s="286" t="str">
        <f>'[11]Linked Sheet'!A264</f>
        <v>n/a</v>
      </c>
      <c r="B265" s="287" t="str">
        <f>'[11]Linked Sheet'!B264</f>
        <v>Paediatric diabetes year of care</v>
      </c>
      <c r="C265" s="106">
        <f>IFERROR(ROUND('[11]Linked Sheet'!C264,'Rounded options'!$B$3),"-")</f>
        <v>2895</v>
      </c>
      <c r="D265" s="10"/>
      <c r="E265" s="92"/>
      <c r="F265" s="10"/>
      <c r="G265" s="81"/>
      <c r="H265" s="92"/>
      <c r="I265" s="98"/>
    </row>
    <row r="266" spans="1:9" s="75" customFormat="1" ht="12" thickBot="1" x14ac:dyDescent="0.25">
      <c r="A266" s="83"/>
      <c r="B266" s="86"/>
      <c r="C266" s="121"/>
      <c r="D266" s="86"/>
      <c r="E266" s="122"/>
      <c r="F266" s="86"/>
      <c r="G266" s="83"/>
      <c r="H266" s="122"/>
      <c r="I266" s="98"/>
    </row>
    <row r="267" spans="1:9" s="75" customFormat="1" ht="11.25" x14ac:dyDescent="0.2">
      <c r="C267" s="96"/>
      <c r="E267" s="98"/>
      <c r="G267" s="78"/>
      <c r="H267" s="98"/>
      <c r="I267" s="98"/>
    </row>
    <row r="268" spans="1:9" s="78" customFormat="1" ht="11.25" x14ac:dyDescent="0.2">
      <c r="A268" s="235">
        <v>12</v>
      </c>
      <c r="B268" s="236" t="s">
        <v>26</v>
      </c>
      <c r="C268" s="96"/>
      <c r="D268" s="75"/>
      <c r="E268" s="75"/>
      <c r="F268" s="98"/>
      <c r="H268" s="97" t="s">
        <v>33</v>
      </c>
      <c r="I268" s="98"/>
    </row>
    <row r="269" spans="1:9" s="75" customFormat="1" ht="11.25" x14ac:dyDescent="0.2">
      <c r="A269" s="235"/>
      <c r="B269" s="236"/>
      <c r="C269" s="96"/>
      <c r="F269" s="98"/>
      <c r="G269" s="78"/>
      <c r="I269" s="78"/>
    </row>
    <row r="270" spans="1:9" s="75" customFormat="1" ht="11.25" x14ac:dyDescent="0.2">
      <c r="A270" s="449" t="s">
        <v>109</v>
      </c>
      <c r="B270" s="449"/>
      <c r="C270" s="449"/>
      <c r="D270" s="449"/>
      <c r="E270" s="449"/>
      <c r="F270" s="449"/>
      <c r="G270" s="449"/>
      <c r="H270" s="99"/>
      <c r="I270" s="98"/>
    </row>
    <row r="271" spans="1:9" s="75" customFormat="1" ht="28.5" customHeight="1" x14ac:dyDescent="0.2">
      <c r="A271" s="431" t="s">
        <v>110</v>
      </c>
      <c r="B271" s="431"/>
      <c r="C271" s="431"/>
      <c r="D271" s="431"/>
      <c r="E271" s="431"/>
      <c r="F271" s="431"/>
      <c r="G271" s="431"/>
      <c r="H271" s="99"/>
      <c r="I271" s="98"/>
    </row>
    <row r="272" spans="1:9" s="75" customFormat="1" ht="12" thickBot="1" x14ac:dyDescent="0.25">
      <c r="A272" s="431"/>
      <c r="B272" s="431"/>
      <c r="C272" s="431"/>
      <c r="D272" s="431"/>
      <c r="E272" s="431"/>
      <c r="F272" s="431"/>
      <c r="G272" s="431"/>
      <c r="H272" s="99"/>
      <c r="I272" s="98"/>
    </row>
    <row r="273" spans="1:9" s="75" customFormat="1" ht="12" customHeight="1" thickBot="1" x14ac:dyDescent="0.25">
      <c r="C273" s="443" t="s">
        <v>111</v>
      </c>
      <c r="D273" s="444"/>
      <c r="E273" s="443" t="s">
        <v>51</v>
      </c>
      <c r="F273" s="444"/>
      <c r="G273" s="78"/>
      <c r="I273" s="98"/>
    </row>
    <row r="274" spans="1:9" s="75" customFormat="1" ht="57" customHeight="1" thickBot="1" x14ac:dyDescent="0.25">
      <c r="A274" s="109" t="s">
        <v>107</v>
      </c>
      <c r="B274" s="288" t="s">
        <v>108</v>
      </c>
      <c r="C274" s="289" t="s">
        <v>112</v>
      </c>
      <c r="D274" s="290" t="s">
        <v>113</v>
      </c>
      <c r="E274" s="289" t="s">
        <v>112</v>
      </c>
      <c r="F274" s="290" t="s">
        <v>113</v>
      </c>
      <c r="G274" s="96"/>
      <c r="H274" s="78"/>
      <c r="I274" s="98"/>
    </row>
    <row r="275" spans="1:9" s="98" customFormat="1" ht="15.75" customHeight="1" thickBot="1" x14ac:dyDescent="0.25">
      <c r="A275" s="291">
        <f>'[11]Linked Sheet'!A274</f>
        <v>223</v>
      </c>
      <c r="B275" s="292" t="str">
        <f>'[11]Linked Sheet'!B274</f>
        <v>Paediatric Epilepsy</v>
      </c>
      <c r="C275" s="293">
        <f>IFERROR(ROUND('[11]Linked Sheet'!C274,'Rounded options'!$B$3),"-")</f>
        <v>132</v>
      </c>
      <c r="D275" s="294">
        <f>IFERROR(ROUND('[11]Linked Sheet'!D274,'Rounded options'!$B$3),"-")</f>
        <v>151</v>
      </c>
      <c r="E275" s="294">
        <f>IFERROR(ROUND('[11]Linked Sheet'!E274,'Rounded options'!$B$3),"-")</f>
        <v>133</v>
      </c>
      <c r="F275" s="295">
        <f>IFERROR(ROUND('[11]Linked Sheet'!F274,'Rounded options'!$B$3),"-")</f>
        <v>133</v>
      </c>
      <c r="G275" s="96"/>
      <c r="H275" s="75"/>
    </row>
    <row r="276" spans="1:9" s="75" customFormat="1" ht="12" thickBot="1" x14ac:dyDescent="0.25">
      <c r="A276" s="86"/>
      <c r="B276" s="86"/>
      <c r="C276" s="121"/>
      <c r="D276" s="86"/>
      <c r="E276" s="86"/>
      <c r="F276" s="122"/>
      <c r="G276" s="83"/>
      <c r="H276" s="86"/>
      <c r="I276" s="98"/>
    </row>
    <row r="277" spans="1:9" s="98" customFormat="1" ht="22.5" customHeight="1" x14ac:dyDescent="0.2">
      <c r="A277" s="75"/>
      <c r="B277" s="75"/>
      <c r="C277" s="96"/>
      <c r="D277" s="75"/>
      <c r="E277" s="75"/>
      <c r="G277" s="78"/>
      <c r="H277" s="75"/>
    </row>
    <row r="278" spans="1:9" s="98" customFormat="1" ht="11.25" customHeight="1" x14ac:dyDescent="0.2">
      <c r="A278" s="94">
        <v>13</v>
      </c>
      <c r="B278" s="95" t="s">
        <v>27</v>
      </c>
      <c r="C278" s="96"/>
      <c r="D278" s="75"/>
      <c r="E278" s="75"/>
      <c r="F278" s="92"/>
      <c r="G278" s="78"/>
      <c r="H278" s="97" t="s">
        <v>33</v>
      </c>
    </row>
    <row r="279" spans="1:9" s="75" customFormat="1" ht="13.5" customHeight="1" x14ac:dyDescent="0.2">
      <c r="A279" s="94"/>
      <c r="B279" s="95"/>
      <c r="C279" s="237"/>
      <c r="F279" s="92"/>
      <c r="G279" s="81"/>
      <c r="I279" s="98"/>
    </row>
    <row r="280" spans="1:9" s="75" customFormat="1" ht="11.25" x14ac:dyDescent="0.2">
      <c r="A280" s="431" t="s">
        <v>114</v>
      </c>
      <c r="B280" s="431"/>
      <c r="C280" s="431"/>
      <c r="F280" s="92"/>
      <c r="G280" s="81"/>
      <c r="I280" s="98"/>
    </row>
    <row r="281" spans="1:9" s="75" customFormat="1" ht="11.25" x14ac:dyDescent="0.2">
      <c r="A281" s="445" t="s">
        <v>115</v>
      </c>
      <c r="B281" s="445"/>
      <c r="C281" s="445"/>
      <c r="D281" s="445"/>
      <c r="E281" s="445"/>
      <c r="F281" s="445"/>
      <c r="G281" s="91"/>
      <c r="H281" s="296"/>
      <c r="I281" s="98"/>
    </row>
    <row r="282" spans="1:9" s="75" customFormat="1" ht="12" thickBot="1" x14ac:dyDescent="0.25">
      <c r="A282" s="297"/>
      <c r="B282" s="296"/>
      <c r="C282" s="91"/>
      <c r="D282" s="296"/>
      <c r="E282" s="296"/>
      <c r="F282" s="296"/>
      <c r="G282" s="91"/>
      <c r="H282" s="296"/>
      <c r="I282" s="98"/>
    </row>
    <row r="283" spans="1:9" s="98" customFormat="1" ht="11.25" customHeight="1" thickBot="1" x14ac:dyDescent="0.25">
      <c r="A283" s="18" t="s">
        <v>107</v>
      </c>
      <c r="B283" s="285" t="s">
        <v>108</v>
      </c>
      <c r="C283" s="18" t="s">
        <v>51</v>
      </c>
      <c r="D283" s="296"/>
      <c r="E283" s="296"/>
      <c r="F283" s="296"/>
      <c r="G283" s="91"/>
    </row>
    <row r="284" spans="1:9" s="98" customFormat="1" ht="12" thickBot="1" x14ac:dyDescent="0.25">
      <c r="A284" s="286" t="str">
        <f>'[11]Linked Sheet'!A283</f>
        <v>n/a</v>
      </c>
      <c r="B284" s="287" t="str">
        <f>'[11]Linked Sheet'!B283</f>
        <v>Parkinson's Disease</v>
      </c>
      <c r="C284" s="106">
        <f>IFERROR(ROUND('[11]Linked Sheet'!C283,'Rounded options'!$B$3),"-")</f>
        <v>661</v>
      </c>
      <c r="D284" s="296"/>
      <c r="E284" s="296"/>
      <c r="F284" s="296"/>
      <c r="G284" s="91"/>
      <c r="I284" s="259"/>
    </row>
    <row r="285" spans="1:9" s="98" customFormat="1" ht="12" thickBot="1" x14ac:dyDescent="0.25">
      <c r="A285" s="287"/>
      <c r="B285" s="298"/>
      <c r="C285" s="121"/>
      <c r="D285" s="298"/>
      <c r="E285" s="298"/>
      <c r="F285" s="298"/>
      <c r="G285" s="121"/>
      <c r="H285" s="298"/>
      <c r="I285" s="259"/>
    </row>
    <row r="286" spans="1:9" s="98" customFormat="1" ht="11.25" x14ac:dyDescent="0.2">
      <c r="A286" s="75"/>
      <c r="B286" s="75"/>
      <c r="C286" s="96"/>
      <c r="G286" s="78"/>
      <c r="H286" s="75"/>
    </row>
    <row r="287" spans="1:9" s="78" customFormat="1" ht="11.25" x14ac:dyDescent="0.2">
      <c r="A287" s="94">
        <v>14</v>
      </c>
      <c r="B287" s="95" t="s">
        <v>28</v>
      </c>
      <c r="C287" s="96"/>
      <c r="D287" s="10"/>
      <c r="E287" s="10"/>
      <c r="F287" s="92"/>
      <c r="H287" s="97" t="s">
        <v>33</v>
      </c>
      <c r="I287" s="98"/>
    </row>
    <row r="288" spans="1:9" s="75" customFormat="1" ht="11.25" x14ac:dyDescent="0.2">
      <c r="A288" s="94"/>
      <c r="B288" s="95"/>
      <c r="C288" s="96"/>
      <c r="D288" s="10"/>
      <c r="E288" s="10"/>
      <c r="F288" s="92"/>
      <c r="G288" s="97"/>
      <c r="H288" s="10"/>
      <c r="I288" s="78"/>
    </row>
    <row r="289" spans="1:9" s="75" customFormat="1" ht="11.25" x14ac:dyDescent="0.2">
      <c r="A289" s="431" t="s">
        <v>116</v>
      </c>
      <c r="B289" s="431"/>
      <c r="C289" s="431"/>
      <c r="D289" s="431"/>
      <c r="E289" s="431"/>
      <c r="F289" s="431"/>
      <c r="G289" s="431"/>
      <c r="H289" s="431"/>
    </row>
    <row r="290" spans="1:9" s="98" customFormat="1" ht="11.25" x14ac:dyDescent="0.2">
      <c r="A290" s="99" t="s">
        <v>117</v>
      </c>
      <c r="B290" s="151"/>
      <c r="C290" s="96"/>
      <c r="D290" s="151"/>
      <c r="E290" s="151"/>
      <c r="F290" s="151"/>
      <c r="G290" s="96"/>
      <c r="H290" s="258"/>
      <c r="I290" s="75"/>
    </row>
    <row r="291" spans="1:9" s="78" customFormat="1" ht="11.25" x14ac:dyDescent="0.2">
      <c r="A291" s="99" t="s">
        <v>118</v>
      </c>
      <c r="B291" s="151"/>
      <c r="C291" s="96"/>
      <c r="D291" s="151"/>
      <c r="E291" s="151"/>
      <c r="F291" s="151"/>
      <c r="G291" s="96"/>
      <c r="H291" s="258"/>
      <c r="I291" s="98"/>
    </row>
    <row r="292" spans="1:9" s="78" customFormat="1" ht="12" thickBot="1" x14ac:dyDescent="0.25">
      <c r="A292" s="99"/>
      <c r="B292" s="151"/>
      <c r="C292" s="96"/>
      <c r="D292" s="151"/>
      <c r="E292" s="151"/>
      <c r="F292" s="151"/>
      <c r="G292" s="96"/>
      <c r="H292" s="258"/>
      <c r="I292" s="98"/>
    </row>
    <row r="293" spans="1:9" s="78" customFormat="1" ht="34.5" thickBot="1" x14ac:dyDescent="0.25">
      <c r="A293" s="108" t="s">
        <v>40</v>
      </c>
      <c r="B293" s="60" t="s">
        <v>41</v>
      </c>
      <c r="C293" s="30" t="s">
        <v>119</v>
      </c>
      <c r="D293" s="233" t="s">
        <v>71</v>
      </c>
      <c r="E293" s="110" t="s">
        <v>72</v>
      </c>
      <c r="F293" s="299"/>
      <c r="G293" s="96"/>
      <c r="H293" s="258"/>
      <c r="I293" s="98"/>
    </row>
    <row r="294" spans="1:9" s="78" customFormat="1" ht="12" thickBot="1" x14ac:dyDescent="0.25">
      <c r="A294" s="300" t="str">
        <f>'[11]Linked Sheet'!A293</f>
        <v>DZ06A</v>
      </c>
      <c r="B294" s="301" t="str">
        <f>'[11]Linked Sheet'!B293</f>
        <v>Minor Thoracic Procedures, 19 years and over</v>
      </c>
      <c r="C294" s="302">
        <f>IFERROR(ROUND('[11]Linked Sheet'!C293,'Rounded options'!$B$3),"-")</f>
        <v>1075</v>
      </c>
      <c r="D294" s="303" t="str">
        <f>'[11]Linked Sheet'!D293</f>
        <v>sub-HRG</v>
      </c>
      <c r="E294" s="304" t="str">
        <f>'[11]Linked Sheet'!E293</f>
        <v>BP51</v>
      </c>
      <c r="F294" s="299"/>
      <c r="G294" s="96"/>
      <c r="H294" s="258"/>
      <c r="I294" s="98"/>
    </row>
    <row r="295" spans="1:9" s="78" customFormat="1" ht="11.25" x14ac:dyDescent="0.2">
      <c r="A295" s="99"/>
      <c r="B295" s="151"/>
      <c r="C295" s="96"/>
      <c r="D295" s="151"/>
      <c r="E295" s="151"/>
      <c r="F295" s="151"/>
      <c r="G295" s="96"/>
      <c r="H295" s="258"/>
      <c r="I295" s="98"/>
    </row>
    <row r="296" spans="1:9" s="78" customFormat="1" ht="12" thickBot="1" x14ac:dyDescent="0.25">
      <c r="A296" s="99"/>
      <c r="B296" s="151"/>
      <c r="C296" s="96"/>
      <c r="D296" s="151"/>
      <c r="E296" s="151"/>
      <c r="F296" s="151"/>
      <c r="G296" s="96"/>
      <c r="H296" s="258"/>
      <c r="I296" s="98"/>
    </row>
    <row r="297" spans="1:9" s="75" customFormat="1" ht="34.5" thickBot="1" x14ac:dyDescent="0.25">
      <c r="A297" s="108" t="s">
        <v>40</v>
      </c>
      <c r="B297" s="60" t="s">
        <v>41</v>
      </c>
      <c r="C297" s="31" t="s">
        <v>120</v>
      </c>
      <c r="D297" s="30" t="s">
        <v>121</v>
      </c>
      <c r="E297" s="109" t="s">
        <v>71</v>
      </c>
      <c r="F297" s="30" t="s">
        <v>72</v>
      </c>
      <c r="G297" s="78"/>
      <c r="H297" s="78"/>
    </row>
    <row r="298" spans="1:9" s="75" customFormat="1" ht="12.75" customHeight="1" x14ac:dyDescent="0.2">
      <c r="A298" s="103" t="str">
        <f>'[11]Linked Sheet'!A297</f>
        <v>DZ16F</v>
      </c>
      <c r="B298" s="103" t="str">
        <f>'[11]Linked Sheet'!B297</f>
        <v>Pleural Effusion with CC Score 4-7</v>
      </c>
      <c r="C298" s="141">
        <f>IFERROR(ROUND('[11]Linked Sheet'!C297,'Rounded options'!$B$3),"-")</f>
        <v>986</v>
      </c>
      <c r="D298" s="271">
        <f>IFERROR(ROUND('[11]Linked Sheet'!D297,'Rounded options'!$B$3),"-")</f>
        <v>296</v>
      </c>
      <c r="E298" s="439" t="str">
        <f>'[11]Linked Sheet'!E297</f>
        <v>HRG</v>
      </c>
      <c r="F298" s="441" t="str">
        <f>'[11]Linked Sheet'!F297</f>
        <v>n/a</v>
      </c>
      <c r="G298" s="78"/>
      <c r="H298" s="98"/>
    </row>
    <row r="299" spans="1:9" s="75" customFormat="1" ht="14.25" customHeight="1" thickBot="1" x14ac:dyDescent="0.25">
      <c r="A299" s="137" t="str">
        <f>'[11]Linked Sheet'!A298</f>
        <v>DZ16G</v>
      </c>
      <c r="B299" s="137" t="str">
        <f>'[11]Linked Sheet'!B298</f>
        <v>Pleural Effusion with CC Score 0-3</v>
      </c>
      <c r="C299" s="305">
        <f>IFERROR(ROUND('[11]Linked Sheet'!C298,'Rounded options'!$B$3),"-")</f>
        <v>493</v>
      </c>
      <c r="D299" s="119">
        <f>IFERROR(ROUND('[11]Linked Sheet'!D298,'Rounded options'!$B$3),"-")</f>
        <v>148</v>
      </c>
      <c r="E299" s="440"/>
      <c r="F299" s="442"/>
      <c r="G299" s="78"/>
      <c r="H299" s="98"/>
    </row>
    <row r="300" spans="1:9" s="75" customFormat="1" ht="12" thickBot="1" x14ac:dyDescent="0.25">
      <c r="A300" s="86"/>
      <c r="B300" s="86"/>
      <c r="C300" s="121"/>
      <c r="D300" s="86"/>
      <c r="E300" s="86"/>
      <c r="F300" s="122"/>
      <c r="G300" s="83"/>
      <c r="H300" s="86"/>
    </row>
    <row r="301" spans="1:9" s="75" customFormat="1" ht="13.5" customHeight="1" x14ac:dyDescent="0.2">
      <c r="A301" s="78"/>
      <c r="C301" s="96"/>
      <c r="G301" s="81"/>
      <c r="H301" s="92"/>
    </row>
    <row r="302" spans="1:9" s="75" customFormat="1" x14ac:dyDescent="0.2">
      <c r="A302" s="94">
        <v>15</v>
      </c>
      <c r="B302" s="95" t="s">
        <v>29</v>
      </c>
      <c r="C302" s="96"/>
      <c r="D302" s="306"/>
      <c r="E302" s="72"/>
      <c r="G302" s="97"/>
      <c r="H302" s="97" t="s">
        <v>33</v>
      </c>
    </row>
    <row r="303" spans="1:9" s="75" customFormat="1" ht="13.5" customHeight="1" x14ac:dyDescent="0.2">
      <c r="A303" s="94"/>
      <c r="B303" s="95"/>
      <c r="C303" s="237"/>
      <c r="D303" s="306"/>
      <c r="E303" s="72"/>
      <c r="F303" s="72"/>
      <c r="G303" s="232"/>
      <c r="H303" s="98"/>
    </row>
    <row r="304" spans="1:9" s="75" customFormat="1" ht="12" thickBot="1" x14ac:dyDescent="0.25">
      <c r="A304" s="409" t="s">
        <v>122</v>
      </c>
      <c r="B304" s="409"/>
      <c r="C304" s="409"/>
      <c r="D304" s="409"/>
      <c r="E304" s="409"/>
      <c r="F304" s="409"/>
      <c r="G304" s="409"/>
      <c r="H304" s="98"/>
    </row>
    <row r="305" spans="1:9" s="10" customFormat="1" ht="13.5" thickBot="1" x14ac:dyDescent="0.25">
      <c r="A305" s="242"/>
      <c r="B305" s="242"/>
      <c r="C305" s="232"/>
      <c r="D305" s="75"/>
      <c r="E305" s="432" t="s">
        <v>66</v>
      </c>
      <c r="F305" s="433"/>
      <c r="G305" s="78"/>
      <c r="H305" s="75"/>
      <c r="I305" s="75"/>
    </row>
    <row r="306" spans="1:9" s="75" customFormat="1" ht="34.5" thickBot="1" x14ac:dyDescent="0.25">
      <c r="A306" s="108" t="s">
        <v>40</v>
      </c>
      <c r="B306" s="60" t="s">
        <v>41</v>
      </c>
      <c r="C306" s="18" t="s">
        <v>111</v>
      </c>
      <c r="D306" s="61" t="s">
        <v>51</v>
      </c>
      <c r="E306" s="14" t="s">
        <v>71</v>
      </c>
      <c r="F306" s="110" t="s">
        <v>123</v>
      </c>
      <c r="G306" s="78"/>
    </row>
    <row r="307" spans="1:9" s="75" customFormat="1" ht="13.5" customHeight="1" x14ac:dyDescent="0.2">
      <c r="A307" s="266" t="str">
        <f>'[11]Linked Sheet'!A306</f>
        <v>HB12B</v>
      </c>
      <c r="B307" s="307" t="str">
        <f>'[11]Linked Sheet'!B306</f>
        <v>Major Hip Procedures for Non-Trauma, Category 1, with Intermediate CC</v>
      </c>
      <c r="C307" s="102">
        <f>IFERROR(ROUND('[11]Linked Sheet'!C306,'Rounded options'!$B$3),"-")</f>
        <v>4852</v>
      </c>
      <c r="D307" s="308">
        <f>IFERROR(ROUND('[11]Linked Sheet'!D306,'Rounded options'!$B$3),"-")</f>
        <v>5391</v>
      </c>
      <c r="E307" s="434" t="str">
        <f>'[11]Linked Sheet'!E306</f>
        <v>HRG</v>
      </c>
      <c r="F307" s="436" t="str">
        <f>'[11]Linked Sheet'!F306</f>
        <v>n/a</v>
      </c>
      <c r="G307" s="78"/>
    </row>
    <row r="308" spans="1:9" s="98" customFormat="1" ht="13.5" customHeight="1" thickBot="1" x14ac:dyDescent="0.25">
      <c r="A308" s="274" t="str">
        <f>'[11]Linked Sheet'!A307</f>
        <v>HB12C</v>
      </c>
      <c r="B308" s="309" t="str">
        <f>'[11]Linked Sheet'!B307</f>
        <v>Major Hip Procedures for Non-Trauma, Category 1, without CC</v>
      </c>
      <c r="C308" s="106">
        <f>IFERROR(ROUND('[11]Linked Sheet'!C307,'Rounded options'!$B$3),"-")</f>
        <v>4363</v>
      </c>
      <c r="D308" s="310">
        <f>IFERROR(ROUND('[11]Linked Sheet'!D307,'Rounded options'!$B$3),"-")</f>
        <v>4847</v>
      </c>
      <c r="E308" s="435"/>
      <c r="F308" s="437"/>
      <c r="G308" s="78"/>
      <c r="H308" s="75"/>
      <c r="I308" s="75"/>
    </row>
    <row r="309" spans="1:9" s="98" customFormat="1" ht="15.75" customHeight="1" x14ac:dyDescent="0.2">
      <c r="A309" s="266" t="str">
        <f>'[11]Linked Sheet'!A308</f>
        <v>HB21B</v>
      </c>
      <c r="B309" s="307" t="str">
        <f>'[11]Linked Sheet'!B308</f>
        <v>Major Knee Procedures for Non-Trauma, Category 2, with CC</v>
      </c>
      <c r="C309" s="102">
        <f>IFERROR(ROUND('[11]Linked Sheet'!C308,'Rounded options'!$B$3),"-")</f>
        <v>4739</v>
      </c>
      <c r="D309" s="311">
        <f>IFERROR(ROUND('[11]Linked Sheet'!D308,'Rounded options'!$B$3),"-")</f>
        <v>5265</v>
      </c>
      <c r="E309" s="434" t="str">
        <f>'[11]Linked Sheet'!E308</f>
        <v>HRG</v>
      </c>
      <c r="F309" s="436" t="str">
        <f>'[11]Linked Sheet'!F308</f>
        <v>n/a</v>
      </c>
      <c r="G309" s="78"/>
      <c r="H309" s="75"/>
      <c r="I309" s="75"/>
    </row>
    <row r="310" spans="1:9" s="98" customFormat="1" ht="14.25" customHeight="1" thickBot="1" x14ac:dyDescent="0.25">
      <c r="A310" s="274" t="str">
        <f>'[11]Linked Sheet'!A309</f>
        <v>HB21C</v>
      </c>
      <c r="B310" s="309" t="str">
        <f>'[11]Linked Sheet'!B309</f>
        <v>Major Knee Procedures for Non-Trauma, Category 2, without CC</v>
      </c>
      <c r="C310" s="106">
        <f>IFERROR(ROUND('[11]Linked Sheet'!C309,'Rounded options'!$B$3),"-")</f>
        <v>5450</v>
      </c>
      <c r="D310" s="310">
        <f>IFERROR(ROUND('[11]Linked Sheet'!D309,'Rounded options'!$B$3),"-")</f>
        <v>6056</v>
      </c>
      <c r="E310" s="435"/>
      <c r="F310" s="437"/>
      <c r="G310" s="78"/>
      <c r="H310" s="75"/>
    </row>
    <row r="311" spans="1:9" s="98" customFormat="1" ht="11.25" customHeight="1" thickBot="1" x14ac:dyDescent="0.25">
      <c r="A311" s="86"/>
      <c r="B311" s="86"/>
      <c r="C311" s="121"/>
      <c r="D311" s="86"/>
      <c r="E311" s="86"/>
      <c r="F311" s="86"/>
      <c r="G311" s="83"/>
      <c r="H311" s="122"/>
    </row>
    <row r="312" spans="1:9" s="98" customFormat="1" ht="12" customHeight="1" x14ac:dyDescent="0.2">
      <c r="A312" s="78"/>
      <c r="B312" s="75"/>
      <c r="C312" s="96"/>
      <c r="D312" s="75"/>
      <c r="E312" s="75"/>
      <c r="F312" s="75"/>
      <c r="G312" s="81"/>
      <c r="H312" s="92"/>
    </row>
    <row r="313" spans="1:9" s="75" customFormat="1" ht="13.5" customHeight="1" x14ac:dyDescent="0.2">
      <c r="A313" s="94">
        <v>16</v>
      </c>
      <c r="B313" s="95" t="s">
        <v>30</v>
      </c>
      <c r="C313" s="96"/>
      <c r="D313" s="10"/>
      <c r="E313" s="92"/>
      <c r="G313" s="78"/>
      <c r="H313" s="97" t="s">
        <v>33</v>
      </c>
      <c r="I313" s="98"/>
    </row>
    <row r="314" spans="1:9" s="98" customFormat="1" ht="11.25" x14ac:dyDescent="0.2">
      <c r="A314" s="94"/>
      <c r="B314" s="95"/>
      <c r="C314" s="237"/>
      <c r="D314" s="10"/>
      <c r="E314" s="92"/>
      <c r="F314" s="10"/>
      <c r="G314" s="81"/>
    </row>
    <row r="315" spans="1:9" s="75" customFormat="1" ht="12" customHeight="1" x14ac:dyDescent="0.2">
      <c r="A315" s="431" t="s">
        <v>124</v>
      </c>
      <c r="B315" s="431"/>
      <c r="C315" s="431"/>
      <c r="D315" s="431"/>
      <c r="E315" s="431"/>
      <c r="F315" s="431"/>
      <c r="G315" s="431"/>
      <c r="H315" s="98"/>
    </row>
    <row r="316" spans="1:9" s="75" customFormat="1" ht="12" customHeight="1" x14ac:dyDescent="0.2">
      <c r="A316" s="431" t="s">
        <v>125</v>
      </c>
      <c r="B316" s="431"/>
      <c r="C316" s="431"/>
      <c r="D316" s="431"/>
      <c r="E316" s="431"/>
      <c r="F316" s="431"/>
      <c r="G316" s="431"/>
      <c r="H316" s="98"/>
      <c r="I316" s="98"/>
    </row>
    <row r="317" spans="1:9" s="75" customFormat="1" ht="12" customHeight="1" x14ac:dyDescent="0.2">
      <c r="A317" s="431" t="s">
        <v>63</v>
      </c>
      <c r="B317" s="431"/>
      <c r="C317" s="431"/>
      <c r="D317" s="431"/>
      <c r="E317" s="431"/>
      <c r="F317" s="431"/>
      <c r="G317" s="431"/>
      <c r="H317" s="98"/>
    </row>
    <row r="318" spans="1:9" s="75" customFormat="1" ht="12" customHeight="1" x14ac:dyDescent="0.2">
      <c r="A318" s="438" t="s">
        <v>88</v>
      </c>
      <c r="B318" s="438"/>
      <c r="C318" s="438"/>
      <c r="D318" s="438"/>
      <c r="E318" s="438"/>
      <c r="F318" s="438"/>
      <c r="G318" s="438"/>
      <c r="H318" s="98"/>
    </row>
    <row r="319" spans="1:9" s="75" customFormat="1" ht="12" customHeight="1" thickBot="1" x14ac:dyDescent="0.25">
      <c r="A319" s="431" t="s">
        <v>126</v>
      </c>
      <c r="B319" s="431"/>
      <c r="C319" s="431"/>
      <c r="D319" s="431"/>
      <c r="E319" s="431"/>
      <c r="F319" s="431"/>
      <c r="G319" s="431"/>
      <c r="H319" s="98"/>
    </row>
    <row r="320" spans="1:9" s="75" customFormat="1" ht="12" customHeight="1" thickBot="1" x14ac:dyDescent="0.25">
      <c r="A320" s="10"/>
      <c r="B320" s="10"/>
      <c r="C320" s="410"/>
      <c r="D320" s="410"/>
      <c r="E320" s="92"/>
      <c r="F320" s="432" t="s">
        <v>66</v>
      </c>
      <c r="G320" s="433"/>
    </row>
    <row r="321" spans="1:8" s="75" customFormat="1" ht="45.75" thickBot="1" x14ac:dyDescent="0.25">
      <c r="A321" s="108" t="s">
        <v>40</v>
      </c>
      <c r="B321" s="14" t="s">
        <v>41</v>
      </c>
      <c r="C321" s="31" t="s">
        <v>127</v>
      </c>
      <c r="D321" s="109" t="s">
        <v>128</v>
      </c>
      <c r="E321" s="30" t="s">
        <v>129</v>
      </c>
      <c r="F321" s="233" t="s">
        <v>71</v>
      </c>
      <c r="G321" s="110" t="s">
        <v>123</v>
      </c>
      <c r="H321" s="98"/>
    </row>
    <row r="322" spans="1:8" s="75" customFormat="1" ht="11.25" x14ac:dyDescent="0.2">
      <c r="A322" s="312" t="str">
        <f>'[11]Linked Sheet'!A321</f>
        <v>AA26F</v>
      </c>
      <c r="B322" s="313" t="str">
        <f>'[11]Linked Sheet'!B321</f>
        <v>Muscular, Balance, Cranial or Peripheral Nerve Disorders, Epilepsy or Head Injury, with CC Score 6-8</v>
      </c>
      <c r="C322" s="416" t="str">
        <f>'[11]Linked Sheet'!C321</f>
        <v>Epileptic seizure*</v>
      </c>
      <c r="D322" s="314">
        <f>IFERROR(ROUND('[11]Linked Sheet'!D321,'Rounded options'!$B$3),"-")</f>
        <v>1870</v>
      </c>
      <c r="E322" s="315">
        <f>IFERROR(ROUND('[11]Linked Sheet'!E321,'Rounded options'!$B$3),"-")</f>
        <v>1664</v>
      </c>
      <c r="F322" s="419" t="str">
        <f>'[11]Linked Sheet'!F321</f>
        <v>sub-HRG</v>
      </c>
      <c r="G322" s="422" t="str">
        <f>'[11]Linked Sheet'!G321</f>
        <v>BP35</v>
      </c>
    </row>
    <row r="323" spans="1:8" s="75" customFormat="1" ht="11.25" x14ac:dyDescent="0.2">
      <c r="A323" s="316" t="str">
        <f>'[11]Linked Sheet'!A322</f>
        <v>AA26G</v>
      </c>
      <c r="B323" s="317" t="str">
        <f>'[11]Linked Sheet'!B322</f>
        <v>Muscular, Balance, Cranial or Peripheral Nerve Disorders, Epilepsy or Head Injury, with CC Score 3-5</v>
      </c>
      <c r="C323" s="417"/>
      <c r="D323" s="318">
        <f>IFERROR(ROUND('[11]Linked Sheet'!D322,'Rounded options'!$B$3),"-")</f>
        <v>1167</v>
      </c>
      <c r="E323" s="319">
        <f>IFERROR(ROUND('[11]Linked Sheet'!E322,'Rounded options'!$B$3),"-")</f>
        <v>961</v>
      </c>
      <c r="F323" s="420"/>
      <c r="G323" s="423"/>
    </row>
    <row r="324" spans="1:8" s="75" customFormat="1" ht="12" thickBot="1" x14ac:dyDescent="0.25">
      <c r="A324" s="320" t="str">
        <f>'[11]Linked Sheet'!A323</f>
        <v>AA26H</v>
      </c>
      <c r="B324" s="321" t="str">
        <f>'[11]Linked Sheet'!B323</f>
        <v>Muscular, Balance, Cranial or Peripheral Nerve Disorders, Epilepsy or Head Injury, with CC Score 0-2</v>
      </c>
      <c r="C324" s="418"/>
      <c r="D324" s="322">
        <f>IFERROR(ROUND('[11]Linked Sheet'!D323,'Rounded options'!$B$3),"-")</f>
        <v>752</v>
      </c>
      <c r="E324" s="323">
        <f>IFERROR(ROUND('[11]Linked Sheet'!E323,'Rounded options'!$B$3),"-")</f>
        <v>546</v>
      </c>
      <c r="F324" s="421"/>
      <c r="G324" s="424"/>
    </row>
    <row r="325" spans="1:8" s="75" customFormat="1" ht="11.25" x14ac:dyDescent="0.2">
      <c r="A325" s="324" t="str">
        <f>'[11]Linked Sheet'!A324</f>
        <v>AA31D</v>
      </c>
      <c r="B325" s="325" t="str">
        <f>'[11]Linked Sheet'!B324</f>
        <v>Headache, Migraine or Cerebrospinal Fluid Leak, with CC Score 7-10</v>
      </c>
      <c r="C325" s="416" t="str">
        <f>'[11]Linked Sheet'!C324</f>
        <v>Acute headache</v>
      </c>
      <c r="D325" s="314">
        <f>IFERROR(ROUND('[11]Linked Sheet'!D324,'Rounded options'!$B$3),"-")</f>
        <v>1255</v>
      </c>
      <c r="E325" s="315">
        <f>IFERROR(ROUND('[11]Linked Sheet'!E324,'Rounded options'!$B$3),"-")</f>
        <v>1049</v>
      </c>
      <c r="F325" s="419" t="str">
        <f>'[11]Linked Sheet'!F324</f>
        <v xml:space="preserve">HRG </v>
      </c>
      <c r="G325" s="422" t="str">
        <f>'[11]Linked Sheet'!G324</f>
        <v>BP49</v>
      </c>
    </row>
    <row r="326" spans="1:8" s="75" customFormat="1" ht="12" thickBot="1" x14ac:dyDescent="0.25">
      <c r="A326" s="326" t="str">
        <f>'[11]Linked Sheet'!A325</f>
        <v>AA31E</v>
      </c>
      <c r="B326" s="327" t="str">
        <f>'[11]Linked Sheet'!B325</f>
        <v>Headache, Migraine or Cerebrospinal Fluid Leak, with CC Score 0-6</v>
      </c>
      <c r="C326" s="418"/>
      <c r="D326" s="322">
        <f>IFERROR(ROUND('[11]Linked Sheet'!D325,'Rounded options'!$B$3),"-")</f>
        <v>724</v>
      </c>
      <c r="E326" s="323">
        <f>IFERROR(ROUND('[11]Linked Sheet'!E325,'Rounded options'!$B$3),"-")</f>
        <v>518</v>
      </c>
      <c r="F326" s="421"/>
      <c r="G326" s="424"/>
    </row>
    <row r="327" spans="1:8" s="75" customFormat="1" ht="11.25" x14ac:dyDescent="0.2">
      <c r="A327" s="312" t="str">
        <f>'[11]Linked Sheet'!A326</f>
        <v>DZ15L</v>
      </c>
      <c r="B327" s="313" t="str">
        <f>'[11]Linked Sheet'!B326</f>
        <v>Asthma without Intubation, with CC Score 0-2</v>
      </c>
      <c r="C327" s="416" t="str">
        <f>'[11]Linked Sheet'!C326</f>
        <v>Asthma</v>
      </c>
      <c r="D327" s="314">
        <f>IFERROR(ROUND('[11]Linked Sheet'!D326,'Rounded options'!$B$3),"-")</f>
        <v>1111</v>
      </c>
      <c r="E327" s="315">
        <f>IFERROR(ROUND('[11]Linked Sheet'!E326,'Rounded options'!$B$3),"-")</f>
        <v>920</v>
      </c>
      <c r="F327" s="419" t="str">
        <f>'[11]Linked Sheet'!F326</f>
        <v xml:space="preserve">HRG </v>
      </c>
      <c r="G327" s="422" t="str">
        <f>'[11]Linked Sheet'!G326</f>
        <v>BP44</v>
      </c>
    </row>
    <row r="328" spans="1:8" s="75" customFormat="1" ht="12" thickBot="1" x14ac:dyDescent="0.25">
      <c r="A328" s="320" t="str">
        <f>'[11]Linked Sheet'!A327</f>
        <v>DZ15K</v>
      </c>
      <c r="B328" s="321" t="str">
        <f>'[11]Linked Sheet'!B327</f>
        <v>Asthma without Intubation, with CC Score 3-5</v>
      </c>
      <c r="C328" s="418"/>
      <c r="D328" s="322">
        <f>IFERROR(ROUND('[11]Linked Sheet'!D327,'Rounded options'!$B$3),"-")</f>
        <v>1769</v>
      </c>
      <c r="E328" s="323">
        <f>IFERROR(ROUND('[11]Linked Sheet'!E327,'Rounded options'!$B$3),"-")</f>
        <v>1578</v>
      </c>
      <c r="F328" s="421"/>
      <c r="G328" s="424"/>
    </row>
    <row r="329" spans="1:8" s="75" customFormat="1" ht="23.25" thickBot="1" x14ac:dyDescent="0.25">
      <c r="A329" s="328" t="str">
        <f>'[11]Linked Sheet'!A328</f>
        <v>DZ22J</v>
      </c>
      <c r="B329" s="329" t="str">
        <f>'[11]Linked Sheet'!B328</f>
        <v>Unspecified Acute Lower Respiratory Infection with CC Score 0-1</v>
      </c>
      <c r="C329" s="330" t="str">
        <f>'[11]Linked Sheet'!C328</f>
        <v>Lower respiratory tract infections without COPD</v>
      </c>
      <c r="D329" s="331">
        <f>IFERROR(ROUND('[11]Linked Sheet'!D328,'Rounded options'!$B$3),"-")</f>
        <v>693</v>
      </c>
      <c r="E329" s="332">
        <f>IFERROR(ROUND('[11]Linked Sheet'!E328,'Rounded options'!$B$3),"-")</f>
        <v>502</v>
      </c>
      <c r="F329" s="333" t="str">
        <f>'[11]Linked Sheet'!F328</f>
        <v xml:space="preserve">HRG </v>
      </c>
      <c r="G329" s="334" t="str">
        <f>'[11]Linked Sheet'!G328</f>
        <v>BP45</v>
      </c>
    </row>
    <row r="330" spans="1:8" s="75" customFormat="1" ht="11.25" x14ac:dyDescent="0.2">
      <c r="A330" s="324" t="str">
        <f>'[11]Linked Sheet'!A329</f>
        <v>DZ09G</v>
      </c>
      <c r="B330" s="325" t="str">
        <f>'[11]Linked Sheet'!B329</f>
        <v>Pulmonary Embolus with CC Score 3-5</v>
      </c>
      <c r="C330" s="416" t="str">
        <f>'[11]Linked Sheet'!C329</f>
        <v>Pulmonary embolism</v>
      </c>
      <c r="D330" s="314">
        <f>IFERROR(ROUND('[11]Linked Sheet'!D329,'Rounded options'!$B$3),"-")</f>
        <v>2394</v>
      </c>
      <c r="E330" s="315">
        <f>IFERROR(ROUND('[11]Linked Sheet'!E329,'Rounded options'!$B$3),"-")</f>
        <v>2203</v>
      </c>
      <c r="F330" s="419" t="str">
        <f>'[11]Linked Sheet'!F329</f>
        <v xml:space="preserve">HRG </v>
      </c>
      <c r="G330" s="422" t="str">
        <f>'[11]Linked Sheet'!G329</f>
        <v>BP46</v>
      </c>
    </row>
    <row r="331" spans="1:8" s="75" customFormat="1" ht="12" thickBot="1" x14ac:dyDescent="0.25">
      <c r="A331" s="326" t="str">
        <f>'[11]Linked Sheet'!A330</f>
        <v>DZ09H</v>
      </c>
      <c r="B331" s="327" t="str">
        <f>'[11]Linked Sheet'!B330</f>
        <v>Pulmonary Embolus with CC Score 0-2</v>
      </c>
      <c r="C331" s="418"/>
      <c r="D331" s="322">
        <f>IFERROR(ROUND('[11]Linked Sheet'!D330,'Rounded options'!$B$3),"-")</f>
        <v>1717</v>
      </c>
      <c r="E331" s="323">
        <f>IFERROR(ROUND('[11]Linked Sheet'!E330,'Rounded options'!$B$3),"-")</f>
        <v>1526</v>
      </c>
      <c r="F331" s="421"/>
      <c r="G331" s="427"/>
    </row>
    <row r="332" spans="1:8" s="75" customFormat="1" ht="11.25" x14ac:dyDescent="0.2">
      <c r="A332" s="324" t="str">
        <f>'[11]Linked Sheet'!A331</f>
        <v>EB12C</v>
      </c>
      <c r="B332" s="325" t="str">
        <f>'[11]Linked Sheet'!B331</f>
        <v>Unspecified Chest Pain with CC Score 0-4</v>
      </c>
      <c r="C332" s="416" t="str">
        <f>'[11]Linked Sheet'!C331</f>
        <v>Chest pain</v>
      </c>
      <c r="D332" s="314">
        <f>IFERROR(ROUND('[11]Linked Sheet'!D331,'Rounded options'!$B$3),"-")</f>
        <v>469</v>
      </c>
      <c r="E332" s="315">
        <f>IFERROR(ROUND('[11]Linked Sheet'!E331,'Rounded options'!$B$3),"-")</f>
        <v>270</v>
      </c>
      <c r="F332" s="419" t="str">
        <f>'[11]Linked Sheet'!F331</f>
        <v>sub-HRG</v>
      </c>
      <c r="G332" s="422" t="str">
        <f>'[11]Linked Sheet'!G331</f>
        <v>BP40</v>
      </c>
    </row>
    <row r="333" spans="1:8" s="75" customFormat="1" ht="11.25" x14ac:dyDescent="0.2">
      <c r="A333" s="335" t="str">
        <f>'[11]Linked Sheet'!A332</f>
        <v>EB12B</v>
      </c>
      <c r="B333" s="336" t="str">
        <f>'[11]Linked Sheet'!B332</f>
        <v>Unspecified Chest Pain with CC Score 5-10</v>
      </c>
      <c r="C333" s="417"/>
      <c r="D333" s="318">
        <f>IFERROR(ROUND('[11]Linked Sheet'!D332,'Rounded options'!$B$3),"-")</f>
        <v>689</v>
      </c>
      <c r="E333" s="319">
        <f>IFERROR(ROUND('[11]Linked Sheet'!E332,'Rounded options'!$B$3),"-")</f>
        <v>490</v>
      </c>
      <c r="F333" s="420"/>
      <c r="G333" s="423"/>
    </row>
    <row r="334" spans="1:8" s="75" customFormat="1" ht="11.25" x14ac:dyDescent="0.2">
      <c r="A334" s="335" t="str">
        <f>'[11]Linked Sheet'!A333</f>
        <v>EB13C</v>
      </c>
      <c r="B334" s="336" t="str">
        <f>'[11]Linked Sheet'!B333</f>
        <v>Angina with CC Score 4-7</v>
      </c>
      <c r="C334" s="417"/>
      <c r="D334" s="318">
        <f>IFERROR(ROUND('[11]Linked Sheet'!D333,'Rounded options'!$B$3),"-")</f>
        <v>872</v>
      </c>
      <c r="E334" s="319">
        <f>IFERROR(ROUND('[11]Linked Sheet'!E333,'Rounded options'!$B$3),"-")</f>
        <v>673</v>
      </c>
      <c r="F334" s="420"/>
      <c r="G334" s="423"/>
    </row>
    <row r="335" spans="1:8" s="75" customFormat="1" ht="12" thickBot="1" x14ac:dyDescent="0.25">
      <c r="A335" s="326" t="str">
        <f>'[11]Linked Sheet'!A334</f>
        <v>EB13D</v>
      </c>
      <c r="B335" s="327" t="str">
        <f>'[11]Linked Sheet'!B334</f>
        <v>Angina with CC Score 0-3</v>
      </c>
      <c r="C335" s="418"/>
      <c r="D335" s="322">
        <f>IFERROR(ROUND('[11]Linked Sheet'!D334,'Rounded options'!$B$3),"-")</f>
        <v>639</v>
      </c>
      <c r="E335" s="323">
        <f>IFERROR(ROUND('[11]Linked Sheet'!E334,'Rounded options'!$B$3),"-")</f>
        <v>440</v>
      </c>
      <c r="F335" s="421"/>
      <c r="G335" s="424"/>
    </row>
    <row r="336" spans="1:8" s="75" customFormat="1" ht="11.25" x14ac:dyDescent="0.2">
      <c r="A336" s="324" t="str">
        <f>'[11]Linked Sheet'!A335</f>
        <v>HA92Z</v>
      </c>
      <c r="B336" s="325" t="str">
        <f>'[11]Linked Sheet'!B335</f>
        <v>Knee Trauma Diagnosis without Procedure</v>
      </c>
      <c r="C336" s="416" t="str">
        <f>'[11]Linked Sheet'!C335</f>
        <v>Appendicular fractures not requiring immediate internal fixation</v>
      </c>
      <c r="D336" s="314">
        <f>IFERROR(ROUND('[11]Linked Sheet'!D335,'Rounded options'!$B$3),"-")</f>
        <v>2849</v>
      </c>
      <c r="E336" s="315">
        <f>IFERROR(ROUND('[11]Linked Sheet'!E335,'Rounded options'!$B$3),"-")</f>
        <v>2640</v>
      </c>
      <c r="F336" s="419" t="str">
        <f>'[11]Linked Sheet'!F335</f>
        <v>sub-HRG</v>
      </c>
      <c r="G336" s="422" t="str">
        <f>'[11]Linked Sheet'!G335</f>
        <v>BP42</v>
      </c>
    </row>
    <row r="337" spans="1:7" s="75" customFormat="1" ht="11.25" x14ac:dyDescent="0.2">
      <c r="A337" s="335" t="str">
        <f>'[11]Linked Sheet'!A336</f>
        <v>HA93Z</v>
      </c>
      <c r="B337" s="336" t="str">
        <f>'[11]Linked Sheet'!B336</f>
        <v>Foot Trauma Diagnosis without Procedure</v>
      </c>
      <c r="C337" s="417"/>
      <c r="D337" s="318">
        <f>IFERROR(ROUND('[11]Linked Sheet'!D336,'Rounded options'!$B$3),"-")</f>
        <v>1806</v>
      </c>
      <c r="E337" s="319">
        <f>IFERROR(ROUND('[11]Linked Sheet'!E336,'Rounded options'!$B$3),"-")</f>
        <v>1597</v>
      </c>
      <c r="F337" s="420"/>
      <c r="G337" s="423"/>
    </row>
    <row r="338" spans="1:7" s="75" customFormat="1" ht="11.25" x14ac:dyDescent="0.2">
      <c r="A338" s="335" t="str">
        <f>'[11]Linked Sheet'!A337</f>
        <v>HA94Z</v>
      </c>
      <c r="B338" s="336" t="str">
        <f>'[11]Linked Sheet'!B337</f>
        <v>Arm Trauma Diagnosis without Procedure</v>
      </c>
      <c r="C338" s="417"/>
      <c r="D338" s="318">
        <f>IFERROR(ROUND('[11]Linked Sheet'!D337,'Rounded options'!$B$3),"-")</f>
        <v>1682</v>
      </c>
      <c r="E338" s="319">
        <f>IFERROR(ROUND('[11]Linked Sheet'!E337,'Rounded options'!$B$3),"-")</f>
        <v>1473</v>
      </c>
      <c r="F338" s="420"/>
      <c r="G338" s="423"/>
    </row>
    <row r="339" spans="1:7" s="75" customFormat="1" ht="12" thickBot="1" x14ac:dyDescent="0.25">
      <c r="A339" s="326" t="str">
        <f>'[11]Linked Sheet'!A338</f>
        <v>HA95Z</v>
      </c>
      <c r="B339" s="327" t="str">
        <f>'[11]Linked Sheet'!B338</f>
        <v>Hand Trauma Diagnosis without Procedure</v>
      </c>
      <c r="C339" s="418"/>
      <c r="D339" s="322">
        <f>IFERROR(ROUND('[11]Linked Sheet'!D338,'Rounded options'!$B$3),"-")</f>
        <v>706</v>
      </c>
      <c r="E339" s="323">
        <f>IFERROR(ROUND('[11]Linked Sheet'!E338,'Rounded options'!$B$3),"-")</f>
        <v>497</v>
      </c>
      <c r="F339" s="421"/>
      <c r="G339" s="424"/>
    </row>
    <row r="340" spans="1:7" s="75" customFormat="1" ht="11.25" x14ac:dyDescent="0.2">
      <c r="A340" s="324" t="str">
        <f>'[11]Linked Sheet'!A339</f>
        <v>JC42A</v>
      </c>
      <c r="B340" s="325" t="str">
        <f>'[11]Linked Sheet'!B339</f>
        <v>Intermediate Skin Procedures, 13 years and over</v>
      </c>
      <c r="C340" s="416" t="str">
        <f>'[11]Linked Sheet'!C339</f>
        <v>Cellulitis</v>
      </c>
      <c r="D340" s="314">
        <f>IFERROR(ROUND('[11]Linked Sheet'!D339,'Rounded options'!$B$3),"-")</f>
        <v>975</v>
      </c>
      <c r="E340" s="315">
        <f>IFERROR(ROUND('[11]Linked Sheet'!E339,'Rounded options'!$B$3),"-")</f>
        <v>767</v>
      </c>
      <c r="F340" s="419" t="str">
        <f>'[11]Linked Sheet'!F339</f>
        <v>sub-HRG</v>
      </c>
      <c r="G340" s="422" t="str">
        <f>'[11]Linked Sheet'!G339</f>
        <v>BP39</v>
      </c>
    </row>
    <row r="341" spans="1:7" s="75" customFormat="1" ht="12" thickBot="1" x14ac:dyDescent="0.25">
      <c r="A341" s="326" t="str">
        <f>'[11]Linked Sheet'!A340</f>
        <v>JD07K</v>
      </c>
      <c r="B341" s="327" t="str">
        <f>'[11]Linked Sheet'!B340</f>
        <v>Skin Disorders without Interventions, with CC Score 0-1</v>
      </c>
      <c r="C341" s="418"/>
      <c r="D341" s="322">
        <f>IFERROR(ROUND('[11]Linked Sheet'!D340,'Rounded options'!$B$3),"-")</f>
        <v>918</v>
      </c>
      <c r="E341" s="323">
        <f>IFERROR(ROUND('[11]Linked Sheet'!E340,'Rounded options'!$B$3),"-")</f>
        <v>709</v>
      </c>
      <c r="F341" s="421"/>
      <c r="G341" s="424"/>
    </row>
    <row r="342" spans="1:7" s="75" customFormat="1" ht="11.25" x14ac:dyDescent="0.2">
      <c r="A342" s="337" t="str">
        <f>'[11]Linked Sheet'!A341</f>
        <v>WA11B</v>
      </c>
      <c r="B342" s="338" t="str">
        <f>'[11]Linked Sheet'!B341</f>
        <v>Poisoning, Toxic, Environmental or Unspecified Effects, with CC Score 2-3</v>
      </c>
      <c r="C342" s="416" t="str">
        <f>'[11]Linked Sheet'!C341</f>
        <v>Self harm</v>
      </c>
      <c r="D342" s="314">
        <f>IFERROR(ROUND('[11]Linked Sheet'!D341,'Rounded options'!$B$3),"-")</f>
        <v>1336</v>
      </c>
      <c r="E342" s="315">
        <f>IFERROR(ROUND('[11]Linked Sheet'!E341,'Rounded options'!$B$3),"-")</f>
        <v>1139</v>
      </c>
      <c r="F342" s="419" t="str">
        <f>'[11]Linked Sheet'!F341</f>
        <v xml:space="preserve">HRG </v>
      </c>
      <c r="G342" s="422" t="str">
        <f>'[11]Linked Sheet'!G341</f>
        <v>BP47</v>
      </c>
    </row>
    <row r="343" spans="1:7" s="75" customFormat="1" ht="12" thickBot="1" x14ac:dyDescent="0.25">
      <c r="A343" s="339" t="str">
        <f>'[11]Linked Sheet'!A342</f>
        <v>WA11C</v>
      </c>
      <c r="B343" s="340" t="str">
        <f>'[11]Linked Sheet'!B342</f>
        <v>Poisoning, Toxic, Environmental or Unspecified Effects, with CC Score 0-1</v>
      </c>
      <c r="C343" s="418"/>
      <c r="D343" s="322">
        <f>IFERROR(ROUND('[11]Linked Sheet'!D342,'Rounded options'!$B$3),"-")</f>
        <v>571</v>
      </c>
      <c r="E343" s="323">
        <f>IFERROR(ROUND('[11]Linked Sheet'!E342,'Rounded options'!$B$3),"-")</f>
        <v>374</v>
      </c>
      <c r="F343" s="421"/>
      <c r="G343" s="427"/>
    </row>
    <row r="344" spans="1:7" s="75" customFormat="1" ht="11.25" x14ac:dyDescent="0.2">
      <c r="A344" s="337" t="str">
        <f>'[11]Linked Sheet'!A343</f>
        <v>YQ51C</v>
      </c>
      <c r="B344" s="338" t="str">
        <f>'[11]Linked Sheet'!B343</f>
        <v>Deep Vein Thrombosis with CC Score 6-8</v>
      </c>
      <c r="C344" s="416" t="str">
        <f>'[11]Linked Sheet'!C343</f>
        <v>DVT</v>
      </c>
      <c r="D344" s="341">
        <f>IFERROR(ROUND('[11]Linked Sheet'!D343,'Rounded options'!$B$3),"-")</f>
        <v>2241</v>
      </c>
      <c r="E344" s="315">
        <f>IFERROR(ROUND('[11]Linked Sheet'!E343,'Rounded options'!$B$3),"-")</f>
        <v>2029</v>
      </c>
      <c r="F344" s="428" t="str">
        <f>'[11]Linked Sheet'!F343</f>
        <v xml:space="preserve">HRG </v>
      </c>
      <c r="G344" s="422" t="str">
        <f>'[11]Linked Sheet'!G343</f>
        <v>BP48</v>
      </c>
    </row>
    <row r="345" spans="1:7" s="75" customFormat="1" ht="11.25" x14ac:dyDescent="0.2">
      <c r="A345" s="342" t="str">
        <f>'[11]Linked Sheet'!A344</f>
        <v>YQ51D</v>
      </c>
      <c r="B345" s="343" t="str">
        <f>'[11]Linked Sheet'!B344</f>
        <v>Deep Vein Thrombosis with CC Score 3-5</v>
      </c>
      <c r="C345" s="417"/>
      <c r="D345" s="344">
        <f>IFERROR(ROUND('[11]Linked Sheet'!D344,'Rounded options'!$B$3),"-")</f>
        <v>1084</v>
      </c>
      <c r="E345" s="319">
        <f>IFERROR(ROUND('[11]Linked Sheet'!E344,'Rounded options'!$B$3),"-")</f>
        <v>872</v>
      </c>
      <c r="F345" s="429"/>
      <c r="G345" s="423"/>
    </row>
    <row r="346" spans="1:7" s="75" customFormat="1" ht="12" thickBot="1" x14ac:dyDescent="0.25">
      <c r="A346" s="339" t="str">
        <f>'[11]Linked Sheet'!A345</f>
        <v>YQ51E</v>
      </c>
      <c r="B346" s="340" t="str">
        <f>'[11]Linked Sheet'!B345</f>
        <v>Deep Vein Thrombosis with CC Score 0-2</v>
      </c>
      <c r="C346" s="418"/>
      <c r="D346" s="345">
        <f>IFERROR(ROUND('[11]Linked Sheet'!D345,'Rounded options'!$B$3),"-")</f>
        <v>469</v>
      </c>
      <c r="E346" s="323">
        <f>IFERROR(ROUND('[11]Linked Sheet'!E345,'Rounded options'!$B$3),"-")</f>
        <v>257</v>
      </c>
      <c r="F346" s="430"/>
      <c r="G346" s="424"/>
    </row>
    <row r="347" spans="1:7" s="75" customFormat="1" ht="11.25" x14ac:dyDescent="0.2">
      <c r="A347" s="337" t="str">
        <f>'[11]Linked Sheet'!A346</f>
        <v>LB40F</v>
      </c>
      <c r="B347" s="338" t="str">
        <f>'[11]Linked Sheet'!B346</f>
        <v>Urinary Tract Stone Disease without Interventions, with CC Score 3-5</v>
      </c>
      <c r="C347" s="416" t="str">
        <f>'[11]Linked Sheet'!C346</f>
        <v>Renal/ureteric stones</v>
      </c>
      <c r="D347" s="314">
        <f>IFERROR(ROUND('[11]Linked Sheet'!D346,'Rounded options'!$B$3),"-")</f>
        <v>1088</v>
      </c>
      <c r="E347" s="315">
        <f>IFERROR(ROUND('[11]Linked Sheet'!E346,'Rounded options'!$B$3),"-")</f>
        <v>902</v>
      </c>
      <c r="F347" s="419" t="str">
        <f>'[11]Linked Sheet'!F346</f>
        <v xml:space="preserve">HRG </v>
      </c>
      <c r="G347" s="422" t="str">
        <f>'[11]Linked Sheet'!G346</f>
        <v>BP38</v>
      </c>
    </row>
    <row r="348" spans="1:7" s="75" customFormat="1" ht="12" thickBot="1" x14ac:dyDescent="0.25">
      <c r="A348" s="339" t="str">
        <f>'[11]Linked Sheet'!A347</f>
        <v>LB40G</v>
      </c>
      <c r="B348" s="340" t="str">
        <f>'[11]Linked Sheet'!B347</f>
        <v>Urinary Tract Stone Disease without Interventions, with CC Score 0-2</v>
      </c>
      <c r="C348" s="418"/>
      <c r="D348" s="322">
        <f>IFERROR(ROUND('[11]Linked Sheet'!D347,'Rounded options'!$B$3),"-")</f>
        <v>645</v>
      </c>
      <c r="E348" s="323">
        <f>IFERROR(ROUND('[11]Linked Sheet'!E347,'Rounded options'!$B$3),"-")</f>
        <v>459</v>
      </c>
      <c r="F348" s="421"/>
      <c r="G348" s="427"/>
    </row>
    <row r="349" spans="1:7" s="75" customFormat="1" ht="12" thickBot="1" x14ac:dyDescent="0.25">
      <c r="A349" s="346" t="str">
        <f>'[11]Linked Sheet'!A348</f>
        <v>EB08E</v>
      </c>
      <c r="B349" s="347" t="str">
        <f>'[11]Linked Sheet'!B348</f>
        <v>Syncope or Collapse, with CC Score 0-3</v>
      </c>
      <c r="C349" s="330" t="str">
        <f>'[11]Linked Sheet'!C348</f>
        <v>Falls including syncope or collapse</v>
      </c>
      <c r="D349" s="331">
        <f>IFERROR(ROUND('[11]Linked Sheet'!D348,'Rounded options'!$B$3),"-")</f>
        <v>564</v>
      </c>
      <c r="E349" s="332">
        <f>IFERROR(ROUND('[11]Linked Sheet'!E348,'Rounded options'!$B$3),"-")</f>
        <v>365</v>
      </c>
      <c r="F349" s="333" t="str">
        <f>'[11]Linked Sheet'!F348</f>
        <v xml:space="preserve">HRG </v>
      </c>
      <c r="G349" s="334" t="str">
        <f>'[11]Linked Sheet'!G348</f>
        <v>BP41</v>
      </c>
    </row>
    <row r="350" spans="1:7" s="75" customFormat="1" ht="12" thickBot="1" x14ac:dyDescent="0.25">
      <c r="A350" s="348" t="str">
        <f>'[11]Linked Sheet'!A349</f>
        <v>DZ11J</v>
      </c>
      <c r="B350" s="349" t="str">
        <f>'[11]Linked Sheet'!B349</f>
        <v>Lobar, Atypical or Viral Pneumonia, with CC Score 0-2</v>
      </c>
      <c r="C350" s="350" t="str">
        <f>'[11]Linked Sheet'!C349</f>
        <v xml:space="preserve">Community acquired pneumonia </v>
      </c>
      <c r="D350" s="318">
        <f>IFERROR(ROUND('[11]Linked Sheet'!D349,'Rounded options'!$B$3),"-")</f>
        <v>1650</v>
      </c>
      <c r="E350" s="319">
        <f>IFERROR(ROUND('[11]Linked Sheet'!E349,'Rounded options'!$B$3),"-")</f>
        <v>1458</v>
      </c>
      <c r="F350" s="351" t="str">
        <f>'[11]Linked Sheet'!F349</f>
        <v xml:space="preserve">HRG </v>
      </c>
      <c r="G350" s="352" t="str">
        <f>'[11]Linked Sheet'!G349</f>
        <v>BP56</v>
      </c>
    </row>
    <row r="351" spans="1:7" s="75" customFormat="1" ht="11.25" x14ac:dyDescent="0.2">
      <c r="A351" s="337" t="str">
        <f>'[11]Linked Sheet'!A350</f>
        <v>EB07C</v>
      </c>
      <c r="B351" s="338" t="str">
        <f>'[11]Linked Sheet'!B350</f>
        <v>Arrhythmia or Conduction Disorders, with CC Score 7-9</v>
      </c>
      <c r="C351" s="416" t="str">
        <f>'[11]Linked Sheet'!C350</f>
        <v>Supraventricular tachcardias including atrial fibrillation</v>
      </c>
      <c r="D351" s="314">
        <f>IFERROR(ROUND('[11]Linked Sheet'!D350,'Rounded options'!$B$3),"-")</f>
        <v>1808</v>
      </c>
      <c r="E351" s="315">
        <f>IFERROR(ROUND('[11]Linked Sheet'!E350,'Rounded options'!$B$3),"-")</f>
        <v>1609</v>
      </c>
      <c r="F351" s="419" t="str">
        <f>'[11]Linked Sheet'!F350</f>
        <v xml:space="preserve">HRG </v>
      </c>
      <c r="G351" s="422" t="str">
        <f>'[11]Linked Sheet'!G350</f>
        <v>BP59</v>
      </c>
    </row>
    <row r="352" spans="1:7" s="75" customFormat="1" ht="11.25" x14ac:dyDescent="0.2">
      <c r="A352" s="342" t="str">
        <f>'[11]Linked Sheet'!A351</f>
        <v>EB07D</v>
      </c>
      <c r="B352" s="343" t="str">
        <f>'[11]Linked Sheet'!B351</f>
        <v>Arrhythmia or Conduction Disorders, with CC Score 4-6</v>
      </c>
      <c r="C352" s="417"/>
      <c r="D352" s="318">
        <f>IFERROR(ROUND('[11]Linked Sheet'!D351,'Rounded options'!$B$3),"-")</f>
        <v>1191</v>
      </c>
      <c r="E352" s="319">
        <f>IFERROR(ROUND('[11]Linked Sheet'!E351,'Rounded options'!$B$3),"-")</f>
        <v>992</v>
      </c>
      <c r="F352" s="420"/>
      <c r="G352" s="423"/>
    </row>
    <row r="353" spans="1:9" s="75" customFormat="1" ht="12" thickBot="1" x14ac:dyDescent="0.25">
      <c r="A353" s="339" t="str">
        <f>'[11]Linked Sheet'!A352</f>
        <v>EB07E</v>
      </c>
      <c r="B353" s="340" t="str">
        <f>'[11]Linked Sheet'!B352</f>
        <v>Arrhythmia or Conduction Disorders, with CC Score 0-3</v>
      </c>
      <c r="C353" s="418"/>
      <c r="D353" s="322">
        <f>IFERROR(ROUND('[11]Linked Sheet'!D352,'Rounded options'!$B$3),"-")</f>
        <v>682</v>
      </c>
      <c r="E353" s="323">
        <f>IFERROR(ROUND('[11]Linked Sheet'!E352,'Rounded options'!$B$3),"-")</f>
        <v>484</v>
      </c>
      <c r="F353" s="421"/>
      <c r="G353" s="424"/>
    </row>
    <row r="354" spans="1:9" s="75" customFormat="1" ht="11.25" x14ac:dyDescent="0.2">
      <c r="A354" s="324" t="str">
        <f>'[11]Linked Sheet'!A353</f>
        <v>HA83B</v>
      </c>
      <c r="B354" s="325" t="str">
        <f>'[11]Linked Sheet'!B353</f>
        <v>Head Injury with Intermediate CC</v>
      </c>
      <c r="C354" s="416" t="str">
        <f>'[11]Linked Sheet'!C353</f>
        <v>Minor head injury</v>
      </c>
      <c r="D354" s="314">
        <f>IFERROR(ROUND('[11]Linked Sheet'!D353,'Rounded options'!$B$3),"-")</f>
        <v>778</v>
      </c>
      <c r="E354" s="315">
        <f>IFERROR(ROUND('[11]Linked Sheet'!E353,'Rounded options'!$B$3),"-")</f>
        <v>569</v>
      </c>
      <c r="F354" s="419" t="str">
        <f>'[11]Linked Sheet'!F353</f>
        <v xml:space="preserve">HRG </v>
      </c>
      <c r="G354" s="422" t="str">
        <f>'[11]Linked Sheet'!G353</f>
        <v>BP58</v>
      </c>
    </row>
    <row r="355" spans="1:9" s="75" customFormat="1" ht="12" thickBot="1" x14ac:dyDescent="0.25">
      <c r="A355" s="326" t="str">
        <f>'[11]Linked Sheet'!A354</f>
        <v>HA83C</v>
      </c>
      <c r="B355" s="327" t="str">
        <f>'[11]Linked Sheet'!B354</f>
        <v>Head Injury without CC</v>
      </c>
      <c r="C355" s="418"/>
      <c r="D355" s="322">
        <f>IFERROR(ROUND('[11]Linked Sheet'!D354,'Rounded options'!$B$3),"-")</f>
        <v>450</v>
      </c>
      <c r="E355" s="323">
        <f>IFERROR(ROUND('[11]Linked Sheet'!E354,'Rounded options'!$B$3),"-")</f>
        <v>241</v>
      </c>
      <c r="F355" s="421"/>
      <c r="G355" s="424"/>
    </row>
    <row r="356" spans="1:9" s="75" customFormat="1" ht="12" thickBot="1" x14ac:dyDescent="0.25">
      <c r="A356" s="353" t="str">
        <f>'[11]Linked Sheet'!A355</f>
        <v>HA91Z</v>
      </c>
      <c r="B356" s="354" t="str">
        <f>'[11]Linked Sheet'!B355</f>
        <v>Hip Trauma Diagnosis without Procedure</v>
      </c>
      <c r="C356" s="330" t="str">
        <f>'[11]Linked Sheet'!C355</f>
        <v>Low risk pubic rami</v>
      </c>
      <c r="D356" s="331">
        <f>IFERROR(ROUND('[11]Linked Sheet'!D355,'Rounded options'!$B$3),"-")</f>
        <v>3704</v>
      </c>
      <c r="E356" s="332">
        <f>IFERROR(ROUND('[11]Linked Sheet'!E355,'Rounded options'!$B$3),"-")</f>
        <v>3495</v>
      </c>
      <c r="F356" s="333" t="str">
        <f>'[11]Linked Sheet'!F355</f>
        <v>sub-HRG</v>
      </c>
      <c r="G356" s="334" t="str">
        <f>'[11]Linked Sheet'!G355</f>
        <v>BP53</v>
      </c>
    </row>
    <row r="357" spans="1:9" s="75" customFormat="1" ht="11.25" x14ac:dyDescent="0.2">
      <c r="A357" s="337" t="str">
        <f>'[11]Linked Sheet'!A356</f>
        <v>LB16J</v>
      </c>
      <c r="B357" s="338" t="str">
        <f>'[11]Linked Sheet'!B356</f>
        <v>Urinary Incontinence or Other Urinary Problems, without Interventions, with CC Score 2-4</v>
      </c>
      <c r="C357" s="416" t="str">
        <f>'[11]Linked Sheet'!C356</f>
        <v>Bladder outflow obstruction</v>
      </c>
      <c r="D357" s="314">
        <f>IFERROR(ROUND('[11]Linked Sheet'!D356,'Rounded options'!$B$3),"-")</f>
        <v>1120</v>
      </c>
      <c r="E357" s="315">
        <f>IFERROR(ROUND('[11]Linked Sheet'!E356,'Rounded options'!$B$3),"-")</f>
        <v>933</v>
      </c>
      <c r="F357" s="419" t="str">
        <f>'[11]Linked Sheet'!F356</f>
        <v xml:space="preserve">HRG </v>
      </c>
      <c r="G357" s="422" t="str">
        <f>'[11]Linked Sheet'!G356</f>
        <v>BP55</v>
      </c>
    </row>
    <row r="358" spans="1:9" s="75" customFormat="1" ht="12" thickBot="1" x14ac:dyDescent="0.25">
      <c r="A358" s="339" t="str">
        <f>'[11]Linked Sheet'!A357</f>
        <v>LB16K</v>
      </c>
      <c r="B358" s="340" t="str">
        <f>'[11]Linked Sheet'!B357</f>
        <v>Urinary Incontinence or Other Urinary Problems, without Interventions, with CC Score 0-1</v>
      </c>
      <c r="C358" s="418"/>
      <c r="D358" s="322">
        <f>IFERROR(ROUND('[11]Linked Sheet'!D357,'Rounded options'!$B$3),"-")</f>
        <v>571</v>
      </c>
      <c r="E358" s="323">
        <f>IFERROR(ROUND('[11]Linked Sheet'!E357,'Rounded options'!$B$3),"-")</f>
        <v>384</v>
      </c>
      <c r="F358" s="421"/>
      <c r="G358" s="424"/>
    </row>
    <row r="359" spans="1:9" s="75" customFormat="1" ht="11.25" x14ac:dyDescent="0.2">
      <c r="A359" s="337" t="str">
        <f>'[11]Linked Sheet'!A358</f>
        <v>SA09K</v>
      </c>
      <c r="B359" s="338" t="str">
        <f>'[11]Linked Sheet'!B358</f>
        <v>Other Red Blood Cell Disorders with CC Score 2-5</v>
      </c>
      <c r="C359" s="416" t="str">
        <f>'[11]Linked Sheet'!C358</f>
        <v>Anaemia</v>
      </c>
      <c r="D359" s="314">
        <f>IFERROR(ROUND('[11]Linked Sheet'!D358,'Rounded options'!$B$3),"-")</f>
        <v>1439</v>
      </c>
      <c r="E359" s="315">
        <f>IFERROR(ROUND('[11]Linked Sheet'!E358,'Rounded options'!$B$3),"-")</f>
        <v>1220</v>
      </c>
      <c r="F359" s="419" t="str">
        <f>'[11]Linked Sheet'!F358</f>
        <v xml:space="preserve">HRG </v>
      </c>
      <c r="G359" s="422" t="str">
        <f>'[11]Linked Sheet'!G358</f>
        <v>BP54</v>
      </c>
    </row>
    <row r="360" spans="1:9" s="75" customFormat="1" ht="11.25" x14ac:dyDescent="0.2">
      <c r="A360" s="342" t="str">
        <f>'[11]Linked Sheet'!A359</f>
        <v>SA04K</v>
      </c>
      <c r="B360" s="343" t="str">
        <f>'[11]Linked Sheet'!B359</f>
        <v>Iron Deficiency Anaemia with CC Score 2-5</v>
      </c>
      <c r="C360" s="417"/>
      <c r="D360" s="318">
        <f>IFERROR(ROUND('[11]Linked Sheet'!D359,'Rounded options'!$B$3),"-")</f>
        <v>1113</v>
      </c>
      <c r="E360" s="319">
        <f>IFERROR(ROUND('[11]Linked Sheet'!E359,'Rounded options'!$B$3),"-")</f>
        <v>894</v>
      </c>
      <c r="F360" s="420"/>
      <c r="G360" s="423"/>
    </row>
    <row r="361" spans="1:9" s="98" customFormat="1" ht="11.25" x14ac:dyDescent="0.2">
      <c r="A361" s="342" t="str">
        <f>'[11]Linked Sheet'!A360</f>
        <v>SA04L</v>
      </c>
      <c r="B361" s="343" t="str">
        <f>'[11]Linked Sheet'!B360</f>
        <v>Iron Deficiency Anaemia with CC Score 0-1</v>
      </c>
      <c r="C361" s="417"/>
      <c r="D361" s="318">
        <f>IFERROR(ROUND('[11]Linked Sheet'!D360,'Rounded options'!$B$3),"-")</f>
        <v>742</v>
      </c>
      <c r="E361" s="319">
        <f>IFERROR(ROUND('[11]Linked Sheet'!E360,'Rounded options'!$B$3),"-")</f>
        <v>522</v>
      </c>
      <c r="F361" s="420"/>
      <c r="G361" s="423"/>
      <c r="H361" s="75"/>
      <c r="I361" s="75"/>
    </row>
    <row r="362" spans="1:9" s="98" customFormat="1" ht="12" thickBot="1" x14ac:dyDescent="0.25">
      <c r="A362" s="339" t="str">
        <f>'[11]Linked Sheet'!A361</f>
        <v>SA09L</v>
      </c>
      <c r="B362" s="340" t="str">
        <f>'[11]Linked Sheet'!B361</f>
        <v>Other Red Blood Cell Disorders with CC Score 0-1</v>
      </c>
      <c r="C362" s="418"/>
      <c r="D362" s="322">
        <f>IFERROR(ROUND('[11]Linked Sheet'!D361,'Rounded options'!$B$3),"-")</f>
        <v>755</v>
      </c>
      <c r="E362" s="323">
        <f>IFERROR(ROUND('[11]Linked Sheet'!E361,'Rounded options'!$B$3),"-")</f>
        <v>536</v>
      </c>
      <c r="F362" s="421"/>
      <c r="G362" s="424"/>
      <c r="H362" s="75"/>
      <c r="I362" s="75"/>
    </row>
    <row r="363" spans="1:9" s="98" customFormat="1" ht="12" thickBot="1" x14ac:dyDescent="0.25">
      <c r="A363" s="339" t="str">
        <f>'[11]Linked Sheet'!A362</f>
        <v>FZ90B</v>
      </c>
      <c r="B363" s="340" t="str">
        <f>'[11]Linked Sheet'!B362</f>
        <v>Abdominal Pain without Interventions</v>
      </c>
      <c r="C363" s="355" t="str">
        <f>'[11]Linked Sheet'!C362</f>
        <v>Abdominal Pain</v>
      </c>
      <c r="D363" s="322">
        <f>IFERROR(ROUND('[11]Linked Sheet'!D362,'Rounded options'!$B$3),"-")</f>
        <v>758</v>
      </c>
      <c r="E363" s="323">
        <f>IFERROR(ROUND('[11]Linked Sheet'!E362,'Rounded options'!$B$3),"-")</f>
        <v>556</v>
      </c>
      <c r="F363" s="356" t="str">
        <f>'[11]Linked Sheet'!F362</f>
        <v xml:space="preserve">HRG </v>
      </c>
      <c r="G363" s="357" t="str">
        <f>'[11]Linked Sheet'!G362</f>
        <v>BP61</v>
      </c>
      <c r="H363" s="75"/>
      <c r="I363" s="75"/>
    </row>
    <row r="364" spans="1:9" s="75" customFormat="1" ht="13.5" customHeight="1" x14ac:dyDescent="0.2">
      <c r="A364" s="107"/>
      <c r="B364" s="98"/>
      <c r="C364" s="96"/>
      <c r="D364" s="100"/>
      <c r="E364" s="98"/>
      <c r="G364" s="78"/>
      <c r="H364" s="98"/>
    </row>
    <row r="365" spans="1:9" s="75" customFormat="1" ht="11.25" x14ac:dyDescent="0.2">
      <c r="A365" s="425" t="s">
        <v>130</v>
      </c>
      <c r="B365" s="425"/>
      <c r="C365" s="425"/>
      <c r="D365" s="425"/>
      <c r="E365" s="425"/>
      <c r="F365" s="425"/>
      <c r="G365" s="425"/>
      <c r="H365" s="98"/>
      <c r="I365" s="98"/>
    </row>
    <row r="366" spans="1:9" s="75" customFormat="1" ht="12" thickBot="1" x14ac:dyDescent="0.25">
      <c r="A366" s="287"/>
      <c r="B366" s="122"/>
      <c r="C366" s="121"/>
      <c r="D366" s="358"/>
      <c r="E366" s="122"/>
      <c r="F366" s="86"/>
      <c r="G366" s="83"/>
      <c r="H366" s="122"/>
      <c r="I366" s="98"/>
    </row>
    <row r="367" spans="1:9" s="75" customFormat="1" x14ac:dyDescent="0.2">
      <c r="A367" s="242"/>
      <c r="B367" s="10"/>
      <c r="C367" s="91"/>
      <c r="D367" s="242"/>
      <c r="E367" s="72"/>
      <c r="F367" s="10"/>
      <c r="G367" s="81"/>
      <c r="H367" s="98"/>
      <c r="I367" s="98"/>
    </row>
    <row r="368" spans="1:9" s="75" customFormat="1" ht="11.25" x14ac:dyDescent="0.2">
      <c r="A368" s="94">
        <v>17</v>
      </c>
      <c r="B368" s="95" t="s">
        <v>31</v>
      </c>
      <c r="C368" s="96"/>
      <c r="D368" s="10"/>
      <c r="E368" s="92"/>
      <c r="G368" s="78"/>
      <c r="H368" s="97" t="s">
        <v>33</v>
      </c>
    </row>
    <row r="369" spans="1:9" s="75" customFormat="1" ht="9" customHeight="1" x14ac:dyDescent="0.2">
      <c r="A369" s="94"/>
      <c r="B369" s="95"/>
      <c r="C369" s="237"/>
      <c r="D369" s="10"/>
      <c r="E369" s="92"/>
      <c r="F369" s="10"/>
      <c r="G369" s="81"/>
      <c r="H369" s="98"/>
    </row>
    <row r="370" spans="1:9" s="361" customFormat="1" ht="13.5" customHeight="1" x14ac:dyDescent="0.2">
      <c r="A370" s="426" t="s">
        <v>131</v>
      </c>
      <c r="B370" s="426"/>
      <c r="C370" s="426"/>
      <c r="D370" s="426"/>
      <c r="E370" s="426"/>
      <c r="F370" s="426"/>
      <c r="G370" s="426"/>
      <c r="H370" s="359"/>
      <c r="I370" s="360"/>
    </row>
    <row r="371" spans="1:9" s="363" customFormat="1" ht="20.25" customHeight="1" x14ac:dyDescent="0.2">
      <c r="A371" s="409" t="s">
        <v>132</v>
      </c>
      <c r="B371" s="409"/>
      <c r="C371" s="409"/>
      <c r="D371" s="409"/>
      <c r="E371" s="409"/>
      <c r="F371" s="409"/>
      <c r="G371" s="409"/>
      <c r="H371" s="98"/>
      <c r="I371" s="362"/>
    </row>
    <row r="372" spans="1:9" x14ac:dyDescent="0.2">
      <c r="A372" s="409" t="s">
        <v>133</v>
      </c>
      <c r="B372" s="409"/>
      <c r="C372" s="409"/>
      <c r="D372" s="409"/>
      <c r="E372" s="409"/>
      <c r="F372" s="409"/>
      <c r="G372" s="409"/>
      <c r="H372" s="98"/>
      <c r="I372" s="362"/>
    </row>
    <row r="373" spans="1:9" ht="13.5" thickBot="1" x14ac:dyDescent="0.25">
      <c r="A373" s="10"/>
      <c r="B373" s="10"/>
      <c r="C373" s="410"/>
      <c r="D373" s="410"/>
      <c r="E373" s="98"/>
      <c r="F373" s="75"/>
      <c r="G373" s="78"/>
      <c r="H373" s="75"/>
      <c r="I373" s="362"/>
    </row>
    <row r="374" spans="1:9" ht="34.5" thickBot="1" x14ac:dyDescent="0.25">
      <c r="A374" s="18" t="s">
        <v>107</v>
      </c>
      <c r="B374" s="60" t="s">
        <v>108</v>
      </c>
      <c r="C374" s="109" t="s">
        <v>134</v>
      </c>
      <c r="D374" s="30" t="s">
        <v>135</v>
      </c>
      <c r="E374" s="98"/>
      <c r="F374" s="75"/>
      <c r="G374" s="78"/>
      <c r="H374" s="75"/>
      <c r="I374" s="75"/>
    </row>
    <row r="375" spans="1:9" ht="13.5" thickBot="1" x14ac:dyDescent="0.25">
      <c r="A375" s="286">
        <f>'[11]Linked Sheet'!A374</f>
        <v>329</v>
      </c>
      <c r="B375" s="287" t="str">
        <f>'[11]Linked Sheet'!B374</f>
        <v>Transient Ischaemic Attack</v>
      </c>
      <c r="C375" s="118">
        <f>IFERROR(ROUND('[11]Linked Sheet'!C374,'Rounded options'!$B$3),"-")</f>
        <v>171</v>
      </c>
      <c r="D375" s="119">
        <f>IFERROR(ROUND('[11]Linked Sheet'!D374,'Rounded options'!$B$3),"-")</f>
        <v>171</v>
      </c>
      <c r="E375" s="98"/>
      <c r="F375" s="75"/>
      <c r="G375" s="365"/>
      <c r="H375" s="251"/>
      <c r="I375" s="366"/>
    </row>
    <row r="376" spans="1:9" ht="13.5" thickBot="1" x14ac:dyDescent="0.25">
      <c r="A376" s="99"/>
      <c r="B376" s="99"/>
      <c r="C376" s="96"/>
      <c r="D376" s="100"/>
      <c r="E376" s="98"/>
      <c r="F376" s="75"/>
      <c r="G376" s="365"/>
      <c r="H376" s="251"/>
      <c r="I376" s="75"/>
    </row>
    <row r="377" spans="1:9" ht="13.5" thickBot="1" x14ac:dyDescent="0.25">
      <c r="A377" s="235"/>
      <c r="B377" s="65" t="s">
        <v>136</v>
      </c>
      <c r="C377" s="18" t="s">
        <v>137</v>
      </c>
      <c r="D377" s="10"/>
      <c r="E377" s="98"/>
      <c r="F377" s="75"/>
      <c r="G377" s="365"/>
      <c r="H377" s="251"/>
    </row>
    <row r="378" spans="1:9" ht="13.5" thickBot="1" x14ac:dyDescent="0.25">
      <c r="A378" s="107"/>
      <c r="B378" s="368" t="str">
        <f>'[11]Linked Sheet'!B377</f>
        <v>Diagnosis and Treatment of High Risk Patients within 24 hours</v>
      </c>
      <c r="C378" s="217">
        <f>IFERROR(ROUND('[11]Linked Sheet'!C377,'Rounded options'!$B$3),"-")</f>
        <v>99</v>
      </c>
      <c r="D378" s="10"/>
      <c r="E378" s="98"/>
      <c r="F378" s="75"/>
      <c r="G378" s="365"/>
      <c r="H378" s="251"/>
    </row>
    <row r="379" spans="1:9" ht="13.5" thickBot="1" x14ac:dyDescent="0.25">
      <c r="A379" s="369"/>
      <c r="B379" s="122"/>
      <c r="C379" s="121"/>
      <c r="D379" s="358"/>
      <c r="E379" s="122"/>
      <c r="F379" s="86"/>
      <c r="G379" s="83"/>
      <c r="H379" s="122"/>
    </row>
    <row r="380" spans="1:9" x14ac:dyDescent="0.2">
      <c r="A380" s="370"/>
      <c r="B380" s="371"/>
      <c r="C380" s="372"/>
      <c r="D380" s="363"/>
      <c r="E380" s="363"/>
      <c r="F380" s="363"/>
      <c r="G380" s="373"/>
      <c r="H380" s="363"/>
    </row>
    <row r="381" spans="1:9" x14ac:dyDescent="0.2">
      <c r="A381" s="374">
        <v>18</v>
      </c>
      <c r="B381" s="375" t="s">
        <v>32</v>
      </c>
      <c r="C381" s="376"/>
      <c r="D381" s="377"/>
      <c r="E381" s="377"/>
      <c r="F381" s="378"/>
      <c r="G381" s="78"/>
      <c r="H381" s="97" t="s">
        <v>33</v>
      </c>
    </row>
    <row r="382" spans="1:9" ht="15" x14ac:dyDescent="0.25">
      <c r="A382" s="374"/>
      <c r="B382" s="375"/>
      <c r="C382" s="379"/>
      <c r="D382" s="377"/>
      <c r="E382" s="377"/>
      <c r="F382" s="378"/>
      <c r="G382" s="380"/>
      <c r="H382" s="381"/>
    </row>
    <row r="383" spans="1:9" ht="15" x14ac:dyDescent="0.25">
      <c r="A383" s="411" t="s">
        <v>138</v>
      </c>
      <c r="B383" s="412"/>
      <c r="C383" s="412"/>
      <c r="D383" s="412"/>
      <c r="E383" s="412"/>
      <c r="F383" s="412"/>
      <c r="G383" s="412"/>
      <c r="H383" s="381"/>
    </row>
    <row r="384" spans="1:9" ht="15" x14ac:dyDescent="0.25">
      <c r="A384" s="412"/>
      <c r="B384" s="412"/>
      <c r="C384" s="412"/>
      <c r="D384" s="412"/>
      <c r="E384" s="412"/>
      <c r="F384" s="412"/>
      <c r="G384" s="412"/>
      <c r="H384" s="381"/>
    </row>
    <row r="385" spans="1:8" ht="15.75" thickBot="1" x14ac:dyDescent="0.3">
      <c r="A385" s="382"/>
      <c r="B385" s="382"/>
      <c r="C385" s="383"/>
      <c r="D385" s="382"/>
      <c r="E385" s="382"/>
      <c r="F385" s="382"/>
      <c r="G385" s="380"/>
      <c r="H385" s="381"/>
    </row>
    <row r="386" spans="1:8" ht="34.5" thickBot="1" x14ac:dyDescent="0.3">
      <c r="A386" s="384" t="s">
        <v>40</v>
      </c>
      <c r="B386" s="385" t="s">
        <v>41</v>
      </c>
      <c r="C386" s="386" t="s">
        <v>111</v>
      </c>
      <c r="D386" s="386" t="s">
        <v>51</v>
      </c>
      <c r="E386" s="386" t="s">
        <v>71</v>
      </c>
      <c r="F386" s="387" t="s">
        <v>139</v>
      </c>
      <c r="G386" s="380"/>
      <c r="H386" s="381"/>
    </row>
    <row r="387" spans="1:8" ht="15" x14ac:dyDescent="0.25">
      <c r="A387" s="133" t="str">
        <f>'[11]Linked Sheet'!A386</f>
        <v>EB03A</v>
      </c>
      <c r="B387" s="143" t="str">
        <f>'[11]Linked Sheet'!B386</f>
        <v>Heart Failure or Shock, with CC Score 14+</v>
      </c>
      <c r="C387" s="388">
        <f>IFERROR(ROUND('[11]Linked Sheet'!C386,'Rounded options'!$B$3),"-")</f>
        <v>5753</v>
      </c>
      <c r="D387" s="389">
        <f>IFERROR(ROUND('[11]Linked Sheet'!D386,'Rounded options'!$B$3),"-")</f>
        <v>6362</v>
      </c>
      <c r="E387" s="413" t="str">
        <f>'[11]Linked Sheet'!E386</f>
        <v>HRG</v>
      </c>
      <c r="F387" s="413" t="str">
        <f>'[11]Linked Sheet'!F386</f>
        <v>n/a</v>
      </c>
      <c r="G387" s="380"/>
      <c r="H387" s="381"/>
    </row>
    <row r="388" spans="1:8" ht="15" x14ac:dyDescent="0.25">
      <c r="A388" s="103" t="str">
        <f>'[11]Linked Sheet'!A387</f>
        <v>EB03B</v>
      </c>
      <c r="B388" s="146" t="str">
        <f>'[11]Linked Sheet'!B387</f>
        <v>Heart Failure or Shock, with CC Score 11-13</v>
      </c>
      <c r="C388" s="390">
        <f>IFERROR(ROUND('[11]Linked Sheet'!C387,'Rounded options'!$B$3),"-")</f>
        <v>4102</v>
      </c>
      <c r="D388" s="391">
        <f>IFERROR(ROUND('[11]Linked Sheet'!D387,'Rounded options'!$B$3),"-")</f>
        <v>4536</v>
      </c>
      <c r="E388" s="414"/>
      <c r="F388" s="414"/>
      <c r="G388" s="380"/>
      <c r="H388" s="381"/>
    </row>
    <row r="389" spans="1:8" ht="15" x14ac:dyDescent="0.25">
      <c r="A389" s="103" t="str">
        <f>'[11]Linked Sheet'!A388</f>
        <v>EB03C</v>
      </c>
      <c r="B389" s="146" t="str">
        <f>'[11]Linked Sheet'!B388</f>
        <v>Heart Failure or Shock, with CC Score 8-10</v>
      </c>
      <c r="C389" s="390">
        <f>IFERROR(ROUND('[11]Linked Sheet'!C388,'Rounded options'!$B$3),"-")</f>
        <v>3067</v>
      </c>
      <c r="D389" s="391">
        <f>IFERROR(ROUND('[11]Linked Sheet'!D388,'Rounded options'!$B$3),"-")</f>
        <v>3391</v>
      </c>
      <c r="E389" s="414"/>
      <c r="F389" s="414"/>
      <c r="G389" s="380"/>
      <c r="H389" s="381"/>
    </row>
    <row r="390" spans="1:8" ht="15" x14ac:dyDescent="0.25">
      <c r="A390" s="103" t="str">
        <f>'[11]Linked Sheet'!A389</f>
        <v>EB03D</v>
      </c>
      <c r="B390" s="146" t="str">
        <f>'[11]Linked Sheet'!B389</f>
        <v>Heart Failure or Shock, with CC Score 4-7</v>
      </c>
      <c r="C390" s="390">
        <f>IFERROR(ROUND('[11]Linked Sheet'!C389,'Rounded options'!$B$3),"-")</f>
        <v>2292</v>
      </c>
      <c r="D390" s="391">
        <f>IFERROR(ROUND('[11]Linked Sheet'!D389,'Rounded options'!$B$3),"-")</f>
        <v>2534</v>
      </c>
      <c r="E390" s="414"/>
      <c r="F390" s="414"/>
      <c r="G390" s="380"/>
      <c r="H390" s="381"/>
    </row>
    <row r="391" spans="1:8" ht="15.75" thickBot="1" x14ac:dyDescent="0.3">
      <c r="A391" s="137" t="str">
        <f>'[11]Linked Sheet'!A390</f>
        <v>EB03E</v>
      </c>
      <c r="B391" s="148" t="str">
        <f>'[11]Linked Sheet'!B390</f>
        <v>Heart Failure or Shock, with CC Score 0-3</v>
      </c>
      <c r="C391" s="392">
        <f>IFERROR(ROUND('[11]Linked Sheet'!C390,'Rounded options'!$B$3),"-")</f>
        <v>1704</v>
      </c>
      <c r="D391" s="393">
        <f>IFERROR(ROUND('[11]Linked Sheet'!D390,'Rounded options'!$B$3),"-")</f>
        <v>1884</v>
      </c>
      <c r="E391" s="415"/>
      <c r="F391" s="415"/>
      <c r="G391" s="380"/>
      <c r="H391" s="381"/>
    </row>
    <row r="392" spans="1:8" ht="15.75" thickBot="1" x14ac:dyDescent="0.3">
      <c r="A392" s="394"/>
      <c r="B392" s="395"/>
      <c r="C392" s="396"/>
      <c r="D392" s="397"/>
      <c r="E392" s="397"/>
      <c r="F392" s="397"/>
      <c r="G392" s="398"/>
      <c r="H392" s="397"/>
    </row>
  </sheetData>
  <mergeCells count="167">
    <mergeCell ref="F3:G3"/>
    <mergeCell ref="F4:G4"/>
    <mergeCell ref="A24:G24"/>
    <mergeCell ref="A25:G25"/>
    <mergeCell ref="A26:G26"/>
    <mergeCell ref="A27:G27"/>
    <mergeCell ref="A52:G52"/>
    <mergeCell ref="A79:G79"/>
    <mergeCell ref="A80:G80"/>
    <mergeCell ref="A81:G81"/>
    <mergeCell ref="A82:G82"/>
    <mergeCell ref="A83:G83"/>
    <mergeCell ref="A28:G28"/>
    <mergeCell ref="A29:G29"/>
    <mergeCell ref="E37:E42"/>
    <mergeCell ref="A49:G49"/>
    <mergeCell ref="A50:G50"/>
    <mergeCell ref="A51:G51"/>
    <mergeCell ref="C93:C94"/>
    <mergeCell ref="D93:D94"/>
    <mergeCell ref="H93:H94"/>
    <mergeCell ref="C95:C97"/>
    <mergeCell ref="D95:D96"/>
    <mergeCell ref="G95:G97"/>
    <mergeCell ref="H95:H96"/>
    <mergeCell ref="G84:H84"/>
    <mergeCell ref="C86:C90"/>
    <mergeCell ref="D86:D87"/>
    <mergeCell ref="G86:G90"/>
    <mergeCell ref="H86:H87"/>
    <mergeCell ref="C91:C92"/>
    <mergeCell ref="D91:D92"/>
    <mergeCell ref="H91:H92"/>
    <mergeCell ref="H124:H126"/>
    <mergeCell ref="C109:C112"/>
    <mergeCell ref="D109:D112"/>
    <mergeCell ref="G109:G110"/>
    <mergeCell ref="H109:H110"/>
    <mergeCell ref="G111:G112"/>
    <mergeCell ref="C113:C114"/>
    <mergeCell ref="G114:G115"/>
    <mergeCell ref="C98:C103"/>
    <mergeCell ref="G98:G103"/>
    <mergeCell ref="D100:D102"/>
    <mergeCell ref="H100:H102"/>
    <mergeCell ref="C104:C108"/>
    <mergeCell ref="D104:D106"/>
    <mergeCell ref="G104:G108"/>
    <mergeCell ref="H104:H106"/>
    <mergeCell ref="C127:C128"/>
    <mergeCell ref="C129:C131"/>
    <mergeCell ref="D130:D131"/>
    <mergeCell ref="G132:G133"/>
    <mergeCell ref="C135:C136"/>
    <mergeCell ref="G135:G136"/>
    <mergeCell ref="C117:C118"/>
    <mergeCell ref="D117:D118"/>
    <mergeCell ref="C121:C122"/>
    <mergeCell ref="G121:G122"/>
    <mergeCell ref="D124:D126"/>
    <mergeCell ref="A150:H150"/>
    <mergeCell ref="E152:E159"/>
    <mergeCell ref="F152:F159"/>
    <mergeCell ref="A164:C164"/>
    <mergeCell ref="A165:D165"/>
    <mergeCell ref="A177:H177"/>
    <mergeCell ref="A140:G140"/>
    <mergeCell ref="A141:G141"/>
    <mergeCell ref="A142:G142"/>
    <mergeCell ref="A147:H147"/>
    <mergeCell ref="A148:H148"/>
    <mergeCell ref="A149:H149"/>
    <mergeCell ref="A200:G200"/>
    <mergeCell ref="A201:G201"/>
    <mergeCell ref="A202:G202"/>
    <mergeCell ref="F208:F226"/>
    <mergeCell ref="A233:G233"/>
    <mergeCell ref="A234:G234"/>
    <mergeCell ref="A178:H178"/>
    <mergeCell ref="A179:H179"/>
    <mergeCell ref="F181:F193"/>
    <mergeCell ref="G181:G193"/>
    <mergeCell ref="A198:G198"/>
    <mergeCell ref="A199:G199"/>
    <mergeCell ref="C252:C253"/>
    <mergeCell ref="C254:C255"/>
    <mergeCell ref="A261:G261"/>
    <mergeCell ref="A262:G262"/>
    <mergeCell ref="A270:G270"/>
    <mergeCell ref="A271:G271"/>
    <mergeCell ref="A235:G235"/>
    <mergeCell ref="A236:G236"/>
    <mergeCell ref="A237:G237"/>
    <mergeCell ref="A246:G246"/>
    <mergeCell ref="A247:G247"/>
    <mergeCell ref="A248:G248"/>
    <mergeCell ref="E298:E299"/>
    <mergeCell ref="F298:F299"/>
    <mergeCell ref="A304:G304"/>
    <mergeCell ref="E305:F305"/>
    <mergeCell ref="E307:E308"/>
    <mergeCell ref="F307:F308"/>
    <mergeCell ref="A272:G272"/>
    <mergeCell ref="C273:D273"/>
    <mergeCell ref="E273:F273"/>
    <mergeCell ref="A280:C280"/>
    <mergeCell ref="A281:F281"/>
    <mergeCell ref="A289:H289"/>
    <mergeCell ref="A319:G319"/>
    <mergeCell ref="C320:D320"/>
    <mergeCell ref="F320:G320"/>
    <mergeCell ref="C322:C324"/>
    <mergeCell ref="F322:F324"/>
    <mergeCell ref="G322:G324"/>
    <mergeCell ref="E309:E310"/>
    <mergeCell ref="F309:F310"/>
    <mergeCell ref="A315:G315"/>
    <mergeCell ref="A316:G316"/>
    <mergeCell ref="A317:G317"/>
    <mergeCell ref="A318:G318"/>
    <mergeCell ref="C330:C331"/>
    <mergeCell ref="F330:F331"/>
    <mergeCell ref="G330:G331"/>
    <mergeCell ref="C332:C335"/>
    <mergeCell ref="F332:F335"/>
    <mergeCell ref="G332:G335"/>
    <mergeCell ref="C325:C326"/>
    <mergeCell ref="F325:F326"/>
    <mergeCell ref="G325:G326"/>
    <mergeCell ref="C327:C328"/>
    <mergeCell ref="F327:F328"/>
    <mergeCell ref="G327:G328"/>
    <mergeCell ref="C342:C343"/>
    <mergeCell ref="F342:F343"/>
    <mergeCell ref="G342:G343"/>
    <mergeCell ref="C344:C346"/>
    <mergeCell ref="F344:F346"/>
    <mergeCell ref="G344:G346"/>
    <mergeCell ref="C336:C339"/>
    <mergeCell ref="F336:F339"/>
    <mergeCell ref="G336:G339"/>
    <mergeCell ref="C340:C341"/>
    <mergeCell ref="F340:F341"/>
    <mergeCell ref="G340:G341"/>
    <mergeCell ref="C354:C355"/>
    <mergeCell ref="F354:F355"/>
    <mergeCell ref="G354:G355"/>
    <mergeCell ref="C357:C358"/>
    <mergeCell ref="F357:F358"/>
    <mergeCell ref="G357:G358"/>
    <mergeCell ref="C347:C348"/>
    <mergeCell ref="F347:F348"/>
    <mergeCell ref="G347:G348"/>
    <mergeCell ref="C351:C353"/>
    <mergeCell ref="F351:F353"/>
    <mergeCell ref="G351:G353"/>
    <mergeCell ref="A372:G372"/>
    <mergeCell ref="C373:D373"/>
    <mergeCell ref="A383:G384"/>
    <mergeCell ref="E387:E391"/>
    <mergeCell ref="F387:F391"/>
    <mergeCell ref="C359:C362"/>
    <mergeCell ref="F359:F362"/>
    <mergeCell ref="G359:G362"/>
    <mergeCell ref="A365:G365"/>
    <mergeCell ref="A370:G370"/>
    <mergeCell ref="A371:G371"/>
  </mergeCells>
  <hyperlinks>
    <hyperlink ref="B18" location="'07. BPTs'!A371" display="Same day emergency care"/>
    <hyperlink ref="B19" location="'07. BPTs'!A384" display="Transient ischaemic attack"/>
    <hyperlink ref="B9" location="'07. BPTs'!A206" display="Fragility hip fracture"/>
    <hyperlink ref="B3" location="'07. BPTs'!A41" display="Acute stroke care"/>
    <hyperlink ref="B4" location="'07. BPTs'!A73" display="Adult renal dialysis"/>
    <hyperlink ref="B5" location="'07. BPTs'!A119" display="Daycases"/>
    <hyperlink ref="B10" location="'07. BPTs'!A239" display="Interventional radiology"/>
    <hyperlink ref="B12" location="'07. BPTs'!A264" display="Outpatient procedures"/>
    <hyperlink ref="B6" location="'07. BPTs'!A136" display="Diabetic ketoacidosis and hypoglycaemia"/>
    <hyperlink ref="B8" location="'07. BPTs'!A173" display="Endoscopy procedures"/>
    <hyperlink ref="B14" location="'07. BPTs'!A283" display="Paediatric epilepsy"/>
    <hyperlink ref="B15" location="'07. BPTs'!A292" display="Parkinson's disease"/>
    <hyperlink ref="B16" location="'07. BPTs'!A307" display="Pleural effusion"/>
    <hyperlink ref="B11" location="'07. BPTs'!A252" display="Major trauma"/>
    <hyperlink ref="H22" location="'07. BPTs'!A1" display="Return to top"/>
    <hyperlink ref="B7" location="'07. BPTs'!A149" display="Early inflammatory arthritis"/>
    <hyperlink ref="B17" location="'07. BPTs'!A318" display="Primary total hip and knee replacements"/>
    <hyperlink ref="B13" location="'07. BPTs'!A273" display="Paediatric diabetes year of care"/>
    <hyperlink ref="H45" location="'07. BPTs'!A1" display="Return to top"/>
    <hyperlink ref="H77" location="'07. BPTs'!A1" display="Return to top"/>
    <hyperlink ref="H145" location="'07. BPTs'!A1" display="Return to top"/>
    <hyperlink ref="H162" location="'07. BPTs'!A1" display="Return to top"/>
    <hyperlink ref="H175" location="'07. BPTs'!A1" display="Return to top"/>
    <hyperlink ref="H196" location="'07. BPTs'!A1" display="Return to top"/>
    <hyperlink ref="H229" location="'07. BPTs'!A1" display="Return to top"/>
    <hyperlink ref="H231" location="'07. BPTs'!A1" display="Return to top"/>
    <hyperlink ref="H244" location="'07. BPTs'!A1" display="Return to top"/>
    <hyperlink ref="H259" location="'07. BPTs'!A1" display="Return to top"/>
    <hyperlink ref="H268" location="'07. BPTs'!A1" display="Return to top"/>
    <hyperlink ref="H278" location="'07. BPTs'!A1" display="Return to top"/>
    <hyperlink ref="H287" location="'07. BPTs'!A1" display="Return to top"/>
    <hyperlink ref="H302" location="'07. BPTs'!A1" display="Return to top"/>
    <hyperlink ref="H313" location="'07. BPTs'!A1" display="Return to top"/>
    <hyperlink ref="H368" location="'07. BPTs'!A1" display="Return to top"/>
    <hyperlink ref="B20" location="'07. BPTs'!A387" display="Heart Failure"/>
    <hyperlink ref="H381" location="'07. BPTs'!A1" display="Return to top"/>
  </hyperlinks>
  <pageMargins left="0.74803149606299213" right="0.74803149606299213" top="0.98425196850393704" bottom="0.98425196850393704" header="0.51181102362204722" footer="0.51181102362204722"/>
  <pageSetup paperSize="9" scale="54" fitToHeight="0" orientation="landscape" r:id="rId1"/>
  <headerFooter alignWithMargins="0">
    <oddFooter>&amp;R&amp;P of &amp;N</oddFooter>
  </headerFooter>
  <rowBreaks count="10" manualBreakCount="10">
    <brk id="43" max="7" man="1"/>
    <brk id="74" max="7" man="1"/>
    <brk id="102" max="7" man="1"/>
    <brk id="173" max="7" man="1"/>
    <brk id="194" max="7" man="1"/>
    <brk id="227" max="7" man="1"/>
    <brk id="242" max="7" man="1"/>
    <brk id="276" max="7" man="1"/>
    <brk id="311" max="7" man="1"/>
    <brk id="358"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onitor Word Document" ma:contentTypeID="0x010100F1112C5CD2F24FADB3E9B4D483CB0EE6004784DCC49DD0874EB256D0B2181CBA67" ma:contentTypeVersion="2" ma:contentTypeDescription="Monitor Word Document" ma:contentTypeScope="" ma:versionID="d6d7490398cd9ac53135ab413de4b2f4">
  <xsd:schema xmlns:xsd="http://www.w3.org/2001/XMLSchema" xmlns:xs="http://www.w3.org/2001/XMLSchema" xmlns:p="http://schemas.microsoft.com/office/2006/metadata/properties" xmlns:ns2="9fd3b3b4-c26c-42ac-bf53-15d48f5070a6" xmlns:ns3="2d516e8f-cd88-438e-9193-3a5ad45be173" xmlns:ns4="824b9e12-2d1b-4f77-9736-60357fca002d" targetNamespace="http://schemas.microsoft.com/office/2006/metadata/properties" ma:root="true" ma:fieldsID="64187a6f192601489587cf84263a4192" ns2:_="" ns3:_="" ns4:_="">
    <xsd:import namespace="9fd3b3b4-c26c-42ac-bf53-15d48f5070a6"/>
    <xsd:import namespace="2d516e8f-cd88-438e-9193-3a5ad45be173"/>
    <xsd:import namespace="824b9e12-2d1b-4f77-9736-60357fca002d"/>
    <xsd:element name="properties">
      <xsd:complexType>
        <xsd:sequence>
          <xsd:element name="documentManagement">
            <xsd:complexType>
              <xsd:all>
                <xsd:element ref="ns2:WTWorkSpac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3b3b4-c26c-42ac-bf53-15d48f5070a6" elementFormDefault="qualified">
    <xsd:import namespace="http://schemas.microsoft.com/office/2006/documentManagement/types"/>
    <xsd:import namespace="http://schemas.microsoft.com/office/infopath/2007/PartnerControls"/>
    <xsd:element name="WTWorkSpaceDocumentTypeTaxHTField0" ma:index="9" nillable="true" ma:taxonomy="true" ma:internalName="WTWorkSpaceDocumentTypeTaxHTField0" ma:taxonomyFieldName="WTWorkSpaceDocumentType" ma:displayName="Monitor Document Type" ma:readOnly="false" ma:fieldId="{4ec57060-14aa-4678-911c-23fa9dcf755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516e8f-cd88-438e-9193-3a5ad45be173"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5b080b9e-aae4-456e-8c3d-f89c49b39775}" ma:internalName="TaxCatchAll" ma:showField="CatchAllData" ma:web="2d516e8f-cd88-438e-9193-3a5ad45be1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24b9e12-2d1b-4f77-9736-60357fca002d"/>
    <TaxKeywordTaxHTField xmlns="2d516e8f-cd88-438e-9193-3a5ad45be173">
      <Terms xmlns="http://schemas.microsoft.com/office/infopath/2007/PartnerControls"/>
    </TaxKeywordTaxHTField>
    <WTWorkSpaceDocumentTypeTaxHTField0 xmlns="9fd3b3b4-c26c-42ac-bf53-15d48f5070a6">
      <Terms xmlns="http://schemas.microsoft.com/office/infopath/2007/PartnerControls"/>
    </WTWorkSpaceDocumentType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7BA325-4EDD-48D0-BA21-43254018E7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3b3b4-c26c-42ac-bf53-15d48f5070a6"/>
    <ds:schemaRef ds:uri="2d516e8f-cd88-438e-9193-3a5ad45be173"/>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9D5E90-3278-4854-8DFB-F204363762E0}">
  <ds:schemaRefs>
    <ds:schemaRef ds:uri="http://schemas.microsoft.com/office/2006/documentManagement/types"/>
    <ds:schemaRef ds:uri="2d516e8f-cd88-438e-9193-3a5ad45be173"/>
    <ds:schemaRef ds:uri="http://schemas.microsoft.com/office/infopath/2007/PartnerControls"/>
    <ds:schemaRef ds:uri="http://purl.org/dc/terms/"/>
    <ds:schemaRef ds:uri="http://www.w3.org/XML/1998/namespace"/>
    <ds:schemaRef ds:uri="http://purl.org/dc/elements/1.1/"/>
    <ds:schemaRef ds:uri="http://purl.org/dc/dcmitype/"/>
    <ds:schemaRef ds:uri="http://schemas.openxmlformats.org/package/2006/metadata/core-properties"/>
    <ds:schemaRef ds:uri="824b9e12-2d1b-4f77-9736-60357fca002d"/>
    <ds:schemaRef ds:uri="9fd3b3b4-c26c-42ac-bf53-15d48f5070a6"/>
    <ds:schemaRef ds:uri="http://schemas.microsoft.com/office/2006/metadata/properties"/>
  </ds:schemaRefs>
</ds:datastoreItem>
</file>

<file path=customXml/itemProps3.xml><?xml version="1.0" encoding="utf-8"?>
<ds:datastoreItem xmlns:ds="http://schemas.openxmlformats.org/officeDocument/2006/customXml" ds:itemID="{5CC62157-650E-4830-BE8D-637F4B1989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Rounded options</vt:lpstr>
      <vt:lpstr>01. APC &amp; OPROC</vt:lpstr>
      <vt:lpstr>07. BPTs</vt:lpstr>
    </vt:vector>
  </TitlesOfParts>
  <Company>Monitor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Tariff calculation team</dc:creator>
  <cp:lastModifiedBy>James Lorigan</cp:lastModifiedBy>
  <cp:lastPrinted>2013-09-30T15:05:48Z</cp:lastPrinted>
  <dcterms:created xsi:type="dcterms:W3CDTF">2010-09-09T12:34:29Z</dcterms:created>
  <dcterms:modified xsi:type="dcterms:W3CDTF">2015-08-12T14:27:18Z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0x010100F1112C5CD2F24FADB3E9B4D483CB0EE6004784DCC49DD0874EB256D0B2181CBA67</vt:lpwstr>
  </property>
  <property fmtid="{D5CDD505-2E9C-101B-9397-08002B2CF9AE}" pid="3" name="TaxKeyword">
    <vt:lpwstr/>
  </property>
  <property fmtid="{D5CDD505-2E9C-101B-9397-08002B2CF9AE}" pid="4" name="WTTeamSiteDocumentType">
    <vt:lpwstr/>
  </property>
  <property fmtid="{D5CDD505-2E9C-101B-9397-08002B2CF9AE}" pid="5" name="WTWorkSpaceDocumentType">
    <vt:lpwstr/>
  </property>
</Properties>
</file>