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06" windowWidth="9600" windowHeight="7500" activeTab="0"/>
  </bookViews>
  <sheets>
    <sheet name="Index" sheetId="1" r:id="rId1"/>
    <sheet name="Categorisation Key" sheetId="2" r:id="rId2"/>
  </sheets>
  <definedNames>
    <definedName name="_xlnm._FilterDatabase" localSheetId="0" hidden="1">'Index'!$A$6:$S$84</definedName>
    <definedName name="_xlnm.Print_Titles" localSheetId="0">'Index'!$1:$5</definedName>
  </definedNames>
  <calcPr fullCalcOnLoad="1"/>
</workbook>
</file>

<file path=xl/sharedStrings.xml><?xml version="1.0" encoding="utf-8"?>
<sst xmlns="http://schemas.openxmlformats.org/spreadsheetml/2006/main" count="383" uniqueCount="270">
  <si>
    <t>Income Tax</t>
  </si>
  <si>
    <t>Aggregates Levy</t>
  </si>
  <si>
    <t>Sections and Schedule paragraphs</t>
  </si>
  <si>
    <t>Readability index</t>
  </si>
  <si>
    <t>Pages of primary legislation in Tolleys 2011-12</t>
  </si>
  <si>
    <t>ITEPA 2003, Part 7</t>
  </si>
  <si>
    <t>Employment income - share schemes</t>
  </si>
  <si>
    <t>Categories from Reliefs Review</t>
  </si>
  <si>
    <t>Employment income - IR 35 and MSCs</t>
  </si>
  <si>
    <t>Partnerships</t>
  </si>
  <si>
    <t>CITR</t>
  </si>
  <si>
    <t>FA 2001,  Part 2</t>
  </si>
  <si>
    <t>ITEPA 2003, Part 2 Ch 7, 8, 9; ITTOIA 2005, S164A</t>
  </si>
  <si>
    <t>Trading profits</t>
  </si>
  <si>
    <t xml:space="preserve">Property income </t>
  </si>
  <si>
    <t>Loan relationships</t>
  </si>
  <si>
    <t>Rels treated as LRs</t>
  </si>
  <si>
    <t>Derivative contracts</t>
  </si>
  <si>
    <t>Intangible FA</t>
  </si>
  <si>
    <t>CTA 2009 Pt 8</t>
  </si>
  <si>
    <t>CTA 2009 Pt 7</t>
  </si>
  <si>
    <t>CTA 2009 Pt 4</t>
  </si>
  <si>
    <t>CTA 2009 Pt 5</t>
  </si>
  <si>
    <t>CTA 2009 Pt 6</t>
  </si>
  <si>
    <t>CTA 2009 Pt 9</t>
  </si>
  <si>
    <t>Co distributions</t>
  </si>
  <si>
    <t>CTA 2009 Pt 9A</t>
  </si>
  <si>
    <t>Miscellaneous income</t>
  </si>
  <si>
    <t>CTA 2009 Pt 10</t>
  </si>
  <si>
    <t>CTA 2009 Pt 11</t>
  </si>
  <si>
    <t>CTA 2009 Pt 12</t>
  </si>
  <si>
    <t>Research and development</t>
  </si>
  <si>
    <t>CTA 2009 Pt 13</t>
  </si>
  <si>
    <t>Remediation of contaminated land</t>
  </si>
  <si>
    <t>CTA 2009 Pt 14</t>
  </si>
  <si>
    <t>Film production</t>
  </si>
  <si>
    <t>CTA 2009 Pt 15</t>
  </si>
  <si>
    <t>Cos with investment business</t>
  </si>
  <si>
    <t>CTA 2009 Pt 16</t>
  </si>
  <si>
    <t>CTA 2009 Pt 17</t>
  </si>
  <si>
    <t>CTA 2009 Pt 19</t>
  </si>
  <si>
    <t>Unremittable income</t>
  </si>
  <si>
    <t>CTA 2009 Pt 18</t>
  </si>
  <si>
    <t>Gen exemptions</t>
  </si>
  <si>
    <t>Gen calc rules</t>
  </si>
  <si>
    <t>Other gen provisions</t>
  </si>
  <si>
    <t>CTA 2009 Pt 20</t>
  </si>
  <si>
    <t>CTA 2009 Pt 21</t>
  </si>
  <si>
    <t>Other relief for e'ee share acqns</t>
  </si>
  <si>
    <t>Basic provisions (incl non UK resident companies)</t>
  </si>
  <si>
    <t>Calculation of liability</t>
  </si>
  <si>
    <t>CTA 2010 Pt 2</t>
  </si>
  <si>
    <t>Cos with small profits</t>
  </si>
  <si>
    <t>Loss relief</t>
  </si>
  <si>
    <t>Group relief</t>
  </si>
  <si>
    <t>Oil activities</t>
  </si>
  <si>
    <t>CTA 2010 Pt 3</t>
  </si>
  <si>
    <t>CTA 2010 Pt 5</t>
  </si>
  <si>
    <t>CTA 2010 Pt 6</t>
  </si>
  <si>
    <t>CTA 2010 Pt 7</t>
  </si>
  <si>
    <t>CTA 2010 Pt 9</t>
  </si>
  <si>
    <t>Close companies</t>
  </si>
  <si>
    <t xml:space="preserve">Charitable cos </t>
  </si>
  <si>
    <t>REITs</t>
  </si>
  <si>
    <t>Special cos</t>
  </si>
  <si>
    <t>Transactions in securities</t>
  </si>
  <si>
    <t>CTA 2010 Pt 23</t>
  </si>
  <si>
    <t>CTA 2010 Pt 25</t>
  </si>
  <si>
    <t>Definitions - general</t>
  </si>
  <si>
    <t>Definitions etc</t>
  </si>
  <si>
    <t>Double tax relief</t>
  </si>
  <si>
    <t>TIOPA 2010 Parts 2,3</t>
  </si>
  <si>
    <t>TIOPA 2010  Parts 4,5</t>
  </si>
  <si>
    <t>Transfer pricing</t>
  </si>
  <si>
    <t>TIOPA 2010 Part 6</t>
  </si>
  <si>
    <t>Tax arbitrage</t>
  </si>
  <si>
    <t>Debt cap</t>
  </si>
  <si>
    <t>TIOPA 2010 Part 7</t>
  </si>
  <si>
    <t>Offshore funds</t>
  </si>
  <si>
    <t>CTA 2009 Pt 2</t>
  </si>
  <si>
    <t>CTA 2009 Pt 3</t>
  </si>
  <si>
    <t>CTA 2010 Pt 10</t>
  </si>
  <si>
    <t>CTA 2010 Pt 11</t>
  </si>
  <si>
    <t>CTA 2010 Pt 12</t>
  </si>
  <si>
    <t>CTA 2010 Pt 13</t>
  </si>
  <si>
    <t>CTA 2010 Pt 15</t>
  </si>
  <si>
    <t>Change in co ownership</t>
  </si>
  <si>
    <t>Corporation Tax Act 2009</t>
  </si>
  <si>
    <t>Legislation</t>
  </si>
  <si>
    <t>The key for the ratings is as follows:</t>
  </si>
  <si>
    <t>Number of taxpayers</t>
  </si>
  <si>
    <t>Average ability of taxpayers</t>
  </si>
  <si>
    <t xml:space="preserve">&gt;10 million </t>
  </si>
  <si>
    <t>2 - 10 million</t>
  </si>
  <si>
    <t>100,000 - 2 million</t>
  </si>
  <si>
    <t>10,000 - 100,000</t>
  </si>
  <si>
    <t>&lt; 10,000</t>
  </si>
  <si>
    <t>Rating</t>
  </si>
  <si>
    <t>Complex</t>
  </si>
  <si>
    <t>Medium</t>
  </si>
  <si>
    <t>Straightforward</t>
  </si>
  <si>
    <t>Individuals/ unrepresentative businesses</t>
  </si>
  <si>
    <t>Small businesses/ represented</t>
  </si>
  <si>
    <t>Medium sized businesses</t>
  </si>
  <si>
    <t>&gt;£500 million</t>
  </si>
  <si>
    <t>£250 million - £500 million</t>
  </si>
  <si>
    <t>£10 million - £100 million</t>
  </si>
  <si>
    <t>&lt; £10 million</t>
  </si>
  <si>
    <t>High</t>
  </si>
  <si>
    <t>Low</t>
  </si>
  <si>
    <t>£100 million - £250 million</t>
  </si>
  <si>
    <t>a*factor1 + b*factor2 + c*factor3 etc.</t>
  </si>
  <si>
    <t>Sub-categories for complexity index</t>
  </si>
  <si>
    <t>Taxation (International and other provisions) Act 2010</t>
  </si>
  <si>
    <t>Corporation Tax Act 2010</t>
  </si>
  <si>
    <t>FTSE 100/ HNWI/ MNCs/ specialised businesses</t>
  </si>
  <si>
    <t xml:space="preserve">FTSE 250 - FTSE 100 </t>
  </si>
  <si>
    <t>Air Passenger Duty</t>
  </si>
  <si>
    <t>Structure and mechanism of relief</t>
  </si>
  <si>
    <t>CAA 2001, Part 1, 11, 12</t>
  </si>
  <si>
    <t>Plant and machinery</t>
  </si>
  <si>
    <t>CAA 2001, Part 2</t>
  </si>
  <si>
    <t xml:space="preserve">Minor CAs (Allowances for business premises renovation, flat conversions, mineral extraction, dredging, assured tenancies, </t>
  </si>
  <si>
    <t>Capital Gains Tax</t>
  </si>
  <si>
    <t>Climate Change Levy</t>
  </si>
  <si>
    <t>Income  tax structure</t>
  </si>
  <si>
    <t>ITA 2007, Part 2, Part 14 Ch 3, 3A, 4, Part 15, 16, 17</t>
  </si>
  <si>
    <t>Residence and domicile</t>
  </si>
  <si>
    <t>Income  tax reliefs</t>
  </si>
  <si>
    <t>Income tax loss relief</t>
  </si>
  <si>
    <t>Employment income - structure (and status)</t>
  </si>
  <si>
    <t>Employment income - benefits, exemptions and expenses etc</t>
  </si>
  <si>
    <t>ITEPA 2003, Part 3, 4, 5</t>
  </si>
  <si>
    <t>Employment income - disguised remuneration</t>
  </si>
  <si>
    <t>ITEPA 2003, Part 7A</t>
  </si>
  <si>
    <t>Employment income - PAYE</t>
  </si>
  <si>
    <t>ITEPA 2003, Part 11</t>
  </si>
  <si>
    <t xml:space="preserve">Trading income </t>
  </si>
  <si>
    <t>Property income</t>
  </si>
  <si>
    <t>ITTOIA 2005, Part 3, 7 (Ch 1)</t>
  </si>
  <si>
    <t>Savings and investment income</t>
  </si>
  <si>
    <t>ITTOIA 2005, Part 4</t>
  </si>
  <si>
    <t>Miscellaneous and foreign income</t>
  </si>
  <si>
    <t>ITTOIA 2005, Part 5, 8, 10</t>
  </si>
  <si>
    <t>Exempt income and reliefs</t>
  </si>
  <si>
    <t>ITTOIA 2005, Part 6, 7 (Ch 2)</t>
  </si>
  <si>
    <t>ITTOIA 2005, Part 9</t>
  </si>
  <si>
    <t xml:space="preserve">EIS &amp; VCT </t>
  </si>
  <si>
    <t>ITA 2007, Part 5,6</t>
  </si>
  <si>
    <t>ITA 2007, Part 7</t>
  </si>
  <si>
    <t>Charitable tax reliefs</t>
  </si>
  <si>
    <t>ITEPA 2003, Part 12; ITA 2007, Part 8 (Ch 2,3), Part 10, Part 13 Ch 8</t>
  </si>
  <si>
    <t>Trusts and settlements</t>
  </si>
  <si>
    <t>ITA 2007, Part 9</t>
  </si>
  <si>
    <t>Exotic finance products</t>
  </si>
  <si>
    <t>Accrued income scheme</t>
  </si>
  <si>
    <t>ITA 2007, Part 12</t>
  </si>
  <si>
    <t>Anti-avoidance</t>
  </si>
  <si>
    <t>ITA 2007, Part 13</t>
  </si>
  <si>
    <t>ITTOIA 2005, Part 2, Ch 16A</t>
  </si>
  <si>
    <t>Gambling Duty</t>
  </si>
  <si>
    <t>Hydrocarbon Oils Duty</t>
  </si>
  <si>
    <t>Inheritance Tax</t>
  </si>
  <si>
    <t>Insurance Premium Tax</t>
  </si>
  <si>
    <t>Landfill Tax</t>
  </si>
  <si>
    <t>Petroleum Revenue Tax</t>
  </si>
  <si>
    <t xml:space="preserve">Stamp Duty </t>
  </si>
  <si>
    <t>Stamp Duty Land Tax</t>
  </si>
  <si>
    <t>Stamp Duty Reserve Tax</t>
  </si>
  <si>
    <t>VAT</t>
  </si>
  <si>
    <t>Individuals - computation rules</t>
  </si>
  <si>
    <t>Companies - computation rules</t>
  </si>
  <si>
    <t>Private residence relief</t>
  </si>
  <si>
    <t>Business assets  - ROR, gifts, ER</t>
  </si>
  <si>
    <t>TCGA 1992, Pt 2 Ch 4, Pt 4, Pt 6</t>
  </si>
  <si>
    <t>TCGA 1992, Pt 7, S222-226B</t>
  </si>
  <si>
    <t>TCGA 1992, Pt 5</t>
  </si>
  <si>
    <t>Employment income - termination payments</t>
  </si>
  <si>
    <t>ITEPA 2003, Part 6, Ch 3</t>
  </si>
  <si>
    <t>taxable persons</t>
  </si>
  <si>
    <t>time and place of supply</t>
  </si>
  <si>
    <t>international transactions</t>
  </si>
  <si>
    <t>VATA 1994 S 8-17</t>
  </si>
  <si>
    <t>reduced rates and exemptions</t>
  </si>
  <si>
    <t>Particular cases</t>
  </si>
  <si>
    <t>FA 1994 Ss 48 - 74, Schs 6A, 7, 7A</t>
  </si>
  <si>
    <t>VATA 1994 S 3, Sch 1,2,3,3A</t>
  </si>
  <si>
    <t>VATA 1994 S 6-7A, Sch 4 A</t>
  </si>
  <si>
    <t>VATA 1994 Part 2, Schs 7A, 8, 9</t>
  </si>
  <si>
    <t>VATA 1994 Part 3, Sch 9A, 10, 10A</t>
  </si>
  <si>
    <t>IHTA 1984 etc</t>
  </si>
  <si>
    <t>FA 2003</t>
  </si>
  <si>
    <t>ITA 2007, Part 4, 13 Ch 5</t>
  </si>
  <si>
    <t>FA 1986 et seq</t>
  </si>
  <si>
    <t>Policy complexity</t>
  </si>
  <si>
    <t>Underlying complexity index</t>
  </si>
  <si>
    <t>Legislative complexity</t>
  </si>
  <si>
    <t>Operational complexity</t>
  </si>
  <si>
    <t>Underlying complexity rating</t>
  </si>
  <si>
    <t>Average resource cost</t>
  </si>
  <si>
    <t>Aggregate impact</t>
  </si>
  <si>
    <t>Number of pages of legislation</t>
  </si>
  <si>
    <t>Guidance complexity</t>
  </si>
  <si>
    <t>Complexity of information required to make a return</t>
  </si>
  <si>
    <t>Bank Levy</t>
  </si>
  <si>
    <t>Controlled Foreign Companies</t>
  </si>
  <si>
    <t>TIOPA 2010 Part 9A</t>
  </si>
  <si>
    <t>TIOPA 2010 Part 8</t>
  </si>
  <si>
    <t>SEIS</t>
  </si>
  <si>
    <t>ITA 2007, Part 5A</t>
  </si>
  <si>
    <t>TV production</t>
  </si>
  <si>
    <t>CTA 2009 Pt 15A</t>
  </si>
  <si>
    <t>Video games</t>
  </si>
  <si>
    <t>CTA 2009 Pt 15B</t>
  </si>
  <si>
    <t>Annual Tax on Enveloped Dwellings</t>
  </si>
  <si>
    <t>FA 2013, S94-174</t>
  </si>
  <si>
    <t>ITEPA 2003, Part 2 Ch 4, 5, 5A, 6; ITA 2007, Part 14 Ch A1,1,1A,2,2A,2B,2C, FA 2013 Sch 45</t>
  </si>
  <si>
    <t>Ymin</t>
  </si>
  <si>
    <t>(Ymax - Ymin)</t>
  </si>
  <si>
    <t>Impact of Complexity</t>
  </si>
  <si>
    <t>This version of the index has a new aggregation formula: Y=(Y1 - Ymin)/(Ymax-Ymin) for each individual indicator. These numbers are then aggregated and a scaling factor is applied</t>
  </si>
  <si>
    <t>FA 2011, S73, Sch 19</t>
  </si>
  <si>
    <t>CAA 2001, Part 3A, 4A, 5, 6, 7, 8, 9, 10, Sch A1</t>
  </si>
  <si>
    <t>TCGA 1992, Pt 3, Ch 2</t>
  </si>
  <si>
    <t>TCGA 1992, Pt 1, 2, 3, 7, 7A, 8, Sch 1, Sch 2</t>
  </si>
  <si>
    <t>FA 2000, S30, Sch 6</t>
  </si>
  <si>
    <t>CTA 2010 Pt 8A</t>
  </si>
  <si>
    <t>CTA 2010 Pt 8, Pt 8ZA</t>
  </si>
  <si>
    <t>Theatre relief</t>
  </si>
  <si>
    <t>CTA 2009 Pt 15C</t>
  </si>
  <si>
    <t>FA 2000, Sch 22</t>
  </si>
  <si>
    <t>Insurance companies</t>
  </si>
  <si>
    <t>Leasing of plant and machinery</t>
  </si>
  <si>
    <t>CTA 2010 Pt 24, Ch 2</t>
  </si>
  <si>
    <t>CTA 2010 Pt 24, Ch 1</t>
  </si>
  <si>
    <t>Diverted Profits Tax</t>
  </si>
  <si>
    <t>Tonnage Tax</t>
  </si>
  <si>
    <t>FA (No 2) 2015, Part 3</t>
  </si>
  <si>
    <t>HMRC guidance complexity  (based on length of guidance, ease of navigation, other guidance (e.g. OECD), frequency of change)</t>
  </si>
  <si>
    <t>Complexity of information required to make a return (based on whether it is readily available from other records or needs to be generated separately, amount and format of information, how often does it need to be collected etc)</t>
  </si>
  <si>
    <t>Net average cost per taxpayer (including professional fees) and HMRC</t>
  </si>
  <si>
    <t>Avoidance risk (estimated amount at risk per year)</t>
  </si>
  <si>
    <t>OTS Complexity Index</t>
  </si>
  <si>
    <t>Error, evasion and avoidance risk</t>
  </si>
  <si>
    <t>Number of reliefs</t>
  </si>
  <si>
    <t>Tax avoidance</t>
  </si>
  <si>
    <t>CTA 2010 Pt 16-22</t>
  </si>
  <si>
    <t>Number of Finance Acts with changes (2010 onwards inc Scotland, CTA 2010)</t>
  </si>
  <si>
    <t>CTA 2010 Pt 4, Pt 7A</t>
  </si>
  <si>
    <t>FA 2012, S55-179, ICTA 1988 s460, 462, 464</t>
  </si>
  <si>
    <t>Patent box</t>
  </si>
  <si>
    <t>Pension schemes, Pensions and Social Security income</t>
  </si>
  <si>
    <t>CTA 2010 Pt 14, 14A, 14B</t>
  </si>
  <si>
    <t>FA 2004 Sch 33, ITEPA 2003 Part 6 ch 1,2) Part 9, 10</t>
  </si>
  <si>
    <t>Capital Allowances</t>
  </si>
  <si>
    <t xml:space="preserve">Capital Allowances </t>
  </si>
  <si>
    <t>ITEPA 2003, Part 1, Part 2 (Ch 1,2,3), Part 8, 9, 13</t>
  </si>
  <si>
    <t>ITTOIA 2005, Part 2, Part 10</t>
  </si>
  <si>
    <t>ITA 2007, Parts 10A, 11, 11ZA, 11A</t>
  </si>
  <si>
    <t xml:space="preserve">ITA 2007, Part 3, Part 8 (Ch 1,4,5,6), </t>
  </si>
  <si>
    <t>Summary of indices</t>
  </si>
  <si>
    <t>Intellectual property</t>
  </si>
  <si>
    <t>Company distributions</t>
  </si>
  <si>
    <t>Relief for e'ee share aqn schemes</t>
  </si>
  <si>
    <t>Charitable donations</t>
  </si>
  <si>
    <t>Definitions - Permanent establishment</t>
  </si>
  <si>
    <r>
      <t>Net average cost per taxpayer, incurred by taxpayers and HMRC</t>
    </r>
    <r>
      <rPr>
        <sz val="11"/>
        <color theme="1"/>
        <rFont val="Calibri"/>
        <family val="2"/>
      </rPr>
      <t xml:space="preserve"> </t>
    </r>
  </si>
  <si>
    <t>Impact of complexity index</t>
  </si>
  <si>
    <t>FA 1994, S28-44, Sch 6</t>
  </si>
  <si>
    <t>FA 1996, S39-71, Sch 5</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</si>
</sst>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000000"/>
    <numFmt numFmtId="170" formatCode="0.0000000"/>
    <numFmt numFmtId="171" formatCode="0.000000"/>
    <numFmt numFmtId="172" formatCode="0.00000"/>
    <numFmt numFmtId="173" formatCode="0.0000"/>
    <numFmt numFmtId="174" formatCode="0.000"/>
  </numFmts>
  <fonts count="67">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color indexed="8"/>
      <name val="Arial"/>
      <family val="2"/>
    </font>
    <font>
      <sz val="14"/>
      <color indexed="8"/>
      <name val="Calibri"/>
      <family val="2"/>
    </font>
    <font>
      <b/>
      <sz val="14"/>
      <color indexed="8"/>
      <name val="Calibri"/>
      <family val="2"/>
    </font>
    <font>
      <sz val="14"/>
      <color indexed="8"/>
      <name val="Wingdings"/>
      <family val="0"/>
    </font>
    <font>
      <b/>
      <sz val="14"/>
      <color indexed="8"/>
      <name val="Wingdings"/>
      <family val="0"/>
    </font>
    <font>
      <sz val="22"/>
      <color indexed="8"/>
      <name val="Calibri"/>
      <family val="2"/>
    </font>
    <font>
      <sz val="48"/>
      <color indexed="8"/>
      <name val="Calibri"/>
      <family val="2"/>
    </font>
    <font>
      <b/>
      <sz val="48"/>
      <color indexed="8"/>
      <name val="Calibri"/>
      <family val="2"/>
    </font>
    <font>
      <i/>
      <sz val="60"/>
      <color indexed="8"/>
      <name val="Calibri"/>
      <family val="2"/>
    </font>
    <font>
      <sz val="60"/>
      <color indexed="8"/>
      <name val="Calibri"/>
      <family val="2"/>
    </font>
    <font>
      <sz val="60"/>
      <color indexed="10"/>
      <name val="Calibri"/>
      <family val="2"/>
    </font>
    <font>
      <i/>
      <sz val="60"/>
      <color indexed="10"/>
      <name val="Calibri"/>
      <family val="2"/>
    </font>
    <font>
      <b/>
      <sz val="60"/>
      <color indexed="10"/>
      <name val="Calibri"/>
      <family val="2"/>
    </font>
    <font>
      <b/>
      <sz val="48"/>
      <color indexed="8"/>
      <name val="Wingdings"/>
      <family val="0"/>
    </font>
    <font>
      <b/>
      <sz val="60"/>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theme="1"/>
      <name val="Arial"/>
      <family val="2"/>
    </font>
    <font>
      <sz val="14"/>
      <color theme="1"/>
      <name val="Calibri"/>
      <family val="2"/>
    </font>
    <font>
      <b/>
      <sz val="14"/>
      <color theme="1"/>
      <name val="Calibri"/>
      <family val="2"/>
    </font>
    <font>
      <sz val="14"/>
      <color theme="1"/>
      <name val="Wingdings"/>
      <family val="0"/>
    </font>
    <font>
      <b/>
      <sz val="14"/>
      <color theme="1"/>
      <name val="Wingdings"/>
      <family val="0"/>
    </font>
    <font>
      <sz val="22"/>
      <color theme="1"/>
      <name val="Calibri"/>
      <family val="2"/>
    </font>
    <font>
      <sz val="48"/>
      <color theme="1"/>
      <name val="Calibri"/>
      <family val="2"/>
    </font>
    <font>
      <b/>
      <sz val="48"/>
      <color theme="1"/>
      <name val="Calibri"/>
      <family val="2"/>
    </font>
    <font>
      <i/>
      <sz val="60"/>
      <color theme="1"/>
      <name val="Calibri"/>
      <family val="2"/>
    </font>
    <font>
      <sz val="60"/>
      <color theme="1"/>
      <name val="Calibri"/>
      <family val="2"/>
    </font>
    <font>
      <sz val="60"/>
      <color rgb="FFFF0000"/>
      <name val="Calibri"/>
      <family val="2"/>
    </font>
    <font>
      <i/>
      <sz val="60"/>
      <color rgb="FFFF0000"/>
      <name val="Calibri"/>
      <family val="2"/>
    </font>
    <font>
      <b/>
      <sz val="60"/>
      <color rgb="FFFF0000"/>
      <name val="Calibri"/>
      <family val="2"/>
    </font>
    <font>
      <b/>
      <sz val="48"/>
      <color theme="1"/>
      <name val="Wingdings"/>
      <family val="0"/>
    </font>
    <font>
      <b/>
      <sz val="60"/>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FF99"/>
        <bgColor indexed="64"/>
      </patternFill>
    </fill>
    <fill>
      <patternFill patternType="solid">
        <fgColor theme="0"/>
        <bgColor indexed="64"/>
      </patternFill>
    </fill>
    <fill>
      <patternFill patternType="solid">
        <fgColor rgb="FFFFFF99"/>
        <bgColor indexed="64"/>
      </patternFill>
    </fill>
    <fill>
      <patternFill patternType="solid">
        <fgColor theme="0" tint="-0.04997999966144562"/>
        <bgColor indexed="64"/>
      </patternFill>
    </fill>
    <fill>
      <patternFill patternType="solid">
        <fgColor theme="3" tint="0.5999900102615356"/>
        <bgColor indexed="64"/>
      </patternFill>
    </fill>
    <fill>
      <patternFill patternType="solid">
        <fgColor theme="9" tint="-0.2499700039625167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medium"/>
      <top style="medium"/>
      <bottom style="medium"/>
    </border>
    <border>
      <left style="medium"/>
      <right>
        <color indexed="63"/>
      </right>
      <top style="medium"/>
      <bottom style="medium"/>
    </border>
    <border>
      <left style="dashDotDot">
        <color theme="0" tint="-0.3499799966812134"/>
      </left>
      <right style="dashDotDot">
        <color theme="0" tint="-0.3499799966812134"/>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78">
    <xf numFmtId="0" fontId="0" fillId="0" borderId="0" xfId="0" applyFont="1" applyAlignment="1">
      <alignment/>
    </xf>
    <xf numFmtId="0" fontId="0" fillId="33" borderId="0" xfId="0" applyFill="1" applyAlignment="1">
      <alignment vertical="top" wrapText="1"/>
    </xf>
    <xf numFmtId="0" fontId="0" fillId="34" borderId="0" xfId="0" applyFill="1" applyAlignment="1">
      <alignment/>
    </xf>
    <xf numFmtId="0" fontId="0" fillId="34" borderId="0" xfId="0" applyFill="1" applyAlignment="1">
      <alignment horizontal="right"/>
    </xf>
    <xf numFmtId="0" fontId="49" fillId="34" borderId="0" xfId="0" applyFont="1" applyFill="1" applyAlignment="1">
      <alignment horizontal="right"/>
    </xf>
    <xf numFmtId="0" fontId="51" fillId="34" borderId="0" xfId="0" applyFont="1" applyFill="1" applyAlignment="1">
      <alignment/>
    </xf>
    <xf numFmtId="0" fontId="0" fillId="34" borderId="0" xfId="0" applyFill="1" applyAlignment="1">
      <alignment/>
    </xf>
    <xf numFmtId="0" fontId="52" fillId="34" borderId="0" xfId="0" applyFont="1" applyFill="1" applyAlignment="1">
      <alignment/>
    </xf>
    <xf numFmtId="0" fontId="51" fillId="34" borderId="10" xfId="0" applyFont="1" applyFill="1" applyBorder="1" applyAlignment="1">
      <alignment/>
    </xf>
    <xf numFmtId="0" fontId="0" fillId="34" borderId="10" xfId="0" applyFill="1" applyBorder="1" applyAlignment="1">
      <alignment/>
    </xf>
    <xf numFmtId="0" fontId="0" fillId="34" borderId="10" xfId="0" applyFill="1" applyBorder="1" applyAlignment="1">
      <alignment horizontal="right"/>
    </xf>
    <xf numFmtId="0" fontId="49" fillId="33" borderId="0" xfId="0" applyFont="1" applyFill="1" applyAlignment="1">
      <alignment vertical="top"/>
    </xf>
    <xf numFmtId="0" fontId="0" fillId="35" borderId="11" xfId="0" applyFill="1" applyBorder="1" applyAlignment="1">
      <alignment/>
    </xf>
    <xf numFmtId="0" fontId="51" fillId="35" borderId="12" xfId="0" applyFont="1" applyFill="1" applyBorder="1" applyAlignment="1">
      <alignment/>
    </xf>
    <xf numFmtId="0" fontId="53" fillId="0" borderId="0" xfId="0" applyFont="1" applyAlignment="1">
      <alignment horizontal="center"/>
    </xf>
    <xf numFmtId="0" fontId="53" fillId="0" borderId="0" xfId="0" applyFont="1" applyAlignment="1">
      <alignment/>
    </xf>
    <xf numFmtId="0" fontId="54" fillId="0" borderId="0" xfId="0" applyFont="1" applyAlignment="1">
      <alignment vertical="top" wrapText="1"/>
    </xf>
    <xf numFmtId="0" fontId="55" fillId="0" borderId="0" xfId="0" applyFont="1" applyAlignment="1">
      <alignment/>
    </xf>
    <xf numFmtId="0" fontId="53" fillId="0" borderId="0" xfId="0" applyFont="1" applyFill="1" applyAlignment="1">
      <alignment/>
    </xf>
    <xf numFmtId="2" fontId="56" fillId="0" borderId="0" xfId="0" applyNumberFormat="1" applyFont="1" applyFill="1" applyAlignment="1">
      <alignment horizontal="center"/>
    </xf>
    <xf numFmtId="0" fontId="57" fillId="33" borderId="13" xfId="0" applyFont="1" applyFill="1" applyBorder="1" applyAlignment="1">
      <alignment vertical="top" wrapText="1"/>
    </xf>
    <xf numFmtId="0" fontId="57" fillId="33" borderId="0" xfId="0" applyFont="1" applyFill="1" applyAlignment="1">
      <alignment vertical="top" wrapText="1"/>
    </xf>
    <xf numFmtId="0" fontId="53" fillId="0" borderId="0" xfId="0" applyFont="1" applyAlignment="1">
      <alignment wrapText="1"/>
    </xf>
    <xf numFmtId="0" fontId="58" fillId="0" borderId="0" xfId="0" applyFont="1" applyAlignment="1">
      <alignment/>
    </xf>
    <xf numFmtId="0" fontId="59" fillId="3" borderId="0" xfId="0" applyFont="1" applyFill="1" applyAlignment="1">
      <alignment vertical="top" wrapText="1"/>
    </xf>
    <xf numFmtId="0" fontId="59" fillId="36" borderId="0" xfId="0" applyFont="1" applyFill="1" applyAlignment="1">
      <alignment horizontal="center" vertical="top" wrapText="1"/>
    </xf>
    <xf numFmtId="0" fontId="59" fillId="15" borderId="0" xfId="0" applyFont="1" applyFill="1" applyAlignment="1">
      <alignment horizontal="center" vertical="top" wrapText="1"/>
    </xf>
    <xf numFmtId="0" fontId="59" fillId="33" borderId="0" xfId="0" applyFont="1" applyFill="1" applyAlignment="1">
      <alignment vertical="top" wrapText="1"/>
    </xf>
    <xf numFmtId="0" fontId="59" fillId="33" borderId="13" xfId="0" applyFont="1" applyFill="1" applyBorder="1" applyAlignment="1">
      <alignment vertical="top" wrapText="1"/>
    </xf>
    <xf numFmtId="0" fontId="58" fillId="0" borderId="0" xfId="0" applyFont="1" applyAlignment="1">
      <alignment horizontal="center" vertical="top" wrapText="1"/>
    </xf>
    <xf numFmtId="2" fontId="58" fillId="0" borderId="0" xfId="0" applyNumberFormat="1" applyFont="1" applyAlignment="1">
      <alignment horizontal="center" vertical="top" wrapText="1"/>
    </xf>
    <xf numFmtId="0" fontId="59" fillId="36" borderId="0" xfId="0" applyFont="1" applyFill="1" applyAlignment="1">
      <alignment horizontal="center" vertical="top" textRotation="90" wrapText="1"/>
    </xf>
    <xf numFmtId="0" fontId="59" fillId="15" borderId="0" xfId="0" applyFont="1" applyFill="1" applyAlignment="1">
      <alignment horizontal="center" vertical="top" textRotation="90" wrapText="1"/>
    </xf>
    <xf numFmtId="0" fontId="60" fillId="33" borderId="0" xfId="0" applyFont="1" applyFill="1" applyAlignment="1">
      <alignment vertical="top" wrapText="1"/>
    </xf>
    <xf numFmtId="0" fontId="61" fillId="33" borderId="13" xfId="0" applyFont="1" applyFill="1" applyBorder="1" applyAlignment="1">
      <alignment vertical="top" wrapText="1"/>
    </xf>
    <xf numFmtId="0" fontId="61" fillId="33" borderId="0" xfId="0" applyFont="1" applyFill="1" applyAlignment="1">
      <alignment vertical="top" wrapText="1"/>
    </xf>
    <xf numFmtId="0" fontId="60" fillId="0" borderId="0" xfId="0" applyFont="1" applyAlignment="1">
      <alignment horizontal="center" vertical="top" wrapText="1"/>
    </xf>
    <xf numFmtId="0" fontId="62" fillId="0" borderId="0" xfId="0" applyFont="1" applyAlignment="1">
      <alignment horizontal="center" vertical="top"/>
    </xf>
    <xf numFmtId="0" fontId="63" fillId="0" borderId="0" xfId="0" applyFont="1" applyAlignment="1">
      <alignment horizontal="center" vertical="top" wrapText="1"/>
    </xf>
    <xf numFmtId="0" fontId="62" fillId="0" borderId="0" xfId="0" applyFont="1" applyAlignment="1">
      <alignment horizontal="center" vertical="top" wrapText="1"/>
    </xf>
    <xf numFmtId="0" fontId="61" fillId="33" borderId="13" xfId="0" applyFont="1" applyFill="1" applyBorder="1" applyAlignment="1">
      <alignment horizontal="left" vertical="top" wrapText="1"/>
    </xf>
    <xf numFmtId="0" fontId="61" fillId="0" borderId="0" xfId="0" applyFont="1" applyAlignment="1">
      <alignment horizontal="center"/>
    </xf>
    <xf numFmtId="0" fontId="59" fillId="15" borderId="0" xfId="0" applyFont="1" applyFill="1" applyAlignment="1">
      <alignment vertical="top" wrapText="1"/>
    </xf>
    <xf numFmtId="0" fontId="59" fillId="37" borderId="0" xfId="0" applyFont="1" applyFill="1" applyAlignment="1">
      <alignment horizontal="center" vertical="top" wrapText="1"/>
    </xf>
    <xf numFmtId="0" fontId="59" fillId="37" borderId="0" xfId="0" applyFont="1" applyFill="1" applyAlignment="1">
      <alignment horizontal="center" vertical="top" wrapText="1"/>
    </xf>
    <xf numFmtId="168" fontId="60" fillId="0" borderId="0" xfId="0" applyNumberFormat="1" applyFont="1" applyAlignment="1">
      <alignment horizontal="center" vertical="top" wrapText="1"/>
    </xf>
    <xf numFmtId="168" fontId="59" fillId="35" borderId="0" xfId="0" applyNumberFormat="1" applyFont="1" applyFill="1" applyAlignment="1">
      <alignment horizontal="center" vertical="top" textRotation="90" wrapText="1"/>
    </xf>
    <xf numFmtId="168" fontId="59" fillId="35" borderId="0" xfId="0" applyNumberFormat="1" applyFont="1" applyFill="1" applyAlignment="1">
      <alignment horizontal="center" vertical="top" wrapText="1"/>
    </xf>
    <xf numFmtId="168" fontId="64" fillId="35" borderId="0" xfId="0" applyNumberFormat="1" applyFont="1" applyFill="1" applyAlignment="1">
      <alignment horizontal="center" vertical="top"/>
    </xf>
    <xf numFmtId="168" fontId="54" fillId="0" borderId="0" xfId="0" applyNumberFormat="1" applyFont="1" applyAlignment="1">
      <alignment horizontal="center"/>
    </xf>
    <xf numFmtId="168" fontId="65" fillId="35" borderId="0" xfId="0" applyNumberFormat="1" applyFont="1" applyFill="1" applyAlignment="1">
      <alignment horizontal="center" vertical="top" wrapText="1"/>
    </xf>
    <xf numFmtId="168" fontId="66" fillId="35" borderId="0" xfId="0" applyNumberFormat="1" applyFont="1" applyFill="1" applyAlignment="1">
      <alignment horizontal="center" vertical="top"/>
    </xf>
    <xf numFmtId="168" fontId="53" fillId="0" borderId="0" xfId="0" applyNumberFormat="1" applyFont="1" applyAlignment="1">
      <alignment horizontal="center" vertical="top"/>
    </xf>
    <xf numFmtId="168" fontId="53" fillId="0" borderId="0" xfId="0" applyNumberFormat="1" applyFont="1" applyAlignment="1">
      <alignment horizontal="center"/>
    </xf>
    <xf numFmtId="168" fontId="59" fillId="3" borderId="0" xfId="0" applyNumberFormat="1" applyFont="1" applyFill="1" applyAlignment="1">
      <alignment horizontal="center" vertical="top" textRotation="90" wrapText="1"/>
    </xf>
    <xf numFmtId="168" fontId="59" fillId="3" borderId="0" xfId="0" applyNumberFormat="1" applyFont="1" applyFill="1" applyAlignment="1">
      <alignment horizontal="center" vertical="top" wrapText="1"/>
    </xf>
    <xf numFmtId="168" fontId="58" fillId="0" borderId="0" xfId="0" applyNumberFormat="1" applyFont="1" applyAlignment="1">
      <alignment horizontal="center" vertical="top" wrapText="1"/>
    </xf>
    <xf numFmtId="168" fontId="63" fillId="0" borderId="0" xfId="0" applyNumberFormat="1" applyFont="1" applyAlignment="1">
      <alignment horizontal="center" vertical="top" wrapText="1"/>
    </xf>
    <xf numFmtId="0" fontId="59" fillId="37" borderId="0" xfId="0" applyFont="1" applyFill="1" applyAlignment="1">
      <alignment horizontal="center" vertical="top" wrapText="1"/>
    </xf>
    <xf numFmtId="0" fontId="51" fillId="34" borderId="0" xfId="0" applyFont="1" applyFill="1" applyBorder="1" applyAlignment="1">
      <alignment/>
    </xf>
    <xf numFmtId="0" fontId="0" fillId="34" borderId="0" xfId="0" applyFill="1" applyBorder="1" applyAlignment="1">
      <alignment/>
    </xf>
    <xf numFmtId="0" fontId="0" fillId="34" borderId="0" xfId="0" applyFill="1" applyBorder="1" applyAlignment="1">
      <alignment horizontal="right"/>
    </xf>
    <xf numFmtId="0" fontId="49" fillId="33" borderId="0" xfId="0" applyFont="1" applyFill="1" applyAlignment="1">
      <alignment horizontal="left" vertical="top" wrapText="1" readingOrder="1"/>
    </xf>
    <xf numFmtId="0" fontId="62" fillId="33" borderId="0" xfId="0" applyFont="1" applyFill="1" applyAlignment="1">
      <alignment vertical="top" wrapText="1"/>
    </xf>
    <xf numFmtId="0" fontId="59" fillId="37" borderId="0" xfId="0" applyFont="1" applyFill="1" applyAlignment="1">
      <alignment horizontal="center" vertical="top" wrapText="1"/>
    </xf>
    <xf numFmtId="0" fontId="59" fillId="3" borderId="0" xfId="0" applyFont="1" applyFill="1" applyAlignment="1">
      <alignment horizontal="center" vertical="top" wrapText="1"/>
    </xf>
    <xf numFmtId="0" fontId="61" fillId="33" borderId="0" xfId="0" applyFont="1" applyFill="1" applyBorder="1" applyAlignment="1">
      <alignment vertical="top" wrapText="1"/>
    </xf>
    <xf numFmtId="0" fontId="59" fillId="3" borderId="0" xfId="0" applyFont="1" applyFill="1" applyAlignment="1">
      <alignment/>
    </xf>
    <xf numFmtId="0" fontId="59" fillId="3" borderId="0" xfId="0" applyFont="1" applyFill="1" applyAlignment="1">
      <alignment wrapText="1"/>
    </xf>
    <xf numFmtId="0" fontId="59" fillId="3" borderId="0" xfId="0" applyFont="1" applyFill="1" applyAlignment="1">
      <alignment/>
    </xf>
    <xf numFmtId="0" fontId="59" fillId="15" borderId="0" xfId="0" applyFont="1" applyFill="1" applyAlignment="1">
      <alignment horizontal="center" vertical="top" wrapText="1" readingOrder="1"/>
    </xf>
    <xf numFmtId="0" fontId="59" fillId="3" borderId="0" xfId="0" applyFont="1" applyFill="1" applyAlignment="1">
      <alignment horizontal="center" vertical="top" wrapText="1"/>
    </xf>
    <xf numFmtId="0" fontId="59" fillId="37" borderId="0" xfId="0" applyFont="1" applyFill="1" applyAlignment="1">
      <alignment horizontal="center" vertical="top" wrapText="1"/>
    </xf>
    <xf numFmtId="0" fontId="59" fillId="17" borderId="0" xfId="0" applyFont="1" applyFill="1" applyAlignment="1">
      <alignment horizontal="center"/>
    </xf>
    <xf numFmtId="2" fontId="59" fillId="38" borderId="0" xfId="0" applyNumberFormat="1" applyFont="1" applyFill="1" applyAlignment="1">
      <alignment horizontal="center"/>
    </xf>
    <xf numFmtId="0" fontId="59" fillId="10" borderId="0" xfId="0" applyFont="1" applyFill="1" applyAlignment="1">
      <alignment horizontal="center"/>
    </xf>
    <xf numFmtId="0" fontId="59" fillId="15" borderId="0" xfId="0" applyFont="1" applyFill="1" applyAlignment="1">
      <alignment horizontal="center" vertical="top" wrapText="1"/>
    </xf>
    <xf numFmtId="0" fontId="49" fillId="33" borderId="0" xfId="0" applyFont="1" applyFill="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T114"/>
  <sheetViews>
    <sheetView tabSelected="1" view="pageBreakPreview" zoomScale="25" zoomScaleNormal="50" zoomScaleSheetLayoutView="25" zoomScalePageLayoutView="0" workbookViewId="0" topLeftCell="A1">
      <selection activeCell="B72" sqref="B72"/>
    </sheetView>
  </sheetViews>
  <sheetFormatPr defaultColWidth="9.28125" defaultRowHeight="15"/>
  <cols>
    <col min="1" max="1" width="211.28125" style="22" customWidth="1"/>
    <col min="2" max="2" width="175.57421875" style="22" customWidth="1"/>
    <col min="3" max="3" width="141.8515625" style="15" customWidth="1"/>
    <col min="4" max="4" width="102.28125" style="15" customWidth="1"/>
    <col min="5" max="5" width="79.421875" style="15" customWidth="1"/>
    <col min="6" max="6" width="92.7109375" style="15" customWidth="1"/>
    <col min="7" max="7" width="138.421875" style="15" customWidth="1"/>
    <col min="8" max="8" width="71.7109375" style="15" customWidth="1"/>
    <col min="9" max="9" width="78.421875" style="15" customWidth="1"/>
    <col min="10" max="11" width="85.57421875" style="14" hidden="1" customWidth="1"/>
    <col min="12" max="12" width="62.7109375" style="14" customWidth="1"/>
    <col min="13" max="13" width="85.57421875" style="14" customWidth="1"/>
    <col min="14" max="14" width="54.28125" style="14" customWidth="1"/>
    <col min="15" max="16" width="44.57421875" style="14" customWidth="1"/>
    <col min="17" max="17" width="85.57421875" style="53" customWidth="1"/>
    <col min="18" max="18" width="57.00390625" style="49" customWidth="1"/>
    <col min="19" max="19" width="51.28125" style="53" customWidth="1"/>
    <col min="20" max="20" width="16.7109375" style="15" bestFit="1" customWidth="1"/>
    <col min="21" max="16384" width="9.28125" style="15" customWidth="1"/>
  </cols>
  <sheetData>
    <row r="1" spans="1:19" s="23" customFormat="1" ht="111.75" customHeight="1">
      <c r="A1" s="67" t="s">
        <v>242</v>
      </c>
      <c r="B1" s="68"/>
      <c r="C1" s="69"/>
      <c r="D1" s="73" t="s">
        <v>195</v>
      </c>
      <c r="E1" s="73"/>
      <c r="F1" s="73"/>
      <c r="G1" s="73"/>
      <c r="H1" s="73"/>
      <c r="I1" s="73"/>
      <c r="J1" s="73"/>
      <c r="K1" s="73"/>
      <c r="L1" s="73"/>
      <c r="M1" s="75" t="s">
        <v>267</v>
      </c>
      <c r="N1" s="75"/>
      <c r="O1" s="75"/>
      <c r="P1" s="75"/>
      <c r="Q1" s="75"/>
      <c r="R1" s="74" t="s">
        <v>260</v>
      </c>
      <c r="S1" s="74"/>
    </row>
    <row r="2" spans="1:19" s="16" customFormat="1" ht="260.25" customHeight="1">
      <c r="A2" s="71"/>
      <c r="B2" s="71"/>
      <c r="C2" s="65"/>
      <c r="D2" s="72" t="s">
        <v>194</v>
      </c>
      <c r="E2" s="72"/>
      <c r="F2" s="72" t="s">
        <v>196</v>
      </c>
      <c r="G2" s="72"/>
      <c r="H2" s="72" t="s">
        <v>197</v>
      </c>
      <c r="I2" s="72"/>
      <c r="J2" s="31" t="s">
        <v>2</v>
      </c>
      <c r="K2" s="31" t="s">
        <v>4</v>
      </c>
      <c r="L2" s="31" t="s">
        <v>198</v>
      </c>
      <c r="M2" s="42" t="s">
        <v>199</v>
      </c>
      <c r="N2" s="76" t="s">
        <v>200</v>
      </c>
      <c r="O2" s="76"/>
      <c r="P2" s="76"/>
      <c r="Q2" s="54" t="s">
        <v>219</v>
      </c>
      <c r="R2" s="46" t="str">
        <f>L2</f>
        <v>Underlying complexity rating</v>
      </c>
      <c r="S2" s="46" t="str">
        <f>Q2</f>
        <v>Impact of Complexity</v>
      </c>
    </row>
    <row r="3" spans="1:19" s="16" customFormat="1" ht="357">
      <c r="A3" s="24" t="s">
        <v>220</v>
      </c>
      <c r="B3" s="71"/>
      <c r="C3" s="71"/>
      <c r="D3" s="44" t="s">
        <v>244</v>
      </c>
      <c r="E3" s="64" t="s">
        <v>247</v>
      </c>
      <c r="F3" s="43" t="s">
        <v>3</v>
      </c>
      <c r="G3" s="44" t="s">
        <v>201</v>
      </c>
      <c r="H3" s="44" t="s">
        <v>202</v>
      </c>
      <c r="I3" s="44" t="s">
        <v>203</v>
      </c>
      <c r="J3" s="31"/>
      <c r="K3" s="31"/>
      <c r="L3" s="31" t="s">
        <v>111</v>
      </c>
      <c r="M3" s="32" t="s">
        <v>266</v>
      </c>
      <c r="N3" s="32" t="s">
        <v>90</v>
      </c>
      <c r="O3" s="32" t="s">
        <v>91</v>
      </c>
      <c r="P3" s="32" t="s">
        <v>243</v>
      </c>
      <c r="Q3" s="54" t="s">
        <v>111</v>
      </c>
      <c r="R3" s="46" t="str">
        <f>L3</f>
        <v>a*factor1 + b*factor2 + c*factor3 etc.</v>
      </c>
      <c r="S3" s="46" t="str">
        <f>Q3</f>
        <v>a*factor1 + b*factor2 + c*factor3 etc.</v>
      </c>
    </row>
    <row r="4" spans="1:19" s="16" customFormat="1" ht="61.5">
      <c r="A4" s="24"/>
      <c r="B4" s="71" t="s">
        <v>217</v>
      </c>
      <c r="C4" s="71"/>
      <c r="D4" s="58">
        <f aca="true" t="shared" si="0" ref="D4:I4">MIN(D7:D114)</f>
        <v>1</v>
      </c>
      <c r="E4" s="58">
        <f t="shared" si="0"/>
        <v>0</v>
      </c>
      <c r="F4" s="58">
        <f t="shared" si="0"/>
        <v>9.333</v>
      </c>
      <c r="G4" s="58">
        <f t="shared" si="0"/>
        <v>1</v>
      </c>
      <c r="H4" s="58">
        <f t="shared" si="0"/>
        <v>1</v>
      </c>
      <c r="I4" s="58">
        <f t="shared" si="0"/>
        <v>1</v>
      </c>
      <c r="J4" s="31"/>
      <c r="K4" s="31"/>
      <c r="L4" s="31"/>
      <c r="M4" s="70">
        <v>1</v>
      </c>
      <c r="N4" s="70">
        <v>1</v>
      </c>
      <c r="O4" s="70">
        <v>1</v>
      </c>
      <c r="P4" s="70">
        <v>1</v>
      </c>
      <c r="Q4" s="54"/>
      <c r="R4" s="46"/>
      <c r="S4" s="46"/>
    </row>
    <row r="5" spans="1:19" s="16" customFormat="1" ht="61.5">
      <c r="A5" s="24"/>
      <c r="B5" s="71" t="s">
        <v>218</v>
      </c>
      <c r="C5" s="71"/>
      <c r="D5" s="43">
        <f aca="true" t="shared" si="1" ref="D5:I5">((MAX(D7:D113))-MIN(D7:D113))</f>
        <v>93</v>
      </c>
      <c r="E5" s="58">
        <f t="shared" si="1"/>
        <v>11</v>
      </c>
      <c r="F5" s="58">
        <f t="shared" si="1"/>
        <v>24.017000000000003</v>
      </c>
      <c r="G5" s="58">
        <f t="shared" si="1"/>
        <v>303.5</v>
      </c>
      <c r="H5" s="58">
        <f t="shared" si="1"/>
        <v>4</v>
      </c>
      <c r="I5" s="58">
        <f t="shared" si="1"/>
        <v>4</v>
      </c>
      <c r="J5" s="25">
        <v>1</v>
      </c>
      <c r="K5" s="25">
        <v>1</v>
      </c>
      <c r="L5" s="25"/>
      <c r="M5" s="26">
        <v>4</v>
      </c>
      <c r="N5" s="26">
        <v>4</v>
      </c>
      <c r="O5" s="26">
        <v>4</v>
      </c>
      <c r="P5" s="26">
        <v>4</v>
      </c>
      <c r="Q5" s="55"/>
      <c r="R5" s="47"/>
      <c r="S5" s="47"/>
    </row>
    <row r="6" spans="1:19" s="16" customFormat="1" ht="61.5">
      <c r="A6" s="27" t="s">
        <v>7</v>
      </c>
      <c r="B6" s="28" t="s">
        <v>112</v>
      </c>
      <c r="C6" s="27" t="s">
        <v>88</v>
      </c>
      <c r="D6" s="27">
        <f>MIN(D7:D114)</f>
        <v>1</v>
      </c>
      <c r="E6" s="27"/>
      <c r="F6" s="27"/>
      <c r="G6" s="27"/>
      <c r="H6" s="27"/>
      <c r="I6" s="27"/>
      <c r="J6" s="29"/>
      <c r="K6" s="29"/>
      <c r="L6" s="30"/>
      <c r="M6" s="29"/>
      <c r="N6" s="29"/>
      <c r="O6" s="29"/>
      <c r="P6" s="29"/>
      <c r="Q6" s="56"/>
      <c r="R6" s="47"/>
      <c r="S6" s="50"/>
    </row>
    <row r="7" spans="1:20" ht="76.5">
      <c r="A7" s="33" t="s">
        <v>1</v>
      </c>
      <c r="B7" s="66" t="s">
        <v>1</v>
      </c>
      <c r="C7" s="35" t="s">
        <v>11</v>
      </c>
      <c r="D7" s="35">
        <v>25</v>
      </c>
      <c r="E7" s="63">
        <v>6</v>
      </c>
      <c r="F7" s="35">
        <v>11.78</v>
      </c>
      <c r="G7" s="35">
        <v>69</v>
      </c>
      <c r="H7" s="35">
        <v>2</v>
      </c>
      <c r="I7" s="35">
        <v>3</v>
      </c>
      <c r="J7" s="36">
        <v>114</v>
      </c>
      <c r="K7" s="36">
        <v>62</v>
      </c>
      <c r="L7" s="45">
        <f aca="true" t="shared" si="2" ref="L7:L43">((((D7-$D$4)/($D$5))+((E7-$E$4)/($E$5))+((F7-$F$4)/($F$5))+((G7-$G$4)/($G$5))+((H7-$H$4)/($H$5))+((I7-$I$4)/($I$5)))/6)*10</f>
        <v>3.1324299063957057</v>
      </c>
      <c r="M7" s="38">
        <v>4</v>
      </c>
      <c r="N7" s="38">
        <v>1</v>
      </c>
      <c r="O7" s="38">
        <v>2</v>
      </c>
      <c r="P7" s="38">
        <v>1</v>
      </c>
      <c r="Q7" s="57">
        <f aca="true" t="shared" si="3" ref="Q7:Q38">((((M7-1)/4)+((N7-1)/4)+((O7-1)/4)+((P7-1))/4)/4)*10</f>
        <v>2.5</v>
      </c>
      <c r="R7" s="48">
        <f aca="true" t="shared" si="4" ref="R7:R38">L7</f>
        <v>3.1324299063957057</v>
      </c>
      <c r="S7" s="51">
        <f aca="true" t="shared" si="5" ref="S7:S38">Q7</f>
        <v>2.5</v>
      </c>
      <c r="T7" s="17"/>
    </row>
    <row r="8" spans="1:20" ht="76.5">
      <c r="A8" s="33" t="s">
        <v>117</v>
      </c>
      <c r="B8" s="66" t="s">
        <v>117</v>
      </c>
      <c r="C8" s="35" t="s">
        <v>268</v>
      </c>
      <c r="D8" s="35">
        <v>11</v>
      </c>
      <c r="E8" s="63">
        <v>5</v>
      </c>
      <c r="F8" s="35">
        <v>11.67</v>
      </c>
      <c r="G8" s="35">
        <v>15</v>
      </c>
      <c r="H8" s="35">
        <v>3</v>
      </c>
      <c r="I8" s="35">
        <v>1</v>
      </c>
      <c r="J8" s="36">
        <v>29</v>
      </c>
      <c r="K8" s="36">
        <v>15</v>
      </c>
      <c r="L8" s="45">
        <f t="shared" si="2"/>
        <v>2.0091781865887435</v>
      </c>
      <c r="M8" s="38">
        <v>1</v>
      </c>
      <c r="N8" s="38">
        <v>1</v>
      </c>
      <c r="O8" s="38">
        <v>2</v>
      </c>
      <c r="P8" s="38">
        <v>1</v>
      </c>
      <c r="Q8" s="57">
        <f t="shared" si="3"/>
        <v>0.625</v>
      </c>
      <c r="R8" s="48">
        <f t="shared" si="4"/>
        <v>2.0091781865887435</v>
      </c>
      <c r="S8" s="51">
        <f t="shared" si="5"/>
        <v>0.625</v>
      </c>
      <c r="T8" s="17"/>
    </row>
    <row r="9" spans="1:20" ht="76.5">
      <c r="A9" s="33" t="s">
        <v>214</v>
      </c>
      <c r="B9" s="66" t="s">
        <v>214</v>
      </c>
      <c r="C9" s="35" t="s">
        <v>215</v>
      </c>
      <c r="D9" s="35">
        <v>18</v>
      </c>
      <c r="E9" s="63">
        <v>3</v>
      </c>
      <c r="F9" s="35">
        <v>11.97</v>
      </c>
      <c r="G9" s="35">
        <v>49.5</v>
      </c>
      <c r="H9" s="35">
        <v>5</v>
      </c>
      <c r="I9" s="35">
        <v>1</v>
      </c>
      <c r="J9" s="36"/>
      <c r="K9" s="36"/>
      <c r="L9" s="45">
        <f t="shared" si="2"/>
        <v>2.8752041750687978</v>
      </c>
      <c r="M9" s="38">
        <v>1</v>
      </c>
      <c r="N9" s="38">
        <v>2</v>
      </c>
      <c r="O9" s="38">
        <v>4</v>
      </c>
      <c r="P9" s="38">
        <v>3</v>
      </c>
      <c r="Q9" s="57">
        <f t="shared" si="3"/>
        <v>3.75</v>
      </c>
      <c r="R9" s="48">
        <f t="shared" si="4"/>
        <v>2.8752041750687978</v>
      </c>
      <c r="S9" s="51">
        <f t="shared" si="5"/>
        <v>3.75</v>
      </c>
      <c r="T9" s="17"/>
    </row>
    <row r="10" spans="1:19" ht="76.5">
      <c r="A10" s="33" t="s">
        <v>204</v>
      </c>
      <c r="B10" s="66" t="s">
        <v>204</v>
      </c>
      <c r="C10" s="35" t="s">
        <v>221</v>
      </c>
      <c r="D10" s="35">
        <v>15</v>
      </c>
      <c r="E10" s="63">
        <v>4</v>
      </c>
      <c r="F10" s="35">
        <v>16.42</v>
      </c>
      <c r="G10" s="35">
        <v>36</v>
      </c>
      <c r="H10" s="35">
        <v>3</v>
      </c>
      <c r="I10" s="35">
        <v>5</v>
      </c>
      <c r="J10" s="36">
        <v>49</v>
      </c>
      <c r="K10" s="36">
        <v>16.5</v>
      </c>
      <c r="L10" s="45">
        <f t="shared" si="2"/>
        <v>4.040963166490011</v>
      </c>
      <c r="M10" s="39">
        <v>3</v>
      </c>
      <c r="N10" s="39">
        <v>1</v>
      </c>
      <c r="O10" s="39">
        <v>1</v>
      </c>
      <c r="P10" s="39">
        <v>3</v>
      </c>
      <c r="Q10" s="57">
        <f t="shared" si="3"/>
        <v>2.5</v>
      </c>
      <c r="R10" s="48">
        <f t="shared" si="4"/>
        <v>4.040963166490011</v>
      </c>
      <c r="S10" s="51">
        <f t="shared" si="5"/>
        <v>2.5</v>
      </c>
    </row>
    <row r="11" spans="1:19" ht="76.5">
      <c r="A11" s="33" t="s">
        <v>255</v>
      </c>
      <c r="B11" s="34" t="s">
        <v>118</v>
      </c>
      <c r="C11" s="35" t="s">
        <v>119</v>
      </c>
      <c r="D11" s="35">
        <v>4</v>
      </c>
      <c r="E11" s="63">
        <v>5</v>
      </c>
      <c r="F11" s="35">
        <v>14.11</v>
      </c>
      <c r="G11" s="35">
        <v>25</v>
      </c>
      <c r="H11" s="35">
        <v>1</v>
      </c>
      <c r="I11" s="35">
        <v>3</v>
      </c>
      <c r="J11" s="36">
        <v>64</v>
      </c>
      <c r="K11" s="36">
        <v>17</v>
      </c>
      <c r="L11" s="45">
        <f t="shared" si="2"/>
        <v>2.1079695461004277</v>
      </c>
      <c r="M11" s="39">
        <v>3</v>
      </c>
      <c r="N11" s="39">
        <v>4</v>
      </c>
      <c r="O11" s="39">
        <v>4</v>
      </c>
      <c r="P11" s="39">
        <v>1</v>
      </c>
      <c r="Q11" s="57">
        <f t="shared" si="3"/>
        <v>5</v>
      </c>
      <c r="R11" s="48">
        <f t="shared" si="4"/>
        <v>2.1079695461004277</v>
      </c>
      <c r="S11" s="51">
        <f t="shared" si="5"/>
        <v>5</v>
      </c>
    </row>
    <row r="12" spans="1:19" ht="76.5">
      <c r="A12" s="33" t="s">
        <v>254</v>
      </c>
      <c r="B12" s="34" t="s">
        <v>120</v>
      </c>
      <c r="C12" s="35" t="s">
        <v>121</v>
      </c>
      <c r="D12" s="35">
        <v>10</v>
      </c>
      <c r="E12" s="63">
        <v>7</v>
      </c>
      <c r="F12" s="35">
        <v>14.24</v>
      </c>
      <c r="G12" s="35">
        <v>199</v>
      </c>
      <c r="H12" s="35">
        <v>5</v>
      </c>
      <c r="I12" s="35">
        <v>5</v>
      </c>
      <c r="J12" s="36">
        <v>424</v>
      </c>
      <c r="K12" s="36">
        <v>190.25</v>
      </c>
      <c r="L12" s="45">
        <f t="shared" si="2"/>
        <v>5.983067064113635</v>
      </c>
      <c r="M12" s="39">
        <v>3</v>
      </c>
      <c r="N12" s="39">
        <v>4</v>
      </c>
      <c r="O12" s="39">
        <v>4</v>
      </c>
      <c r="P12" s="39">
        <v>4</v>
      </c>
      <c r="Q12" s="57">
        <f t="shared" si="3"/>
        <v>6.875</v>
      </c>
      <c r="R12" s="48">
        <f t="shared" si="4"/>
        <v>5.983067064113635</v>
      </c>
      <c r="S12" s="51">
        <f t="shared" si="5"/>
        <v>6.875</v>
      </c>
    </row>
    <row r="13" spans="1:19" ht="306">
      <c r="A13" s="33" t="s">
        <v>254</v>
      </c>
      <c r="B13" s="34" t="s">
        <v>122</v>
      </c>
      <c r="C13" s="35" t="s">
        <v>222</v>
      </c>
      <c r="D13" s="35">
        <v>14</v>
      </c>
      <c r="E13" s="63">
        <v>4</v>
      </c>
      <c r="F13" s="35">
        <v>15.87</v>
      </c>
      <c r="G13" s="35">
        <v>191</v>
      </c>
      <c r="H13" s="35">
        <v>3</v>
      </c>
      <c r="I13" s="35">
        <v>3</v>
      </c>
      <c r="J13" s="36">
        <v>164</v>
      </c>
      <c r="K13" s="36">
        <v>52.25</v>
      </c>
      <c r="L13" s="45">
        <f t="shared" si="2"/>
        <v>4.002721946968568</v>
      </c>
      <c r="M13" s="39">
        <v>3</v>
      </c>
      <c r="N13" s="39">
        <v>3</v>
      </c>
      <c r="O13" s="39">
        <v>4</v>
      </c>
      <c r="P13" s="39">
        <v>3</v>
      </c>
      <c r="Q13" s="57">
        <f t="shared" si="3"/>
        <v>5.625</v>
      </c>
      <c r="R13" s="48">
        <f t="shared" si="4"/>
        <v>4.002721946968568</v>
      </c>
      <c r="S13" s="51">
        <f t="shared" si="5"/>
        <v>5.625</v>
      </c>
    </row>
    <row r="14" spans="1:19" ht="153">
      <c r="A14" s="33" t="s">
        <v>123</v>
      </c>
      <c r="B14" s="34" t="s">
        <v>170</v>
      </c>
      <c r="C14" s="35" t="s">
        <v>224</v>
      </c>
      <c r="D14" s="35">
        <v>65</v>
      </c>
      <c r="E14" s="63">
        <v>11</v>
      </c>
      <c r="F14" s="35">
        <v>27.69</v>
      </c>
      <c r="G14" s="35">
        <v>304.5</v>
      </c>
      <c r="H14" s="35">
        <v>5</v>
      </c>
      <c r="I14" s="35">
        <v>5</v>
      </c>
      <c r="J14" s="36">
        <v>122</v>
      </c>
      <c r="K14" s="36">
        <v>79.5</v>
      </c>
      <c r="L14" s="45">
        <f t="shared" si="2"/>
        <v>9.087509400076975</v>
      </c>
      <c r="M14" s="39">
        <v>3</v>
      </c>
      <c r="N14" s="39">
        <v>3</v>
      </c>
      <c r="O14" s="39">
        <v>4</v>
      </c>
      <c r="P14" s="39">
        <v>3</v>
      </c>
      <c r="Q14" s="57">
        <f t="shared" si="3"/>
        <v>5.625</v>
      </c>
      <c r="R14" s="48">
        <f t="shared" si="4"/>
        <v>9.087509400076975</v>
      </c>
      <c r="S14" s="51">
        <f t="shared" si="5"/>
        <v>5.625</v>
      </c>
    </row>
    <row r="15" spans="1:19" ht="153">
      <c r="A15" s="33" t="s">
        <v>123</v>
      </c>
      <c r="B15" s="34" t="s">
        <v>171</v>
      </c>
      <c r="C15" s="35" t="s">
        <v>174</v>
      </c>
      <c r="D15" s="35">
        <v>57</v>
      </c>
      <c r="E15" s="63">
        <v>10</v>
      </c>
      <c r="F15" s="35">
        <v>23.6</v>
      </c>
      <c r="G15" s="35">
        <v>145.5</v>
      </c>
      <c r="H15" s="35">
        <v>5</v>
      </c>
      <c r="I15" s="35">
        <v>5</v>
      </c>
      <c r="J15" s="36">
        <v>196</v>
      </c>
      <c r="K15" s="36">
        <v>137</v>
      </c>
      <c r="L15" s="45">
        <f t="shared" si="2"/>
        <v>7.635651716358517</v>
      </c>
      <c r="M15" s="39">
        <v>3</v>
      </c>
      <c r="N15" s="39">
        <v>3</v>
      </c>
      <c r="O15" s="39">
        <v>4</v>
      </c>
      <c r="P15" s="39">
        <v>4</v>
      </c>
      <c r="Q15" s="57">
        <f t="shared" si="3"/>
        <v>6.25</v>
      </c>
      <c r="R15" s="48">
        <f t="shared" si="4"/>
        <v>7.635651716358517</v>
      </c>
      <c r="S15" s="51">
        <f t="shared" si="5"/>
        <v>6.25</v>
      </c>
    </row>
    <row r="16" spans="1:19" ht="76.5">
      <c r="A16" s="33" t="s">
        <v>123</v>
      </c>
      <c r="B16" s="34" t="s">
        <v>172</v>
      </c>
      <c r="C16" s="35" t="s">
        <v>175</v>
      </c>
      <c r="D16" s="35">
        <v>2</v>
      </c>
      <c r="E16" s="63">
        <v>4</v>
      </c>
      <c r="F16" s="35">
        <v>33.35</v>
      </c>
      <c r="G16" s="35">
        <v>9</v>
      </c>
      <c r="H16" s="35">
        <v>5</v>
      </c>
      <c r="I16" s="35">
        <v>3</v>
      </c>
      <c r="J16" s="36">
        <v>11</v>
      </c>
      <c r="K16" s="36">
        <v>7</v>
      </c>
      <c r="L16" s="45">
        <f t="shared" si="2"/>
        <v>4.834580325227081</v>
      </c>
      <c r="M16" s="39">
        <v>3</v>
      </c>
      <c r="N16" s="39">
        <v>4</v>
      </c>
      <c r="O16" s="39">
        <v>5</v>
      </c>
      <c r="P16" s="39">
        <v>4</v>
      </c>
      <c r="Q16" s="57">
        <f t="shared" si="3"/>
        <v>7.5</v>
      </c>
      <c r="R16" s="48">
        <f t="shared" si="4"/>
        <v>4.834580325227081</v>
      </c>
      <c r="S16" s="51">
        <f t="shared" si="5"/>
        <v>7.5</v>
      </c>
    </row>
    <row r="17" spans="1:19" ht="76.5">
      <c r="A17" s="33" t="s">
        <v>123</v>
      </c>
      <c r="B17" s="34" t="s">
        <v>173</v>
      </c>
      <c r="C17" s="35" t="s">
        <v>176</v>
      </c>
      <c r="D17" s="35">
        <v>8</v>
      </c>
      <c r="E17" s="63">
        <v>7</v>
      </c>
      <c r="F17" s="35">
        <v>25.8</v>
      </c>
      <c r="G17" s="35">
        <v>29</v>
      </c>
      <c r="H17" s="35">
        <v>5</v>
      </c>
      <c r="I17" s="35">
        <v>5</v>
      </c>
      <c r="J17" s="36">
        <v>40</v>
      </c>
      <c r="K17" s="36">
        <v>26.5</v>
      </c>
      <c r="L17" s="45">
        <f t="shared" si="2"/>
        <v>5.8158813233617765</v>
      </c>
      <c r="M17" s="39">
        <v>5</v>
      </c>
      <c r="N17" s="39">
        <v>3</v>
      </c>
      <c r="O17" s="39">
        <v>4</v>
      </c>
      <c r="P17" s="39">
        <v>3</v>
      </c>
      <c r="Q17" s="57">
        <f t="shared" si="3"/>
        <v>6.875</v>
      </c>
      <c r="R17" s="48">
        <f t="shared" si="4"/>
        <v>5.8158813233617765</v>
      </c>
      <c r="S17" s="51">
        <f t="shared" si="5"/>
        <v>6.875</v>
      </c>
    </row>
    <row r="18" spans="1:19" ht="76.5">
      <c r="A18" s="33" t="s">
        <v>123</v>
      </c>
      <c r="B18" s="34" t="s">
        <v>152</v>
      </c>
      <c r="C18" s="35" t="s">
        <v>223</v>
      </c>
      <c r="D18" s="35">
        <v>5</v>
      </c>
      <c r="E18" s="63">
        <v>3</v>
      </c>
      <c r="F18" s="35">
        <v>24.84</v>
      </c>
      <c r="G18" s="35">
        <v>23</v>
      </c>
      <c r="H18" s="35">
        <v>5</v>
      </c>
      <c r="I18" s="35">
        <v>5</v>
      </c>
      <c r="J18" s="36">
        <v>125</v>
      </c>
      <c r="K18" s="36">
        <v>56</v>
      </c>
      <c r="L18" s="45">
        <f t="shared" si="2"/>
        <v>5.056488869411311</v>
      </c>
      <c r="M18" s="39">
        <v>5</v>
      </c>
      <c r="N18" s="39">
        <v>2</v>
      </c>
      <c r="O18" s="39">
        <v>4</v>
      </c>
      <c r="P18" s="39">
        <v>4</v>
      </c>
      <c r="Q18" s="57">
        <f t="shared" si="3"/>
        <v>6.875</v>
      </c>
      <c r="R18" s="48">
        <f t="shared" si="4"/>
        <v>5.056488869411311</v>
      </c>
      <c r="S18" s="51">
        <f t="shared" si="5"/>
        <v>6.875</v>
      </c>
    </row>
    <row r="19" spans="1:19" ht="76.5">
      <c r="A19" s="33" t="s">
        <v>124</v>
      </c>
      <c r="B19" s="66" t="s">
        <v>124</v>
      </c>
      <c r="C19" s="35" t="s">
        <v>225</v>
      </c>
      <c r="D19" s="35">
        <v>16</v>
      </c>
      <c r="E19" s="63">
        <v>6</v>
      </c>
      <c r="F19" s="35">
        <v>14.39</v>
      </c>
      <c r="G19" s="35">
        <v>84</v>
      </c>
      <c r="H19" s="35">
        <v>3</v>
      </c>
      <c r="I19" s="35">
        <v>2</v>
      </c>
      <c r="J19" s="36">
        <v>177</v>
      </c>
      <c r="K19" s="36">
        <v>96</v>
      </c>
      <c r="L19" s="45">
        <f t="shared" si="2"/>
        <v>3.2346336121731993</v>
      </c>
      <c r="M19" s="39">
        <v>1</v>
      </c>
      <c r="N19" s="39">
        <v>1</v>
      </c>
      <c r="O19" s="39">
        <v>2</v>
      </c>
      <c r="P19" s="39">
        <v>2</v>
      </c>
      <c r="Q19" s="57">
        <f t="shared" si="3"/>
        <v>1.25</v>
      </c>
      <c r="R19" s="48">
        <f t="shared" si="4"/>
        <v>3.2346336121731993</v>
      </c>
      <c r="S19" s="51">
        <f t="shared" si="5"/>
        <v>1.25</v>
      </c>
    </row>
    <row r="20" spans="1:20" ht="153">
      <c r="A20" s="33" t="s">
        <v>87</v>
      </c>
      <c r="B20" s="34" t="s">
        <v>49</v>
      </c>
      <c r="C20" s="35" t="s">
        <v>79</v>
      </c>
      <c r="D20" s="35">
        <v>14</v>
      </c>
      <c r="E20" s="63">
        <v>3</v>
      </c>
      <c r="F20" s="35">
        <v>15.19</v>
      </c>
      <c r="G20" s="35">
        <v>20</v>
      </c>
      <c r="H20" s="35">
        <v>3</v>
      </c>
      <c r="I20" s="35">
        <v>1</v>
      </c>
      <c r="J20" s="36">
        <v>62</v>
      </c>
      <c r="K20" s="36">
        <v>14.5</v>
      </c>
      <c r="L20" s="45">
        <f t="shared" si="2"/>
        <v>2.0316401842412457</v>
      </c>
      <c r="M20" s="39">
        <v>3</v>
      </c>
      <c r="N20" s="39">
        <v>4</v>
      </c>
      <c r="O20" s="39">
        <v>4</v>
      </c>
      <c r="P20" s="39">
        <v>1</v>
      </c>
      <c r="Q20" s="57">
        <f t="shared" si="3"/>
        <v>5</v>
      </c>
      <c r="R20" s="48">
        <f t="shared" si="4"/>
        <v>2.0316401842412457</v>
      </c>
      <c r="S20" s="51">
        <f t="shared" si="5"/>
        <v>5</v>
      </c>
      <c r="T20" s="18"/>
    </row>
    <row r="21" spans="1:20" ht="76.5">
      <c r="A21" s="33" t="s">
        <v>87</v>
      </c>
      <c r="B21" s="34" t="s">
        <v>13</v>
      </c>
      <c r="C21" s="35" t="s">
        <v>80</v>
      </c>
      <c r="D21" s="35">
        <v>27</v>
      </c>
      <c r="E21" s="63">
        <v>5</v>
      </c>
      <c r="F21" s="35">
        <v>15.52</v>
      </c>
      <c r="G21" s="35">
        <v>68</v>
      </c>
      <c r="H21" s="35">
        <v>5</v>
      </c>
      <c r="I21" s="35">
        <v>5</v>
      </c>
      <c r="J21" s="36">
        <v>169</v>
      </c>
      <c r="K21" s="36">
        <v>54.5</v>
      </c>
      <c r="L21" s="45">
        <f t="shared" si="2"/>
        <v>5.354137276461991</v>
      </c>
      <c r="M21" s="39">
        <v>5</v>
      </c>
      <c r="N21" s="39">
        <v>4</v>
      </c>
      <c r="O21" s="39">
        <v>4</v>
      </c>
      <c r="P21" s="39">
        <v>4</v>
      </c>
      <c r="Q21" s="57">
        <f t="shared" si="3"/>
        <v>8.125</v>
      </c>
      <c r="R21" s="48">
        <f t="shared" si="4"/>
        <v>5.354137276461991</v>
      </c>
      <c r="S21" s="51">
        <f t="shared" si="5"/>
        <v>8.125</v>
      </c>
      <c r="T21" s="19"/>
    </row>
    <row r="22" spans="1:20" ht="76.5">
      <c r="A22" s="33" t="s">
        <v>87</v>
      </c>
      <c r="B22" s="34" t="s">
        <v>14</v>
      </c>
      <c r="C22" s="35" t="s">
        <v>21</v>
      </c>
      <c r="D22" s="35">
        <v>3</v>
      </c>
      <c r="E22" s="63">
        <v>4</v>
      </c>
      <c r="F22" s="35">
        <v>15.46</v>
      </c>
      <c r="G22" s="35">
        <v>29.5</v>
      </c>
      <c r="H22" s="35">
        <v>5</v>
      </c>
      <c r="I22" s="35">
        <v>5</v>
      </c>
      <c r="J22" s="36">
        <v>89</v>
      </c>
      <c r="K22" s="36">
        <v>22.5</v>
      </c>
      <c r="L22" s="45">
        <f t="shared" si="2"/>
        <v>4.5569285852561885</v>
      </c>
      <c r="M22" s="39">
        <v>3</v>
      </c>
      <c r="N22" s="39">
        <v>3</v>
      </c>
      <c r="O22" s="39">
        <v>4</v>
      </c>
      <c r="P22" s="39">
        <v>4</v>
      </c>
      <c r="Q22" s="57">
        <f t="shared" si="3"/>
        <v>6.25</v>
      </c>
      <c r="R22" s="48">
        <f t="shared" si="4"/>
        <v>4.5569285852561885</v>
      </c>
      <c r="S22" s="51">
        <f t="shared" si="5"/>
        <v>6.25</v>
      </c>
      <c r="T22" s="18"/>
    </row>
    <row r="23" spans="1:20" ht="76.5">
      <c r="A23" s="33" t="s">
        <v>87</v>
      </c>
      <c r="B23" s="34" t="s">
        <v>15</v>
      </c>
      <c r="C23" s="35" t="s">
        <v>22</v>
      </c>
      <c r="D23" s="35">
        <v>5</v>
      </c>
      <c r="E23" s="63">
        <v>7</v>
      </c>
      <c r="F23" s="35">
        <v>17.19</v>
      </c>
      <c r="G23" s="35">
        <v>79</v>
      </c>
      <c r="H23" s="35">
        <v>5</v>
      </c>
      <c r="I23" s="35">
        <v>3</v>
      </c>
      <c r="J23" s="36">
        <v>205</v>
      </c>
      <c r="K23" s="36">
        <v>70.5</v>
      </c>
      <c r="L23" s="45">
        <f t="shared" si="2"/>
        <v>4.605865516688101</v>
      </c>
      <c r="M23" s="39">
        <v>3</v>
      </c>
      <c r="N23" s="39">
        <v>4</v>
      </c>
      <c r="O23" s="39">
        <v>3</v>
      </c>
      <c r="P23" s="39">
        <v>4</v>
      </c>
      <c r="Q23" s="57">
        <f t="shared" si="3"/>
        <v>6.25</v>
      </c>
      <c r="R23" s="48">
        <f t="shared" si="4"/>
        <v>4.605865516688101</v>
      </c>
      <c r="S23" s="51">
        <f t="shared" si="5"/>
        <v>6.25</v>
      </c>
      <c r="T23" s="19"/>
    </row>
    <row r="24" spans="1:20" ht="76.5">
      <c r="A24" s="33" t="s">
        <v>87</v>
      </c>
      <c r="B24" s="34" t="s">
        <v>16</v>
      </c>
      <c r="C24" s="35" t="s">
        <v>23</v>
      </c>
      <c r="D24" s="35"/>
      <c r="E24" s="63">
        <v>4</v>
      </c>
      <c r="F24" s="35">
        <v>17.62</v>
      </c>
      <c r="G24" s="35">
        <v>42</v>
      </c>
      <c r="H24" s="35">
        <v>5</v>
      </c>
      <c r="I24" s="35">
        <v>3</v>
      </c>
      <c r="J24" s="36">
        <v>88</v>
      </c>
      <c r="K24" s="36">
        <v>30.5</v>
      </c>
      <c r="L24" s="45">
        <f t="shared" si="2"/>
        <v>3.8883692386860402</v>
      </c>
      <c r="M24" s="39">
        <v>3</v>
      </c>
      <c r="N24" s="39">
        <v>2</v>
      </c>
      <c r="O24" s="39">
        <v>3</v>
      </c>
      <c r="P24" s="39">
        <v>4</v>
      </c>
      <c r="Q24" s="57">
        <f t="shared" si="3"/>
        <v>5</v>
      </c>
      <c r="R24" s="48">
        <f t="shared" si="4"/>
        <v>3.8883692386860402</v>
      </c>
      <c r="S24" s="51">
        <f t="shared" si="5"/>
        <v>5</v>
      </c>
      <c r="T24" s="19"/>
    </row>
    <row r="25" spans="1:20" ht="76.5">
      <c r="A25" s="33" t="s">
        <v>87</v>
      </c>
      <c r="B25" s="34" t="s">
        <v>17</v>
      </c>
      <c r="C25" s="35" t="s">
        <v>20</v>
      </c>
      <c r="D25" s="35"/>
      <c r="E25" s="63">
        <v>6</v>
      </c>
      <c r="F25" s="35">
        <v>16.57</v>
      </c>
      <c r="G25" s="35">
        <v>56</v>
      </c>
      <c r="H25" s="35">
        <v>5</v>
      </c>
      <c r="I25" s="35">
        <v>3</v>
      </c>
      <c r="J25" s="36">
        <v>152</v>
      </c>
      <c r="K25" s="36">
        <v>47.5</v>
      </c>
      <c r="L25" s="45">
        <f t="shared" si="2"/>
        <v>4.1954153225024085</v>
      </c>
      <c r="M25" s="39">
        <v>3</v>
      </c>
      <c r="N25" s="39">
        <v>1</v>
      </c>
      <c r="O25" s="39">
        <v>3</v>
      </c>
      <c r="P25" s="39">
        <v>4</v>
      </c>
      <c r="Q25" s="57">
        <f t="shared" si="3"/>
        <v>4.375</v>
      </c>
      <c r="R25" s="48">
        <f t="shared" si="4"/>
        <v>4.1954153225024085</v>
      </c>
      <c r="S25" s="51">
        <f t="shared" si="5"/>
        <v>4.375</v>
      </c>
      <c r="T25" s="18"/>
    </row>
    <row r="26" spans="1:20" ht="76.5">
      <c r="A26" s="33" t="s">
        <v>87</v>
      </c>
      <c r="B26" s="34" t="s">
        <v>18</v>
      </c>
      <c r="C26" s="35" t="s">
        <v>19</v>
      </c>
      <c r="D26" s="35">
        <v>3</v>
      </c>
      <c r="E26" s="63">
        <v>4</v>
      </c>
      <c r="F26" s="35">
        <v>15.57</v>
      </c>
      <c r="G26" s="35">
        <v>63</v>
      </c>
      <c r="H26" s="35">
        <v>5</v>
      </c>
      <c r="I26" s="35">
        <v>3</v>
      </c>
      <c r="J26" s="36">
        <v>96</v>
      </c>
      <c r="K26" s="36">
        <v>56</v>
      </c>
      <c r="L26" s="45">
        <f t="shared" si="2"/>
        <v>3.915193588237671</v>
      </c>
      <c r="M26" s="39">
        <v>3</v>
      </c>
      <c r="N26" s="39">
        <v>4</v>
      </c>
      <c r="O26" s="39">
        <v>4</v>
      </c>
      <c r="P26" s="39">
        <v>4</v>
      </c>
      <c r="Q26" s="57">
        <f t="shared" si="3"/>
        <v>6.875</v>
      </c>
      <c r="R26" s="48">
        <f t="shared" si="4"/>
        <v>3.915193588237671</v>
      </c>
      <c r="S26" s="51">
        <f t="shared" si="5"/>
        <v>6.875</v>
      </c>
      <c r="T26" s="18"/>
    </row>
    <row r="27" spans="1:20" ht="76.5">
      <c r="A27" s="33" t="s">
        <v>87</v>
      </c>
      <c r="B27" s="34" t="s">
        <v>261</v>
      </c>
      <c r="C27" s="35" t="s">
        <v>24</v>
      </c>
      <c r="D27" s="35">
        <v>1</v>
      </c>
      <c r="E27" s="63">
        <v>0</v>
      </c>
      <c r="F27" s="35">
        <v>13.55</v>
      </c>
      <c r="G27" s="35">
        <v>7</v>
      </c>
      <c r="H27" s="35">
        <v>5</v>
      </c>
      <c r="I27" s="35">
        <v>3</v>
      </c>
      <c r="J27" s="36">
        <v>25</v>
      </c>
      <c r="K27" s="36">
        <v>6</v>
      </c>
      <c r="L27" s="45">
        <f t="shared" si="2"/>
        <v>2.8255888647609733</v>
      </c>
      <c r="M27" s="39">
        <v>3</v>
      </c>
      <c r="N27" s="39">
        <v>3</v>
      </c>
      <c r="O27" s="39">
        <v>2</v>
      </c>
      <c r="P27" s="39">
        <v>4</v>
      </c>
      <c r="Q27" s="57">
        <f t="shared" si="3"/>
        <v>5</v>
      </c>
      <c r="R27" s="48">
        <f t="shared" si="4"/>
        <v>2.8255888647609733</v>
      </c>
      <c r="S27" s="51">
        <f t="shared" si="5"/>
        <v>5</v>
      </c>
      <c r="T27" s="18"/>
    </row>
    <row r="28" spans="1:19" ht="76.5">
      <c r="A28" s="33" t="s">
        <v>87</v>
      </c>
      <c r="B28" s="40" t="s">
        <v>262</v>
      </c>
      <c r="C28" s="35" t="s">
        <v>26</v>
      </c>
      <c r="D28" s="35">
        <v>2</v>
      </c>
      <c r="E28" s="63">
        <v>3</v>
      </c>
      <c r="F28" s="35">
        <v>19.91</v>
      </c>
      <c r="G28" s="35">
        <v>7</v>
      </c>
      <c r="H28" s="35">
        <v>3</v>
      </c>
      <c r="I28" s="35">
        <v>3</v>
      </c>
      <c r="J28" s="36">
        <v>25</v>
      </c>
      <c r="K28" s="36">
        <v>6</v>
      </c>
      <c r="L28" s="45">
        <f t="shared" si="2"/>
        <v>2.9060761738142045</v>
      </c>
      <c r="M28" s="39">
        <v>3</v>
      </c>
      <c r="N28" s="39">
        <v>4</v>
      </c>
      <c r="O28" s="39">
        <v>3</v>
      </c>
      <c r="P28" s="39">
        <v>1</v>
      </c>
      <c r="Q28" s="57">
        <f t="shared" si="3"/>
        <v>4.375</v>
      </c>
      <c r="R28" s="48">
        <f t="shared" si="4"/>
        <v>2.9060761738142045</v>
      </c>
      <c r="S28" s="51">
        <f t="shared" si="5"/>
        <v>4.375</v>
      </c>
    </row>
    <row r="29" spans="1:19" ht="76.5">
      <c r="A29" s="33" t="s">
        <v>87</v>
      </c>
      <c r="B29" s="34" t="s">
        <v>27</v>
      </c>
      <c r="C29" s="35" t="s">
        <v>28</v>
      </c>
      <c r="D29" s="35">
        <v>3</v>
      </c>
      <c r="E29" s="63">
        <v>3</v>
      </c>
      <c r="F29" s="35">
        <v>16.05</v>
      </c>
      <c r="G29" s="35">
        <v>15</v>
      </c>
      <c r="H29" s="35">
        <v>3</v>
      </c>
      <c r="I29" s="35">
        <v>3</v>
      </c>
      <c r="J29" s="36">
        <v>48</v>
      </c>
      <c r="K29" s="36">
        <v>15</v>
      </c>
      <c r="L29" s="45">
        <f t="shared" si="2"/>
        <v>2.700063409045688</v>
      </c>
      <c r="M29" s="39">
        <v>3</v>
      </c>
      <c r="N29" s="39">
        <v>2</v>
      </c>
      <c r="O29" s="39">
        <v>3</v>
      </c>
      <c r="P29" s="39">
        <v>1</v>
      </c>
      <c r="Q29" s="57">
        <f t="shared" si="3"/>
        <v>3.125</v>
      </c>
      <c r="R29" s="48">
        <f t="shared" si="4"/>
        <v>2.700063409045688</v>
      </c>
      <c r="S29" s="51">
        <f t="shared" si="5"/>
        <v>3.125</v>
      </c>
    </row>
    <row r="30" spans="1:19" ht="76.5">
      <c r="A30" s="33" t="s">
        <v>87</v>
      </c>
      <c r="B30" s="34" t="s">
        <v>263</v>
      </c>
      <c r="C30" s="35" t="s">
        <v>29</v>
      </c>
      <c r="D30" s="35">
        <v>1</v>
      </c>
      <c r="E30" s="63">
        <v>3</v>
      </c>
      <c r="F30" s="35">
        <v>15.15</v>
      </c>
      <c r="G30" s="35">
        <v>7</v>
      </c>
      <c r="H30" s="35">
        <v>1</v>
      </c>
      <c r="I30" s="35">
        <v>3</v>
      </c>
      <c r="J30" s="36">
        <v>18</v>
      </c>
      <c r="K30" s="36">
        <v>5.5</v>
      </c>
      <c r="L30" s="45">
        <f t="shared" si="2"/>
        <v>1.7245001157561655</v>
      </c>
      <c r="M30" s="39">
        <v>1</v>
      </c>
      <c r="N30" s="39">
        <v>2</v>
      </c>
      <c r="O30" s="39">
        <v>2</v>
      </c>
      <c r="P30" s="39">
        <v>2</v>
      </c>
      <c r="Q30" s="57">
        <f t="shared" si="3"/>
        <v>1.875</v>
      </c>
      <c r="R30" s="48">
        <f t="shared" si="4"/>
        <v>1.7245001157561655</v>
      </c>
      <c r="S30" s="51">
        <f t="shared" si="5"/>
        <v>1.875</v>
      </c>
    </row>
    <row r="31" spans="1:19" ht="76.5">
      <c r="A31" s="33" t="s">
        <v>87</v>
      </c>
      <c r="B31" s="34" t="s">
        <v>48</v>
      </c>
      <c r="C31" s="35" t="s">
        <v>30</v>
      </c>
      <c r="D31" s="35"/>
      <c r="E31" s="63">
        <v>5</v>
      </c>
      <c r="F31" s="35">
        <v>17.54</v>
      </c>
      <c r="G31" s="35">
        <v>18</v>
      </c>
      <c r="H31" s="35">
        <v>3</v>
      </c>
      <c r="I31" s="35">
        <v>3</v>
      </c>
      <c r="J31" s="36">
        <v>38</v>
      </c>
      <c r="K31" s="36">
        <v>11</v>
      </c>
      <c r="L31" s="45">
        <f t="shared" si="2"/>
        <v>3.0692037170728286</v>
      </c>
      <c r="M31" s="39">
        <v>3</v>
      </c>
      <c r="N31" s="39">
        <v>2</v>
      </c>
      <c r="O31" s="39">
        <v>3</v>
      </c>
      <c r="P31" s="39">
        <v>2</v>
      </c>
      <c r="Q31" s="57">
        <f t="shared" si="3"/>
        <v>3.75</v>
      </c>
      <c r="R31" s="48">
        <f t="shared" si="4"/>
        <v>3.0692037170728286</v>
      </c>
      <c r="S31" s="51">
        <f t="shared" si="5"/>
        <v>3.75</v>
      </c>
    </row>
    <row r="32" spans="1:19" ht="76.5">
      <c r="A32" s="33" t="s">
        <v>87</v>
      </c>
      <c r="B32" s="34" t="s">
        <v>31</v>
      </c>
      <c r="C32" s="35" t="s">
        <v>32</v>
      </c>
      <c r="D32" s="35">
        <v>3</v>
      </c>
      <c r="E32" s="63">
        <v>7</v>
      </c>
      <c r="F32" s="35">
        <v>15.7</v>
      </c>
      <c r="G32" s="35">
        <v>37</v>
      </c>
      <c r="H32" s="35">
        <v>5</v>
      </c>
      <c r="I32" s="35">
        <v>5</v>
      </c>
      <c r="J32" s="36">
        <v>84</v>
      </c>
      <c r="K32" s="36">
        <v>49</v>
      </c>
      <c r="L32" s="45">
        <f t="shared" si="2"/>
        <v>5.069315070718856</v>
      </c>
      <c r="M32" s="39">
        <v>3</v>
      </c>
      <c r="N32" s="39">
        <v>1</v>
      </c>
      <c r="O32" s="39">
        <v>3</v>
      </c>
      <c r="P32" s="39">
        <v>2</v>
      </c>
      <c r="Q32" s="57">
        <f t="shared" si="3"/>
        <v>3.125</v>
      </c>
      <c r="R32" s="48">
        <f t="shared" si="4"/>
        <v>5.069315070718856</v>
      </c>
      <c r="S32" s="51">
        <f t="shared" si="5"/>
        <v>3.125</v>
      </c>
    </row>
    <row r="33" spans="1:19" ht="76.5">
      <c r="A33" s="33" t="s">
        <v>87</v>
      </c>
      <c r="B33" s="34" t="s">
        <v>33</v>
      </c>
      <c r="C33" s="35" t="s">
        <v>34</v>
      </c>
      <c r="D33" s="35">
        <v>1</v>
      </c>
      <c r="E33" s="63">
        <v>2</v>
      </c>
      <c r="F33" s="35">
        <v>16.57</v>
      </c>
      <c r="G33" s="35">
        <v>16</v>
      </c>
      <c r="H33" s="35">
        <v>1</v>
      </c>
      <c r="I33" s="35">
        <v>3</v>
      </c>
      <c r="J33" s="36">
        <v>39</v>
      </c>
      <c r="K33" s="36">
        <v>13.5</v>
      </c>
      <c r="L33" s="45">
        <f t="shared" si="2"/>
        <v>1.7209496689965254</v>
      </c>
      <c r="M33" s="39">
        <v>3</v>
      </c>
      <c r="N33" s="39">
        <v>1</v>
      </c>
      <c r="O33" s="39">
        <v>2</v>
      </c>
      <c r="P33" s="39">
        <v>3</v>
      </c>
      <c r="Q33" s="57">
        <f t="shared" si="3"/>
        <v>3.125</v>
      </c>
      <c r="R33" s="48">
        <f t="shared" si="4"/>
        <v>1.7209496689965254</v>
      </c>
      <c r="S33" s="51">
        <f t="shared" si="5"/>
        <v>3.125</v>
      </c>
    </row>
    <row r="34" spans="1:19" ht="76.5">
      <c r="A34" s="33" t="s">
        <v>87</v>
      </c>
      <c r="B34" s="34" t="s">
        <v>35</v>
      </c>
      <c r="C34" s="35" t="s">
        <v>36</v>
      </c>
      <c r="D34" s="35">
        <v>1</v>
      </c>
      <c r="E34" s="63">
        <v>5</v>
      </c>
      <c r="F34" s="35">
        <v>17.05</v>
      </c>
      <c r="G34" s="35">
        <v>12</v>
      </c>
      <c r="H34" s="35">
        <v>5</v>
      </c>
      <c r="I34" s="35">
        <v>5</v>
      </c>
      <c r="J34" s="36">
        <v>37</v>
      </c>
      <c r="K34" s="36">
        <v>10</v>
      </c>
      <c r="L34" s="45">
        <f t="shared" si="2"/>
        <v>4.6868389097037</v>
      </c>
      <c r="M34" s="39">
        <v>5</v>
      </c>
      <c r="N34" s="39">
        <v>1</v>
      </c>
      <c r="O34" s="39">
        <v>3</v>
      </c>
      <c r="P34" s="39">
        <v>4</v>
      </c>
      <c r="Q34" s="57">
        <f t="shared" si="3"/>
        <v>5.625</v>
      </c>
      <c r="R34" s="48">
        <f t="shared" si="4"/>
        <v>4.6868389097037</v>
      </c>
      <c r="S34" s="51">
        <f t="shared" si="5"/>
        <v>5.625</v>
      </c>
    </row>
    <row r="35" spans="1:19" ht="76.5">
      <c r="A35" s="33" t="s">
        <v>87</v>
      </c>
      <c r="B35" s="34" t="s">
        <v>210</v>
      </c>
      <c r="C35" s="35" t="s">
        <v>211</v>
      </c>
      <c r="D35" s="35">
        <v>1</v>
      </c>
      <c r="E35" s="63">
        <v>2</v>
      </c>
      <c r="F35" s="35">
        <v>13.64</v>
      </c>
      <c r="G35" s="35">
        <v>14</v>
      </c>
      <c r="H35" s="35">
        <v>3</v>
      </c>
      <c r="I35" s="35">
        <v>3</v>
      </c>
      <c r="J35" s="36"/>
      <c r="K35" s="36"/>
      <c r="L35" s="45">
        <f t="shared" si="2"/>
        <v>2.3399718278613437</v>
      </c>
      <c r="M35" s="39">
        <v>3</v>
      </c>
      <c r="N35" s="39">
        <v>1</v>
      </c>
      <c r="O35" s="39">
        <v>2</v>
      </c>
      <c r="P35" s="39">
        <v>2</v>
      </c>
      <c r="Q35" s="57">
        <f t="shared" si="3"/>
        <v>2.5</v>
      </c>
      <c r="R35" s="48">
        <f t="shared" si="4"/>
        <v>2.3399718278613437</v>
      </c>
      <c r="S35" s="51">
        <f t="shared" si="5"/>
        <v>2.5</v>
      </c>
    </row>
    <row r="36" spans="1:19" ht="76.5">
      <c r="A36" s="33" t="s">
        <v>87</v>
      </c>
      <c r="B36" s="34" t="s">
        <v>212</v>
      </c>
      <c r="C36" s="35" t="s">
        <v>213</v>
      </c>
      <c r="D36" s="35">
        <v>1</v>
      </c>
      <c r="E36" s="63">
        <v>1</v>
      </c>
      <c r="F36" s="35">
        <v>14.14</v>
      </c>
      <c r="G36" s="35">
        <v>12</v>
      </c>
      <c r="H36" s="35">
        <v>3</v>
      </c>
      <c r="I36" s="35">
        <v>3</v>
      </c>
      <c r="J36" s="36"/>
      <c r="K36" s="36"/>
      <c r="L36" s="45">
        <f t="shared" si="2"/>
        <v>2.2121713446834677</v>
      </c>
      <c r="M36" s="39">
        <v>3</v>
      </c>
      <c r="N36" s="39">
        <v>1</v>
      </c>
      <c r="O36" s="39">
        <v>2</v>
      </c>
      <c r="P36" s="39">
        <v>2</v>
      </c>
      <c r="Q36" s="57">
        <f t="shared" si="3"/>
        <v>2.5</v>
      </c>
      <c r="R36" s="48">
        <f t="shared" si="4"/>
        <v>2.2121713446834677</v>
      </c>
      <c r="S36" s="51">
        <f t="shared" si="5"/>
        <v>2.5</v>
      </c>
    </row>
    <row r="37" spans="1:19" ht="76.5">
      <c r="A37" s="33"/>
      <c r="B37" s="34" t="s">
        <v>228</v>
      </c>
      <c r="C37" s="35" t="s">
        <v>229</v>
      </c>
      <c r="D37" s="35">
        <v>1</v>
      </c>
      <c r="E37" s="63">
        <v>0</v>
      </c>
      <c r="F37" s="35">
        <v>13.01</v>
      </c>
      <c r="G37" s="35">
        <v>10</v>
      </c>
      <c r="H37" s="35">
        <v>3</v>
      </c>
      <c r="I37" s="35">
        <v>3</v>
      </c>
      <c r="J37" s="36"/>
      <c r="K37" s="36"/>
      <c r="L37" s="45">
        <f t="shared" si="2"/>
        <v>1.9712565397057555</v>
      </c>
      <c r="M37" s="39">
        <v>3</v>
      </c>
      <c r="N37" s="39">
        <v>1</v>
      </c>
      <c r="O37" s="39">
        <v>2</v>
      </c>
      <c r="P37" s="39">
        <v>2</v>
      </c>
      <c r="Q37" s="57">
        <f t="shared" si="3"/>
        <v>2.5</v>
      </c>
      <c r="R37" s="48">
        <f t="shared" si="4"/>
        <v>1.9712565397057555</v>
      </c>
      <c r="S37" s="51">
        <f t="shared" si="5"/>
        <v>2.5</v>
      </c>
    </row>
    <row r="38" spans="1:19" ht="76.5">
      <c r="A38" s="33" t="s">
        <v>87</v>
      </c>
      <c r="B38" s="34" t="s">
        <v>37</v>
      </c>
      <c r="C38" s="35" t="s">
        <v>38</v>
      </c>
      <c r="D38" s="35">
        <v>1</v>
      </c>
      <c r="E38" s="63">
        <v>4</v>
      </c>
      <c r="F38" s="35">
        <v>15.49</v>
      </c>
      <c r="G38" s="35">
        <v>13</v>
      </c>
      <c r="H38" s="35">
        <v>3</v>
      </c>
      <c r="I38" s="35">
        <v>3</v>
      </c>
      <c r="J38" s="36">
        <v>39</v>
      </c>
      <c r="K38" s="36">
        <v>11</v>
      </c>
      <c r="L38" s="45">
        <f t="shared" si="2"/>
        <v>2.7658919281766883</v>
      </c>
      <c r="M38" s="39">
        <v>3</v>
      </c>
      <c r="N38" s="39">
        <v>2</v>
      </c>
      <c r="O38" s="39">
        <v>2</v>
      </c>
      <c r="P38" s="39">
        <v>3</v>
      </c>
      <c r="Q38" s="57">
        <f t="shared" si="3"/>
        <v>3.75</v>
      </c>
      <c r="R38" s="48">
        <f t="shared" si="4"/>
        <v>2.7658919281766883</v>
      </c>
      <c r="S38" s="51">
        <f t="shared" si="5"/>
        <v>3.75</v>
      </c>
    </row>
    <row r="39" spans="1:19" ht="76.5">
      <c r="A39" s="33" t="s">
        <v>87</v>
      </c>
      <c r="B39" s="34" t="s">
        <v>9</v>
      </c>
      <c r="C39" s="35" t="s">
        <v>39</v>
      </c>
      <c r="D39" s="35"/>
      <c r="E39" s="63">
        <v>2</v>
      </c>
      <c r="F39" s="35">
        <v>17.47</v>
      </c>
      <c r="G39" s="35">
        <v>6</v>
      </c>
      <c r="H39" s="35">
        <v>5</v>
      </c>
      <c r="I39" s="35">
        <v>3</v>
      </c>
      <c r="J39" s="36">
        <v>19</v>
      </c>
      <c r="K39" s="36">
        <v>4.5</v>
      </c>
      <c r="L39" s="45">
        <f t="shared" si="2"/>
        <v>3.3772360672797603</v>
      </c>
      <c r="M39" s="39">
        <v>5</v>
      </c>
      <c r="N39" s="39">
        <v>1</v>
      </c>
      <c r="O39" s="39">
        <v>3</v>
      </c>
      <c r="P39" s="39">
        <v>4</v>
      </c>
      <c r="Q39" s="57">
        <f aca="true" t="shared" si="6" ref="Q39:Q70">((((M39-1)/4)+((N39-1)/4)+((O39-1)/4)+((P39-1))/4)/4)*10</f>
        <v>5.625</v>
      </c>
      <c r="R39" s="48">
        <f aca="true" t="shared" si="7" ref="R39:R72">L39</f>
        <v>3.3772360672797603</v>
      </c>
      <c r="S39" s="51">
        <f aca="true" t="shared" si="8" ref="S39:S72">Q39</f>
        <v>5.625</v>
      </c>
    </row>
    <row r="40" spans="1:19" ht="76.5">
      <c r="A40" s="33" t="s">
        <v>87</v>
      </c>
      <c r="B40" s="34" t="s">
        <v>41</v>
      </c>
      <c r="C40" s="35" t="s">
        <v>42</v>
      </c>
      <c r="D40" s="35">
        <v>1</v>
      </c>
      <c r="E40" s="63">
        <v>0</v>
      </c>
      <c r="F40" s="35">
        <v>13.78</v>
      </c>
      <c r="G40" s="35">
        <v>1</v>
      </c>
      <c r="H40" s="35">
        <v>3</v>
      </c>
      <c r="I40" s="35">
        <v>3</v>
      </c>
      <c r="J40" s="36">
        <v>5</v>
      </c>
      <c r="K40" s="36">
        <v>1.5</v>
      </c>
      <c r="L40" s="45">
        <f t="shared" si="2"/>
        <v>1.975267518840821</v>
      </c>
      <c r="M40" s="39">
        <v>3</v>
      </c>
      <c r="N40" s="39">
        <v>1</v>
      </c>
      <c r="O40" s="39">
        <v>3</v>
      </c>
      <c r="P40" s="39">
        <v>1</v>
      </c>
      <c r="Q40" s="57">
        <f t="shared" si="6"/>
        <v>2.5</v>
      </c>
      <c r="R40" s="48">
        <f t="shared" si="7"/>
        <v>1.975267518840821</v>
      </c>
      <c r="S40" s="51">
        <f t="shared" si="8"/>
        <v>2.5</v>
      </c>
    </row>
    <row r="41" spans="1:19" ht="76.5">
      <c r="A41" s="33" t="s">
        <v>87</v>
      </c>
      <c r="B41" s="34" t="s">
        <v>43</v>
      </c>
      <c r="C41" s="35" t="s">
        <v>40</v>
      </c>
      <c r="D41" s="35">
        <v>4</v>
      </c>
      <c r="E41" s="63">
        <v>0</v>
      </c>
      <c r="F41" s="35">
        <v>14.42</v>
      </c>
      <c r="G41" s="35">
        <v>2</v>
      </c>
      <c r="H41" s="35">
        <v>1</v>
      </c>
      <c r="I41" s="35">
        <v>1</v>
      </c>
      <c r="J41" s="36">
        <v>8</v>
      </c>
      <c r="K41" s="36">
        <v>2</v>
      </c>
      <c r="L41" s="45">
        <f t="shared" si="2"/>
        <v>0.4122687664742313</v>
      </c>
      <c r="M41" s="39">
        <v>1</v>
      </c>
      <c r="N41" s="39">
        <v>4</v>
      </c>
      <c r="O41" s="39">
        <v>3</v>
      </c>
      <c r="P41" s="39">
        <v>1</v>
      </c>
      <c r="Q41" s="57">
        <f t="shared" si="6"/>
        <v>3.125</v>
      </c>
      <c r="R41" s="48">
        <f t="shared" si="7"/>
        <v>0.4122687664742313</v>
      </c>
      <c r="S41" s="51">
        <f t="shared" si="8"/>
        <v>3.125</v>
      </c>
    </row>
    <row r="42" spans="1:19" ht="76.5">
      <c r="A42" s="33" t="s">
        <v>87</v>
      </c>
      <c r="B42" s="34" t="s">
        <v>44</v>
      </c>
      <c r="C42" s="35" t="s">
        <v>46</v>
      </c>
      <c r="D42" s="35"/>
      <c r="E42" s="63">
        <v>5</v>
      </c>
      <c r="F42" s="35">
        <v>17.89</v>
      </c>
      <c r="G42" s="35">
        <v>10</v>
      </c>
      <c r="H42" s="35">
        <v>3</v>
      </c>
      <c r="I42" s="35">
        <v>3</v>
      </c>
      <c r="J42" s="36">
        <v>24</v>
      </c>
      <c r="K42" s="36">
        <v>8</v>
      </c>
      <c r="L42" s="45">
        <f t="shared" si="2"/>
        <v>3.0495601628331386</v>
      </c>
      <c r="M42" s="39">
        <v>3</v>
      </c>
      <c r="N42" s="39">
        <v>4</v>
      </c>
      <c r="O42" s="39">
        <v>3</v>
      </c>
      <c r="P42" s="39">
        <v>1</v>
      </c>
      <c r="Q42" s="57">
        <f t="shared" si="6"/>
        <v>4.375</v>
      </c>
      <c r="R42" s="48">
        <f t="shared" si="7"/>
        <v>3.0495601628331386</v>
      </c>
      <c r="S42" s="51">
        <f t="shared" si="8"/>
        <v>4.375</v>
      </c>
    </row>
    <row r="43" spans="1:19" ht="76.5">
      <c r="A43" s="33" t="s">
        <v>87</v>
      </c>
      <c r="B43" s="34" t="s">
        <v>45</v>
      </c>
      <c r="C43" s="35" t="s">
        <v>47</v>
      </c>
      <c r="D43" s="35"/>
      <c r="E43" s="63">
        <v>3</v>
      </c>
      <c r="F43" s="35">
        <v>13.56</v>
      </c>
      <c r="G43" s="35">
        <v>6</v>
      </c>
      <c r="H43" s="35">
        <v>3</v>
      </c>
      <c r="I43" s="35">
        <v>1</v>
      </c>
      <c r="J43" s="36">
        <v>18</v>
      </c>
      <c r="K43" s="36">
        <v>94.5</v>
      </c>
      <c r="L43" s="45">
        <f t="shared" si="2"/>
        <v>1.5907489703875335</v>
      </c>
      <c r="M43" s="39">
        <v>3</v>
      </c>
      <c r="N43" s="39">
        <v>4</v>
      </c>
      <c r="O43" s="39">
        <v>3</v>
      </c>
      <c r="P43" s="39">
        <v>2</v>
      </c>
      <c r="Q43" s="57">
        <f t="shared" si="6"/>
        <v>5</v>
      </c>
      <c r="R43" s="48">
        <f t="shared" si="7"/>
        <v>1.5907489703875335</v>
      </c>
      <c r="S43" s="51">
        <f t="shared" si="8"/>
        <v>5</v>
      </c>
    </row>
    <row r="44" spans="1:19" ht="76.5">
      <c r="A44" s="33"/>
      <c r="B44" s="34"/>
      <c r="C44" s="35"/>
      <c r="D44" s="35"/>
      <c r="E44" s="35"/>
      <c r="F44" s="35"/>
      <c r="G44" s="35"/>
      <c r="H44" s="35"/>
      <c r="I44" s="35"/>
      <c r="J44" s="36"/>
      <c r="K44" s="36"/>
      <c r="L44" s="45"/>
      <c r="M44" s="39"/>
      <c r="N44" s="39">
        <v>4</v>
      </c>
      <c r="O44" s="39"/>
      <c r="P44" s="39"/>
      <c r="Q44" s="57">
        <f t="shared" si="6"/>
        <v>0</v>
      </c>
      <c r="R44" s="48">
        <f t="shared" si="7"/>
        <v>0</v>
      </c>
      <c r="S44" s="51">
        <f t="shared" si="8"/>
        <v>0</v>
      </c>
    </row>
    <row r="45" spans="1:19" ht="76.5">
      <c r="A45" s="33" t="s">
        <v>114</v>
      </c>
      <c r="B45" s="34" t="s">
        <v>50</v>
      </c>
      <c r="C45" s="35" t="s">
        <v>51</v>
      </c>
      <c r="D45" s="35"/>
      <c r="E45" s="63">
        <v>6</v>
      </c>
      <c r="F45" s="35">
        <v>18.02</v>
      </c>
      <c r="G45" s="35">
        <v>9</v>
      </c>
      <c r="H45" s="35">
        <v>3</v>
      </c>
      <c r="I45" s="35">
        <v>3</v>
      </c>
      <c r="J45" s="36">
        <v>16</v>
      </c>
      <c r="K45" s="36">
        <v>8</v>
      </c>
      <c r="L45" s="45">
        <f aca="true" t="shared" si="9" ref="L45:L72">((((D45-$D$4)/($D$5))+((E45-$E$4)/($E$5))+((F45-$F$4)/($F$5))+((G45-$G$4)/($G$5))+((H45-$H$4)/($H$5))+((I45-$I$4)/($I$5)))/6)*10</f>
        <v>3.2046052137831977</v>
      </c>
      <c r="M45" s="39">
        <v>3</v>
      </c>
      <c r="N45" s="39">
        <v>4</v>
      </c>
      <c r="O45" s="39">
        <v>3</v>
      </c>
      <c r="P45" s="39">
        <v>1</v>
      </c>
      <c r="Q45" s="57">
        <f t="shared" si="6"/>
        <v>4.375</v>
      </c>
      <c r="R45" s="48">
        <f t="shared" si="7"/>
        <v>3.2046052137831977</v>
      </c>
      <c r="S45" s="51">
        <f t="shared" si="8"/>
        <v>4.375</v>
      </c>
    </row>
    <row r="46" spans="1:19" ht="76.5">
      <c r="A46" s="33" t="s">
        <v>114</v>
      </c>
      <c r="B46" s="34" t="s">
        <v>52</v>
      </c>
      <c r="C46" s="35" t="s">
        <v>56</v>
      </c>
      <c r="D46" s="35">
        <v>1</v>
      </c>
      <c r="E46" s="63">
        <v>3</v>
      </c>
      <c r="F46" s="35">
        <v>19.7</v>
      </c>
      <c r="G46" s="35">
        <v>8</v>
      </c>
      <c r="H46" s="35">
        <v>3</v>
      </c>
      <c r="I46" s="35">
        <v>3</v>
      </c>
      <c r="J46" s="36">
        <v>17</v>
      </c>
      <c r="K46" s="36">
        <v>7</v>
      </c>
      <c r="L46" s="45">
        <f t="shared" si="9"/>
        <v>2.8790735042700715</v>
      </c>
      <c r="M46" s="39">
        <v>3</v>
      </c>
      <c r="N46" s="39">
        <v>4</v>
      </c>
      <c r="O46" s="39">
        <v>3</v>
      </c>
      <c r="P46" s="39">
        <v>2</v>
      </c>
      <c r="Q46" s="57">
        <f t="shared" si="6"/>
        <v>5</v>
      </c>
      <c r="R46" s="48">
        <f t="shared" si="7"/>
        <v>2.8790735042700715</v>
      </c>
      <c r="S46" s="51">
        <f t="shared" si="8"/>
        <v>5</v>
      </c>
    </row>
    <row r="47" spans="1:19" ht="76.5">
      <c r="A47" s="33" t="s">
        <v>114</v>
      </c>
      <c r="B47" s="34" t="s">
        <v>53</v>
      </c>
      <c r="C47" s="35" t="s">
        <v>248</v>
      </c>
      <c r="D47" s="35">
        <v>12</v>
      </c>
      <c r="E47" s="63">
        <v>3</v>
      </c>
      <c r="F47" s="35">
        <v>17.49</v>
      </c>
      <c r="G47" s="35">
        <v>25</v>
      </c>
      <c r="H47" s="35">
        <v>5</v>
      </c>
      <c r="I47" s="35">
        <v>3</v>
      </c>
      <c r="J47" s="36">
        <v>62</v>
      </c>
      <c r="K47" s="36">
        <v>24</v>
      </c>
      <c r="L47" s="45">
        <f t="shared" si="9"/>
        <v>3.8495311636974345</v>
      </c>
      <c r="M47" s="39">
        <v>5</v>
      </c>
      <c r="N47" s="39">
        <v>4</v>
      </c>
      <c r="O47" s="39">
        <v>3</v>
      </c>
      <c r="P47" s="39">
        <v>5</v>
      </c>
      <c r="Q47" s="57">
        <f t="shared" si="6"/>
        <v>8.125</v>
      </c>
      <c r="R47" s="48">
        <f t="shared" si="7"/>
        <v>3.8495311636974345</v>
      </c>
      <c r="S47" s="51">
        <f t="shared" si="8"/>
        <v>8.125</v>
      </c>
    </row>
    <row r="48" spans="1:19" ht="76.5">
      <c r="A48" s="33" t="s">
        <v>114</v>
      </c>
      <c r="B48" s="34" t="s">
        <v>54</v>
      </c>
      <c r="C48" s="35" t="s">
        <v>57</v>
      </c>
      <c r="D48" s="35">
        <v>3</v>
      </c>
      <c r="E48" s="63">
        <v>4</v>
      </c>
      <c r="F48" s="35">
        <v>17.75</v>
      </c>
      <c r="G48" s="35">
        <v>36</v>
      </c>
      <c r="H48" s="35">
        <v>5</v>
      </c>
      <c r="I48" s="35">
        <v>3</v>
      </c>
      <c r="J48" s="36">
        <v>95</v>
      </c>
      <c r="K48" s="36">
        <v>32</v>
      </c>
      <c r="L48" s="45">
        <f t="shared" si="9"/>
        <v>3.9182051380146605</v>
      </c>
      <c r="M48" s="39">
        <v>5</v>
      </c>
      <c r="N48" s="39">
        <v>2</v>
      </c>
      <c r="O48" s="39">
        <v>2</v>
      </c>
      <c r="P48" s="39">
        <v>5</v>
      </c>
      <c r="Q48" s="57">
        <f t="shared" si="6"/>
        <v>6.25</v>
      </c>
      <c r="R48" s="48">
        <f t="shared" si="7"/>
        <v>3.9182051380146605</v>
      </c>
      <c r="S48" s="51">
        <f t="shared" si="8"/>
        <v>6.25</v>
      </c>
    </row>
    <row r="49" spans="1:19" ht="76.5">
      <c r="A49" s="33" t="s">
        <v>114</v>
      </c>
      <c r="B49" s="34" t="s">
        <v>264</v>
      </c>
      <c r="C49" s="35" t="s">
        <v>58</v>
      </c>
      <c r="D49" s="35">
        <v>6</v>
      </c>
      <c r="E49" s="63">
        <v>4</v>
      </c>
      <c r="F49" s="35">
        <v>17.26</v>
      </c>
      <c r="G49" s="35">
        <v>11</v>
      </c>
      <c r="H49" s="35">
        <v>5</v>
      </c>
      <c r="I49" s="35">
        <v>3</v>
      </c>
      <c r="J49" s="36">
        <v>30</v>
      </c>
      <c r="K49" s="36">
        <v>9</v>
      </c>
      <c r="L49" s="45">
        <f t="shared" si="9"/>
        <v>3.8006776822129673</v>
      </c>
      <c r="M49" s="39">
        <v>3</v>
      </c>
      <c r="N49" s="39">
        <v>2</v>
      </c>
      <c r="O49" s="39">
        <v>4</v>
      </c>
      <c r="P49" s="39">
        <v>3</v>
      </c>
      <c r="Q49" s="57">
        <f t="shared" si="6"/>
        <v>5</v>
      </c>
      <c r="R49" s="48">
        <f t="shared" si="7"/>
        <v>3.8006776822129673</v>
      </c>
      <c r="S49" s="51">
        <f t="shared" si="8"/>
        <v>5</v>
      </c>
    </row>
    <row r="50" spans="1:19" ht="76.5">
      <c r="A50" s="33" t="s">
        <v>114</v>
      </c>
      <c r="B50" s="34" t="s">
        <v>10</v>
      </c>
      <c r="C50" s="35" t="s">
        <v>59</v>
      </c>
      <c r="D50" s="35">
        <v>1</v>
      </c>
      <c r="E50" s="63">
        <v>1</v>
      </c>
      <c r="F50" s="35">
        <v>17.78</v>
      </c>
      <c r="G50" s="35">
        <v>19</v>
      </c>
      <c r="H50" s="35">
        <v>3</v>
      </c>
      <c r="I50" s="35">
        <v>3</v>
      </c>
      <c r="J50" s="36">
        <v>52</v>
      </c>
      <c r="K50" s="36">
        <v>17.5</v>
      </c>
      <c r="L50" s="45">
        <f t="shared" si="9"/>
        <v>2.5032106156263882</v>
      </c>
      <c r="M50" s="39">
        <v>3</v>
      </c>
      <c r="N50" s="39">
        <v>1</v>
      </c>
      <c r="O50" s="39">
        <v>1</v>
      </c>
      <c r="P50" s="39">
        <v>1</v>
      </c>
      <c r="Q50" s="57">
        <f t="shared" si="6"/>
        <v>1.25</v>
      </c>
      <c r="R50" s="48">
        <f t="shared" si="7"/>
        <v>2.5032106156263882</v>
      </c>
      <c r="S50" s="51">
        <f t="shared" si="8"/>
        <v>1.25</v>
      </c>
    </row>
    <row r="51" spans="1:19" ht="76.5">
      <c r="A51" s="33" t="s">
        <v>114</v>
      </c>
      <c r="B51" s="34" t="s">
        <v>55</v>
      </c>
      <c r="C51" s="35" t="s">
        <v>227</v>
      </c>
      <c r="D51" s="35">
        <v>8</v>
      </c>
      <c r="E51" s="63">
        <v>5</v>
      </c>
      <c r="F51" s="35">
        <v>17.39</v>
      </c>
      <c r="G51" s="35">
        <v>61</v>
      </c>
      <c r="H51" s="35">
        <v>5</v>
      </c>
      <c r="I51" s="35">
        <v>3</v>
      </c>
      <c r="J51" s="36">
        <v>88</v>
      </c>
      <c r="K51" s="36">
        <v>30.5</v>
      </c>
      <c r="L51" s="45">
        <f t="shared" si="9"/>
        <v>4.271630924928155</v>
      </c>
      <c r="M51" s="39">
        <v>5</v>
      </c>
      <c r="N51" s="39">
        <v>1</v>
      </c>
      <c r="O51" s="39">
        <v>1</v>
      </c>
      <c r="P51" s="39">
        <v>2</v>
      </c>
      <c r="Q51" s="57">
        <f t="shared" si="6"/>
        <v>3.125</v>
      </c>
      <c r="R51" s="48">
        <f t="shared" si="7"/>
        <v>4.271630924928155</v>
      </c>
      <c r="S51" s="51">
        <f t="shared" si="8"/>
        <v>3.125</v>
      </c>
    </row>
    <row r="52" spans="1:19" ht="76.5">
      <c r="A52" s="33" t="s">
        <v>114</v>
      </c>
      <c r="B52" s="34" t="s">
        <v>250</v>
      </c>
      <c r="C52" s="35" t="s">
        <v>226</v>
      </c>
      <c r="D52" s="35">
        <v>1</v>
      </c>
      <c r="E52" s="63">
        <v>2</v>
      </c>
      <c r="F52" s="35">
        <v>12.42</v>
      </c>
      <c r="G52" s="35">
        <v>25</v>
      </c>
      <c r="H52" s="35">
        <v>5</v>
      </c>
      <c r="I52" s="35">
        <v>5</v>
      </c>
      <c r="J52" s="36"/>
      <c r="K52" s="36"/>
      <c r="L52" s="45">
        <f t="shared" si="9"/>
        <v>3.982382611528057</v>
      </c>
      <c r="M52" s="39">
        <v>5</v>
      </c>
      <c r="N52" s="39">
        <v>1</v>
      </c>
      <c r="O52" s="39">
        <v>3</v>
      </c>
      <c r="P52" s="39">
        <v>2</v>
      </c>
      <c r="Q52" s="57">
        <f t="shared" si="6"/>
        <v>4.375</v>
      </c>
      <c r="R52" s="48">
        <f t="shared" si="7"/>
        <v>3.982382611528057</v>
      </c>
      <c r="S52" s="51">
        <f t="shared" si="8"/>
        <v>4.375</v>
      </c>
    </row>
    <row r="53" spans="1:19" ht="76.5">
      <c r="A53" s="33" t="s">
        <v>114</v>
      </c>
      <c r="B53" s="34" t="s">
        <v>232</v>
      </c>
      <c r="C53" s="35" t="s">
        <v>60</v>
      </c>
      <c r="D53" s="35">
        <v>1</v>
      </c>
      <c r="E53" s="63">
        <v>4</v>
      </c>
      <c r="F53" s="35">
        <v>17.34</v>
      </c>
      <c r="G53" s="35">
        <v>35</v>
      </c>
      <c r="H53" s="35">
        <v>5</v>
      </c>
      <c r="I53" s="35">
        <v>5</v>
      </c>
      <c r="J53" s="36">
        <v>87</v>
      </c>
      <c r="K53" s="36">
        <v>33.5</v>
      </c>
      <c r="L53" s="45">
        <f t="shared" si="9"/>
        <v>4.681752620574305</v>
      </c>
      <c r="M53" s="39">
        <v>5</v>
      </c>
      <c r="N53" s="39">
        <v>4</v>
      </c>
      <c r="O53" s="39">
        <v>4</v>
      </c>
      <c r="P53" s="39">
        <v>5</v>
      </c>
      <c r="Q53" s="57">
        <f t="shared" si="6"/>
        <v>8.75</v>
      </c>
      <c r="R53" s="48">
        <f t="shared" si="7"/>
        <v>4.681752620574305</v>
      </c>
      <c r="S53" s="51">
        <f t="shared" si="8"/>
        <v>8.75</v>
      </c>
    </row>
    <row r="54" spans="1:19" ht="76.5">
      <c r="A54" s="33" t="s">
        <v>114</v>
      </c>
      <c r="B54" s="34" t="s">
        <v>61</v>
      </c>
      <c r="C54" s="35" t="s">
        <v>81</v>
      </c>
      <c r="D54" s="35">
        <v>1</v>
      </c>
      <c r="E54" s="63">
        <v>2</v>
      </c>
      <c r="F54" s="35">
        <v>16.4</v>
      </c>
      <c r="G54" s="35">
        <v>13</v>
      </c>
      <c r="H54" s="35">
        <v>5</v>
      </c>
      <c r="I54" s="35">
        <v>3</v>
      </c>
      <c r="J54" s="36">
        <v>28</v>
      </c>
      <c r="K54" s="36">
        <v>10</v>
      </c>
      <c r="L54" s="45">
        <f t="shared" si="9"/>
        <v>3.359344671877173</v>
      </c>
      <c r="M54" s="39">
        <v>3</v>
      </c>
      <c r="N54" s="39">
        <v>4</v>
      </c>
      <c r="O54" s="39">
        <v>4</v>
      </c>
      <c r="P54" s="39">
        <v>3</v>
      </c>
      <c r="Q54" s="57">
        <f t="shared" si="6"/>
        <v>6.25</v>
      </c>
      <c r="R54" s="48">
        <f t="shared" si="7"/>
        <v>3.359344671877173</v>
      </c>
      <c r="S54" s="51">
        <f t="shared" si="8"/>
        <v>6.25</v>
      </c>
    </row>
    <row r="55" spans="1:19" ht="76.5">
      <c r="A55" s="33" t="s">
        <v>114</v>
      </c>
      <c r="B55" s="34" t="s">
        <v>62</v>
      </c>
      <c r="C55" s="35" t="s">
        <v>82</v>
      </c>
      <c r="D55" s="35">
        <v>5</v>
      </c>
      <c r="E55" s="63">
        <v>3</v>
      </c>
      <c r="F55" s="35">
        <v>17.44</v>
      </c>
      <c r="G55" s="35">
        <v>17</v>
      </c>
      <c r="H55" s="35">
        <v>3</v>
      </c>
      <c r="I55" s="35">
        <v>3</v>
      </c>
      <c r="J55" s="36">
        <v>54</v>
      </c>
      <c r="K55" s="36">
        <v>17</v>
      </c>
      <c r="L55" s="45">
        <f t="shared" si="9"/>
        <v>2.8433481316714753</v>
      </c>
      <c r="M55" s="39">
        <v>3</v>
      </c>
      <c r="N55" s="39">
        <v>2</v>
      </c>
      <c r="O55" s="39">
        <v>4</v>
      </c>
      <c r="P55" s="39">
        <v>2</v>
      </c>
      <c r="Q55" s="57">
        <f t="shared" si="6"/>
        <v>4.375</v>
      </c>
      <c r="R55" s="48">
        <f t="shared" si="7"/>
        <v>2.8433481316714753</v>
      </c>
      <c r="S55" s="51">
        <f t="shared" si="8"/>
        <v>4.375</v>
      </c>
    </row>
    <row r="56" spans="1:19" ht="76.5">
      <c r="A56" s="33" t="s">
        <v>114</v>
      </c>
      <c r="B56" s="34" t="s">
        <v>63</v>
      </c>
      <c r="C56" s="35" t="s">
        <v>83</v>
      </c>
      <c r="D56" s="35">
        <v>1</v>
      </c>
      <c r="E56" s="63">
        <v>4</v>
      </c>
      <c r="F56" s="35">
        <v>16.82</v>
      </c>
      <c r="G56" s="35">
        <v>46</v>
      </c>
      <c r="H56" s="35">
        <v>5</v>
      </c>
      <c r="I56" s="35">
        <v>3</v>
      </c>
      <c r="J56" s="36">
        <v>94</v>
      </c>
      <c r="K56" s="36">
        <v>37.5</v>
      </c>
      <c r="L56" s="45">
        <f t="shared" si="9"/>
        <v>3.8727401068544447</v>
      </c>
      <c r="M56" s="39">
        <v>3</v>
      </c>
      <c r="N56" s="39">
        <v>1</v>
      </c>
      <c r="O56" s="39">
        <v>2</v>
      </c>
      <c r="P56" s="39">
        <v>2</v>
      </c>
      <c r="Q56" s="57">
        <f t="shared" si="6"/>
        <v>2.5</v>
      </c>
      <c r="R56" s="48">
        <f t="shared" si="7"/>
        <v>3.8727401068544447</v>
      </c>
      <c r="S56" s="51">
        <f t="shared" si="8"/>
        <v>2.5</v>
      </c>
    </row>
    <row r="57" spans="1:19" ht="76.5">
      <c r="A57" s="33" t="s">
        <v>114</v>
      </c>
      <c r="B57" s="34" t="s">
        <v>64</v>
      </c>
      <c r="C57" s="35" t="s">
        <v>84</v>
      </c>
      <c r="D57" s="35">
        <v>3</v>
      </c>
      <c r="E57" s="63">
        <v>5</v>
      </c>
      <c r="F57" s="35">
        <v>16.12</v>
      </c>
      <c r="G57" s="35">
        <v>22</v>
      </c>
      <c r="H57" s="35">
        <v>5</v>
      </c>
      <c r="I57" s="35">
        <v>5</v>
      </c>
      <c r="J57" s="36">
        <v>66</v>
      </c>
      <c r="K57" s="36">
        <v>19</v>
      </c>
      <c r="L57" s="45">
        <f t="shared" si="9"/>
        <v>4.713058466357103</v>
      </c>
      <c r="M57" s="39">
        <v>5</v>
      </c>
      <c r="N57" s="39">
        <v>1</v>
      </c>
      <c r="O57" s="39">
        <v>3</v>
      </c>
      <c r="P57" s="39">
        <v>2</v>
      </c>
      <c r="Q57" s="57">
        <f t="shared" si="6"/>
        <v>4.375</v>
      </c>
      <c r="R57" s="48">
        <f t="shared" si="7"/>
        <v>4.713058466357103</v>
      </c>
      <c r="S57" s="51">
        <f t="shared" si="8"/>
        <v>4.375</v>
      </c>
    </row>
    <row r="58" spans="1:19" ht="76.5">
      <c r="A58" s="33" t="s">
        <v>114</v>
      </c>
      <c r="B58" s="34" t="s">
        <v>86</v>
      </c>
      <c r="C58" s="35" t="s">
        <v>252</v>
      </c>
      <c r="D58" s="35"/>
      <c r="E58" s="63">
        <v>2</v>
      </c>
      <c r="F58" s="35">
        <v>16.22</v>
      </c>
      <c r="G58" s="35">
        <v>24</v>
      </c>
      <c r="H58" s="35">
        <v>5</v>
      </c>
      <c r="I58" s="35">
        <v>5</v>
      </c>
      <c r="J58" s="36">
        <v>59</v>
      </c>
      <c r="K58" s="36">
        <v>21</v>
      </c>
      <c r="L58" s="45">
        <f t="shared" si="9"/>
        <v>4.2226720762828105</v>
      </c>
      <c r="M58" s="39">
        <v>5</v>
      </c>
      <c r="N58" s="39">
        <v>2</v>
      </c>
      <c r="O58" s="39">
        <v>4</v>
      </c>
      <c r="P58" s="39">
        <v>4</v>
      </c>
      <c r="Q58" s="57">
        <f t="shared" si="6"/>
        <v>6.875</v>
      </c>
      <c r="R58" s="48">
        <f t="shared" si="7"/>
        <v>4.2226720762828105</v>
      </c>
      <c r="S58" s="51">
        <f t="shared" si="8"/>
        <v>6.875</v>
      </c>
    </row>
    <row r="59" spans="1:19" ht="76.5">
      <c r="A59" s="33" t="s">
        <v>114</v>
      </c>
      <c r="B59" s="34" t="s">
        <v>65</v>
      </c>
      <c r="C59" s="35" t="s">
        <v>85</v>
      </c>
      <c r="D59" s="35"/>
      <c r="E59" s="63">
        <v>1</v>
      </c>
      <c r="F59" s="35">
        <v>18.6</v>
      </c>
      <c r="G59" s="35">
        <v>6</v>
      </c>
      <c r="H59" s="35">
        <v>5</v>
      </c>
      <c r="I59" s="35">
        <v>3</v>
      </c>
      <c r="J59" s="36">
        <v>20</v>
      </c>
      <c r="K59" s="36">
        <v>6.5</v>
      </c>
      <c r="L59" s="45">
        <f t="shared" si="9"/>
        <v>3.3041375928405685</v>
      </c>
      <c r="M59" s="39">
        <v>3</v>
      </c>
      <c r="N59" s="39">
        <v>3</v>
      </c>
      <c r="O59" s="39">
        <v>3</v>
      </c>
      <c r="P59" s="39">
        <v>3</v>
      </c>
      <c r="Q59" s="57">
        <f t="shared" si="6"/>
        <v>5</v>
      </c>
      <c r="R59" s="48">
        <f t="shared" si="7"/>
        <v>3.3041375928405685</v>
      </c>
      <c r="S59" s="51">
        <f t="shared" si="8"/>
        <v>5</v>
      </c>
    </row>
    <row r="60" spans="1:19" ht="76.5">
      <c r="A60" s="33" t="s">
        <v>114</v>
      </c>
      <c r="B60" s="34" t="s">
        <v>245</v>
      </c>
      <c r="C60" s="35" t="s">
        <v>246</v>
      </c>
      <c r="D60" s="35">
        <v>12</v>
      </c>
      <c r="E60" s="63">
        <v>5</v>
      </c>
      <c r="F60" s="35">
        <v>18.39</v>
      </c>
      <c r="G60" s="35">
        <v>99</v>
      </c>
      <c r="H60" s="35">
        <v>5</v>
      </c>
      <c r="I60" s="35">
        <v>3</v>
      </c>
      <c r="J60" s="36">
        <v>28.5</v>
      </c>
      <c r="K60" s="36">
        <v>10</v>
      </c>
      <c r="L60" s="45">
        <f t="shared" si="9"/>
        <v>4.621387353534942</v>
      </c>
      <c r="M60" s="39">
        <v>3</v>
      </c>
      <c r="N60" s="39">
        <v>1</v>
      </c>
      <c r="O60" s="39">
        <v>3</v>
      </c>
      <c r="P60" s="39">
        <v>4</v>
      </c>
      <c r="Q60" s="57">
        <f t="shared" si="6"/>
        <v>4.375</v>
      </c>
      <c r="R60" s="48">
        <f t="shared" si="7"/>
        <v>4.621387353534942</v>
      </c>
      <c r="S60" s="51">
        <f t="shared" si="8"/>
        <v>4.375</v>
      </c>
    </row>
    <row r="61" spans="1:19" ht="76.5">
      <c r="A61" s="33" t="s">
        <v>114</v>
      </c>
      <c r="B61" s="34" t="s">
        <v>25</v>
      </c>
      <c r="C61" s="35" t="s">
        <v>66</v>
      </c>
      <c r="D61" s="35">
        <v>4</v>
      </c>
      <c r="E61" s="63">
        <v>4</v>
      </c>
      <c r="F61" s="35">
        <v>16.63</v>
      </c>
      <c r="G61" s="35">
        <v>40</v>
      </c>
      <c r="H61" s="35">
        <v>5</v>
      </c>
      <c r="I61" s="35">
        <v>3</v>
      </c>
      <c r="J61" s="36">
        <v>122</v>
      </c>
      <c r="K61" s="36">
        <v>38</v>
      </c>
      <c r="L61" s="45">
        <f t="shared" si="9"/>
        <v>3.880369513559785</v>
      </c>
      <c r="M61" s="39">
        <v>3</v>
      </c>
      <c r="N61" s="39">
        <v>4</v>
      </c>
      <c r="O61" s="39">
        <v>3</v>
      </c>
      <c r="P61" s="39">
        <v>3</v>
      </c>
      <c r="Q61" s="57">
        <f t="shared" si="6"/>
        <v>5.625</v>
      </c>
      <c r="R61" s="48">
        <f t="shared" si="7"/>
        <v>3.880369513559785</v>
      </c>
      <c r="S61" s="51">
        <f t="shared" si="8"/>
        <v>5.625</v>
      </c>
    </row>
    <row r="62" spans="1:19" ht="76.5">
      <c r="A62" s="33" t="s">
        <v>114</v>
      </c>
      <c r="B62" s="34" t="s">
        <v>68</v>
      </c>
      <c r="C62" s="35" t="s">
        <v>234</v>
      </c>
      <c r="D62" s="35"/>
      <c r="E62" s="63">
        <v>4</v>
      </c>
      <c r="F62" s="35">
        <v>18.63</v>
      </c>
      <c r="G62" s="35">
        <v>17</v>
      </c>
      <c r="H62" s="35">
        <v>5</v>
      </c>
      <c r="I62" s="35">
        <v>1</v>
      </c>
      <c r="J62" s="36">
        <v>46</v>
      </c>
      <c r="K62" s="36">
        <v>16.5</v>
      </c>
      <c r="L62" s="45">
        <f t="shared" si="9"/>
        <v>2.987837942862426</v>
      </c>
      <c r="M62" s="39">
        <v>3</v>
      </c>
      <c r="N62" s="39">
        <v>4</v>
      </c>
      <c r="O62" s="39">
        <v>4</v>
      </c>
      <c r="P62" s="39">
        <v>2</v>
      </c>
      <c r="Q62" s="57">
        <f t="shared" si="6"/>
        <v>5.625</v>
      </c>
      <c r="R62" s="48">
        <f t="shared" si="7"/>
        <v>2.987837942862426</v>
      </c>
      <c r="S62" s="51">
        <f t="shared" si="8"/>
        <v>5.625</v>
      </c>
    </row>
    <row r="63" spans="1:19" ht="153">
      <c r="A63" s="33" t="s">
        <v>114</v>
      </c>
      <c r="B63" s="34" t="s">
        <v>265</v>
      </c>
      <c r="C63" s="35" t="s">
        <v>233</v>
      </c>
      <c r="D63" s="35">
        <v>1</v>
      </c>
      <c r="E63" s="63">
        <v>0</v>
      </c>
      <c r="F63" s="35">
        <v>19.57</v>
      </c>
      <c r="G63" s="35">
        <v>5</v>
      </c>
      <c r="H63" s="35">
        <v>5</v>
      </c>
      <c r="I63" s="35">
        <v>3</v>
      </c>
      <c r="J63" s="36">
        <v>10</v>
      </c>
      <c r="K63" s="36">
        <v>4</v>
      </c>
      <c r="L63" s="45">
        <f t="shared" si="9"/>
        <v>3.2323655308498416</v>
      </c>
      <c r="M63" s="39">
        <v>3</v>
      </c>
      <c r="N63" s="39">
        <v>4</v>
      </c>
      <c r="O63" s="39">
        <v>2</v>
      </c>
      <c r="P63" s="39">
        <v>4</v>
      </c>
      <c r="Q63" s="57">
        <f t="shared" si="6"/>
        <v>5.625</v>
      </c>
      <c r="R63" s="48">
        <f t="shared" si="7"/>
        <v>3.2323655308498416</v>
      </c>
      <c r="S63" s="51">
        <f t="shared" si="8"/>
        <v>5.625</v>
      </c>
    </row>
    <row r="64" spans="1:19" ht="76.5">
      <c r="A64" s="33" t="s">
        <v>114</v>
      </c>
      <c r="B64" s="34" t="s">
        <v>69</v>
      </c>
      <c r="C64" s="35" t="s">
        <v>67</v>
      </c>
      <c r="D64" s="35"/>
      <c r="E64" s="63">
        <v>0</v>
      </c>
      <c r="F64" s="35">
        <v>11.85</v>
      </c>
      <c r="G64" s="35">
        <v>2</v>
      </c>
      <c r="H64" s="35">
        <v>5</v>
      </c>
      <c r="I64" s="35">
        <v>1</v>
      </c>
      <c r="J64" s="36">
        <v>12</v>
      </c>
      <c r="K64" s="36">
        <v>2</v>
      </c>
      <c r="L64" s="45">
        <f t="shared" si="9"/>
        <v>1.8289049514465547</v>
      </c>
      <c r="M64" s="39">
        <v>3</v>
      </c>
      <c r="N64" s="39">
        <v>4</v>
      </c>
      <c r="O64" s="39">
        <v>4</v>
      </c>
      <c r="P64" s="39">
        <v>2</v>
      </c>
      <c r="Q64" s="57">
        <f t="shared" si="6"/>
        <v>5.625</v>
      </c>
      <c r="R64" s="48">
        <f t="shared" si="7"/>
        <v>1.8289049514465547</v>
      </c>
      <c r="S64" s="51">
        <f t="shared" si="8"/>
        <v>5.625</v>
      </c>
    </row>
    <row r="65" spans="1:19" ht="153">
      <c r="A65" s="33" t="s">
        <v>113</v>
      </c>
      <c r="B65" s="34" t="s">
        <v>70</v>
      </c>
      <c r="C65" s="35" t="s">
        <v>71</v>
      </c>
      <c r="D65" s="35">
        <v>5</v>
      </c>
      <c r="E65" s="63">
        <v>5</v>
      </c>
      <c r="F65" s="35">
        <v>18.92</v>
      </c>
      <c r="G65" s="35">
        <v>67</v>
      </c>
      <c r="H65" s="35">
        <v>5</v>
      </c>
      <c r="I65" s="35">
        <v>5</v>
      </c>
      <c r="J65" s="36">
        <v>146</v>
      </c>
      <c r="K65" s="36">
        <v>63</v>
      </c>
      <c r="L65" s="45">
        <f t="shared" si="9"/>
        <v>5.190324539416138</v>
      </c>
      <c r="M65" s="39">
        <v>5</v>
      </c>
      <c r="N65" s="39">
        <v>2</v>
      </c>
      <c r="O65" s="39">
        <v>3</v>
      </c>
      <c r="P65" s="39">
        <v>4</v>
      </c>
      <c r="Q65" s="57">
        <f t="shared" si="6"/>
        <v>6.25</v>
      </c>
      <c r="R65" s="48">
        <f t="shared" si="7"/>
        <v>5.190324539416138</v>
      </c>
      <c r="S65" s="51">
        <f t="shared" si="8"/>
        <v>6.25</v>
      </c>
    </row>
    <row r="66" spans="1:19" ht="153">
      <c r="A66" s="33" t="s">
        <v>113</v>
      </c>
      <c r="B66" s="34" t="s">
        <v>73</v>
      </c>
      <c r="C66" s="35" t="s">
        <v>72</v>
      </c>
      <c r="D66" s="35">
        <v>5</v>
      </c>
      <c r="E66" s="63">
        <v>4</v>
      </c>
      <c r="F66" s="35">
        <v>17.95</v>
      </c>
      <c r="G66" s="35">
        <v>33</v>
      </c>
      <c r="H66" s="35">
        <v>5</v>
      </c>
      <c r="I66" s="35">
        <v>5</v>
      </c>
      <c r="J66" s="36">
        <v>85</v>
      </c>
      <c r="K66" s="36">
        <v>30.5</v>
      </c>
      <c r="L66" s="45">
        <f t="shared" si="9"/>
        <v>4.784785358564453</v>
      </c>
      <c r="M66" s="39">
        <v>5</v>
      </c>
      <c r="N66" s="39">
        <v>1</v>
      </c>
      <c r="O66" s="39">
        <v>2</v>
      </c>
      <c r="P66" s="39">
        <v>5</v>
      </c>
      <c r="Q66" s="57">
        <f t="shared" si="6"/>
        <v>5.625</v>
      </c>
      <c r="R66" s="48">
        <f t="shared" si="7"/>
        <v>4.784785358564453</v>
      </c>
      <c r="S66" s="51">
        <f t="shared" si="8"/>
        <v>5.625</v>
      </c>
    </row>
    <row r="67" spans="1:19" ht="153">
      <c r="A67" s="33" t="s">
        <v>113</v>
      </c>
      <c r="B67" s="34" t="s">
        <v>75</v>
      </c>
      <c r="C67" s="35" t="s">
        <v>74</v>
      </c>
      <c r="D67" s="35">
        <v>3</v>
      </c>
      <c r="E67" s="63">
        <v>2</v>
      </c>
      <c r="F67" s="35">
        <v>16.64</v>
      </c>
      <c r="G67" s="35">
        <v>9</v>
      </c>
      <c r="H67" s="35">
        <v>5</v>
      </c>
      <c r="I67" s="35">
        <v>2</v>
      </c>
      <c r="J67" s="36">
        <v>29</v>
      </c>
      <c r="K67" s="36">
        <v>9</v>
      </c>
      <c r="L67" s="45">
        <f t="shared" si="9"/>
        <v>2.973209215811576</v>
      </c>
      <c r="M67" s="39">
        <v>5</v>
      </c>
      <c r="N67" s="39">
        <v>1</v>
      </c>
      <c r="O67" s="39">
        <v>2</v>
      </c>
      <c r="P67" s="39">
        <v>3</v>
      </c>
      <c r="Q67" s="57">
        <f t="shared" si="6"/>
        <v>4.375</v>
      </c>
      <c r="R67" s="48">
        <f t="shared" si="7"/>
        <v>2.973209215811576</v>
      </c>
      <c r="S67" s="51">
        <f t="shared" si="8"/>
        <v>4.375</v>
      </c>
    </row>
    <row r="68" spans="1:19" ht="153">
      <c r="A68" s="33" t="s">
        <v>113</v>
      </c>
      <c r="B68" s="34" t="s">
        <v>76</v>
      </c>
      <c r="C68" s="35" t="s">
        <v>77</v>
      </c>
      <c r="D68" s="35">
        <v>3</v>
      </c>
      <c r="E68" s="63">
        <v>4</v>
      </c>
      <c r="F68" s="35">
        <v>17.5</v>
      </c>
      <c r="G68" s="35">
        <v>43</v>
      </c>
      <c r="H68" s="35">
        <v>5</v>
      </c>
      <c r="I68" s="35">
        <v>5</v>
      </c>
      <c r="J68" s="36">
        <v>108</v>
      </c>
      <c r="K68" s="36">
        <v>37.5</v>
      </c>
      <c r="L68" s="45">
        <f t="shared" si="9"/>
        <v>4.7726300663391585</v>
      </c>
      <c r="M68" s="39">
        <v>5</v>
      </c>
      <c r="N68" s="39">
        <v>1</v>
      </c>
      <c r="O68" s="39">
        <v>2</v>
      </c>
      <c r="P68" s="39">
        <v>5</v>
      </c>
      <c r="Q68" s="57">
        <f t="shared" si="6"/>
        <v>5.625</v>
      </c>
      <c r="R68" s="48">
        <f t="shared" si="7"/>
        <v>4.7726300663391585</v>
      </c>
      <c r="S68" s="51">
        <f t="shared" si="8"/>
        <v>5.625</v>
      </c>
    </row>
    <row r="69" spans="1:19" ht="153">
      <c r="A69" s="33" t="s">
        <v>113</v>
      </c>
      <c r="B69" s="34" t="s">
        <v>78</v>
      </c>
      <c r="C69" s="35" t="s">
        <v>207</v>
      </c>
      <c r="D69" s="35"/>
      <c r="E69" s="63">
        <v>3</v>
      </c>
      <c r="F69" s="35">
        <v>17.86</v>
      </c>
      <c r="G69" s="35">
        <v>4</v>
      </c>
      <c r="H69" s="35">
        <v>5</v>
      </c>
      <c r="I69" s="35">
        <v>4</v>
      </c>
      <c r="J69" s="36">
        <v>11</v>
      </c>
      <c r="K69" s="36">
        <v>3.5</v>
      </c>
      <c r="L69" s="45">
        <f t="shared" si="9"/>
        <v>3.9614990719596017</v>
      </c>
      <c r="M69" s="39">
        <v>5</v>
      </c>
      <c r="N69" s="39">
        <v>1</v>
      </c>
      <c r="O69" s="39">
        <v>1</v>
      </c>
      <c r="P69" s="39">
        <v>4</v>
      </c>
      <c r="Q69" s="57">
        <f t="shared" si="6"/>
        <v>4.375</v>
      </c>
      <c r="R69" s="48">
        <f t="shared" si="7"/>
        <v>3.9614990719596017</v>
      </c>
      <c r="S69" s="51">
        <f t="shared" si="8"/>
        <v>4.375</v>
      </c>
    </row>
    <row r="70" spans="1:19" ht="153">
      <c r="A70" s="33" t="s">
        <v>113</v>
      </c>
      <c r="B70" s="34" t="s">
        <v>205</v>
      </c>
      <c r="C70" s="35" t="s">
        <v>206</v>
      </c>
      <c r="D70" s="35">
        <v>9</v>
      </c>
      <c r="E70" s="63">
        <v>2</v>
      </c>
      <c r="F70" s="35">
        <v>12.39</v>
      </c>
      <c r="G70" s="35">
        <v>56</v>
      </c>
      <c r="H70" s="35">
        <v>5</v>
      </c>
      <c r="I70" s="35">
        <v>5</v>
      </c>
      <c r="J70" s="36"/>
      <c r="K70" s="36"/>
      <c r="L70" s="45">
        <f t="shared" si="9"/>
        <v>4.293906062464177</v>
      </c>
      <c r="M70" s="39">
        <v>2</v>
      </c>
      <c r="N70" s="39">
        <v>1</v>
      </c>
      <c r="O70" s="39">
        <v>2</v>
      </c>
      <c r="P70" s="39">
        <v>5</v>
      </c>
      <c r="Q70" s="57">
        <f t="shared" si="6"/>
        <v>3.75</v>
      </c>
      <c r="R70" s="48">
        <f t="shared" si="7"/>
        <v>4.293906062464177</v>
      </c>
      <c r="S70" s="51">
        <f t="shared" si="8"/>
        <v>3.75</v>
      </c>
    </row>
    <row r="71" spans="1:19" ht="153">
      <c r="A71" s="33" t="s">
        <v>231</v>
      </c>
      <c r="B71" s="66" t="s">
        <v>231</v>
      </c>
      <c r="C71" s="35" t="s">
        <v>249</v>
      </c>
      <c r="D71" s="35">
        <v>13</v>
      </c>
      <c r="E71" s="63">
        <v>1</v>
      </c>
      <c r="F71" s="35">
        <v>14.14</v>
      </c>
      <c r="G71" s="35">
        <v>46</v>
      </c>
      <c r="H71" s="35">
        <v>5</v>
      </c>
      <c r="I71" s="35">
        <v>3</v>
      </c>
      <c r="J71" s="36"/>
      <c r="K71" s="36"/>
      <c r="L71" s="45">
        <f t="shared" si="9"/>
        <v>3.4472690400298744</v>
      </c>
      <c r="M71" s="39">
        <v>5</v>
      </c>
      <c r="N71" s="39">
        <v>1</v>
      </c>
      <c r="O71" s="39">
        <v>1</v>
      </c>
      <c r="P71" s="39">
        <v>3</v>
      </c>
      <c r="Q71" s="57">
        <f aca="true" t="shared" si="10" ref="Q71:Q102">((((M71-1)/4)+((N71-1)/4)+((O71-1)/4)+((P71-1))/4)/4)*10</f>
        <v>3.75</v>
      </c>
      <c r="R71" s="48">
        <f t="shared" si="7"/>
        <v>3.4472690400298744</v>
      </c>
      <c r="S71" s="51">
        <f t="shared" si="8"/>
        <v>3.75</v>
      </c>
    </row>
    <row r="72" spans="1:19" ht="76.5">
      <c r="A72" s="33" t="s">
        <v>236</v>
      </c>
      <c r="B72" s="66" t="s">
        <v>236</v>
      </c>
      <c r="C72" s="35" t="s">
        <v>230</v>
      </c>
      <c r="D72" s="35">
        <v>1</v>
      </c>
      <c r="E72" s="63">
        <v>3</v>
      </c>
      <c r="F72" s="35">
        <v>11.48</v>
      </c>
      <c r="G72" s="35">
        <v>51</v>
      </c>
      <c r="H72" s="35">
        <v>5</v>
      </c>
      <c r="I72" s="35">
        <v>3</v>
      </c>
      <c r="J72" s="36"/>
      <c r="K72" s="36"/>
      <c r="L72" s="45">
        <f t="shared" si="9"/>
        <v>3.3781115506547983</v>
      </c>
      <c r="M72" s="39">
        <v>3</v>
      </c>
      <c r="N72" s="39">
        <v>1</v>
      </c>
      <c r="O72" s="39">
        <v>2</v>
      </c>
      <c r="P72" s="39">
        <v>2</v>
      </c>
      <c r="Q72" s="57">
        <f t="shared" si="10"/>
        <v>2.5</v>
      </c>
      <c r="R72" s="48">
        <f t="shared" si="7"/>
        <v>3.3781115506547983</v>
      </c>
      <c r="S72" s="51">
        <f t="shared" si="8"/>
        <v>2.5</v>
      </c>
    </row>
    <row r="73" spans="1:19" ht="76.5">
      <c r="A73" s="33" t="s">
        <v>235</v>
      </c>
      <c r="B73" s="66" t="s">
        <v>235</v>
      </c>
      <c r="C73" s="35" t="s">
        <v>237</v>
      </c>
      <c r="D73" s="35">
        <v>2</v>
      </c>
      <c r="E73" s="63">
        <v>0</v>
      </c>
      <c r="F73" s="35">
        <v>12.76</v>
      </c>
      <c r="G73" s="35">
        <v>21.5</v>
      </c>
      <c r="H73" s="35">
        <v>5</v>
      </c>
      <c r="I73" s="35">
        <v>3</v>
      </c>
      <c r="J73" s="36"/>
      <c r="K73" s="36"/>
      <c r="L73" s="45">
        <f aca="true" t="shared" si="11" ref="L73:L113">((((D73-$D$4)/($D$5))+((E73-$E$4)/($E$5))+((F73-$F$4)/($F$5))+((G73-$G$4)/($G$5))+((H73-$H$4)/($H$5))+((I73-$I$4)/($I$5)))/6)*10</f>
        <v>2.86831431185351</v>
      </c>
      <c r="M73" s="37">
        <v>3</v>
      </c>
      <c r="N73" s="37">
        <v>1</v>
      </c>
      <c r="O73" s="37">
        <v>2</v>
      </c>
      <c r="P73" s="37">
        <v>2</v>
      </c>
      <c r="Q73" s="57">
        <f t="shared" si="10"/>
        <v>2.5</v>
      </c>
      <c r="R73" s="48">
        <f aca="true" t="shared" si="12" ref="R73:R93">L73</f>
        <v>2.86831431185351</v>
      </c>
      <c r="S73" s="51">
        <f aca="true" t="shared" si="13" ref="S73:S93">Q73</f>
        <v>2.5</v>
      </c>
    </row>
    <row r="74" spans="1:19" ht="76.5">
      <c r="A74" s="33" t="s">
        <v>160</v>
      </c>
      <c r="B74" s="66" t="s">
        <v>160</v>
      </c>
      <c r="C74" s="35"/>
      <c r="D74" s="35">
        <v>11</v>
      </c>
      <c r="E74" s="63">
        <v>5</v>
      </c>
      <c r="F74" s="35">
        <v>9.545</v>
      </c>
      <c r="G74" s="35">
        <v>79.75</v>
      </c>
      <c r="H74" s="35">
        <v>5</v>
      </c>
      <c r="I74" s="35">
        <v>3</v>
      </c>
      <c r="J74" s="36">
        <v>180</v>
      </c>
      <c r="K74" s="36">
        <v>79.75</v>
      </c>
      <c r="L74" s="45">
        <f t="shared" si="11"/>
        <v>3.8839537236951367</v>
      </c>
      <c r="M74" s="37">
        <v>3</v>
      </c>
      <c r="N74" s="37">
        <v>1</v>
      </c>
      <c r="O74" s="37">
        <v>1</v>
      </c>
      <c r="P74" s="37">
        <v>3</v>
      </c>
      <c r="Q74" s="57">
        <f t="shared" si="10"/>
        <v>2.5</v>
      </c>
      <c r="R74" s="48">
        <f t="shared" si="12"/>
        <v>3.8839537236951367</v>
      </c>
      <c r="S74" s="51">
        <f t="shared" si="13"/>
        <v>2.5</v>
      </c>
    </row>
    <row r="75" spans="1:19" ht="76.5">
      <c r="A75" s="33" t="s">
        <v>161</v>
      </c>
      <c r="B75" s="66" t="s">
        <v>161</v>
      </c>
      <c r="C75" s="35"/>
      <c r="D75" s="35">
        <v>13</v>
      </c>
      <c r="E75" s="63">
        <v>4</v>
      </c>
      <c r="F75" s="35">
        <v>9.333</v>
      </c>
      <c r="G75" s="35">
        <v>46</v>
      </c>
      <c r="H75" s="35">
        <v>3</v>
      </c>
      <c r="I75" s="35">
        <v>2</v>
      </c>
      <c r="J75" s="36">
        <v>120</v>
      </c>
      <c r="K75" s="36">
        <v>46</v>
      </c>
      <c r="L75" s="45">
        <f t="shared" si="11"/>
        <v>2.318231338199984</v>
      </c>
      <c r="M75" s="37">
        <v>3</v>
      </c>
      <c r="N75" s="37">
        <v>1</v>
      </c>
      <c r="O75" s="37">
        <v>1</v>
      </c>
      <c r="P75" s="37">
        <v>2</v>
      </c>
      <c r="Q75" s="57">
        <f t="shared" si="10"/>
        <v>1.875</v>
      </c>
      <c r="R75" s="48">
        <f t="shared" si="12"/>
        <v>2.318231338199984</v>
      </c>
      <c r="S75" s="51">
        <f t="shared" si="13"/>
        <v>1.875</v>
      </c>
    </row>
    <row r="76" spans="1:19" ht="153">
      <c r="A76" s="33" t="s">
        <v>0</v>
      </c>
      <c r="B76" s="34" t="s">
        <v>125</v>
      </c>
      <c r="C76" s="35" t="s">
        <v>126</v>
      </c>
      <c r="D76" s="35">
        <v>15</v>
      </c>
      <c r="E76" s="63">
        <v>11</v>
      </c>
      <c r="F76" s="35">
        <v>15.53</v>
      </c>
      <c r="G76" s="35">
        <v>81.5</v>
      </c>
      <c r="H76" s="35">
        <v>5</v>
      </c>
      <c r="I76" s="35">
        <v>3</v>
      </c>
      <c r="J76" s="36">
        <v>149</v>
      </c>
      <c r="K76" s="36">
        <v>81.5</v>
      </c>
      <c r="L76" s="45">
        <f t="shared" si="11"/>
        <v>5.289670132282739</v>
      </c>
      <c r="M76" s="37">
        <v>3</v>
      </c>
      <c r="N76" s="37">
        <v>5</v>
      </c>
      <c r="O76" s="37">
        <v>5</v>
      </c>
      <c r="P76" s="37">
        <v>3</v>
      </c>
      <c r="Q76" s="57">
        <f t="shared" si="10"/>
        <v>7.5</v>
      </c>
      <c r="R76" s="48">
        <f t="shared" si="12"/>
        <v>5.289670132282739</v>
      </c>
      <c r="S76" s="51">
        <f t="shared" si="13"/>
        <v>7.5</v>
      </c>
    </row>
    <row r="77" spans="1:19" ht="306">
      <c r="A77" s="33" t="s">
        <v>0</v>
      </c>
      <c r="B77" s="34" t="s">
        <v>127</v>
      </c>
      <c r="C77" s="35" t="s">
        <v>216</v>
      </c>
      <c r="D77" s="35">
        <v>16</v>
      </c>
      <c r="E77" s="63">
        <v>8</v>
      </c>
      <c r="F77" s="35">
        <v>17.47</v>
      </c>
      <c r="G77" s="35">
        <v>56.75</v>
      </c>
      <c r="H77" s="35">
        <v>5</v>
      </c>
      <c r="I77" s="35">
        <v>5</v>
      </c>
      <c r="J77" s="36">
        <v>134</v>
      </c>
      <c r="K77" s="36">
        <v>56.75</v>
      </c>
      <c r="L77" s="45">
        <f t="shared" si="11"/>
        <v>5.6850916867684775</v>
      </c>
      <c r="M77" s="37">
        <v>5</v>
      </c>
      <c r="N77" s="37">
        <v>3</v>
      </c>
      <c r="O77" s="37">
        <v>4</v>
      </c>
      <c r="P77" s="37">
        <v>5</v>
      </c>
      <c r="Q77" s="57">
        <f t="shared" si="10"/>
        <v>8.125</v>
      </c>
      <c r="R77" s="48">
        <f t="shared" si="12"/>
        <v>5.6850916867684775</v>
      </c>
      <c r="S77" s="51">
        <f t="shared" si="13"/>
        <v>8.125</v>
      </c>
    </row>
    <row r="78" spans="1:19" ht="153">
      <c r="A78" s="33" t="s">
        <v>0</v>
      </c>
      <c r="B78" s="34" t="s">
        <v>128</v>
      </c>
      <c r="C78" s="35" t="s">
        <v>259</v>
      </c>
      <c r="D78" s="35">
        <v>13</v>
      </c>
      <c r="E78" s="63">
        <v>7</v>
      </c>
      <c r="F78" s="35">
        <v>16.76</v>
      </c>
      <c r="G78" s="35">
        <v>23</v>
      </c>
      <c r="H78" s="35">
        <v>3</v>
      </c>
      <c r="I78" s="35">
        <v>3</v>
      </c>
      <c r="J78" s="36">
        <v>62</v>
      </c>
      <c r="K78" s="36">
        <v>23</v>
      </c>
      <c r="L78" s="45">
        <f t="shared" si="11"/>
        <v>3.5785380456946525</v>
      </c>
      <c r="M78" s="37">
        <v>3</v>
      </c>
      <c r="N78" s="37">
        <v>5</v>
      </c>
      <c r="O78" s="37">
        <v>5</v>
      </c>
      <c r="P78" s="37">
        <v>3</v>
      </c>
      <c r="Q78" s="57">
        <f t="shared" si="10"/>
        <v>7.5</v>
      </c>
      <c r="R78" s="48">
        <f t="shared" si="12"/>
        <v>3.5785380456946525</v>
      </c>
      <c r="S78" s="51">
        <f t="shared" si="13"/>
        <v>7.5</v>
      </c>
    </row>
    <row r="79" spans="1:19" ht="76.5">
      <c r="A79" s="33" t="s">
        <v>0</v>
      </c>
      <c r="B79" s="34" t="s">
        <v>129</v>
      </c>
      <c r="C79" s="35" t="s">
        <v>192</v>
      </c>
      <c r="D79" s="35">
        <v>12</v>
      </c>
      <c r="E79" s="63">
        <v>8</v>
      </c>
      <c r="F79" s="35">
        <v>16.72</v>
      </c>
      <c r="G79" s="35">
        <v>51.25</v>
      </c>
      <c r="H79" s="35">
        <v>5</v>
      </c>
      <c r="I79" s="35">
        <v>3</v>
      </c>
      <c r="J79" s="36">
        <v>127</v>
      </c>
      <c r="K79" s="36">
        <v>51.25</v>
      </c>
      <c r="L79" s="45">
        <f t="shared" si="11"/>
        <v>4.697824113472557</v>
      </c>
      <c r="M79" s="37">
        <v>3</v>
      </c>
      <c r="N79" s="37">
        <v>3</v>
      </c>
      <c r="O79" s="37">
        <v>4</v>
      </c>
      <c r="P79" s="37">
        <v>5</v>
      </c>
      <c r="Q79" s="57">
        <f t="shared" si="10"/>
        <v>6.875</v>
      </c>
      <c r="R79" s="48">
        <f t="shared" si="12"/>
        <v>4.697824113472557</v>
      </c>
      <c r="S79" s="51">
        <f t="shared" si="13"/>
        <v>6.875</v>
      </c>
    </row>
    <row r="80" spans="1:19" ht="153">
      <c r="A80" s="33" t="s">
        <v>0</v>
      </c>
      <c r="B80" s="34" t="s">
        <v>130</v>
      </c>
      <c r="C80" s="35" t="s">
        <v>256</v>
      </c>
      <c r="D80" s="35">
        <v>7</v>
      </c>
      <c r="E80" s="63">
        <v>3</v>
      </c>
      <c r="F80" s="35">
        <v>14.11</v>
      </c>
      <c r="G80" s="35">
        <v>9.75</v>
      </c>
      <c r="H80" s="35">
        <v>5</v>
      </c>
      <c r="I80" s="35">
        <v>3</v>
      </c>
      <c r="J80" s="36">
        <v>34</v>
      </c>
      <c r="K80" s="36">
        <v>9.75</v>
      </c>
      <c r="L80" s="45">
        <f t="shared" si="11"/>
        <v>3.441624155649175</v>
      </c>
      <c r="M80" s="37">
        <v>3</v>
      </c>
      <c r="N80" s="37">
        <v>3</v>
      </c>
      <c r="O80" s="37">
        <v>5</v>
      </c>
      <c r="P80" s="37">
        <v>3</v>
      </c>
      <c r="Q80" s="57">
        <f t="shared" si="10"/>
        <v>6.25</v>
      </c>
      <c r="R80" s="48">
        <f t="shared" si="12"/>
        <v>3.441624155649175</v>
      </c>
      <c r="S80" s="51">
        <f t="shared" si="13"/>
        <v>6.25</v>
      </c>
    </row>
    <row r="81" spans="1:19" ht="153">
      <c r="A81" s="33" t="s">
        <v>0</v>
      </c>
      <c r="B81" s="34" t="s">
        <v>8</v>
      </c>
      <c r="C81" s="35" t="s">
        <v>12</v>
      </c>
      <c r="D81" s="35">
        <v>4</v>
      </c>
      <c r="E81" s="63">
        <v>3</v>
      </c>
      <c r="F81" s="35">
        <v>18.05</v>
      </c>
      <c r="G81" s="35">
        <v>12</v>
      </c>
      <c r="H81" s="35">
        <v>5</v>
      </c>
      <c r="I81" s="35">
        <v>3</v>
      </c>
      <c r="J81" s="36">
        <v>29</v>
      </c>
      <c r="K81" s="36">
        <v>12</v>
      </c>
      <c r="L81" s="45">
        <f t="shared" si="11"/>
        <v>3.67363400364803</v>
      </c>
      <c r="M81" s="37">
        <v>5</v>
      </c>
      <c r="N81" s="37">
        <v>2</v>
      </c>
      <c r="O81" s="37">
        <v>4</v>
      </c>
      <c r="P81" s="37">
        <v>4</v>
      </c>
      <c r="Q81" s="57">
        <f t="shared" si="10"/>
        <v>6.875</v>
      </c>
      <c r="R81" s="48">
        <f t="shared" si="12"/>
        <v>3.67363400364803</v>
      </c>
      <c r="S81" s="51">
        <f t="shared" si="13"/>
        <v>6.875</v>
      </c>
    </row>
    <row r="82" spans="1:19" ht="153">
      <c r="A82" s="33" t="s">
        <v>0</v>
      </c>
      <c r="B82" s="34" t="s">
        <v>131</v>
      </c>
      <c r="C82" s="35" t="s">
        <v>132</v>
      </c>
      <c r="D82" s="35">
        <v>43</v>
      </c>
      <c r="E82" s="63">
        <v>10</v>
      </c>
      <c r="F82" s="35">
        <v>15.78</v>
      </c>
      <c r="G82" s="35">
        <v>133</v>
      </c>
      <c r="H82" s="35">
        <v>5</v>
      </c>
      <c r="I82" s="35">
        <v>3</v>
      </c>
      <c r="J82" s="36">
        <v>340</v>
      </c>
      <c r="K82" s="36">
        <v>133</v>
      </c>
      <c r="L82" s="45">
        <f t="shared" si="11"/>
        <v>5.940107559779836</v>
      </c>
      <c r="M82" s="37">
        <v>3</v>
      </c>
      <c r="N82" s="37">
        <v>4</v>
      </c>
      <c r="O82" s="37">
        <v>5</v>
      </c>
      <c r="P82" s="37">
        <v>3</v>
      </c>
      <c r="Q82" s="57">
        <f t="shared" si="10"/>
        <v>6.875</v>
      </c>
      <c r="R82" s="48">
        <f t="shared" si="12"/>
        <v>5.940107559779836</v>
      </c>
      <c r="S82" s="51">
        <f t="shared" si="13"/>
        <v>6.875</v>
      </c>
    </row>
    <row r="83" spans="1:19" ht="153">
      <c r="A83" s="33" t="s">
        <v>0</v>
      </c>
      <c r="B83" s="34" t="s">
        <v>177</v>
      </c>
      <c r="C83" s="35" t="s">
        <v>178</v>
      </c>
      <c r="D83" s="35">
        <v>11</v>
      </c>
      <c r="E83" s="63">
        <v>1</v>
      </c>
      <c r="F83" s="35">
        <v>16.98</v>
      </c>
      <c r="G83" s="35">
        <v>6.5</v>
      </c>
      <c r="H83" s="35">
        <v>5</v>
      </c>
      <c r="I83" s="35">
        <v>3</v>
      </c>
      <c r="J83" s="36">
        <v>17</v>
      </c>
      <c r="K83" s="36">
        <v>6.5</v>
      </c>
      <c r="L83" s="45">
        <f t="shared" si="11"/>
        <v>3.3915955845193158</v>
      </c>
      <c r="M83" s="37">
        <v>5</v>
      </c>
      <c r="N83" s="37">
        <v>3</v>
      </c>
      <c r="O83" s="37">
        <v>5</v>
      </c>
      <c r="P83" s="37">
        <v>3</v>
      </c>
      <c r="Q83" s="57">
        <f t="shared" si="10"/>
        <v>7.5</v>
      </c>
      <c r="R83" s="48">
        <f t="shared" si="12"/>
        <v>3.3915955845193158</v>
      </c>
      <c r="S83" s="51">
        <f t="shared" si="13"/>
        <v>7.5</v>
      </c>
    </row>
    <row r="84" spans="1:19" ht="153">
      <c r="A84" s="33" t="s">
        <v>0</v>
      </c>
      <c r="B84" s="34" t="s">
        <v>6</v>
      </c>
      <c r="C84" s="35" t="s">
        <v>5</v>
      </c>
      <c r="D84" s="35">
        <v>5</v>
      </c>
      <c r="E84" s="63">
        <v>5</v>
      </c>
      <c r="F84" s="35">
        <v>16.14</v>
      </c>
      <c r="G84" s="35">
        <v>79</v>
      </c>
      <c r="H84" s="35">
        <v>5</v>
      </c>
      <c r="I84" s="35">
        <v>3</v>
      </c>
      <c r="J84" s="36">
        <v>66</v>
      </c>
      <c r="K84" s="36">
        <v>79</v>
      </c>
      <c r="L84" s="45">
        <f t="shared" si="11"/>
        <v>4.2299701597376576</v>
      </c>
      <c r="M84" s="37">
        <v>3</v>
      </c>
      <c r="N84" s="37">
        <v>3</v>
      </c>
      <c r="O84" s="37">
        <v>5</v>
      </c>
      <c r="P84" s="37">
        <v>3</v>
      </c>
      <c r="Q84" s="57">
        <f t="shared" si="10"/>
        <v>6.25</v>
      </c>
      <c r="R84" s="48">
        <f t="shared" si="12"/>
        <v>4.2299701597376576</v>
      </c>
      <c r="S84" s="51">
        <f t="shared" si="13"/>
        <v>6.25</v>
      </c>
    </row>
    <row r="85" spans="1:19" ht="153">
      <c r="A85" s="33" t="s">
        <v>0</v>
      </c>
      <c r="B85" s="34" t="s">
        <v>133</v>
      </c>
      <c r="C85" s="35" t="s">
        <v>134</v>
      </c>
      <c r="D85" s="35">
        <v>28</v>
      </c>
      <c r="E85" s="63">
        <v>1</v>
      </c>
      <c r="F85" s="35">
        <v>20.36</v>
      </c>
      <c r="G85" s="35">
        <v>32.5</v>
      </c>
      <c r="H85" s="35">
        <v>5</v>
      </c>
      <c r="I85" s="35">
        <v>3</v>
      </c>
      <c r="J85" s="36">
        <v>47</v>
      </c>
      <c r="K85" s="36">
        <v>32.5</v>
      </c>
      <c r="L85" s="45">
        <f t="shared" si="11"/>
        <v>4.073589854086414</v>
      </c>
      <c r="M85" s="37">
        <v>5</v>
      </c>
      <c r="N85" s="37">
        <v>3</v>
      </c>
      <c r="O85" s="37">
        <v>3</v>
      </c>
      <c r="P85" s="37">
        <v>4</v>
      </c>
      <c r="Q85" s="57">
        <f t="shared" si="10"/>
        <v>6.875</v>
      </c>
      <c r="R85" s="48">
        <f t="shared" si="12"/>
        <v>4.073589854086414</v>
      </c>
      <c r="S85" s="51">
        <f t="shared" si="13"/>
        <v>6.875</v>
      </c>
    </row>
    <row r="86" spans="1:19" ht="76.5">
      <c r="A86" s="33" t="s">
        <v>0</v>
      </c>
      <c r="B86" s="34" t="s">
        <v>135</v>
      </c>
      <c r="C86" s="35" t="s">
        <v>136</v>
      </c>
      <c r="D86" s="35"/>
      <c r="E86" s="63">
        <v>5</v>
      </c>
      <c r="F86" s="35">
        <v>16.83</v>
      </c>
      <c r="G86" s="35">
        <v>21</v>
      </c>
      <c r="H86" s="35">
        <v>5</v>
      </c>
      <c r="I86" s="35">
        <v>5</v>
      </c>
      <c r="J86" s="36">
        <v>35</v>
      </c>
      <c r="K86" s="36">
        <v>21</v>
      </c>
      <c r="L86" s="45">
        <f t="shared" si="11"/>
        <v>4.703074192811492</v>
      </c>
      <c r="M86" s="37">
        <v>3</v>
      </c>
      <c r="N86" s="37">
        <v>5</v>
      </c>
      <c r="O86" s="37">
        <v>4</v>
      </c>
      <c r="P86" s="37">
        <v>3</v>
      </c>
      <c r="Q86" s="57">
        <f t="shared" si="10"/>
        <v>6.875</v>
      </c>
      <c r="R86" s="48">
        <f t="shared" si="12"/>
        <v>4.703074192811492</v>
      </c>
      <c r="S86" s="51">
        <f t="shared" si="13"/>
        <v>6.875</v>
      </c>
    </row>
    <row r="87" spans="1:19" ht="76.5">
      <c r="A87" s="33" t="s">
        <v>0</v>
      </c>
      <c r="B87" s="34" t="s">
        <v>137</v>
      </c>
      <c r="C87" s="35" t="s">
        <v>257</v>
      </c>
      <c r="D87" s="35">
        <v>12</v>
      </c>
      <c r="E87" s="63">
        <v>9</v>
      </c>
      <c r="F87" s="35">
        <v>11.2</v>
      </c>
      <c r="G87" s="35">
        <v>105.5</v>
      </c>
      <c r="H87" s="35">
        <v>5</v>
      </c>
      <c r="I87" s="35">
        <v>3</v>
      </c>
      <c r="J87" s="36">
        <v>304</v>
      </c>
      <c r="K87" s="36">
        <v>105.5</v>
      </c>
      <c r="L87" s="45">
        <f t="shared" si="11"/>
        <v>4.764190501722663</v>
      </c>
      <c r="M87" s="37">
        <v>3</v>
      </c>
      <c r="N87" s="37">
        <v>4</v>
      </c>
      <c r="O87" s="37">
        <v>4</v>
      </c>
      <c r="P87" s="37">
        <v>4</v>
      </c>
      <c r="Q87" s="57">
        <f t="shared" si="10"/>
        <v>6.875</v>
      </c>
      <c r="R87" s="48">
        <f t="shared" si="12"/>
        <v>4.764190501722663</v>
      </c>
      <c r="S87" s="51">
        <f t="shared" si="13"/>
        <v>6.875</v>
      </c>
    </row>
    <row r="88" spans="1:19" ht="76.5">
      <c r="A88" s="33" t="s">
        <v>0</v>
      </c>
      <c r="B88" s="34" t="s">
        <v>138</v>
      </c>
      <c r="C88" s="35" t="s">
        <v>139</v>
      </c>
      <c r="D88" s="35">
        <v>3</v>
      </c>
      <c r="E88" s="63">
        <v>3</v>
      </c>
      <c r="F88" s="35">
        <v>12.46</v>
      </c>
      <c r="G88" s="35">
        <v>40.5</v>
      </c>
      <c r="H88" s="35">
        <v>5</v>
      </c>
      <c r="I88" s="35">
        <v>3</v>
      </c>
      <c r="J88" s="36">
        <v>126</v>
      </c>
      <c r="K88" s="36">
        <v>40.5</v>
      </c>
      <c r="L88" s="45">
        <f t="shared" si="11"/>
        <v>3.424300602190751</v>
      </c>
      <c r="M88" s="37">
        <v>3</v>
      </c>
      <c r="N88" s="37">
        <v>3</v>
      </c>
      <c r="O88" s="37">
        <v>5</v>
      </c>
      <c r="P88" s="37">
        <v>4</v>
      </c>
      <c r="Q88" s="57">
        <f t="shared" si="10"/>
        <v>6.875</v>
      </c>
      <c r="R88" s="48">
        <f t="shared" si="12"/>
        <v>3.424300602190751</v>
      </c>
      <c r="S88" s="51">
        <f t="shared" si="13"/>
        <v>6.875</v>
      </c>
    </row>
    <row r="89" spans="1:19" ht="76.5">
      <c r="A89" s="33" t="s">
        <v>0</v>
      </c>
      <c r="B89" s="34" t="s">
        <v>140</v>
      </c>
      <c r="C89" s="35" t="s">
        <v>141</v>
      </c>
      <c r="D89" s="35">
        <v>20</v>
      </c>
      <c r="E89" s="63">
        <v>6</v>
      </c>
      <c r="F89" s="35">
        <v>13.04</v>
      </c>
      <c r="G89" s="35">
        <v>77</v>
      </c>
      <c r="H89" s="35">
        <v>5</v>
      </c>
      <c r="I89" s="35">
        <v>3</v>
      </c>
      <c r="J89" s="36">
        <v>227</v>
      </c>
      <c r="K89" s="36">
        <v>77</v>
      </c>
      <c r="L89" s="45">
        <f t="shared" si="11"/>
        <v>4.424194141879251</v>
      </c>
      <c r="M89" s="37">
        <v>3</v>
      </c>
      <c r="N89" s="37">
        <v>5</v>
      </c>
      <c r="O89" s="37">
        <v>5</v>
      </c>
      <c r="P89" s="37">
        <v>3</v>
      </c>
      <c r="Q89" s="57">
        <f t="shared" si="10"/>
        <v>7.5</v>
      </c>
      <c r="R89" s="48">
        <f t="shared" si="12"/>
        <v>4.424194141879251</v>
      </c>
      <c r="S89" s="51">
        <f t="shared" si="13"/>
        <v>7.5</v>
      </c>
    </row>
    <row r="90" spans="1:19" ht="76.5">
      <c r="A90" s="33" t="s">
        <v>0</v>
      </c>
      <c r="B90" s="34" t="s">
        <v>142</v>
      </c>
      <c r="C90" s="35" t="s">
        <v>143</v>
      </c>
      <c r="D90" s="35">
        <v>4</v>
      </c>
      <c r="E90" s="63">
        <v>6</v>
      </c>
      <c r="F90" s="35">
        <v>11.2</v>
      </c>
      <c r="G90" s="35">
        <v>51.5</v>
      </c>
      <c r="H90" s="35">
        <v>5</v>
      </c>
      <c r="I90" s="35">
        <v>3</v>
      </c>
      <c r="J90" s="36">
        <v>155</v>
      </c>
      <c r="K90" s="36">
        <v>51.5</v>
      </c>
      <c r="L90" s="45">
        <f t="shared" si="11"/>
        <v>3.869735509111747</v>
      </c>
      <c r="M90" s="37">
        <v>3</v>
      </c>
      <c r="N90" s="37">
        <v>3</v>
      </c>
      <c r="O90" s="37">
        <v>5</v>
      </c>
      <c r="P90" s="37">
        <v>3</v>
      </c>
      <c r="Q90" s="57">
        <f t="shared" si="10"/>
        <v>6.25</v>
      </c>
      <c r="R90" s="48">
        <f t="shared" si="12"/>
        <v>3.869735509111747</v>
      </c>
      <c r="S90" s="51">
        <f t="shared" si="13"/>
        <v>6.25</v>
      </c>
    </row>
    <row r="91" spans="1:19" ht="76.5">
      <c r="A91" s="33" t="s">
        <v>0</v>
      </c>
      <c r="B91" s="34" t="s">
        <v>144</v>
      </c>
      <c r="C91" s="35" t="s">
        <v>145</v>
      </c>
      <c r="D91" s="35">
        <v>23</v>
      </c>
      <c r="E91" s="63">
        <v>6</v>
      </c>
      <c r="F91" s="35">
        <v>13.55</v>
      </c>
      <c r="G91" s="35">
        <v>40.5</v>
      </c>
      <c r="H91" s="35">
        <v>3</v>
      </c>
      <c r="I91" s="35">
        <v>3</v>
      </c>
      <c r="J91" s="36">
        <v>132</v>
      </c>
      <c r="K91" s="36">
        <v>40.5</v>
      </c>
      <c r="L91" s="45">
        <f t="shared" si="11"/>
        <v>3.479576527969022</v>
      </c>
      <c r="M91" s="37">
        <v>3</v>
      </c>
      <c r="N91" s="37">
        <v>3</v>
      </c>
      <c r="O91" s="37">
        <v>5</v>
      </c>
      <c r="P91" s="37">
        <v>3</v>
      </c>
      <c r="Q91" s="57">
        <f t="shared" si="10"/>
        <v>6.25</v>
      </c>
      <c r="R91" s="48">
        <f t="shared" si="12"/>
        <v>3.479576527969022</v>
      </c>
      <c r="S91" s="51">
        <f t="shared" si="13"/>
        <v>6.25</v>
      </c>
    </row>
    <row r="92" spans="1:19" ht="76.5">
      <c r="A92" s="33" t="s">
        <v>0</v>
      </c>
      <c r="B92" s="34" t="s">
        <v>9</v>
      </c>
      <c r="C92" s="35" t="s">
        <v>146</v>
      </c>
      <c r="D92" s="35"/>
      <c r="E92" s="63">
        <v>3</v>
      </c>
      <c r="F92" s="35">
        <v>15.6</v>
      </c>
      <c r="G92" s="35">
        <v>6.25</v>
      </c>
      <c r="H92" s="35">
        <v>5</v>
      </c>
      <c r="I92" s="35">
        <v>3</v>
      </c>
      <c r="J92" s="36">
        <v>20</v>
      </c>
      <c r="K92" s="36">
        <v>6.25</v>
      </c>
      <c r="L92" s="45">
        <f t="shared" si="11"/>
        <v>3.4003548995759396</v>
      </c>
      <c r="M92" s="37">
        <v>4</v>
      </c>
      <c r="N92" s="37">
        <v>3</v>
      </c>
      <c r="O92" s="37">
        <v>4</v>
      </c>
      <c r="P92" s="37">
        <v>4</v>
      </c>
      <c r="Q92" s="57">
        <f t="shared" si="10"/>
        <v>6.875</v>
      </c>
      <c r="R92" s="48">
        <f t="shared" si="12"/>
        <v>3.4003548995759396</v>
      </c>
      <c r="S92" s="51">
        <f t="shared" si="13"/>
        <v>6.875</v>
      </c>
    </row>
    <row r="93" spans="1:19" ht="76.5">
      <c r="A93" s="33" t="s">
        <v>0</v>
      </c>
      <c r="B93" s="34" t="s">
        <v>147</v>
      </c>
      <c r="C93" s="35" t="s">
        <v>148</v>
      </c>
      <c r="D93" s="35">
        <v>1</v>
      </c>
      <c r="E93" s="63">
        <v>6</v>
      </c>
      <c r="F93" s="35">
        <v>20.37</v>
      </c>
      <c r="G93" s="35">
        <v>84</v>
      </c>
      <c r="H93" s="35">
        <v>3</v>
      </c>
      <c r="I93" s="35">
        <v>3</v>
      </c>
      <c r="J93" s="36">
        <v>202</v>
      </c>
      <c r="K93" s="36">
        <v>84</v>
      </c>
      <c r="L93" s="45">
        <f t="shared" si="11"/>
        <v>3.797466905436349</v>
      </c>
      <c r="M93" s="37">
        <v>3</v>
      </c>
      <c r="N93" s="37">
        <v>3</v>
      </c>
      <c r="O93" s="37">
        <v>3</v>
      </c>
      <c r="P93" s="37">
        <v>2</v>
      </c>
      <c r="Q93" s="57">
        <f t="shared" si="10"/>
        <v>4.375</v>
      </c>
      <c r="R93" s="48">
        <f t="shared" si="12"/>
        <v>3.797466905436349</v>
      </c>
      <c r="S93" s="51">
        <f t="shared" si="13"/>
        <v>4.375</v>
      </c>
    </row>
    <row r="94" spans="1:19" ht="76.5">
      <c r="A94" s="33" t="s">
        <v>0</v>
      </c>
      <c r="B94" s="34" t="s">
        <v>208</v>
      </c>
      <c r="C94" s="35" t="s">
        <v>209</v>
      </c>
      <c r="D94" s="35"/>
      <c r="E94" s="63">
        <v>4</v>
      </c>
      <c r="F94" s="35"/>
      <c r="G94" s="35">
        <v>36</v>
      </c>
      <c r="H94" s="35">
        <v>3</v>
      </c>
      <c r="I94" s="35">
        <v>3</v>
      </c>
      <c r="J94" s="36"/>
      <c r="K94" s="36"/>
      <c r="L94" s="45">
        <f t="shared" si="11"/>
        <v>1.7993419761235088</v>
      </c>
      <c r="M94" s="37">
        <v>3</v>
      </c>
      <c r="N94" s="37">
        <v>2</v>
      </c>
      <c r="O94" s="37">
        <v>4</v>
      </c>
      <c r="P94" s="37">
        <v>1</v>
      </c>
      <c r="Q94" s="57">
        <f t="shared" si="10"/>
        <v>3.75</v>
      </c>
      <c r="R94" s="48"/>
      <c r="S94" s="51"/>
    </row>
    <row r="95" spans="1:19" ht="76.5">
      <c r="A95" s="33" t="s">
        <v>0</v>
      </c>
      <c r="B95" s="34" t="s">
        <v>10</v>
      </c>
      <c r="C95" s="35" t="s">
        <v>149</v>
      </c>
      <c r="D95" s="35"/>
      <c r="E95" s="63">
        <v>2</v>
      </c>
      <c r="F95" s="35">
        <v>17.57</v>
      </c>
      <c r="G95" s="35">
        <v>17.5</v>
      </c>
      <c r="H95" s="35">
        <v>3</v>
      </c>
      <c r="I95" s="35">
        <v>3</v>
      </c>
      <c r="J95" s="36">
        <v>54</v>
      </c>
      <c r="K95" s="36">
        <v>17.5</v>
      </c>
      <c r="L95" s="45">
        <f t="shared" si="11"/>
        <v>2.6139943771141567</v>
      </c>
      <c r="M95" s="37">
        <v>3</v>
      </c>
      <c r="N95" s="37">
        <v>2</v>
      </c>
      <c r="O95" s="37">
        <v>4</v>
      </c>
      <c r="P95" s="37">
        <v>2</v>
      </c>
      <c r="Q95" s="57">
        <f t="shared" si="10"/>
        <v>4.375</v>
      </c>
      <c r="R95" s="48">
        <f aca="true" t="shared" si="14" ref="R95:R113">L95</f>
        <v>2.6139943771141567</v>
      </c>
      <c r="S95" s="51">
        <f aca="true" t="shared" si="15" ref="S95:S113">Q95</f>
        <v>4.375</v>
      </c>
    </row>
    <row r="96" spans="1:19" ht="229.5">
      <c r="A96" s="33" t="s">
        <v>0</v>
      </c>
      <c r="B96" s="34" t="s">
        <v>150</v>
      </c>
      <c r="C96" s="35" t="s">
        <v>151</v>
      </c>
      <c r="D96" s="35">
        <v>7</v>
      </c>
      <c r="E96" s="63">
        <v>6</v>
      </c>
      <c r="F96" s="35">
        <v>17.25</v>
      </c>
      <c r="G96" s="35">
        <v>36.5</v>
      </c>
      <c r="H96" s="35">
        <v>3</v>
      </c>
      <c r="I96" s="35">
        <v>3</v>
      </c>
      <c r="J96" s="36">
        <v>97</v>
      </c>
      <c r="K96" s="36">
        <v>36.5</v>
      </c>
      <c r="L96" s="45">
        <f t="shared" si="11"/>
        <v>3.427634794898024</v>
      </c>
      <c r="M96" s="37">
        <v>3</v>
      </c>
      <c r="N96" s="37">
        <v>3</v>
      </c>
      <c r="O96" s="37">
        <v>4</v>
      </c>
      <c r="P96" s="37">
        <v>3</v>
      </c>
      <c r="Q96" s="57">
        <f t="shared" si="10"/>
        <v>5.625</v>
      </c>
      <c r="R96" s="48">
        <f t="shared" si="14"/>
        <v>3.427634794898024</v>
      </c>
      <c r="S96" s="51">
        <f t="shared" si="15"/>
        <v>5.625</v>
      </c>
    </row>
    <row r="97" spans="1:19" ht="153">
      <c r="A97" s="33" t="s">
        <v>0</v>
      </c>
      <c r="B97" s="34" t="s">
        <v>251</v>
      </c>
      <c r="C97" s="35" t="s">
        <v>253</v>
      </c>
      <c r="D97" s="35">
        <v>27</v>
      </c>
      <c r="E97" s="63">
        <v>6</v>
      </c>
      <c r="F97" s="35">
        <v>12.15</v>
      </c>
      <c r="G97" s="35">
        <v>150</v>
      </c>
      <c r="H97" s="35">
        <v>5</v>
      </c>
      <c r="I97" s="35">
        <v>1</v>
      </c>
      <c r="J97" s="36"/>
      <c r="K97" s="36"/>
      <c r="L97" s="45">
        <f t="shared" si="11"/>
        <v>4.055425667722181</v>
      </c>
      <c r="M97" s="37">
        <v>3</v>
      </c>
      <c r="N97" s="37">
        <v>4</v>
      </c>
      <c r="O97" s="37">
        <v>5</v>
      </c>
      <c r="P97" s="37">
        <v>1</v>
      </c>
      <c r="Q97" s="57">
        <f t="shared" si="10"/>
        <v>5.625</v>
      </c>
      <c r="R97" s="48">
        <f t="shared" si="14"/>
        <v>4.055425667722181</v>
      </c>
      <c r="S97" s="51">
        <f t="shared" si="15"/>
        <v>5.625</v>
      </c>
    </row>
    <row r="98" spans="1:19" ht="76.5">
      <c r="A98" s="33" t="s">
        <v>0</v>
      </c>
      <c r="B98" s="34" t="s">
        <v>152</v>
      </c>
      <c r="C98" s="35" t="s">
        <v>153</v>
      </c>
      <c r="D98" s="35">
        <v>5</v>
      </c>
      <c r="E98" s="63">
        <v>4</v>
      </c>
      <c r="F98" s="35">
        <v>14.91</v>
      </c>
      <c r="G98" s="35">
        <v>19.5</v>
      </c>
      <c r="H98" s="35">
        <v>5</v>
      </c>
      <c r="I98" s="35">
        <v>5</v>
      </c>
      <c r="J98" s="36">
        <v>57</v>
      </c>
      <c r="K98" s="36">
        <v>19.5</v>
      </c>
      <c r="L98" s="45">
        <f t="shared" si="11"/>
        <v>4.499688588033731</v>
      </c>
      <c r="M98" s="37">
        <v>5</v>
      </c>
      <c r="N98" s="37">
        <v>2</v>
      </c>
      <c r="O98" s="37">
        <v>5</v>
      </c>
      <c r="P98" s="37">
        <v>4</v>
      </c>
      <c r="Q98" s="57">
        <f t="shared" si="10"/>
        <v>7.5</v>
      </c>
      <c r="R98" s="48">
        <f t="shared" si="14"/>
        <v>4.499688588033731</v>
      </c>
      <c r="S98" s="51">
        <f t="shared" si="15"/>
        <v>7.5</v>
      </c>
    </row>
    <row r="99" spans="1:19" ht="153">
      <c r="A99" s="33" t="s">
        <v>0</v>
      </c>
      <c r="B99" s="34" t="s">
        <v>154</v>
      </c>
      <c r="C99" s="35" t="s">
        <v>258</v>
      </c>
      <c r="D99" s="35">
        <v>1</v>
      </c>
      <c r="E99" s="63">
        <v>3</v>
      </c>
      <c r="F99" s="35">
        <v>16.61</v>
      </c>
      <c r="G99" s="35">
        <v>25.25</v>
      </c>
      <c r="H99" s="35">
        <v>5</v>
      </c>
      <c r="I99" s="35">
        <v>3</v>
      </c>
      <c r="J99" s="36">
        <v>77</v>
      </c>
      <c r="K99" s="36">
        <v>25.25</v>
      </c>
      <c r="L99" s="45">
        <f t="shared" si="11"/>
        <v>3.5927035645442817</v>
      </c>
      <c r="M99" s="37">
        <v>3</v>
      </c>
      <c r="N99" s="37">
        <v>1</v>
      </c>
      <c r="O99" s="37">
        <v>3</v>
      </c>
      <c r="P99" s="37">
        <v>3</v>
      </c>
      <c r="Q99" s="57">
        <f t="shared" si="10"/>
        <v>3.75</v>
      </c>
      <c r="R99" s="48">
        <f t="shared" si="14"/>
        <v>3.5927035645442817</v>
      </c>
      <c r="S99" s="51">
        <f t="shared" si="15"/>
        <v>3.75</v>
      </c>
    </row>
    <row r="100" spans="1:19" ht="76.5">
      <c r="A100" s="33" t="s">
        <v>0</v>
      </c>
      <c r="B100" s="34" t="s">
        <v>155</v>
      </c>
      <c r="C100" s="35" t="s">
        <v>156</v>
      </c>
      <c r="D100" s="35">
        <v>1</v>
      </c>
      <c r="E100" s="63">
        <v>1</v>
      </c>
      <c r="F100" s="35">
        <v>15.7</v>
      </c>
      <c r="G100" s="35">
        <v>21</v>
      </c>
      <c r="H100" s="35">
        <v>5</v>
      </c>
      <c r="I100" s="35">
        <v>3</v>
      </c>
      <c r="J100" s="36">
        <v>67</v>
      </c>
      <c r="K100" s="36">
        <v>21</v>
      </c>
      <c r="L100" s="45">
        <f t="shared" si="11"/>
        <v>3.203184723294998</v>
      </c>
      <c r="M100" s="37">
        <v>3</v>
      </c>
      <c r="N100" s="37">
        <v>1</v>
      </c>
      <c r="O100" s="37">
        <v>4</v>
      </c>
      <c r="P100" s="37">
        <v>3</v>
      </c>
      <c r="Q100" s="57">
        <f t="shared" si="10"/>
        <v>4.375</v>
      </c>
      <c r="R100" s="48">
        <f t="shared" si="14"/>
        <v>3.203184723294998</v>
      </c>
      <c r="S100" s="51">
        <f t="shared" si="15"/>
        <v>4.375</v>
      </c>
    </row>
    <row r="101" spans="1:19" ht="76.5">
      <c r="A101" s="33" t="s">
        <v>0</v>
      </c>
      <c r="B101" s="34" t="s">
        <v>157</v>
      </c>
      <c r="C101" s="35" t="s">
        <v>158</v>
      </c>
      <c r="D101" s="35">
        <v>10</v>
      </c>
      <c r="E101" s="63">
        <v>7</v>
      </c>
      <c r="F101" s="35">
        <v>15.71</v>
      </c>
      <c r="G101" s="35">
        <v>56</v>
      </c>
      <c r="H101" s="35">
        <v>5</v>
      </c>
      <c r="I101" s="35">
        <v>3</v>
      </c>
      <c r="J101" s="36">
        <v>158</v>
      </c>
      <c r="K101" s="36">
        <v>56</v>
      </c>
      <c r="L101" s="45">
        <f t="shared" si="11"/>
        <v>4.466461994626544</v>
      </c>
      <c r="M101" s="37">
        <v>3</v>
      </c>
      <c r="N101" s="37">
        <v>3</v>
      </c>
      <c r="O101" s="37">
        <v>4</v>
      </c>
      <c r="P101" s="37">
        <v>3</v>
      </c>
      <c r="Q101" s="57">
        <f t="shared" si="10"/>
        <v>5.625</v>
      </c>
      <c r="R101" s="48">
        <f t="shared" si="14"/>
        <v>4.466461994626544</v>
      </c>
      <c r="S101" s="51">
        <f t="shared" si="15"/>
        <v>5.625</v>
      </c>
    </row>
    <row r="102" spans="1:19" ht="76.5">
      <c r="A102" s="33" t="s">
        <v>162</v>
      </c>
      <c r="B102" s="66" t="s">
        <v>162</v>
      </c>
      <c r="C102" s="35" t="s">
        <v>190</v>
      </c>
      <c r="D102" s="35">
        <v>94</v>
      </c>
      <c r="E102" s="63">
        <v>7</v>
      </c>
      <c r="F102" s="35">
        <v>11.72</v>
      </c>
      <c r="G102" s="35">
        <v>198.75</v>
      </c>
      <c r="H102" s="35">
        <v>5</v>
      </c>
      <c r="I102" s="35">
        <v>3</v>
      </c>
      <c r="J102" s="36">
        <v>462</v>
      </c>
      <c r="K102" s="36">
        <v>198.75</v>
      </c>
      <c r="L102" s="45">
        <f t="shared" si="11"/>
        <v>6.4788610734096626</v>
      </c>
      <c r="M102" s="37">
        <v>3</v>
      </c>
      <c r="N102" s="37">
        <v>2</v>
      </c>
      <c r="O102" s="37">
        <v>4</v>
      </c>
      <c r="P102" s="37">
        <v>4</v>
      </c>
      <c r="Q102" s="57">
        <f t="shared" si="10"/>
        <v>5.625</v>
      </c>
      <c r="R102" s="48">
        <f t="shared" si="14"/>
        <v>6.4788610734096626</v>
      </c>
      <c r="S102" s="51">
        <f t="shared" si="15"/>
        <v>5.625</v>
      </c>
    </row>
    <row r="103" spans="1:19" ht="153">
      <c r="A103" s="33" t="s">
        <v>163</v>
      </c>
      <c r="B103" s="66" t="s">
        <v>163</v>
      </c>
      <c r="C103" s="35" t="s">
        <v>185</v>
      </c>
      <c r="D103" s="35">
        <v>11</v>
      </c>
      <c r="E103" s="63">
        <v>5</v>
      </c>
      <c r="F103" s="35">
        <v>11.62</v>
      </c>
      <c r="G103" s="35">
        <v>42</v>
      </c>
      <c r="H103" s="35">
        <v>5</v>
      </c>
      <c r="I103" s="35">
        <v>3</v>
      </c>
      <c r="J103" s="36">
        <v>92</v>
      </c>
      <c r="K103" s="36">
        <v>42</v>
      </c>
      <c r="L103" s="45">
        <f t="shared" si="11"/>
        <v>3.8206452700021325</v>
      </c>
      <c r="M103" s="37">
        <v>3</v>
      </c>
      <c r="N103" s="37">
        <v>1</v>
      </c>
      <c r="O103" s="37">
        <v>1</v>
      </c>
      <c r="P103" s="37">
        <v>2</v>
      </c>
      <c r="Q103" s="57">
        <f aca="true" t="shared" si="16" ref="Q103:Q113">((((M103-1)/4)+((N103-1)/4)+((O103-1)/4)+((P103-1))/4)/4)*10</f>
        <v>1.875</v>
      </c>
      <c r="R103" s="48">
        <f t="shared" si="14"/>
        <v>3.8206452700021325</v>
      </c>
      <c r="S103" s="51">
        <f t="shared" si="15"/>
        <v>1.875</v>
      </c>
    </row>
    <row r="104" spans="1:19" ht="76.5">
      <c r="A104" s="33" t="s">
        <v>164</v>
      </c>
      <c r="B104" s="66" t="s">
        <v>164</v>
      </c>
      <c r="C104" s="35" t="s">
        <v>269</v>
      </c>
      <c r="D104" s="35">
        <v>10</v>
      </c>
      <c r="E104" s="63">
        <v>8</v>
      </c>
      <c r="F104" s="35">
        <v>13.49</v>
      </c>
      <c r="G104" s="35">
        <v>47.25</v>
      </c>
      <c r="H104" s="35">
        <v>5</v>
      </c>
      <c r="I104" s="35">
        <v>3</v>
      </c>
      <c r="J104" s="36">
        <v>74</v>
      </c>
      <c r="K104" s="36">
        <v>47.25</v>
      </c>
      <c r="L104" s="45">
        <f t="shared" si="11"/>
        <v>4.4158690818763064</v>
      </c>
      <c r="M104" s="37">
        <v>3</v>
      </c>
      <c r="N104" s="37">
        <v>1</v>
      </c>
      <c r="O104" s="37">
        <v>1</v>
      </c>
      <c r="P104" s="37">
        <v>1</v>
      </c>
      <c r="Q104" s="57">
        <f t="shared" si="16"/>
        <v>1.25</v>
      </c>
      <c r="R104" s="48">
        <f t="shared" si="14"/>
        <v>4.4158690818763064</v>
      </c>
      <c r="S104" s="51">
        <f t="shared" si="15"/>
        <v>1.25</v>
      </c>
    </row>
    <row r="105" spans="1:19" ht="76.5">
      <c r="A105" s="33" t="s">
        <v>165</v>
      </c>
      <c r="B105" s="66" t="s">
        <v>165</v>
      </c>
      <c r="C105" s="35" t="s">
        <v>159</v>
      </c>
      <c r="D105" s="35">
        <v>13</v>
      </c>
      <c r="E105" s="63">
        <v>6</v>
      </c>
      <c r="F105" s="35">
        <v>21.08</v>
      </c>
      <c r="G105" s="35">
        <v>7</v>
      </c>
      <c r="H105" s="35">
        <v>5</v>
      </c>
      <c r="I105" s="35">
        <v>3</v>
      </c>
      <c r="J105" s="36">
        <v>20</v>
      </c>
      <c r="K105" s="36">
        <v>7</v>
      </c>
      <c r="L105" s="45">
        <f t="shared" si="11"/>
        <v>4.472280066834317</v>
      </c>
      <c r="M105" s="37">
        <v>3</v>
      </c>
      <c r="N105" s="37">
        <v>1</v>
      </c>
      <c r="O105" s="37">
        <v>1</v>
      </c>
      <c r="P105" s="37">
        <v>5</v>
      </c>
      <c r="Q105" s="57">
        <f t="shared" si="16"/>
        <v>3.75</v>
      </c>
      <c r="R105" s="48">
        <f t="shared" si="14"/>
        <v>4.472280066834317</v>
      </c>
      <c r="S105" s="51">
        <f t="shared" si="15"/>
        <v>3.75</v>
      </c>
    </row>
    <row r="106" spans="1:19" ht="76.5">
      <c r="A106" s="33" t="s">
        <v>166</v>
      </c>
      <c r="B106" s="66" t="s">
        <v>166</v>
      </c>
      <c r="C106" s="35" t="s">
        <v>191</v>
      </c>
      <c r="D106" s="35">
        <v>48</v>
      </c>
      <c r="E106" s="63">
        <v>4</v>
      </c>
      <c r="F106" s="35">
        <v>10.43</v>
      </c>
      <c r="G106" s="35">
        <v>100.75</v>
      </c>
      <c r="H106" s="35">
        <v>5</v>
      </c>
      <c r="I106" s="35">
        <v>3</v>
      </c>
      <c r="J106" s="36">
        <v>260</v>
      </c>
      <c r="K106" s="36">
        <v>100.75</v>
      </c>
      <c r="L106" s="45">
        <f t="shared" si="11"/>
        <v>4.572257092676539</v>
      </c>
      <c r="M106" s="37">
        <v>3</v>
      </c>
      <c r="N106" s="37">
        <v>2</v>
      </c>
      <c r="O106" s="37">
        <v>4</v>
      </c>
      <c r="P106" s="37">
        <v>2</v>
      </c>
      <c r="Q106" s="57">
        <f t="shared" si="16"/>
        <v>4.375</v>
      </c>
      <c r="R106" s="48">
        <f t="shared" si="14"/>
        <v>4.572257092676539</v>
      </c>
      <c r="S106" s="51">
        <f t="shared" si="15"/>
        <v>4.375</v>
      </c>
    </row>
    <row r="107" spans="1:19" ht="76.5">
      <c r="A107" s="33" t="s">
        <v>167</v>
      </c>
      <c r="B107" s="66" t="s">
        <v>167</v>
      </c>
      <c r="C107" s="35" t="s">
        <v>191</v>
      </c>
      <c r="D107" s="35">
        <v>53</v>
      </c>
      <c r="E107" s="63">
        <v>9</v>
      </c>
      <c r="F107" s="35">
        <v>14.56</v>
      </c>
      <c r="G107" s="35">
        <v>162</v>
      </c>
      <c r="H107" s="35">
        <v>3</v>
      </c>
      <c r="I107" s="35">
        <v>3</v>
      </c>
      <c r="J107" s="36">
        <v>309</v>
      </c>
      <c r="K107" s="36">
        <v>162</v>
      </c>
      <c r="L107" s="45">
        <f t="shared" si="11"/>
        <v>5.209061448944855</v>
      </c>
      <c r="M107" s="37">
        <v>3</v>
      </c>
      <c r="N107" s="37">
        <v>4</v>
      </c>
      <c r="O107" s="37">
        <v>4</v>
      </c>
      <c r="P107" s="37">
        <v>2</v>
      </c>
      <c r="Q107" s="57">
        <f t="shared" si="16"/>
        <v>5.625</v>
      </c>
      <c r="R107" s="48">
        <f t="shared" si="14"/>
        <v>5.209061448944855</v>
      </c>
      <c r="S107" s="51">
        <f t="shared" si="15"/>
        <v>5.625</v>
      </c>
    </row>
    <row r="108" spans="1:19" ht="76.5">
      <c r="A108" s="33" t="s">
        <v>168</v>
      </c>
      <c r="B108" s="66" t="s">
        <v>168</v>
      </c>
      <c r="C108" s="35" t="s">
        <v>193</v>
      </c>
      <c r="D108" s="35">
        <v>32</v>
      </c>
      <c r="E108" s="63">
        <v>4</v>
      </c>
      <c r="F108" s="35">
        <v>21.84</v>
      </c>
      <c r="G108" s="35">
        <v>33.5</v>
      </c>
      <c r="H108" s="35">
        <v>3</v>
      </c>
      <c r="I108" s="35">
        <v>3</v>
      </c>
      <c r="J108" s="36">
        <v>47</v>
      </c>
      <c r="K108" s="36">
        <v>33.5</v>
      </c>
      <c r="L108" s="45">
        <f t="shared" si="11"/>
        <v>3.874683079688128</v>
      </c>
      <c r="M108" s="37">
        <v>3</v>
      </c>
      <c r="N108" s="37">
        <v>2</v>
      </c>
      <c r="O108" s="37">
        <v>3</v>
      </c>
      <c r="P108" s="37">
        <v>3</v>
      </c>
      <c r="Q108" s="57">
        <f t="shared" si="16"/>
        <v>4.375</v>
      </c>
      <c r="R108" s="48">
        <f t="shared" si="14"/>
        <v>3.874683079688128</v>
      </c>
      <c r="S108" s="51">
        <f t="shared" si="15"/>
        <v>4.375</v>
      </c>
    </row>
    <row r="109" spans="1:19" ht="76.5">
      <c r="A109" s="33" t="s">
        <v>169</v>
      </c>
      <c r="B109" s="34" t="s">
        <v>179</v>
      </c>
      <c r="C109" s="35" t="s">
        <v>186</v>
      </c>
      <c r="D109" s="35">
        <v>2</v>
      </c>
      <c r="E109" s="63">
        <v>1</v>
      </c>
      <c r="F109" s="35">
        <v>12.42</v>
      </c>
      <c r="G109" s="35">
        <v>14</v>
      </c>
      <c r="H109" s="35">
        <v>5</v>
      </c>
      <c r="I109" s="35">
        <v>3</v>
      </c>
      <c r="J109" s="36">
        <v>51</v>
      </c>
      <c r="K109" s="36">
        <v>14</v>
      </c>
      <c r="L109" s="45">
        <f t="shared" si="11"/>
        <v>2.9550489035066723</v>
      </c>
      <c r="M109" s="37">
        <v>3</v>
      </c>
      <c r="N109" s="37">
        <v>4</v>
      </c>
      <c r="O109" s="37">
        <v>4</v>
      </c>
      <c r="P109" s="37">
        <v>4</v>
      </c>
      <c r="Q109" s="57">
        <f t="shared" si="16"/>
        <v>6.875</v>
      </c>
      <c r="R109" s="48">
        <f t="shared" si="14"/>
        <v>2.9550489035066723</v>
      </c>
      <c r="S109" s="51">
        <f t="shared" si="15"/>
        <v>6.875</v>
      </c>
    </row>
    <row r="110" spans="1:19" ht="76.5">
      <c r="A110" s="33" t="s">
        <v>169</v>
      </c>
      <c r="B110" s="34" t="s">
        <v>180</v>
      </c>
      <c r="C110" s="35" t="s">
        <v>187</v>
      </c>
      <c r="D110" s="35">
        <v>1</v>
      </c>
      <c r="E110" s="63">
        <v>1</v>
      </c>
      <c r="F110" s="35">
        <v>16.57</v>
      </c>
      <c r="G110" s="35">
        <v>8.5</v>
      </c>
      <c r="H110" s="35">
        <v>5</v>
      </c>
      <c r="I110" s="35">
        <v>3</v>
      </c>
      <c r="J110" s="36">
        <v>19</v>
      </c>
      <c r="K110" s="36">
        <v>8.5</v>
      </c>
      <c r="L110" s="45">
        <f t="shared" si="11"/>
        <v>3.1949150226982876</v>
      </c>
      <c r="M110" s="37">
        <v>3</v>
      </c>
      <c r="N110" s="37">
        <v>4</v>
      </c>
      <c r="O110" s="37">
        <v>4</v>
      </c>
      <c r="P110" s="37">
        <v>3</v>
      </c>
      <c r="Q110" s="57">
        <f t="shared" si="16"/>
        <v>6.25</v>
      </c>
      <c r="R110" s="48">
        <f t="shared" si="14"/>
        <v>3.1949150226982876</v>
      </c>
      <c r="S110" s="51">
        <f t="shared" si="15"/>
        <v>6.25</v>
      </c>
    </row>
    <row r="111" spans="1:19" ht="76.5">
      <c r="A111" s="33" t="s">
        <v>169</v>
      </c>
      <c r="B111" s="34" t="s">
        <v>181</v>
      </c>
      <c r="C111" s="35" t="s">
        <v>182</v>
      </c>
      <c r="D111" s="35">
        <v>1</v>
      </c>
      <c r="E111" s="63">
        <v>2</v>
      </c>
      <c r="F111" s="35"/>
      <c r="G111" s="35">
        <v>5.5</v>
      </c>
      <c r="H111" s="35">
        <v>5</v>
      </c>
      <c r="I111" s="35">
        <v>3</v>
      </c>
      <c r="J111" s="41">
        <v>11</v>
      </c>
      <c r="K111" s="41">
        <v>5.5</v>
      </c>
      <c r="L111" s="45">
        <f t="shared" si="11"/>
        <v>2.1800757634842824</v>
      </c>
      <c r="M111" s="37">
        <v>3</v>
      </c>
      <c r="N111" s="37">
        <v>3</v>
      </c>
      <c r="O111" s="37">
        <v>4</v>
      </c>
      <c r="P111" s="37">
        <v>3</v>
      </c>
      <c r="Q111" s="57">
        <f t="shared" si="16"/>
        <v>5.625</v>
      </c>
      <c r="R111" s="48">
        <f t="shared" si="14"/>
        <v>2.1800757634842824</v>
      </c>
      <c r="S111" s="51">
        <f t="shared" si="15"/>
        <v>5.625</v>
      </c>
    </row>
    <row r="112" spans="1:19" ht="153">
      <c r="A112" s="33" t="s">
        <v>169</v>
      </c>
      <c r="B112" s="34" t="s">
        <v>183</v>
      </c>
      <c r="C112" s="35" t="s">
        <v>188</v>
      </c>
      <c r="D112" s="35">
        <v>31</v>
      </c>
      <c r="E112" s="63">
        <v>4</v>
      </c>
      <c r="F112" s="35">
        <v>10.9</v>
      </c>
      <c r="G112" s="35">
        <v>65.5</v>
      </c>
      <c r="H112" s="35">
        <v>5</v>
      </c>
      <c r="I112" s="35">
        <v>3</v>
      </c>
      <c r="J112" s="41">
        <v>244</v>
      </c>
      <c r="K112" s="41">
        <v>65.5</v>
      </c>
      <c r="L112" s="45">
        <f t="shared" si="11"/>
        <v>4.106638421695259</v>
      </c>
      <c r="M112" s="37">
        <v>3</v>
      </c>
      <c r="N112" s="37">
        <v>4</v>
      </c>
      <c r="O112" s="37">
        <v>4</v>
      </c>
      <c r="P112" s="37">
        <v>3</v>
      </c>
      <c r="Q112" s="57">
        <f t="shared" si="16"/>
        <v>6.25</v>
      </c>
      <c r="R112" s="48">
        <f t="shared" si="14"/>
        <v>4.106638421695259</v>
      </c>
      <c r="S112" s="51">
        <f t="shared" si="15"/>
        <v>6.25</v>
      </c>
    </row>
    <row r="113" spans="1:19" ht="153">
      <c r="A113" s="33" t="s">
        <v>169</v>
      </c>
      <c r="B113" s="34" t="s">
        <v>184</v>
      </c>
      <c r="C113" s="35" t="s">
        <v>189</v>
      </c>
      <c r="D113" s="35">
        <v>24</v>
      </c>
      <c r="E113" s="63">
        <v>3</v>
      </c>
      <c r="F113" s="35">
        <v>11.55</v>
      </c>
      <c r="G113" s="35">
        <v>43</v>
      </c>
      <c r="H113" s="35">
        <v>5</v>
      </c>
      <c r="I113" s="35">
        <v>3</v>
      </c>
      <c r="J113" s="41">
        <v>82</v>
      </c>
      <c r="K113" s="41">
        <v>43</v>
      </c>
      <c r="L113" s="45">
        <f t="shared" si="11"/>
        <v>3.7512236952980533</v>
      </c>
      <c r="M113" s="37">
        <v>3</v>
      </c>
      <c r="N113" s="37">
        <v>2</v>
      </c>
      <c r="O113" s="37">
        <v>4</v>
      </c>
      <c r="P113" s="37">
        <v>3</v>
      </c>
      <c r="Q113" s="57">
        <f t="shared" si="16"/>
        <v>5</v>
      </c>
      <c r="R113" s="48">
        <f t="shared" si="14"/>
        <v>3.7512236952980533</v>
      </c>
      <c r="S113" s="51">
        <f t="shared" si="15"/>
        <v>5</v>
      </c>
    </row>
    <row r="114" spans="1:19" ht="76.5">
      <c r="A114" s="20"/>
      <c r="B114" s="20"/>
      <c r="C114" s="21"/>
      <c r="D114" s="35"/>
      <c r="E114" s="21"/>
      <c r="F114" s="21"/>
      <c r="G114" s="35"/>
      <c r="H114" s="35"/>
      <c r="I114" s="21"/>
      <c r="L114" s="45"/>
      <c r="Q114" s="57"/>
      <c r="S114" s="52"/>
    </row>
  </sheetData>
  <sheetProtection/>
  <autoFilter ref="A6:S84"/>
  <mergeCells count="11">
    <mergeCell ref="R1:S1"/>
    <mergeCell ref="M1:Q1"/>
    <mergeCell ref="N2:P2"/>
    <mergeCell ref="B3:C3"/>
    <mergeCell ref="B5:C5"/>
    <mergeCell ref="D2:E2"/>
    <mergeCell ref="F2:G2"/>
    <mergeCell ref="H2:I2"/>
    <mergeCell ref="D1:L1"/>
    <mergeCell ref="B4:C4"/>
    <mergeCell ref="A2:B2"/>
  </mergeCells>
  <conditionalFormatting sqref="L7:L113 Q7:Q113">
    <cfRule type="cellIs" priority="2" dxfId="1" operator="lessThan" stopIfTrue="1">
      <formula>0</formula>
    </cfRule>
  </conditionalFormatting>
  <printOptions/>
  <pageMargins left="0.7086614173228347" right="0.7086614173228347" top="0.7480314960629921" bottom="0.7480314960629921" header="0.31496062992125984" footer="0.31496062992125984"/>
  <pageSetup fitToHeight="2" fitToWidth="1" horizontalDpi="600" verticalDpi="600" orientation="landscape" paperSize="8" scale="11" r:id="rId1"/>
</worksheet>
</file>

<file path=xl/worksheets/sheet2.xml><?xml version="1.0" encoding="utf-8"?>
<worksheet xmlns="http://schemas.openxmlformats.org/spreadsheetml/2006/main" xmlns:r="http://schemas.openxmlformats.org/officeDocument/2006/relationships">
  <sheetPr>
    <pageSetUpPr fitToPage="1"/>
  </sheetPr>
  <dimension ref="B2:E50"/>
  <sheetViews>
    <sheetView zoomScalePageLayoutView="0" workbookViewId="0" topLeftCell="A19">
      <selection activeCell="B31" sqref="B31"/>
    </sheetView>
  </sheetViews>
  <sheetFormatPr defaultColWidth="9.28125" defaultRowHeight="15"/>
  <cols>
    <col min="1" max="1" width="9.28125" style="2" customWidth="1"/>
    <col min="2" max="2" width="84.7109375" style="6" customWidth="1"/>
    <col min="3" max="4" width="9.28125" style="6" customWidth="1"/>
    <col min="5" max="5" width="9.28125" style="3" customWidth="1"/>
    <col min="6" max="16384" width="9.28125" style="2" customWidth="1"/>
  </cols>
  <sheetData>
    <row r="1" ht="15.75" thickBot="1"/>
    <row r="2" spans="2:3" ht="15.75" thickBot="1">
      <c r="B2" s="13" t="s">
        <v>89</v>
      </c>
      <c r="C2" s="12"/>
    </row>
    <row r="4" spans="2:5" ht="30.75" customHeight="1">
      <c r="B4" s="62" t="s">
        <v>238</v>
      </c>
      <c r="C4" s="62"/>
      <c r="D4" s="62"/>
      <c r="E4" s="62"/>
    </row>
    <row r="5" spans="2:5" ht="15">
      <c r="B5" s="7"/>
      <c r="E5" s="4" t="s">
        <v>97</v>
      </c>
    </row>
    <row r="6" spans="2:5" ht="15">
      <c r="B6" s="5" t="s">
        <v>98</v>
      </c>
      <c r="E6" s="3">
        <v>5</v>
      </c>
    </row>
    <row r="7" ht="15">
      <c r="B7" s="5"/>
    </row>
    <row r="8" spans="2:5" ht="15">
      <c r="B8" s="5" t="s">
        <v>99</v>
      </c>
      <c r="E8" s="3">
        <v>3</v>
      </c>
    </row>
    <row r="9" ht="15">
      <c r="B9" s="5"/>
    </row>
    <row r="10" spans="2:5" ht="15">
      <c r="B10" s="8" t="s">
        <v>100</v>
      </c>
      <c r="C10" s="9"/>
      <c r="D10" s="9"/>
      <c r="E10" s="10">
        <v>1</v>
      </c>
    </row>
    <row r="11" spans="2:5" ht="15">
      <c r="B11" s="59"/>
      <c r="C11" s="60"/>
      <c r="D11" s="60"/>
      <c r="E11" s="61"/>
    </row>
    <row r="12" spans="2:5" ht="39" customHeight="1">
      <c r="B12" s="77" t="s">
        <v>239</v>
      </c>
      <c r="C12" s="77"/>
      <c r="D12" s="77"/>
      <c r="E12" s="77"/>
    </row>
    <row r="13" spans="2:5" ht="14.25" customHeight="1">
      <c r="B13" s="7"/>
      <c r="E13" s="4" t="s">
        <v>97</v>
      </c>
    </row>
    <row r="14" spans="2:5" ht="31.5" customHeight="1">
      <c r="B14" s="5" t="s">
        <v>98</v>
      </c>
      <c r="E14" s="3">
        <v>5</v>
      </c>
    </row>
    <row r="15" ht="15">
      <c r="B15" s="5"/>
    </row>
    <row r="16" spans="2:5" ht="15">
      <c r="B16" s="5" t="s">
        <v>99</v>
      </c>
      <c r="E16" s="3">
        <v>3</v>
      </c>
    </row>
    <row r="17" ht="15">
      <c r="B17" s="5"/>
    </row>
    <row r="18" spans="2:5" ht="15">
      <c r="B18" s="8" t="s">
        <v>100</v>
      </c>
      <c r="C18" s="9"/>
      <c r="D18" s="9"/>
      <c r="E18" s="10">
        <v>1</v>
      </c>
    </row>
    <row r="20" spans="2:5" ht="15">
      <c r="B20" s="11" t="s">
        <v>240</v>
      </c>
      <c r="C20" s="1"/>
      <c r="D20" s="1"/>
      <c r="E20" s="1"/>
    </row>
    <row r="21" ht="15">
      <c r="E21" s="4" t="s">
        <v>97</v>
      </c>
    </row>
    <row r="22" spans="2:5" ht="15">
      <c r="B22" s="5" t="s">
        <v>108</v>
      </c>
      <c r="E22" s="3">
        <v>5</v>
      </c>
    </row>
    <row r="23" ht="15">
      <c r="B23" s="5"/>
    </row>
    <row r="24" spans="2:5" ht="15">
      <c r="B24" s="5" t="s">
        <v>99</v>
      </c>
      <c r="E24" s="3">
        <v>3</v>
      </c>
    </row>
    <row r="25" ht="15">
      <c r="B25" s="5"/>
    </row>
    <row r="26" spans="2:5" ht="15">
      <c r="B26" s="8" t="s">
        <v>109</v>
      </c>
      <c r="C26" s="9"/>
      <c r="D26" s="9"/>
      <c r="E26" s="10">
        <v>1</v>
      </c>
    </row>
    <row r="28" spans="2:5" ht="15">
      <c r="B28" s="11" t="s">
        <v>90</v>
      </c>
      <c r="C28" s="1"/>
      <c r="D28" s="1"/>
      <c r="E28" s="1"/>
    </row>
    <row r="29" spans="2:5" ht="15">
      <c r="B29" s="7"/>
      <c r="E29" s="4" t="s">
        <v>97</v>
      </c>
    </row>
    <row r="30" spans="2:5" ht="15">
      <c r="B30" s="5" t="s">
        <v>92</v>
      </c>
      <c r="E30" s="3">
        <v>5</v>
      </c>
    </row>
    <row r="31" spans="2:5" ht="15">
      <c r="B31" s="5" t="s">
        <v>93</v>
      </c>
      <c r="E31" s="3">
        <v>4</v>
      </c>
    </row>
    <row r="32" spans="2:5" ht="15">
      <c r="B32" s="5" t="s">
        <v>94</v>
      </c>
      <c r="E32" s="3">
        <v>3</v>
      </c>
    </row>
    <row r="33" spans="2:5" ht="15">
      <c r="B33" s="5" t="s">
        <v>95</v>
      </c>
      <c r="E33" s="3">
        <v>2</v>
      </c>
    </row>
    <row r="34" spans="2:5" ht="15">
      <c r="B34" s="8" t="s">
        <v>96</v>
      </c>
      <c r="C34" s="9"/>
      <c r="D34" s="9"/>
      <c r="E34" s="10">
        <v>1</v>
      </c>
    </row>
    <row r="36" spans="2:5" ht="15">
      <c r="B36" s="11" t="s">
        <v>91</v>
      </c>
      <c r="C36" s="1"/>
      <c r="D36" s="1"/>
      <c r="E36" s="1"/>
    </row>
    <row r="37" spans="2:5" ht="15">
      <c r="B37" s="7"/>
      <c r="E37" s="4" t="s">
        <v>97</v>
      </c>
    </row>
    <row r="38" spans="2:5" ht="15">
      <c r="B38" s="5" t="s">
        <v>101</v>
      </c>
      <c r="E38" s="3">
        <v>5</v>
      </c>
    </row>
    <row r="39" spans="2:5" ht="15">
      <c r="B39" s="5" t="s">
        <v>102</v>
      </c>
      <c r="E39" s="3">
        <v>4</v>
      </c>
    </row>
    <row r="40" spans="2:5" ht="15">
      <c r="B40" s="5" t="s">
        <v>103</v>
      </c>
      <c r="E40" s="3">
        <v>3</v>
      </c>
    </row>
    <row r="41" spans="2:5" ht="15">
      <c r="B41" s="5" t="s">
        <v>116</v>
      </c>
      <c r="E41" s="3">
        <v>2</v>
      </c>
    </row>
    <row r="42" spans="2:5" ht="15">
      <c r="B42" s="8" t="s">
        <v>115</v>
      </c>
      <c r="C42" s="9"/>
      <c r="D42" s="9"/>
      <c r="E42" s="10">
        <v>1</v>
      </c>
    </row>
    <row r="44" spans="2:5" ht="15">
      <c r="B44" s="11" t="s">
        <v>241</v>
      </c>
      <c r="C44" s="1"/>
      <c r="D44" s="1"/>
      <c r="E44" s="1"/>
    </row>
    <row r="45" spans="2:5" ht="15">
      <c r="B45" s="7"/>
      <c r="E45" s="4" t="s">
        <v>97</v>
      </c>
    </row>
    <row r="46" spans="2:5" ht="15">
      <c r="B46" s="5" t="s">
        <v>104</v>
      </c>
      <c r="E46" s="3">
        <v>5</v>
      </c>
    </row>
    <row r="47" spans="2:5" ht="15">
      <c r="B47" s="5" t="s">
        <v>105</v>
      </c>
      <c r="E47" s="3">
        <v>4</v>
      </c>
    </row>
    <row r="48" spans="2:5" ht="15">
      <c r="B48" s="5" t="s">
        <v>110</v>
      </c>
      <c r="E48" s="3">
        <v>3</v>
      </c>
    </row>
    <row r="49" spans="2:5" ht="15">
      <c r="B49" s="5" t="s">
        <v>106</v>
      </c>
      <c r="E49" s="3">
        <v>2</v>
      </c>
    </row>
    <row r="50" spans="2:5" ht="15">
      <c r="B50" s="8" t="s">
        <v>107</v>
      </c>
      <c r="C50" s="9"/>
      <c r="D50" s="9"/>
      <c r="E50" s="10">
        <v>1</v>
      </c>
    </row>
  </sheetData>
  <sheetProtection/>
  <mergeCells count="1">
    <mergeCell ref="B12:E12"/>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Jeremy Sherwood</dc:creator>
  <cp:keywords/>
  <dc:description/>
  <cp:lastModifiedBy>Sherwood, Jeremy - HMT</cp:lastModifiedBy>
  <cp:lastPrinted>2015-06-25T14:42:08Z</cp:lastPrinted>
  <dcterms:created xsi:type="dcterms:W3CDTF">2012-03-30T09:03:52Z</dcterms:created>
  <dcterms:modified xsi:type="dcterms:W3CDTF">2015-06-25T15:38:46Z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0e677793-3b1c-4975-8d48-c5934fd3e871</vt:lpwstr>
  </property>
</Properties>
</file>