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mily.Dacosta\Documents\publications\"/>
    </mc:Choice>
  </mc:AlternateContent>
  <bookViews>
    <workbookView xWindow="-15" yWindow="45" windowWidth="15405" windowHeight="7125" tabRatio="730"/>
  </bookViews>
  <sheets>
    <sheet name="1_Menu" sheetId="25" r:id="rId1"/>
    <sheet name="2_Read_Me" sheetId="29" r:id="rId2"/>
    <sheet name="3_Assumptions" sheetId="4" r:id="rId3"/>
    <sheet name="Cover note for return" sheetId="30" r:id="rId4"/>
    <sheet name="6_ServerRooms" sheetId="18" r:id="rId5"/>
    <sheet name="7_PCs_&amp;_monitors" sheetId="17" r:id="rId6"/>
    <sheet name="8_Networks" sheetId="16" r:id="rId7"/>
    <sheet name="9_Phones" sheetId="19" r:id="rId8"/>
    <sheet name="10_Imaging" sheetId="20" r:id="rId9"/>
    <sheet name="11_AV" sheetId="21" r:id="rId10"/>
    <sheet name="12_TotalAndAnalysis" sheetId="14" r:id="rId11"/>
    <sheet name="13_EnergyUse" sheetId="22" r:id="rId12"/>
    <sheet name="14_EnergyCost" sheetId="23" r:id="rId13"/>
    <sheet name="15_CO2emissions" sheetId="24" r:id="rId14"/>
    <sheet name="16_ICT_in_the_org (optional)" sheetId="26" r:id="rId15"/>
  </sheets>
  <definedNames>
    <definedName name="_ftn1" localSheetId="2">'3_Assumptions'!$A$36</definedName>
    <definedName name="_ftn2" localSheetId="2">'3_Assumptions'!$A$38</definedName>
    <definedName name="_ftn3" localSheetId="2">'3_Assumptions'!$A$39</definedName>
    <definedName name="_ftnref1" localSheetId="2">'3_Assumptions'!#REF!</definedName>
    <definedName name="_ftnref2" localSheetId="2">'3_Assumptions'!$A$10</definedName>
    <definedName name="_ftnref3" localSheetId="2">'3_Assumptions'!$A$12</definedName>
    <definedName name="_ftnref4" localSheetId="2">'3_Assumptions'!#REF!</definedName>
    <definedName name="_ftnref5" localSheetId="2">'3_Assumptions'!#REF!</definedName>
    <definedName name="_Toc202854799" localSheetId="2">'3_Assumptions'!#REF!</definedName>
    <definedName name="_Toc202854800" localSheetId="2">'3_Assumptions'!$A$9</definedName>
    <definedName name="_Toc202854801" localSheetId="2">'3_Assumptions'!$A$14</definedName>
    <definedName name="_Toc202854802" localSheetId="2">'3_Assumptions'!$A$20</definedName>
    <definedName name="_Toc202854803" localSheetId="2">'3_Assumptions'!$A$25</definedName>
    <definedName name="_Toc202854805" localSheetId="2">'3_Assumptions'!$A$43</definedName>
  </definedNames>
  <calcPr calcId="152511"/>
</workbook>
</file>

<file path=xl/calcChain.xml><?xml version="1.0" encoding="utf-8"?>
<calcChain xmlns="http://schemas.openxmlformats.org/spreadsheetml/2006/main">
  <c r="B11" i="24" l="1"/>
  <c r="B12" i="24"/>
  <c r="B11" i="23"/>
  <c r="B12" i="23"/>
  <c r="B10" i="22"/>
  <c r="B11" i="22"/>
  <c r="G5" i="21"/>
  <c r="I5" i="21" s="1"/>
  <c r="I11" i="21" s="1"/>
  <c r="G6" i="21"/>
  <c r="I6" i="21"/>
  <c r="G7" i="21"/>
  <c r="I7" i="21" s="1"/>
  <c r="H8" i="21"/>
  <c r="I8" i="21"/>
  <c r="I9" i="21"/>
  <c r="E6" i="20"/>
  <c r="E7" i="20"/>
  <c r="E9" i="20"/>
  <c r="E10" i="20"/>
  <c r="E11" i="20"/>
  <c r="E12" i="20"/>
  <c r="E13" i="20"/>
  <c r="E14" i="20"/>
  <c r="E15" i="20"/>
  <c r="E17" i="20"/>
  <c r="E19" i="20"/>
  <c r="E20" i="20"/>
  <c r="E22" i="20"/>
  <c r="C23" i="20"/>
  <c r="E23" i="20"/>
  <c r="E15" i="23" s="1"/>
  <c r="F6" i="19"/>
  <c r="F7" i="19" s="1"/>
  <c r="F19" i="19" s="1"/>
  <c r="F9" i="19"/>
  <c r="F11" i="19"/>
  <c r="F12" i="19"/>
  <c r="F13" i="19"/>
  <c r="F14" i="19"/>
  <c r="F16" i="19"/>
  <c r="F17" i="19"/>
  <c r="F18" i="19"/>
  <c r="F6" i="16"/>
  <c r="F19" i="16" s="1"/>
  <c r="F7" i="16"/>
  <c r="F8" i="16"/>
  <c r="F9" i="16"/>
  <c r="F11" i="16"/>
  <c r="F12" i="16"/>
  <c r="F14" i="16"/>
  <c r="F15" i="16"/>
  <c r="F16" i="16"/>
  <c r="F17" i="16"/>
  <c r="F18" i="16"/>
  <c r="I6" i="17"/>
  <c r="I7" i="17"/>
  <c r="I8" i="17"/>
  <c r="I9" i="17"/>
  <c r="I12" i="17"/>
  <c r="I13" i="17"/>
  <c r="I14" i="17"/>
  <c r="I15" i="17"/>
  <c r="G18" i="17"/>
  <c r="H18" i="17" s="1"/>
  <c r="I18" i="17" s="1"/>
  <c r="I22" i="17" s="1"/>
  <c r="I19" i="17"/>
  <c r="G5" i="18"/>
  <c r="G6" i="18"/>
  <c r="G7" i="18"/>
  <c r="G8" i="18"/>
  <c r="G11" i="18" s="1"/>
  <c r="G9" i="18"/>
  <c r="C16" i="30"/>
  <c r="E44" i="4"/>
  <c r="E13" i="22" l="1"/>
  <c r="E16" i="23"/>
  <c r="F20" i="14"/>
  <c r="E16" i="24"/>
  <c r="H16" i="24" s="1"/>
  <c r="E13" i="23"/>
  <c r="E13" i="24"/>
  <c r="F17" i="14"/>
  <c r="H17" i="14" s="1"/>
  <c r="L17" i="14" s="1"/>
  <c r="E10" i="22"/>
  <c r="E12" i="24"/>
  <c r="E9" i="22"/>
  <c r="E12" i="23"/>
  <c r="F16" i="14"/>
  <c r="E14" i="24"/>
  <c r="E11" i="22"/>
  <c r="E14" i="23"/>
  <c r="G14" i="23" s="1"/>
  <c r="F18" i="14"/>
  <c r="H12" i="24"/>
  <c r="E12" i="22"/>
  <c r="G13" i="23"/>
  <c r="E15" i="24"/>
  <c r="G15" i="24" s="1"/>
  <c r="F19" i="14"/>
  <c r="G12" i="24"/>
  <c r="K17" i="14"/>
  <c r="G16" i="23"/>
  <c r="G12" i="23"/>
  <c r="K20" i="14"/>
  <c r="H14" i="24"/>
  <c r="G15" i="23"/>
  <c r="G14" i="24"/>
  <c r="G14" i="18"/>
  <c r="H19" i="18" s="1"/>
  <c r="G10" i="18"/>
  <c r="G12" i="18" s="1"/>
  <c r="I18" i="14" l="1"/>
  <c r="M18" i="14" s="1"/>
  <c r="K18" i="14"/>
  <c r="H18" i="14"/>
  <c r="L18" i="14" s="1"/>
  <c r="I16" i="14"/>
  <c r="M16" i="14" s="1"/>
  <c r="H16" i="14"/>
  <c r="L16" i="14" s="1"/>
  <c r="G16" i="24"/>
  <c r="I20" i="14"/>
  <c r="M20" i="14" s="1"/>
  <c r="H20" i="14"/>
  <c r="L20" i="14" s="1"/>
  <c r="K16" i="14"/>
  <c r="H13" i="24"/>
  <c r="G13" i="24"/>
  <c r="H15" i="24"/>
  <c r="I17" i="14"/>
  <c r="M17" i="14" s="1"/>
  <c r="K19" i="14"/>
  <c r="I19" i="14"/>
  <c r="M19" i="14" s="1"/>
  <c r="H19" i="14"/>
  <c r="L19" i="14" s="1"/>
  <c r="G13" i="18"/>
  <c r="G15" i="18" l="1"/>
  <c r="G17" i="18" s="1"/>
  <c r="H18" i="18"/>
  <c r="E11" i="24" l="1"/>
  <c r="E11" i="23"/>
  <c r="F15" i="14"/>
  <c r="E8" i="22"/>
  <c r="E15" i="22" l="1"/>
  <c r="F8" i="22" s="1"/>
  <c r="F15" i="22" s="1"/>
  <c r="H15" i="14"/>
  <c r="F22" i="14"/>
  <c r="I15" i="14"/>
  <c r="K15" i="14"/>
  <c r="K22" i="14" s="1"/>
  <c r="E18" i="23"/>
  <c r="G11" i="23"/>
  <c r="H11" i="24"/>
  <c r="G11" i="24"/>
  <c r="G18" i="24" s="1"/>
  <c r="E18" i="24"/>
  <c r="F11" i="24" s="1"/>
  <c r="F18" i="24" s="1"/>
  <c r="F13" i="23" l="1"/>
  <c r="F14" i="23"/>
  <c r="F15" i="23"/>
  <c r="F12" i="23"/>
  <c r="F16" i="23"/>
  <c r="L15" i="14"/>
  <c r="L22" i="14" s="1"/>
  <c r="H22" i="14"/>
  <c r="H18" i="24"/>
  <c r="C12" i="26"/>
  <c r="F9" i="22"/>
  <c r="F11" i="22"/>
  <c r="F10" i="22"/>
  <c r="F13" i="22"/>
  <c r="F12" i="22"/>
  <c r="I22" i="14"/>
  <c r="M15" i="14"/>
  <c r="M22" i="14" s="1"/>
  <c r="F16" i="24"/>
  <c r="F15" i="24"/>
  <c r="F14" i="24"/>
  <c r="F13" i="24"/>
  <c r="F12" i="24"/>
  <c r="G18" i="23"/>
  <c r="H11" i="23" s="1"/>
  <c r="G17" i="14"/>
  <c r="G19" i="14"/>
  <c r="G16" i="14"/>
  <c r="G20" i="14"/>
  <c r="G15" i="14"/>
  <c r="G22" i="14" s="1"/>
  <c r="G18" i="14"/>
  <c r="F11" i="23"/>
  <c r="F18" i="23" s="1"/>
  <c r="I12" i="24" l="1"/>
  <c r="I15" i="24"/>
  <c r="I16" i="24"/>
  <c r="I13" i="24"/>
  <c r="G12" i="26"/>
  <c r="I14" i="24"/>
  <c r="H12" i="23"/>
  <c r="E12" i="26"/>
  <c r="H14" i="23"/>
  <c r="H13" i="23"/>
  <c r="H16" i="23"/>
  <c r="H15" i="23"/>
  <c r="D12" i="26"/>
  <c r="C13" i="26"/>
  <c r="D13" i="26" s="1"/>
  <c r="I11" i="24"/>
  <c r="E13" i="26" l="1"/>
  <c r="F13" i="26" s="1"/>
  <c r="F12" i="26"/>
  <c r="H12" i="26"/>
  <c r="G13" i="26"/>
  <c r="H13" i="26" s="1"/>
</calcChain>
</file>

<file path=xl/comments1.xml><?xml version="1.0" encoding="utf-8"?>
<comments xmlns="http://schemas.openxmlformats.org/spreadsheetml/2006/main">
  <authors>
    <author>Crooks, Bob (Defra)</author>
  </authors>
  <commentList>
    <comment ref="A8" authorId="0" shapeId="0">
      <text>
        <r>
          <rPr>
            <b/>
            <sz val="9"/>
            <color indexed="81"/>
            <rFont val="Tahoma"/>
            <family val="2"/>
          </rPr>
          <t>Crooks, Bob (Defra):</t>
        </r>
        <r>
          <rPr>
            <sz val="9"/>
            <color indexed="81"/>
            <rFont val="Tahoma"/>
            <family val="2"/>
          </rPr>
          <t xml:space="preserve">
Default</t>
        </r>
      </text>
    </comment>
    <comment ref="A11" authorId="0" shapeId="0">
      <text>
        <r>
          <rPr>
            <b/>
            <sz val="9"/>
            <color indexed="81"/>
            <rFont val="Tahoma"/>
            <family val="2"/>
          </rPr>
          <t>Crooks, Bob (Defra):</t>
        </r>
        <r>
          <rPr>
            <sz val="9"/>
            <color indexed="81"/>
            <rFont val="Tahoma"/>
            <family val="2"/>
          </rPr>
          <t xml:space="preserve">
Add additonal lines if insufficient</t>
        </r>
      </text>
    </comment>
  </commentList>
</comments>
</file>

<file path=xl/comments2.xml><?xml version="1.0" encoding="utf-8"?>
<comments xmlns="http://schemas.openxmlformats.org/spreadsheetml/2006/main">
  <authors>
    <author>Marie Joubert</author>
    <author>owner</author>
    <author>Bob C</author>
    <author>Crooks, Bob (Defra)</author>
  </authors>
  <commentList>
    <comment ref="D4" authorId="0" shapeId="0">
      <text>
        <r>
          <rPr>
            <sz val="9"/>
            <color indexed="81"/>
            <rFont val="Arial"/>
            <family val="2"/>
          </rPr>
          <t>Watts per unit: 300W, based on measurements made on individual HPCs at University of Sheffield of 270W rounded up. At University of Sheffield a total measured figure for all server equipment was available only with no breakdown based on numbers of servers or equipment.</t>
        </r>
      </text>
    </comment>
    <comment ref="E4" authorId="1" shapeId="0">
      <text>
        <r>
          <rPr>
            <sz val="9"/>
            <color indexed="81"/>
            <rFont val="Tahoma"/>
            <family val="2"/>
          </rPr>
          <t xml:space="preserve">Other server equipment. A figure of 15% of total server power was used based on Emerson (2007) (see References in 'Assumptions sheet). At University of Sheffield a total measured figure for all server equipment was available only with no breakdown based on numbers of servers or equipment.
</t>
        </r>
      </text>
    </comment>
    <comment ref="B7" authorId="2" shapeId="0">
      <text>
        <r>
          <rPr>
            <b/>
            <sz val="9"/>
            <color indexed="81"/>
            <rFont val="Tahoma"/>
            <family val="2"/>
          </rPr>
          <t>Bob C:</t>
        </r>
        <r>
          <rPr>
            <sz val="9"/>
            <color indexed="81"/>
            <rFont val="Tahoma"/>
            <family val="2"/>
          </rPr>
          <t xml:space="preserve">
Assumed these are always cooled</t>
        </r>
      </text>
    </comment>
    <comment ref="B8" authorId="2" shapeId="0">
      <text>
        <r>
          <rPr>
            <b/>
            <sz val="9"/>
            <color indexed="81"/>
            <rFont val="Tahoma"/>
            <family val="2"/>
          </rPr>
          <t>Bob C:</t>
        </r>
        <r>
          <rPr>
            <sz val="9"/>
            <color indexed="81"/>
            <rFont val="Tahoma"/>
            <family val="2"/>
          </rPr>
          <t xml:space="preserve">
Assumed these are always cooled</t>
        </r>
      </text>
    </comment>
    <comment ref="B9" authorId="2" shapeId="0">
      <text>
        <r>
          <rPr>
            <b/>
            <sz val="9"/>
            <color indexed="81"/>
            <rFont val="Tahoma"/>
            <family val="2"/>
          </rPr>
          <t>Bob C:</t>
        </r>
        <r>
          <rPr>
            <sz val="9"/>
            <color indexed="81"/>
            <rFont val="Tahoma"/>
            <family val="2"/>
          </rPr>
          <t xml:space="preserve">
Assumed these are always cooled</t>
        </r>
      </text>
    </comment>
    <comment ref="B13" authorId="3" shapeId="0">
      <text>
        <r>
          <rPr>
            <b/>
            <sz val="9"/>
            <color indexed="81"/>
            <rFont val="Tahoma"/>
            <family val="2"/>
          </rPr>
          <t>Crooks, Bob (Defra):</t>
        </r>
        <r>
          <rPr>
            <sz val="9"/>
            <color indexed="81"/>
            <rFont val="Tahoma"/>
            <family val="2"/>
          </rPr>
          <t xml:space="preserve">
Beware maybe shared!</t>
        </r>
      </text>
    </comment>
    <comment ref="B14" authorId="3" shapeId="0">
      <text>
        <r>
          <rPr>
            <b/>
            <sz val="9"/>
            <color indexed="81"/>
            <rFont val="Tahoma"/>
            <family val="2"/>
          </rPr>
          <t>Crooks, Bob (Defra):</t>
        </r>
        <r>
          <rPr>
            <sz val="9"/>
            <color indexed="81"/>
            <rFont val="Tahoma"/>
            <family val="2"/>
          </rPr>
          <t xml:space="preserve">
Beware may be shared!</t>
        </r>
      </text>
    </comment>
  </commentList>
</comments>
</file>

<file path=xl/comments3.xml><?xml version="1.0" encoding="utf-8"?>
<comments xmlns="http://schemas.openxmlformats.org/spreadsheetml/2006/main">
  <authors>
    <author>Marie Joubert</author>
    <author>Crooks, Bob (Defra)</author>
  </authors>
  <commentList>
    <comment ref="D4" authorId="0" shapeId="0">
      <text>
        <r>
          <rPr>
            <sz val="9"/>
            <color indexed="81"/>
            <rFont val="Arial"/>
            <family val="2"/>
          </rPr>
          <t xml:space="preserve">Watts per unit for active/idle power consumption were based on measurements made on individual computers at University of Sheffield, rounded up. The idle power rating was adopted as most PCs spend most of their time in this mode. Typically idle mode for a desktop can range between 40-90W. Standby mode for a desktop is typically between 1-3 W. Laptop power is typically lower. Power use for monitors was based on measurements at the University of Sheffield. Thin client power was based on measurements of SunRay units without a monitor which use around 7W on a 24*7 basis. </t>
        </r>
      </text>
    </comment>
    <comment ref="E4" authorId="0" shapeId="0">
      <text>
        <r>
          <rPr>
            <sz val="9"/>
            <color indexed="81"/>
            <rFont val="Arial"/>
            <family val="2"/>
          </rPr>
          <t>Watts per unit for active/idle power consumption were based on measurements made on individual computers at University of Sheffield, rounded up. The idle power rating was adopted as most PCs spend most of their time in this mode. Typically idle mode for a desktop can range between 40-90W. Standby mode for a desktop is typically between 1-3 W. Laptop power is typically lower. Power use for monitors was based on measurements at the University of Sheffield. Thin client power was based on measurements of SunRay units without a monitor which use around 7W on a 24*7 basis.</t>
        </r>
      </text>
    </comment>
    <comment ref="F4" authorId="0" shapeId="0">
      <text>
        <r>
          <rPr>
            <sz val="9"/>
            <color indexed="81"/>
            <rFont val="Arial"/>
            <family val="2"/>
          </rPr>
          <t>Hours per year in use for active/idle and standby were based on the following:
Managed computers (i.e. PCs are powered down automatically by the network after a certain time in idle mode and hence spend more time in standby) are in active/idle mode for 40 hours per week, 52 weeks a year (i.e.2,080 hours/year), and in standby for the remaining hours of the year.
Unmanaged computers in computer suites and departments are in active/idle mode for 70 hours per week, 52 weeks per year (i.e. 3,640 hours/year) (and in standby for the remaining time).
Laptops and monitors are active/idle for 40 hours per week, 52 weeks per year (i.e. 2,080 hours/year) as the default on most operating systems tends to power them down to standby after 20 minutes.</t>
        </r>
      </text>
    </comment>
    <comment ref="G4" authorId="0" shapeId="0">
      <text>
        <r>
          <rPr>
            <sz val="9"/>
            <color indexed="81"/>
            <rFont val="Arial"/>
            <family val="2"/>
          </rPr>
          <t>Hours per year in use for active/idle and standby were based on the following:
Managed computers (i.e. PCs are powered down automatically by the network after a certain time in idle mode and hence spend more time in standby) are in active/idle mode for 40 hours per week, 52 weeks a year (i.e.2,080 hours/year), and in standby for the remaining hours of the year.
Unmanaged computers in computer suites and departments are in active/idle mode for 70 hours per week, 52 weeks per year (i.e. 3,640 hours/year) (and in standby for the remaining time).
Laptops and monitors are active/idle for 40 hours per week, 52 weeks per year (i.e. 2,080 hours/year) as the default on most operating systems tends to power them down to standby after 20 minutes.</t>
        </r>
      </text>
    </comment>
    <comment ref="H15" authorId="1" shapeId="0">
      <text>
        <r>
          <rPr>
            <b/>
            <sz val="9"/>
            <color indexed="81"/>
            <rFont val="Tahoma"/>
            <family val="2"/>
          </rPr>
          <t>Crooks, Bob (Defra):</t>
        </r>
        <r>
          <rPr>
            <sz val="9"/>
            <color indexed="81"/>
            <rFont val="Tahoma"/>
            <family val="2"/>
          </rPr>
          <t xml:space="preserve">
Need to add the annual consumption fig for the other device</t>
        </r>
      </text>
    </comment>
    <comment ref="B18" authorId="1" shapeId="0">
      <text>
        <r>
          <rPr>
            <b/>
            <sz val="9"/>
            <color indexed="81"/>
            <rFont val="Tahoma"/>
            <family val="2"/>
          </rPr>
          <t>Crooks, Bob (Defra):</t>
        </r>
        <r>
          <rPr>
            <sz val="9"/>
            <color indexed="81"/>
            <rFont val="Tahoma"/>
            <family val="2"/>
          </rPr>
          <t xml:space="preserve">
Note have inserted a bottom up calculation for LCDs. If you wish to do this for other device(s) copy and paste D18 to H18, to the appropriate line(s). If you don't want to do this for this line then copy and paste a standard line to D18 to H18
 </t>
        </r>
      </text>
    </comment>
  </commentList>
</comments>
</file>

<file path=xl/comments4.xml><?xml version="1.0" encoding="utf-8"?>
<comments xmlns="http://schemas.openxmlformats.org/spreadsheetml/2006/main">
  <authors>
    <author>Marie Joubert</author>
    <author>owner</author>
    <author>Bob C</author>
    <author>Crooks, Bob (Defra)</author>
  </authors>
  <commentList>
    <comment ref="B6" authorId="0" shapeId="0">
      <text>
        <r>
          <rPr>
            <sz val="9"/>
            <color indexed="81"/>
            <rFont val="Arial"/>
            <family val="2"/>
          </rPr>
          <t>Watts per PABX distributed phone were based on measurements at University of Sheffield of 1.75W, rounded up.</t>
        </r>
      </text>
    </comment>
    <comment ref="B7" authorId="0" shapeId="0">
      <text>
        <r>
          <rPr>
            <sz val="9"/>
            <color indexed="81"/>
            <rFont val="Arial"/>
            <family val="2"/>
          </rPr>
          <t xml:space="preserve"> An overhead of 10% was made for the extra electricity used by the UPS units based on estimates at the University of Sheffield.</t>
        </r>
      </text>
    </comment>
    <comment ref="B9" authorId="0" shapeId="0">
      <text>
        <r>
          <rPr>
            <sz val="9"/>
            <color indexed="81"/>
            <rFont val="Arial"/>
            <family val="2"/>
          </rPr>
          <t>Locally powered VOIP phones were assumed to use 8W per phone based on a CISCO IP phone (5 W per hone and 3W per Ethernet port) (Cartledge, 2007). The University of Sheffield does not have any VOIP phones.</t>
        </r>
      </text>
    </comment>
    <comment ref="B10" authorId="1" shapeId="0">
      <text>
        <r>
          <rPr>
            <sz val="9"/>
            <color indexed="81"/>
            <rFont val="Tahoma"/>
            <family val="2"/>
          </rPr>
          <t>Figures obtained by taking the mean power of a typical device in the class and assuming losses of 20% (from the switch power supply and cable losses) to power the device</t>
        </r>
      </text>
    </comment>
    <comment ref="D16" authorId="2" shapeId="0">
      <text>
        <r>
          <rPr>
            <b/>
            <sz val="9"/>
            <color indexed="81"/>
            <rFont val="Tahoma"/>
            <family val="2"/>
          </rPr>
          <t>Bob C:</t>
        </r>
        <r>
          <rPr>
            <sz val="9"/>
            <color indexed="81"/>
            <rFont val="Tahoma"/>
            <family val="2"/>
          </rPr>
          <t xml:space="preserve">
5 watts per re-charge</t>
        </r>
      </text>
    </comment>
    <comment ref="F16" authorId="3" shapeId="0">
      <text>
        <r>
          <rPr>
            <b/>
            <sz val="9"/>
            <color indexed="81"/>
            <rFont val="Tahoma"/>
            <family val="2"/>
          </rPr>
          <t>Crooks, Bob (Defra):</t>
        </r>
        <r>
          <rPr>
            <sz val="9"/>
            <color indexed="81"/>
            <rFont val="Tahoma"/>
            <family val="2"/>
          </rPr>
          <t xml:space="preserve">
Assumes 100 re-charges pa</t>
        </r>
      </text>
    </comment>
    <comment ref="D17" authorId="2" shapeId="0">
      <text>
        <r>
          <rPr>
            <b/>
            <sz val="9"/>
            <color indexed="81"/>
            <rFont val="Tahoma"/>
            <family val="2"/>
          </rPr>
          <t>Bob C:</t>
        </r>
        <r>
          <rPr>
            <sz val="9"/>
            <color indexed="81"/>
            <rFont val="Tahoma"/>
            <family val="2"/>
          </rPr>
          <t xml:space="preserve">
5 watts per re-charge</t>
        </r>
      </text>
    </comment>
  </commentList>
</comments>
</file>

<file path=xl/sharedStrings.xml><?xml version="1.0" encoding="utf-8"?>
<sst xmlns="http://schemas.openxmlformats.org/spreadsheetml/2006/main" count="290" uniqueCount="216">
  <si>
    <t>PABX distributed (m)</t>
  </si>
  <si>
    <t>PABX cooling and power supply (n)</t>
  </si>
  <si>
    <t>Locally powered VOIP phones (o)</t>
  </si>
  <si>
    <t>Energy per unit kWh/y</t>
  </si>
  <si>
    <r>
      <t>CO</t>
    </r>
    <r>
      <rPr>
        <b/>
        <vertAlign val="subscript"/>
        <sz val="10"/>
        <rFont val="Arial"/>
        <family val="2"/>
      </rPr>
      <t>2</t>
    </r>
    <r>
      <rPr>
        <b/>
        <sz val="10"/>
        <rFont val="Arial"/>
        <family val="2"/>
      </rPr>
      <t xml:space="preserve"> emissions   (%)</t>
    </r>
    <phoneticPr fontId="6" type="noConversion"/>
  </si>
  <si>
    <t>(g) Hours per year in use for monitors were based on active/idle mode for 40 hours per week, 52 weeks per year (i.e. 2,080 hours/year) as the default on most operating systems tends to power them down to standby after 20 minutes.</t>
  </si>
  <si>
    <t>PCs &amp; monitors energy sub-total</t>
  </si>
  <si>
    <t>Networks energy sub-total</t>
  </si>
  <si>
    <t>Phones energy sub-total</t>
  </si>
  <si>
    <t>AV energy sub-total</t>
  </si>
  <si>
    <t>Imaging energy sub-total</t>
  </si>
  <si>
    <t>Energy Cost (%)</t>
    <phoneticPr fontId="6" type="noConversion"/>
  </si>
  <si>
    <r>
      <t>CO</t>
    </r>
    <r>
      <rPr>
        <b/>
        <vertAlign val="subscript"/>
        <sz val="10"/>
        <rFont val="Arial"/>
        <family val="2"/>
      </rPr>
      <t>2</t>
    </r>
    <r>
      <rPr>
        <b/>
        <sz val="10"/>
        <rFont val="Arial"/>
        <family val="2"/>
      </rPr>
      <t xml:space="preserve"> emissions (%)</t>
    </r>
    <phoneticPr fontId="6" type="noConversion"/>
  </si>
  <si>
    <t>Energy Cost (£/y)</t>
    <phoneticPr fontId="6" type="noConversion"/>
  </si>
  <si>
    <t>Energy Use (kWh/y)</t>
    <phoneticPr fontId="6" type="noConversion"/>
  </si>
  <si>
    <t>Hours/y</t>
  </si>
  <si>
    <t>j</t>
    <phoneticPr fontId="6" type="noConversion"/>
  </si>
  <si>
    <t>Imaging</t>
  </si>
  <si>
    <t>AV</t>
  </si>
  <si>
    <t>Telephony</t>
  </si>
  <si>
    <t>Networks</t>
  </si>
  <si>
    <t>Phones</t>
  </si>
  <si>
    <t>Category</t>
  </si>
  <si>
    <t>%</t>
  </si>
  <si>
    <t>Watts (Active, idle) (f)</t>
  </si>
  <si>
    <t>Watts (Standby) (f)</t>
  </si>
  <si>
    <t>Server Rooms</t>
  </si>
  <si>
    <t>PCs</t>
  </si>
  <si>
    <t>Number</t>
  </si>
  <si>
    <t>Servers</t>
  </si>
  <si>
    <t>Watts (Active)</t>
  </si>
  <si>
    <t>Phones</t>
    <phoneticPr fontId="6" type="noConversion"/>
  </si>
  <si>
    <t xml:space="preserve">Watts per unit </t>
  </si>
  <si>
    <t>Below are the different categories of ICT equipment and the assumptions used to obtain the default data in the yellow area of the tool.</t>
  </si>
  <si>
    <t>The alphabetical numbering system refers to the reference in the tool.</t>
  </si>
  <si>
    <t>ICT</t>
    <phoneticPr fontId="6" type="noConversion"/>
  </si>
  <si>
    <t>Non-ICT</t>
    <phoneticPr fontId="6" type="noConversion"/>
  </si>
  <si>
    <t>Total institution</t>
    <phoneticPr fontId="6" type="noConversion"/>
  </si>
  <si>
    <t>(l) Power over Ethernet figures were obtained by taking the mean power of a typical device in the class and assumping losses of 20% (from the switch power supply and cable losses) to power the device.</t>
  </si>
  <si>
    <t>(j) Power usage for 10/100 switches based on CISCO 2960 48TC-L (36W) rounded up, while power for 10/100/1000 switches based on CISCO 2960S 48LPS-L (70W).</t>
  </si>
  <si>
    <t>(m) Watts per PABX distributed phone were based on measurements at University of Sheffield of 1.75W, rounded up.</t>
  </si>
  <si>
    <t>Text in italics indicates where the HEEPI tool assumptions deviate from the Sheffield data.</t>
  </si>
  <si>
    <t>Room-based switches, wireless access points &amp; hubs</t>
  </si>
  <si>
    <t>PABX phones</t>
  </si>
  <si>
    <t>VOIP phones</t>
  </si>
  <si>
    <t>(n) An overhead of 10% was made for the extra electricity used by the UPS units based on estimates at the University of Sheffield.</t>
  </si>
  <si>
    <r>
      <t xml:space="preserve">(o) </t>
    </r>
    <r>
      <rPr>
        <i/>
        <sz val="10"/>
        <rFont val="Arial"/>
        <family val="2"/>
      </rPr>
      <t>Locally powered VOIP phones were assumed to use 8W per phone based on a CISCO IP phone (5 W per hone and 3W per Ethernet port) (Cartledge, 2007). The University of Sheffield does not have any VOIP phones</t>
    </r>
    <r>
      <rPr>
        <sz val="10"/>
        <rFont val="Arial"/>
        <family val="2"/>
      </rPr>
      <t>.</t>
    </r>
  </si>
  <si>
    <t>Phones</t>
    <phoneticPr fontId="6" type="noConversion"/>
  </si>
  <si>
    <t>Energy Cost (£/y)</t>
  </si>
  <si>
    <t>Energy Costs</t>
  </si>
  <si>
    <t xml:space="preserve">Watts (Standby) </t>
  </si>
  <si>
    <t>Watts per server (c)</t>
  </si>
  <si>
    <t>Electricity use (%)</t>
  </si>
  <si>
    <t>Electricity use (Non residential) (kWh/y)</t>
  </si>
  <si>
    <t>Electricity cost (£/y)</t>
  </si>
  <si>
    <t>SusteIT ICT Energy and Carbon Footprinting Tool: Assumptions</t>
  </si>
  <si>
    <t xml:space="preserve"> Annual ICT Electricity Use, Electricity Cost and Carbon Emissions as related to the Total Institution</t>
  </si>
  <si>
    <t>POE Class 1</t>
  </si>
  <si>
    <t>POE Class 2</t>
  </si>
  <si>
    <t>POE Class 3</t>
  </si>
  <si>
    <t>POE Class 4</t>
  </si>
  <si>
    <t>Electricity cost (%)</t>
    <phoneticPr fontId="6" type="noConversion"/>
  </si>
  <si>
    <r>
      <t>CO</t>
    </r>
    <r>
      <rPr>
        <b/>
        <vertAlign val="subscript"/>
        <sz val="10"/>
        <rFont val="Arial"/>
        <family val="2"/>
      </rPr>
      <t>2</t>
    </r>
    <r>
      <rPr>
        <b/>
        <sz val="10"/>
        <rFont val="Arial"/>
        <family val="2"/>
      </rPr>
      <t xml:space="preserve"> emissions (kg/y)</t>
    </r>
    <phoneticPr fontId="6" type="noConversion"/>
  </si>
  <si>
    <t>Thin clients</t>
  </si>
  <si>
    <t>Hours/y (Standby)</t>
  </si>
  <si>
    <t xml:space="preserve">Other </t>
  </si>
  <si>
    <t>10/100 switches (j)</t>
  </si>
  <si>
    <t>10/100/1000 switches (j)</t>
  </si>
  <si>
    <t>Core switches (k)</t>
  </si>
  <si>
    <t>Wireless access points (k)</t>
  </si>
  <si>
    <t>Room based hubs (k)</t>
  </si>
  <si>
    <t>Unmanaged edge switches (k)</t>
  </si>
  <si>
    <r>
      <t xml:space="preserve">Power over ethernet (POE) </t>
    </r>
    <r>
      <rPr>
        <sz val="10"/>
        <rFont val="Arial"/>
        <family val="2"/>
      </rPr>
      <t>(l)</t>
    </r>
  </si>
  <si>
    <t>(k) Power usage for network equipment was based on measurements at the University of Sheffield, rounded up.</t>
  </si>
  <si>
    <t xml:space="preserve"> </t>
  </si>
  <si>
    <t>(c) Watts per unit: 300W, based on measurements made on individual HPCs at University of Sheffield of 270W rounded up. At University of Sheffield a total measured figure for all server equipment was available only with no breakdown based on numbers of servers or equipment.</t>
    <phoneticPr fontId="3" type="noConversion"/>
  </si>
  <si>
    <t>Hours/y (Active, idle) (g)</t>
  </si>
  <si>
    <t>Completed?</t>
    <phoneticPr fontId="6" type="noConversion"/>
  </si>
  <si>
    <t>(e) Cooling and Power Supply overhead: +80%. See note (b)</t>
  </si>
  <si>
    <t>Multiplier for storage &amp; other equipment (d)</t>
  </si>
  <si>
    <t>Server/equipment energy sub-total</t>
  </si>
  <si>
    <t>Total Energy kWh/year</t>
  </si>
  <si>
    <t>Total Energy kWh/y</t>
  </si>
  <si>
    <r>
      <t>(d) Storage and o</t>
    </r>
    <r>
      <rPr>
        <i/>
        <sz val="10"/>
        <rFont val="Arial"/>
        <family val="2"/>
      </rPr>
      <t>ther server equipment. A figure of 15% of total server power was used based on Emerson (2007) (see References below). At University of Sheffield a total measured figure for all server equipment was available only with no breakdown based on numbers of servers or equipment.</t>
    </r>
  </si>
  <si>
    <t>(f) Watts per unit for active/idle power consumption for CRT monitors were based on measurements made on individual computers at University of Sheffield, rounded up. Active/standby power for LCD monitors were based on typical Dell LCD monitors rounded up: Dell E190S uses 19W in use and 1W on standby.</t>
  </si>
  <si>
    <t xml:space="preserve">Note that all usage figures assume that equipment is NOT switched off at the mains supply at any point in the academic year, i.e. standby mode is the lowest power mode in this tool. </t>
  </si>
  <si>
    <t>Overhead</t>
  </si>
  <si>
    <t>Number of 1U servers</t>
    <phoneticPr fontId="6" type="noConversion"/>
  </si>
  <si>
    <t>Watts per unit</t>
    <phoneticPr fontId="6" type="noConversion"/>
  </si>
  <si>
    <t>Hours/y (Standby) (g)</t>
  </si>
  <si>
    <t>Hours/y (Active)</t>
  </si>
  <si>
    <t>Breakdown of Annual ICT Energy Use, Energy Cost and Carbon Emissions by Category</t>
  </si>
  <si>
    <t xml:space="preserve">TOTAL </t>
  </si>
  <si>
    <r>
      <t>CO</t>
    </r>
    <r>
      <rPr>
        <b/>
        <vertAlign val="subscript"/>
        <sz val="10"/>
        <rFont val="Arial"/>
        <family val="2"/>
      </rPr>
      <t>2</t>
    </r>
    <r>
      <rPr>
        <b/>
        <sz val="10"/>
        <rFont val="Arial"/>
        <family val="2"/>
      </rPr>
      <t xml:space="preserve"> emissions (kg/y)</t>
    </r>
  </si>
  <si>
    <t>Energy Use (kWh/y)</t>
  </si>
  <si>
    <t>Personal</t>
  </si>
  <si>
    <t>Monitors</t>
  </si>
  <si>
    <t>PCs &amp; Monitors</t>
  </si>
  <si>
    <t>Other Devices</t>
  </si>
  <si>
    <t>Cabinet-based hubs, switches, wireless access points &amp; routers</t>
  </si>
  <si>
    <t>Analysis of Annual ICT Carbon Emissions by Category</t>
    <phoneticPr fontId="6" type="noConversion"/>
  </si>
  <si>
    <t>Analysis of Annual Energy Cost by Category</t>
    <phoneticPr fontId="6" type="noConversion"/>
  </si>
  <si>
    <t>(i) The tool does not apply an overhead to normal computer suites/rooms used by students on the grounds that they are not normally air conditioned. If computer suites/rooms are air-conditioned an overhead percentage needs to be made in the line labelled “Adjustments” (in cell H19). This in turn needs to be multiplied only by the total energy of the computers and monitors in computer suites – the tool assumes as a default that this is student standard PCs plus the same number of LCD monitors (see calculation in cell I19) but this should be amended accordingly.</t>
  </si>
  <si>
    <t>SusteIT ICT Energy and Carbon Footprinting Tool © SusteIT 2012</t>
  </si>
  <si>
    <t>Total Energy Consump-tion kWh/unit (p)</t>
  </si>
  <si>
    <t xml:space="preserve">Production mono MFD </t>
  </si>
  <si>
    <t xml:space="preserve">Fax </t>
  </si>
  <si>
    <t xml:space="preserve">Personal printer </t>
  </si>
  <si>
    <t xml:space="preserve">Personal MFD </t>
  </si>
  <si>
    <t>Projectors (q)</t>
  </si>
  <si>
    <t>(h) Total Energy Consumption (TEC) figures for PCs and laptops were based on the maximum TEC values for computing equipment in Energy Star  v5. More details can be found in the User Guide.</t>
  </si>
  <si>
    <t>(p) Total Energy Consumption (TEC) figures for imaging devices was based on the TEC values for Imaging equipment in Energy Star  v1.1, using ipm values for typical devices. More details can be found in the User Guide.</t>
  </si>
  <si>
    <t>6. Server rooms</t>
  </si>
  <si>
    <t>7. PCs and Monitors</t>
  </si>
  <si>
    <t>8. Networks</t>
  </si>
  <si>
    <t>9. Phones</t>
  </si>
  <si>
    <t>10. Imaging Devices</t>
  </si>
  <si>
    <t>11. Audio-Visual Devices</t>
  </si>
  <si>
    <t>Default electricity price (p/KwH) (u)</t>
  </si>
  <si>
    <r>
      <t>Default CO</t>
    </r>
    <r>
      <rPr>
        <vertAlign val="subscript"/>
        <sz val="10"/>
        <rFont val="Arial"/>
        <family val="2"/>
      </rPr>
      <t>2</t>
    </r>
    <r>
      <rPr>
        <sz val="10"/>
        <rFont val="Arial"/>
        <family val="2"/>
      </rPr>
      <t xml:space="preserve"> emission (kg CO2/kWh) (v)</t>
    </r>
  </si>
  <si>
    <t xml:space="preserve">  Default electricity price (p/KwH) (u)</t>
  </si>
  <si>
    <r>
      <t xml:space="preserve">  Default CO</t>
    </r>
    <r>
      <rPr>
        <vertAlign val="subscript"/>
        <sz val="10"/>
        <rFont val="Arial"/>
        <family val="2"/>
      </rPr>
      <t>2</t>
    </r>
    <r>
      <rPr>
        <sz val="10"/>
        <rFont val="Arial"/>
        <family val="2"/>
      </rPr>
      <t xml:space="preserve"> emission (kg CO2/kWh) (v)</t>
    </r>
  </si>
  <si>
    <r>
      <t>Default CO</t>
    </r>
    <r>
      <rPr>
        <vertAlign val="subscript"/>
        <sz val="10"/>
        <rFont val="Arial"/>
        <family val="2"/>
      </rPr>
      <t>2</t>
    </r>
    <r>
      <rPr>
        <sz val="10"/>
        <rFont val="Arial"/>
        <family val="2"/>
      </rPr>
      <t xml:space="preserve"> emissions (kg/kWh) (v)</t>
    </r>
  </si>
  <si>
    <t>Other</t>
  </si>
  <si>
    <t xml:space="preserve">(q) Projectors and OHP power use based on manufacturer’s stated data for active use and measured data for standby power for devices at the University of Sheffield, rounded up. Teaching hours is based on 5 hours a day, 5 days per week for 40 weeks a year (i.e. 1,000 hours per year) </t>
  </si>
  <si>
    <t>(r) Plasma screens based on power consumption for typical 61" plasma screen. However power rating would need to be increased or decreased for larger and smaller screens respectively. E.g 84" screen typically 1100W,42" screen typically 275W. Assumed that these are run 24/7 but adjustment would need to be made for screens powered down with timer switches to standby. There are no plasma screens at the University of Sheffield.</t>
  </si>
  <si>
    <t>(s) Testing done by the Welsh Video Network (WVN) found a well-specified videoconferencing studio uses approximately 600 watts/hour (including screens), equivalent to 14.4 kWh/day. A shutdown feature saves approximately 500 watts/hr and if implemented at night and weekends will save approximately 3452 kWh/y. See http://www.wvn.ac.uk/en/media/Power%20Consumption%20of%20Videoconferencing%20Equipment.pdf</t>
  </si>
  <si>
    <t>(t) Figure based on testing by the Welsh Video Network (WVN) assuming a reasonably high-spec CODEC with 40 inch LCD monitor, run for 8 hours/day, 260 days/yr</t>
  </si>
  <si>
    <t>Other AV equipment</t>
  </si>
  <si>
    <t>Other imaging devices</t>
  </si>
  <si>
    <t xml:space="preserve">  Analysis of Annual (Non-Residential) ICT Energy Use</t>
  </si>
  <si>
    <r>
      <rPr>
        <b/>
        <sz val="10"/>
        <rFont val="Arial"/>
        <family val="2"/>
      </rPr>
      <t>Off-site</t>
    </r>
    <r>
      <rPr>
        <sz val="10"/>
        <rFont val="Arial"/>
        <family val="2"/>
      </rPr>
      <t xml:space="preserve"> servers</t>
    </r>
  </si>
  <si>
    <r>
      <t xml:space="preserve">Server cooling and power supply overhead - </t>
    </r>
    <r>
      <rPr>
        <b/>
        <sz val="10"/>
        <rFont val="Arial"/>
        <family val="2"/>
      </rPr>
      <t>In-house</t>
    </r>
    <r>
      <rPr>
        <sz val="10"/>
        <rFont val="Arial"/>
        <family val="2"/>
      </rPr>
      <t xml:space="preserve"> </t>
    </r>
  </si>
  <si>
    <t>IPADS</t>
  </si>
  <si>
    <t>Other devices</t>
  </si>
  <si>
    <r>
      <rPr>
        <b/>
        <sz val="10"/>
        <rFont val="Arial"/>
        <family val="2"/>
      </rPr>
      <t>LCD</t>
    </r>
    <r>
      <rPr>
        <sz val="10"/>
        <rFont val="Arial"/>
        <family val="2"/>
      </rPr>
      <t xml:space="preserve"> Monitors</t>
    </r>
  </si>
  <si>
    <t>TFT Monitors</t>
  </si>
  <si>
    <t>Mobile phones</t>
  </si>
  <si>
    <t>Smart phones eg Blackberries</t>
  </si>
  <si>
    <t>Mobile devices</t>
  </si>
  <si>
    <t>Tablets</t>
  </si>
  <si>
    <t>Shared devices</t>
  </si>
  <si>
    <t>High volume MFD (colour)</t>
  </si>
  <si>
    <t>High volume MFD (b/w)</t>
  </si>
  <si>
    <t>Standard volume MFD (colour)</t>
  </si>
  <si>
    <t>Standard volume MFD (b/w)</t>
  </si>
  <si>
    <t>LED Monitors</t>
  </si>
  <si>
    <r>
      <t>Overhead</t>
    </r>
    <r>
      <rPr>
        <u/>
        <sz val="10"/>
        <rFont val="Arial"/>
        <family val="2"/>
      </rPr>
      <t>/DCIE</t>
    </r>
    <r>
      <rPr>
        <b/>
        <sz val="10"/>
        <rFont val="Arial"/>
        <family val="2"/>
      </rPr>
      <t xml:space="preserve"> (e)</t>
    </r>
  </si>
  <si>
    <t xml:space="preserve">videoconferencing studio unit </t>
  </si>
  <si>
    <t xml:space="preserve">Production colour MFD </t>
  </si>
  <si>
    <t>Copier</t>
  </si>
  <si>
    <t>Power desktop PCs</t>
  </si>
  <si>
    <t>Standard desktop PCs</t>
  </si>
  <si>
    <t>Power laptop</t>
  </si>
  <si>
    <t xml:space="preserve">Standard laptop </t>
  </si>
  <si>
    <t xml:space="preserve">Ink-jet </t>
  </si>
  <si>
    <r>
      <t xml:space="preserve">Scanner </t>
    </r>
    <r>
      <rPr>
        <strike/>
        <sz val="10"/>
        <rFont val="Arial"/>
        <family val="2"/>
      </rPr>
      <t/>
    </r>
  </si>
  <si>
    <t xml:space="preserve">Laser printer </t>
  </si>
  <si>
    <t xml:space="preserve">Reprographics </t>
  </si>
  <si>
    <r>
      <t xml:space="preserve">Plasma screens </t>
    </r>
    <r>
      <rPr>
        <sz val="10"/>
        <rFont val="Arial"/>
        <family val="2"/>
      </rPr>
      <t>(r)</t>
    </r>
  </si>
  <si>
    <t>LED/PICO projectors (q)</t>
  </si>
  <si>
    <r>
      <rPr>
        <b/>
        <sz val="10"/>
        <rFont val="Arial"/>
        <family val="2"/>
      </rPr>
      <t>In-house</t>
    </r>
    <r>
      <rPr>
        <sz val="10"/>
        <rFont val="Arial"/>
        <family val="2"/>
      </rPr>
      <t xml:space="preserve"> servers not cooled</t>
    </r>
  </si>
  <si>
    <r>
      <rPr>
        <b/>
        <sz val="10"/>
        <rFont val="Arial"/>
        <family val="2"/>
      </rPr>
      <t>In-house</t>
    </r>
    <r>
      <rPr>
        <sz val="10"/>
        <rFont val="Arial"/>
        <family val="2"/>
      </rPr>
      <t xml:space="preserve"> standard servers cooled</t>
    </r>
  </si>
  <si>
    <t>High performance servers in-house</t>
  </si>
  <si>
    <t>High performance servers off site</t>
  </si>
  <si>
    <t>Storage &amp; other server equipment - off site</t>
  </si>
  <si>
    <t xml:space="preserve">Number of staff covered </t>
  </si>
  <si>
    <t>Average kWh/y  staff</t>
  </si>
  <si>
    <t>Average £/ staff</t>
  </si>
  <si>
    <r>
      <t>Average kg CO</t>
    </r>
    <r>
      <rPr>
        <b/>
        <vertAlign val="subscript"/>
        <sz val="10"/>
        <rFont val="Arial"/>
        <family val="2"/>
      </rPr>
      <t>2</t>
    </r>
    <r>
      <rPr>
        <b/>
        <sz val="10"/>
        <rFont val="Arial"/>
        <family val="2"/>
      </rPr>
      <t>/ staff</t>
    </r>
  </si>
  <si>
    <t>NB ADD IN STAFF Numbers to get a carbon density measure to enable comparison over time</t>
  </si>
  <si>
    <t>Storage &amp; other server equipment - in house</t>
  </si>
  <si>
    <t>On site total</t>
  </si>
  <si>
    <t>Off site total</t>
  </si>
  <si>
    <t>Server room cooling &amp; power supply overhead - total</t>
  </si>
  <si>
    <r>
      <t>Server cooling and power supply overhead -</t>
    </r>
    <r>
      <rPr>
        <b/>
        <sz val="10"/>
        <rFont val="Arial"/>
        <family val="2"/>
      </rPr>
      <t xml:space="preserve"> Off-site </t>
    </r>
  </si>
  <si>
    <t>Total Energy Consumption kWh/y per device  (h)</t>
  </si>
  <si>
    <t>(m) High volume printer power use in active and standby mode was based on MTP (2007) (see References below) UK average stock figures for a 2007 non-domestic laser printer, rounded up. On-active and on-ready power was weighted using a ratio of 1:3 to give a weighted power figure in active/idle mode of 475 W. Usage was based on an assumption of active/idle mode for 40 hours per week, 52 weeks a year. The remainder is assumed to be standby.</t>
  </si>
  <si>
    <t>(o) High/medium and low/medium volume copiers power rating was based on University of Sheffield figures for Sharp departmental copiers, rounded up. The active/idle mode power consumption was estimated from a fluctuating measured value as each sheet of paper is printed, while the standby figure was measured. The devices were found to return to standby anywhere between 30 seconds or 20 minutes after last use. It was assumed that devices would be copying for two hours a day, 5 days a week or 520 hours per year.</t>
  </si>
  <si>
    <t>(p) Departmental shared laser printers (monochrome and colour) power rating was based on the University of Sheffield measured figures for active and standby mode, rounded up. It was assumed devices would be printing for two hours a day, 5 days a week or 520 hours per year, based on experience at the University of Sheffield.</t>
  </si>
  <si>
    <t>(s) Monochrome laser printer and inkjet printer power rating based on University of Sheffield measured figures and estimated usage of 20 minutes active use per day, 5 days per week, 52 weeks per year (i.e. 87 hours per year).</t>
  </si>
  <si>
    <r>
      <t xml:space="preserve">(t) </t>
    </r>
    <r>
      <rPr>
        <i/>
        <sz val="11"/>
        <rFont val="Arial"/>
        <family val="2"/>
      </rPr>
      <t>Personal MFD power rating based on MTP (2007) (see references below) UK 2007 stock average figures for a domestic laser MFD. An average of ‘on-active’ and ‘on-ready’ power was used for active mode, and ‘sleep/off’ for standby mode. Usage was assumed the same as (s) above.</t>
    </r>
  </si>
  <si>
    <t>(q) Scanners power rating based on maximum sleep power rating for EU Energy Star scanners of 5W (EU Energy Star, 2006). Sleep mode is assumed to be similar to idle mode. Standby power was assumed to be 2W. Usage was based on active use for 1 hours a day, 5 days a week, 52 weeks a year, idle for 7 hours a day, 5 days a week, 52 weeks a year. Assumed to be on standby for the remaining time. No figures available from the University of Sheffield.</t>
  </si>
  <si>
    <t>(r) Fax power rating based on database for EU Energy Star faxes (EU Energy Star, 2008) which typically use less than 1 kWh/week. Note that these are the most energy efficient faxes on the market so this may be an underestimate of typical use. No figures available from the University of Sheffield.</t>
  </si>
  <si>
    <t>______________</t>
  </si>
  <si>
    <t>Org 1</t>
  </si>
  <si>
    <t>Org 2</t>
  </si>
  <si>
    <t>Org 3</t>
  </si>
  <si>
    <t xml:space="preserve">Date completed </t>
  </si>
  <si>
    <t>xx/yy/zz</t>
  </si>
  <si>
    <t>http://creativecommons.org/licenses/by-nc-nd/3.0/</t>
  </si>
  <si>
    <r>
      <t>[cid:3444195277_2494814</t>
    </r>
    <r>
      <rPr>
        <sz val="11"/>
        <color indexed="8"/>
        <rFont val="Calibri"/>
        <family val="2"/>
      </rPr>
      <t>]</t>
    </r>
  </si>
  <si>
    <t>Phone:</t>
  </si>
  <si>
    <t>Email:</t>
  </si>
  <si>
    <t>xxxx@yyyy</t>
  </si>
  <si>
    <t>Carbon Dioxide Emissions - Conversion factor</t>
  </si>
  <si>
    <r>
      <t>(v) Carbon emissions are based on the published conversion factor of 0.48020 kgCO</t>
    </r>
    <r>
      <rPr>
        <vertAlign val="subscript"/>
        <sz val="10"/>
        <rFont val="Arial"/>
        <family val="2"/>
      </rPr>
      <t>2eq</t>
    </r>
    <r>
      <rPr>
        <sz val="10"/>
        <rFont val="Arial"/>
        <family val="2"/>
      </rPr>
      <t>/kWh for 2011 covering consumption of grid electricity (including imports) contained in Table 7 of the 2013 Government GHG Conversion Factors for Company Reporting: Methodology Paper for Emission Factors (July 2013) - see https://www.gov.uk/government/publications/green-house-gas-conversion-factors-for-company-reporting-2013-methodology-paper-for-emission-factors 
Note -  Institutions with on-site renewable electricity should adjust this figure. Institutions with Combined Heat and Power (CHP) should use the conversion method set out in the Guidelines.</t>
    </r>
  </si>
  <si>
    <t xml:space="preserve">Also there are significant changes for 2013 </t>
  </si>
  <si>
    <t>a.The 5-year grid rolling average emission factors have been removed; reporting from 2013 onwards will now use 1-year grid average emission factors only.</t>
  </si>
  <si>
    <t>b.Emission factors now incorporate electricity and emissions from Autogeneration, to bring the methodology closer in-line with those used in the derivation of electricity emission factors in DUKES12 and for the UK Fuel Mix Disclosure13.</t>
  </si>
  <si>
    <t>c.From 2013 emission factors per unit of electricity consumed will no longer be provided, since these were being previously misused. Equivalent emission factors can still be calculated separately by adding the corresponding figures for electricity generated and for transmission and distribution losses together.</t>
  </si>
  <si>
    <t>(u) Energy costs are based on the published average electricity price of  8.94p/KwH for 2012 (exc VAT &amp; Climate Change Levy) in the Annual Table 3.4.2 of Gov Statistical data set : Gas and electricity prices in the non-domestic sector (updated 19 Dec 2013) - see https://www.gov.uk/government/statistical-data-sets/gas-and-electricity-prices-in-the-non-domestic-sector. With VAT @ 20% the price used is 10.73p/KwH</t>
  </si>
  <si>
    <t>Default electricity price (£/KwH) (u)</t>
  </si>
  <si>
    <t>Greening Government ICT Strategy - 3rd Annual assessment for 2013/14</t>
  </si>
  <si>
    <t>FTE</t>
  </si>
  <si>
    <t>NB - Add additional rows if more organisations in your scope</t>
  </si>
  <si>
    <t xml:space="preserve">Scope for return </t>
  </si>
  <si>
    <t>Lead Dept / Agency</t>
  </si>
  <si>
    <t>Footprint completed by :</t>
  </si>
  <si>
    <t>Name of Organisation</t>
  </si>
  <si>
    <t>Total</t>
  </si>
  <si>
    <t xml:space="preserve">Categories covered </t>
  </si>
  <si>
    <t>All</t>
  </si>
  <si>
    <t>NB - If different scope for each category please copy and complete this tab for each category/group of categories where this is the case</t>
  </si>
  <si>
    <t>NB - Total should be the FTE figure shown on tab 13 - Totals and Analysis - for the categories covered</t>
  </si>
  <si>
    <t xml:space="preserve">Cloud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</si>
</sst>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34">
    <font>
      <sz val="10"/>
      <name val="Arial"/>
      <family val="2"/>
    </font>
    <font>
      <sz val="10"/>
      <name val="Arial"/>
      <family val="2"/>
    </font>
    <font>
      <b/>
      <sz val="10"/>
      <name val="Arial"/>
      <family val="2"/>
    </font>
    <font>
      <sz val="8"/>
      <name val="Arial"/>
      <family val="2"/>
    </font>
    <font>
      <b/>
      <sz val="14"/>
      <name val="Arial"/>
      <family val="2"/>
    </font>
    <font>
      <sz val="10"/>
      <name val="Arial"/>
      <family val="2"/>
    </font>
    <font>
      <sz val="8"/>
      <name val="Verdana"/>
      <family val="2"/>
    </font>
    <font>
      <u/>
      <sz val="10"/>
      <color indexed="12"/>
      <name val="Arial"/>
      <family val="2"/>
    </font>
    <font>
      <sz val="11"/>
      <name val="Arial"/>
      <family val="2"/>
    </font>
    <font>
      <sz val="10"/>
      <name val="Arial"/>
      <family val="2"/>
    </font>
    <font>
      <i/>
      <sz val="10"/>
      <name val="Arial"/>
      <family val="2"/>
    </font>
    <font>
      <b/>
      <sz val="11"/>
      <name val="Arial"/>
      <family val="2"/>
    </font>
    <font>
      <b/>
      <vertAlign val="subscript"/>
      <sz val="10"/>
      <name val="Arial"/>
      <family val="2"/>
    </font>
    <font>
      <b/>
      <sz val="16"/>
      <color indexed="53"/>
      <name val="Arial"/>
      <family val="2"/>
    </font>
    <font>
      <b/>
      <sz val="10"/>
      <color indexed="53"/>
      <name val="Arial"/>
      <family val="2"/>
    </font>
    <font>
      <b/>
      <sz val="14"/>
      <color indexed="53"/>
      <name val="Arial"/>
      <family val="2"/>
    </font>
    <font>
      <vertAlign val="subscript"/>
      <sz val="10"/>
      <name val="Arial"/>
      <family val="2"/>
    </font>
    <font>
      <sz val="9"/>
      <color indexed="81"/>
      <name val="Arial"/>
      <family val="2"/>
    </font>
    <font>
      <i/>
      <sz val="10"/>
      <color indexed="8"/>
      <name val="Arial"/>
      <family val="2"/>
    </font>
    <font>
      <b/>
      <sz val="10"/>
      <color indexed="53"/>
      <name val="Arial"/>
      <family val="2"/>
    </font>
    <font>
      <sz val="9"/>
      <color indexed="81"/>
      <name val="Tahoma"/>
      <family val="2"/>
    </font>
    <font>
      <sz val="10"/>
      <color indexed="8"/>
      <name val="Calibri"/>
      <family val="2"/>
    </font>
    <font>
      <b/>
      <sz val="10"/>
      <color indexed="53"/>
      <name val="Arial"/>
      <family val="2"/>
    </font>
    <font>
      <strike/>
      <sz val="10"/>
      <name val="Arial"/>
      <family val="2"/>
    </font>
    <font>
      <u/>
      <sz val="10"/>
      <name val="Arial"/>
      <family val="2"/>
    </font>
    <font>
      <b/>
      <sz val="9"/>
      <color indexed="81"/>
      <name val="Tahoma"/>
      <family val="2"/>
    </font>
    <font>
      <sz val="11"/>
      <color indexed="8"/>
      <name val="Calibri"/>
      <family val="2"/>
    </font>
    <font>
      <i/>
      <sz val="11"/>
      <name val="Arial"/>
      <family val="2"/>
    </font>
    <font>
      <sz val="8.5"/>
      <name val="Arial"/>
      <family val="2"/>
    </font>
    <font>
      <sz val="12"/>
      <name val="Arial"/>
      <family val="2"/>
    </font>
    <font>
      <b/>
      <sz val="12"/>
      <name val="Arial"/>
      <family val="2"/>
    </font>
    <font>
      <b/>
      <u/>
      <sz val="12"/>
      <name val="Arial"/>
      <family val="2"/>
    </font>
    <font>
      <sz val="8"/>
      <color rgb="FF000000"/>
      <name val="Calibri"/>
      <family val="2"/>
    </font>
    <font>
      <sz val="10"/>
      <color rgb="FF000000"/>
      <name val="Geneva"/>
    </font>
  </fonts>
  <fills count="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s>
  <borders count="27">
    <border>
      <left/>
      <right/>
      <top/>
      <bottom/>
      <diagonal/>
    </border>
    <border>
      <left style="thick">
        <color indexed="55"/>
      </left>
      <right/>
      <top/>
      <bottom/>
      <diagonal/>
    </border>
    <border>
      <left/>
      <right style="thick">
        <color indexed="55"/>
      </right>
      <top/>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55"/>
      </left>
      <right/>
      <top/>
      <bottom style="thick">
        <color indexed="55"/>
      </bottom>
      <diagonal/>
    </border>
    <border>
      <left/>
      <right/>
      <top/>
      <bottom style="thick">
        <color indexed="55"/>
      </bottom>
      <diagonal/>
    </border>
    <border>
      <left/>
      <right style="thick">
        <color indexed="55"/>
      </right>
      <top/>
      <bottom style="thick">
        <color indexed="55"/>
      </bottom>
      <diagonal/>
    </border>
    <border>
      <left style="thick">
        <color indexed="23"/>
      </left>
      <right/>
      <top/>
      <bottom/>
      <diagonal/>
    </border>
    <border>
      <left/>
      <right/>
      <top/>
      <bottom style="thick">
        <color indexed="23"/>
      </bottom>
      <diagonal/>
    </border>
    <border>
      <left/>
      <right style="thick">
        <color indexed="23"/>
      </right>
      <top/>
      <bottom/>
      <diagonal/>
    </border>
    <border>
      <left/>
      <right style="thick">
        <color indexed="23"/>
      </right>
      <top/>
      <bottom style="thick">
        <color indexed="23"/>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diagonal/>
    </border>
    <border>
      <left/>
      <right style="medium">
        <color indexed="55"/>
      </right>
      <top/>
      <bottom style="medium">
        <color indexed="55"/>
      </bottom>
      <diagonal/>
    </border>
    <border>
      <left style="thick">
        <color indexed="55"/>
      </left>
      <right style="thick">
        <color indexed="55"/>
      </right>
      <top style="thick">
        <color indexed="55"/>
      </top>
      <bottom/>
      <diagonal/>
    </border>
    <border>
      <left style="thick">
        <color indexed="55"/>
      </left>
      <right style="thick">
        <color indexed="55"/>
      </right>
      <top/>
      <bottom style="thick">
        <color indexed="55"/>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73">
    <xf numFmtId="0" fontId="0" fillId="0" borderId="0" xfId="0"/>
    <xf numFmtId="0" fontId="4" fillId="0" borderId="0" xfId="0" applyFont="1"/>
    <xf numFmtId="0" fontId="0" fillId="0" borderId="0" xfId="0" applyAlignment="1">
      <alignment wrapText="1"/>
    </xf>
    <xf numFmtId="0" fontId="8" fillId="0" borderId="0" xfId="0" applyFont="1" applyAlignment="1">
      <alignment horizontal="justify"/>
    </xf>
    <xf numFmtId="0" fontId="5" fillId="0" borderId="0" xfId="0" applyFont="1" applyAlignment="1">
      <alignment horizontal="justify"/>
    </xf>
    <xf numFmtId="0" fontId="9" fillId="0" borderId="0" xfId="0" applyFont="1" applyAlignment="1">
      <alignment horizontal="justify"/>
    </xf>
    <xf numFmtId="0" fontId="9" fillId="0" borderId="0" xfId="0" applyFont="1"/>
    <xf numFmtId="0" fontId="11" fillId="0" borderId="0" xfId="0" applyFont="1" applyAlignment="1">
      <alignment horizontal="justify"/>
    </xf>
    <xf numFmtId="0" fontId="11" fillId="0" borderId="0" xfId="0" applyFont="1"/>
    <xf numFmtId="0" fontId="10" fillId="0" borderId="0" xfId="0" applyFont="1" applyAlignment="1">
      <alignment horizontal="justify"/>
    </xf>
    <xf numFmtId="1" fontId="2" fillId="0" borderId="0" xfId="0" applyNumberFormat="1" applyFont="1" applyFill="1" applyAlignment="1">
      <alignment horizontal="center" vertical="center" wrapText="1"/>
    </xf>
    <xf numFmtId="1" fontId="0" fillId="0" borderId="0" xfId="0" applyNumberFormat="1" applyBorder="1"/>
    <xf numFmtId="3" fontId="0" fillId="0" borderId="0" xfId="0" applyNumberFormat="1" applyBorder="1"/>
    <xf numFmtId="3" fontId="0" fillId="2" borderId="0" xfId="0" applyNumberFormat="1" applyFill="1" applyBorder="1"/>
    <xf numFmtId="3" fontId="0" fillId="3" borderId="0" xfId="0" applyNumberFormat="1" applyFill="1" applyBorder="1"/>
    <xf numFmtId="3" fontId="0" fillId="0" borderId="0" xfId="0" applyNumberFormat="1" applyFill="1" applyBorder="1"/>
    <xf numFmtId="1" fontId="0" fillId="4" borderId="0" xfId="0" applyNumberFormat="1" applyFill="1" applyBorder="1"/>
    <xf numFmtId="1" fontId="2" fillId="4" borderId="0" xfId="0" applyNumberFormat="1" applyFont="1" applyFill="1" applyBorder="1"/>
    <xf numFmtId="0" fontId="0" fillId="4" borderId="0" xfId="0" applyFill="1" applyBorder="1"/>
    <xf numFmtId="1" fontId="2" fillId="4" borderId="0" xfId="0" applyNumberFormat="1" applyFont="1" applyFill="1" applyBorder="1" applyAlignment="1">
      <alignment horizontal="center" vertical="center" wrapText="1"/>
    </xf>
    <xf numFmtId="0" fontId="2" fillId="4" borderId="0" xfId="0" applyFont="1" applyFill="1" applyBorder="1"/>
    <xf numFmtId="1" fontId="0" fillId="4" borderId="0" xfId="0" applyNumberFormat="1" applyFont="1" applyFill="1" applyBorder="1"/>
    <xf numFmtId="3" fontId="2" fillId="4" borderId="0" xfId="0" applyNumberFormat="1" applyFont="1" applyFill="1" applyBorder="1"/>
    <xf numFmtId="3" fontId="0" fillId="4" borderId="0" xfId="0" applyNumberFormat="1" applyFill="1" applyBorder="1"/>
    <xf numFmtId="1" fontId="13" fillId="4" borderId="0" xfId="0" applyNumberFormat="1" applyFont="1" applyFill="1" applyBorder="1"/>
    <xf numFmtId="3" fontId="0" fillId="4" borderId="1" xfId="0" applyNumberFormat="1" applyFill="1" applyBorder="1"/>
    <xf numFmtId="3" fontId="0" fillId="4" borderId="2" xfId="0" applyNumberFormat="1" applyFill="1" applyBorder="1"/>
    <xf numFmtId="3" fontId="0" fillId="4" borderId="2" xfId="0" applyNumberFormat="1" applyFont="1" applyFill="1" applyBorder="1"/>
    <xf numFmtId="3" fontId="2" fillId="5" borderId="3" xfId="0" applyNumberFormat="1" applyFont="1" applyFill="1" applyBorder="1" applyAlignment="1">
      <alignment horizontal="left" vertical="center" wrapText="1"/>
    </xf>
    <xf numFmtId="3" fontId="2" fillId="5" borderId="4" xfId="0" applyNumberFormat="1"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3" fontId="2" fillId="6" borderId="6" xfId="0" applyNumberFormat="1" applyFont="1" applyFill="1" applyBorder="1" applyAlignment="1">
      <alignment horizontal="left" vertical="center" wrapText="1"/>
    </xf>
    <xf numFmtId="3" fontId="2" fillId="6" borderId="7" xfId="0" applyNumberFormat="1" applyFont="1" applyFill="1" applyBorder="1" applyAlignment="1">
      <alignment horizontal="center" vertical="center" wrapText="1"/>
    </xf>
    <xf numFmtId="3" fontId="2" fillId="6" borderId="8" xfId="0" applyNumberFormat="1" applyFont="1" applyFill="1" applyBorder="1" applyAlignment="1">
      <alignment horizontal="center" vertical="center" wrapText="1"/>
    </xf>
    <xf numFmtId="3" fontId="14" fillId="0" borderId="1" xfId="0" applyNumberFormat="1" applyFont="1" applyBorder="1"/>
    <xf numFmtId="3" fontId="0" fillId="0" borderId="2" xfId="0" applyNumberFormat="1" applyBorder="1"/>
    <xf numFmtId="3" fontId="0" fillId="0" borderId="1" xfId="0" applyNumberFormat="1" applyBorder="1"/>
    <xf numFmtId="1" fontId="0" fillId="0" borderId="2" xfId="0" applyNumberFormat="1" applyBorder="1"/>
    <xf numFmtId="3" fontId="2" fillId="0" borderId="9" xfId="0" applyNumberFormat="1" applyFont="1" applyBorder="1"/>
    <xf numFmtId="3" fontId="0" fillId="0" borderId="10" xfId="0" applyNumberFormat="1" applyBorder="1"/>
    <xf numFmtId="3" fontId="2" fillId="0" borderId="11" xfId="0" applyNumberFormat="1" applyFont="1" applyBorder="1"/>
    <xf numFmtId="3" fontId="2" fillId="6" borderId="6" xfId="0" applyNumberFormat="1" applyFont="1" applyFill="1" applyBorder="1" applyAlignment="1">
      <alignment horizontal="left" wrapText="1"/>
    </xf>
    <xf numFmtId="3" fontId="2" fillId="6" borderId="7" xfId="0" applyNumberFormat="1" applyFont="1" applyFill="1" applyBorder="1" applyAlignment="1">
      <alignment horizontal="center" wrapText="1"/>
    </xf>
    <xf numFmtId="3" fontId="2" fillId="6" borderId="8" xfId="0" applyNumberFormat="1" applyFont="1" applyFill="1" applyBorder="1" applyAlignment="1">
      <alignment horizontal="center" wrapText="1"/>
    </xf>
    <xf numFmtId="3" fontId="14" fillId="0" borderId="1" xfId="0" applyNumberFormat="1" applyFont="1" applyBorder="1" applyAlignment="1">
      <alignment wrapText="1"/>
    </xf>
    <xf numFmtId="3" fontId="0" fillId="0" borderId="1" xfId="0" applyNumberFormat="1" applyBorder="1" applyAlignment="1">
      <alignment wrapText="1"/>
    </xf>
    <xf numFmtId="1" fontId="0" fillId="0" borderId="10" xfId="0" applyNumberFormat="1" applyBorder="1"/>
    <xf numFmtId="0" fontId="0" fillId="4" borderId="0" xfId="0" applyFill="1"/>
    <xf numFmtId="1" fontId="2" fillId="6" borderId="7" xfId="0" applyNumberFormat="1" applyFont="1" applyFill="1" applyBorder="1" applyAlignment="1">
      <alignment horizontal="center" vertical="center" wrapText="1"/>
    </xf>
    <xf numFmtId="2" fontId="2" fillId="4" borderId="0" xfId="0" applyNumberFormat="1" applyFont="1" applyFill="1" applyBorder="1"/>
    <xf numFmtId="2" fontId="2" fillId="6" borderId="8" xfId="0" applyNumberFormat="1" applyFont="1" applyFill="1" applyBorder="1" applyAlignment="1">
      <alignment horizontal="center" vertical="center" wrapText="1"/>
    </xf>
    <xf numFmtId="2" fontId="0" fillId="0" borderId="2" xfId="0" applyNumberFormat="1" applyBorder="1"/>
    <xf numFmtId="2" fontId="2" fillId="0" borderId="11" xfId="0" applyNumberFormat="1" applyFont="1" applyBorder="1"/>
    <xf numFmtId="2" fontId="0" fillId="4" borderId="0" xfId="0" applyNumberFormat="1" applyFill="1" applyBorder="1"/>
    <xf numFmtId="2" fontId="0" fillId="4" borderId="0" xfId="0" applyNumberFormat="1" applyFill="1"/>
    <xf numFmtId="1" fontId="2" fillId="4" borderId="0" xfId="0" applyNumberFormat="1" applyFont="1" applyFill="1"/>
    <xf numFmtId="1" fontId="0" fillId="4" borderId="0" xfId="0" applyNumberFormat="1" applyFill="1"/>
    <xf numFmtId="1" fontId="15" fillId="4" borderId="0" xfId="0" applyNumberFormat="1" applyFont="1" applyFill="1"/>
    <xf numFmtId="165" fontId="2" fillId="4" borderId="0" xfId="0" applyNumberFormat="1" applyFont="1" applyFill="1"/>
    <xf numFmtId="0" fontId="2" fillId="4" borderId="0" xfId="0" applyFont="1" applyFill="1"/>
    <xf numFmtId="3" fontId="0" fillId="4" borderId="0" xfId="0" applyNumberFormat="1" applyFill="1"/>
    <xf numFmtId="2" fontId="2" fillId="4" borderId="0" xfId="0" applyNumberFormat="1" applyFont="1" applyFill="1" applyAlignment="1">
      <alignment wrapText="1"/>
    </xf>
    <xf numFmtId="0" fontId="0" fillId="4" borderId="0" xfId="0" applyFill="1" applyAlignment="1">
      <alignment vertical="center"/>
    </xf>
    <xf numFmtId="165" fontId="0" fillId="4" borderId="0" xfId="0" applyNumberFormat="1" applyFill="1" applyBorder="1"/>
    <xf numFmtId="165" fontId="2" fillId="5" borderId="4" xfId="0" applyNumberFormat="1" applyFont="1" applyFill="1" applyBorder="1" applyAlignment="1">
      <alignment horizontal="center" vertical="center" wrapText="1"/>
    </xf>
    <xf numFmtId="165" fontId="0" fillId="0" borderId="0" xfId="0" applyNumberFormat="1" applyBorder="1"/>
    <xf numFmtId="0" fontId="18" fillId="0" borderId="0" xfId="1" applyFont="1" applyAlignment="1" applyProtection="1">
      <alignment horizontal="justify"/>
    </xf>
    <xf numFmtId="0" fontId="10" fillId="0" borderId="0" xfId="0" applyFont="1" applyAlignment="1">
      <alignment wrapText="1"/>
    </xf>
    <xf numFmtId="3" fontId="5" fillId="0" borderId="0" xfId="0" applyNumberFormat="1" applyFont="1" applyFill="1" applyBorder="1"/>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3" fontId="19" fillId="0" borderId="1" xfId="0" applyNumberFormat="1" applyFont="1" applyBorder="1" applyAlignment="1">
      <alignment wrapText="1"/>
    </xf>
    <xf numFmtId="3" fontId="0" fillId="4" borderId="12" xfId="0" applyNumberFormat="1" applyFill="1" applyBorder="1"/>
    <xf numFmtId="0" fontId="0" fillId="0" borderId="0" xfId="0" applyAlignment="1">
      <alignment horizontal="justify"/>
    </xf>
    <xf numFmtId="3" fontId="2" fillId="4" borderId="13" xfId="0" applyNumberFormat="1" applyFont="1" applyFill="1" applyBorder="1"/>
    <xf numFmtId="3" fontId="0" fillId="4" borderId="13" xfId="0" applyNumberFormat="1" applyFill="1" applyBorder="1"/>
    <xf numFmtId="3" fontId="0" fillId="4" borderId="14" xfId="0" applyNumberFormat="1" applyFill="1" applyBorder="1"/>
    <xf numFmtId="3" fontId="2" fillId="4" borderId="15" xfId="0" applyNumberFormat="1" applyFont="1" applyFill="1" applyBorder="1"/>
    <xf numFmtId="165" fontId="2" fillId="4" borderId="13" xfId="0" applyNumberFormat="1" applyFont="1" applyFill="1" applyBorder="1"/>
    <xf numFmtId="166" fontId="0" fillId="4" borderId="0" xfId="0" applyNumberFormat="1" applyFill="1" applyBorder="1"/>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wrapText="1"/>
    </xf>
    <xf numFmtId="0" fontId="5" fillId="6" borderId="17" xfId="0" applyFont="1" applyFill="1" applyBorder="1" applyAlignment="1">
      <alignment horizontal="center" vertical="center"/>
    </xf>
    <xf numFmtId="1" fontId="2" fillId="6" borderId="17" xfId="0" applyNumberFormat="1" applyFont="1" applyFill="1" applyBorder="1" applyAlignment="1">
      <alignment vertical="center" wrapText="1"/>
    </xf>
    <xf numFmtId="1" fontId="2" fillId="6" borderId="18" xfId="0" applyNumberFormat="1" applyFont="1" applyFill="1" applyBorder="1" applyAlignment="1">
      <alignment horizontal="center" vertical="center" wrapText="1"/>
    </xf>
    <xf numFmtId="1" fontId="2" fillId="4" borderId="19" xfId="0" applyNumberFormat="1" applyFont="1" applyFill="1" applyBorder="1"/>
    <xf numFmtId="1" fontId="2" fillId="7" borderId="20" xfId="0" applyNumberFormat="1" applyFont="1" applyFill="1" applyBorder="1"/>
    <xf numFmtId="3" fontId="2" fillId="7" borderId="21" xfId="0" applyNumberFormat="1" applyFont="1" applyFill="1" applyBorder="1"/>
    <xf numFmtId="9" fontId="0" fillId="7" borderId="21" xfId="0" applyNumberFormat="1" applyFill="1" applyBorder="1"/>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wrapText="1"/>
    </xf>
    <xf numFmtId="0" fontId="5" fillId="6" borderId="7" xfId="0" applyFont="1" applyFill="1" applyBorder="1" applyAlignment="1">
      <alignment horizontal="center" vertical="center"/>
    </xf>
    <xf numFmtId="1" fontId="2" fillId="6" borderId="7" xfId="0" applyNumberFormat="1" applyFont="1" applyFill="1" applyBorder="1" applyAlignment="1">
      <alignment vertical="center" wrapText="1"/>
    </xf>
    <xf numFmtId="1" fontId="2" fillId="6" borderId="8" xfId="0" applyNumberFormat="1" applyFont="1" applyFill="1" applyBorder="1" applyAlignment="1">
      <alignment horizontal="center" vertical="center" wrapText="1"/>
    </xf>
    <xf numFmtId="1" fontId="2" fillId="4" borderId="1" xfId="0" applyNumberFormat="1" applyFont="1" applyFill="1" applyBorder="1"/>
    <xf numFmtId="0" fontId="0" fillId="4" borderId="2" xfId="0" applyFill="1" applyBorder="1"/>
    <xf numFmtId="1" fontId="2" fillId="7" borderId="9" xfId="0" applyNumberFormat="1" applyFont="1" applyFill="1" applyBorder="1"/>
    <xf numFmtId="3" fontId="2" fillId="7" borderId="10" xfId="0" applyNumberFormat="1" applyFont="1" applyFill="1" applyBorder="1"/>
    <xf numFmtId="9" fontId="0" fillId="7" borderId="10" xfId="0" applyNumberFormat="1" applyFill="1" applyBorder="1"/>
    <xf numFmtId="3" fontId="2" fillId="7" borderId="11" xfId="0" applyNumberFormat="1" applyFont="1" applyFill="1" applyBorder="1"/>
    <xf numFmtId="1" fontId="2" fillId="6" borderId="17" xfId="0" applyNumberFormat="1" applyFont="1" applyFill="1" applyBorder="1" applyAlignment="1">
      <alignment horizontal="right" vertical="center" wrapText="1"/>
    </xf>
    <xf numFmtId="1" fontId="2" fillId="6" borderId="18" xfId="0" applyNumberFormat="1" applyFont="1" applyFill="1" applyBorder="1" applyAlignment="1">
      <alignment horizontal="right" vertical="center" wrapText="1"/>
    </xf>
    <xf numFmtId="9" fontId="0" fillId="4" borderId="0" xfId="0" applyNumberFormat="1" applyFill="1" applyBorder="1"/>
    <xf numFmtId="166" fontId="0" fillId="4" borderId="22" xfId="0" applyNumberFormat="1" applyFill="1" applyBorder="1"/>
    <xf numFmtId="0" fontId="0" fillId="4" borderId="23" xfId="0" applyFill="1" applyBorder="1"/>
    <xf numFmtId="3" fontId="1" fillId="0" borderId="0" xfId="0" applyNumberFormat="1" applyFont="1" applyFill="1" applyBorder="1"/>
    <xf numFmtId="3" fontId="1" fillId="4" borderId="0" xfId="0" applyNumberFormat="1" applyFont="1" applyFill="1" applyBorder="1"/>
    <xf numFmtId="9" fontId="1" fillId="4" borderId="0" xfId="0" applyNumberFormat="1" applyFont="1" applyFill="1" applyBorder="1"/>
    <xf numFmtId="1" fontId="0" fillId="6" borderId="16" xfId="0" applyNumberFormat="1" applyFill="1" applyBorder="1"/>
    <xf numFmtId="2" fontId="2" fillId="4" borderId="19" xfId="0" applyNumberFormat="1" applyFont="1" applyFill="1" applyBorder="1" applyAlignment="1">
      <alignment wrapText="1"/>
    </xf>
    <xf numFmtId="3" fontId="1" fillId="4" borderId="22" xfId="0" applyNumberFormat="1" applyFont="1" applyFill="1" applyBorder="1"/>
    <xf numFmtId="9" fontId="1" fillId="4" borderId="22" xfId="0" applyNumberFormat="1" applyFont="1" applyFill="1" applyBorder="1"/>
    <xf numFmtId="2" fontId="2" fillId="4" borderId="20" xfId="0" applyNumberFormat="1" applyFont="1" applyFill="1" applyBorder="1" applyAlignment="1">
      <alignment wrapText="1"/>
    </xf>
    <xf numFmtId="3" fontId="1" fillId="4" borderId="21" xfId="0" applyNumberFormat="1" applyFont="1" applyFill="1" applyBorder="1"/>
    <xf numFmtId="9" fontId="1" fillId="4" borderId="21" xfId="0" applyNumberFormat="1" applyFont="1" applyFill="1" applyBorder="1"/>
    <xf numFmtId="9" fontId="1" fillId="4" borderId="23" xfId="0" applyNumberFormat="1" applyFont="1" applyFill="1" applyBorder="1"/>
    <xf numFmtId="0" fontId="2" fillId="6" borderId="17" xfId="0" applyFont="1" applyFill="1" applyBorder="1" applyAlignment="1">
      <alignment horizontal="right" vertical="center" wrapText="1"/>
    </xf>
    <xf numFmtId="0" fontId="5" fillId="6" borderId="18" xfId="0" applyFont="1" applyFill="1" applyBorder="1" applyAlignment="1">
      <alignment horizontal="center" vertical="center"/>
    </xf>
    <xf numFmtId="1" fontId="1" fillId="4" borderId="19" xfId="0" applyNumberFormat="1" applyFont="1" applyFill="1" applyBorder="1"/>
    <xf numFmtId="9" fontId="0" fillId="4" borderId="22" xfId="0" applyNumberFormat="1" applyFill="1" applyBorder="1"/>
    <xf numFmtId="9" fontId="0" fillId="7" borderId="23" xfId="0" applyNumberFormat="1" applyFill="1" applyBorder="1"/>
    <xf numFmtId="1" fontId="0" fillId="4" borderId="0" xfId="0" applyNumberFormat="1" applyFill="1" applyAlignment="1">
      <alignment wrapText="1"/>
    </xf>
    <xf numFmtId="3" fontId="22" fillId="0" borderId="1" xfId="0" applyNumberFormat="1" applyFont="1" applyBorder="1"/>
    <xf numFmtId="3" fontId="22" fillId="0" borderId="1" xfId="0" applyNumberFormat="1" applyFont="1" applyFill="1" applyBorder="1" applyAlignment="1">
      <alignment horizontal="left" vertical="center" wrapText="1"/>
    </xf>
    <xf numFmtId="3" fontId="22" fillId="0" borderId="1" xfId="0" applyNumberFormat="1" applyFont="1" applyBorder="1" applyAlignment="1">
      <alignment wrapText="1"/>
    </xf>
    <xf numFmtId="164" fontId="0" fillId="0" borderId="0" xfId="0" applyNumberFormat="1" applyFill="1" applyBorder="1"/>
    <xf numFmtId="0" fontId="21" fillId="4" borderId="0" xfId="0" applyFont="1" applyFill="1" applyAlignment="1">
      <alignment horizontal="center" readingOrder="1"/>
    </xf>
    <xf numFmtId="3" fontId="1" fillId="3" borderId="0" xfId="0" applyNumberFormat="1" applyFont="1" applyFill="1" applyBorder="1" applyProtection="1">
      <protection locked="0"/>
    </xf>
    <xf numFmtId="2" fontId="2" fillId="3" borderId="0" xfId="0" applyNumberFormat="1" applyFont="1" applyFill="1" applyAlignment="1" applyProtection="1">
      <alignment wrapText="1"/>
      <protection locked="0"/>
    </xf>
    <xf numFmtId="165" fontId="2" fillId="3" borderId="0" xfId="0" applyNumberFormat="1" applyFont="1" applyFill="1" applyProtection="1">
      <protection locked="0"/>
    </xf>
    <xf numFmtId="3" fontId="0" fillId="3" borderId="0" xfId="0" applyNumberFormat="1" applyFill="1" applyBorder="1" applyProtection="1">
      <protection locked="0"/>
    </xf>
    <xf numFmtId="3" fontId="0" fillId="0" borderId="0" xfId="0" applyNumberFormat="1" applyFill="1" applyBorder="1" applyProtection="1">
      <protection locked="0"/>
    </xf>
    <xf numFmtId="1" fontId="0" fillId="3" borderId="0" xfId="0" applyNumberFormat="1" applyFill="1" applyBorder="1" applyProtection="1">
      <protection locked="0"/>
    </xf>
    <xf numFmtId="164" fontId="0" fillId="3" borderId="0" xfId="0" applyNumberFormat="1" applyFill="1" applyBorder="1" applyProtection="1">
      <protection locked="0"/>
    </xf>
    <xf numFmtId="3" fontId="0" fillId="2" borderId="0" xfId="0" applyNumberFormat="1" applyFill="1" applyBorder="1" applyProtection="1">
      <protection locked="0"/>
    </xf>
    <xf numFmtId="3" fontId="0" fillId="0" borderId="0" xfId="0" applyNumberFormat="1" applyBorder="1" applyProtection="1">
      <protection locked="0"/>
    </xf>
    <xf numFmtId="4" fontId="0" fillId="8" borderId="0" xfId="0" applyNumberFormat="1" applyFill="1" applyBorder="1" applyProtection="1">
      <protection locked="0"/>
    </xf>
    <xf numFmtId="2" fontId="0" fillId="3" borderId="0" xfId="0" applyNumberFormat="1" applyFill="1" applyBorder="1" applyProtection="1">
      <protection locked="0"/>
    </xf>
    <xf numFmtId="3" fontId="23" fillId="0" borderId="1" xfId="0" applyNumberFormat="1" applyFont="1" applyBorder="1"/>
    <xf numFmtId="3" fontId="2" fillId="0" borderId="1" xfId="0" applyNumberFormat="1" applyFont="1" applyBorder="1"/>
    <xf numFmtId="3" fontId="2" fillId="0" borderId="1" xfId="0" applyNumberFormat="1" applyFont="1" applyBorder="1" applyAlignment="1">
      <alignment wrapText="1"/>
    </xf>
    <xf numFmtId="3" fontId="2" fillId="4" borderId="12" xfId="0" applyNumberFormat="1" applyFont="1" applyFill="1" applyBorder="1"/>
    <xf numFmtId="3" fontId="0" fillId="0" borderId="1" xfId="0" applyNumberFormat="1" applyFont="1" applyBorder="1"/>
    <xf numFmtId="3" fontId="2" fillId="4" borderId="14" xfId="0" applyNumberFormat="1" applyFont="1" applyFill="1" applyBorder="1"/>
    <xf numFmtId="3" fontId="2" fillId="4" borderId="2" xfId="0" applyNumberFormat="1" applyFont="1" applyFill="1" applyBorder="1"/>
    <xf numFmtId="1" fontId="2" fillId="6" borderId="24" xfId="0" applyNumberFormat="1" applyFont="1" applyFill="1" applyBorder="1" applyAlignment="1">
      <alignment horizontal="center" vertical="center" wrapText="1"/>
    </xf>
    <xf numFmtId="0" fontId="0" fillId="4" borderId="1" xfId="0" applyFill="1" applyBorder="1"/>
    <xf numFmtId="1" fontId="0" fillId="4" borderId="2" xfId="0" applyNumberFormat="1" applyFill="1" applyBorder="1"/>
    <xf numFmtId="1" fontId="2" fillId="7" borderId="25" xfId="0" applyNumberFormat="1" applyFont="1" applyFill="1" applyBorder="1"/>
    <xf numFmtId="0" fontId="0" fillId="4" borderId="0" xfId="0" applyFill="1" applyAlignment="1">
      <alignment horizontal="left"/>
    </xf>
    <xf numFmtId="0" fontId="8" fillId="0" borderId="0" xfId="0" applyFont="1" applyAlignment="1">
      <alignment horizontal="justify" vertical="center"/>
    </xf>
    <xf numFmtId="0" fontId="27" fillId="0" borderId="0" xfId="0" applyFont="1" applyAlignment="1">
      <alignment horizontal="justify" vertical="center"/>
    </xf>
    <xf numFmtId="0" fontId="11" fillId="0" borderId="0" xfId="0" applyFont="1" applyAlignment="1">
      <alignment horizontal="justify" vertical="center"/>
    </xf>
    <xf numFmtId="0" fontId="32" fillId="0" borderId="0" xfId="0" applyFont="1"/>
    <xf numFmtId="0" fontId="28" fillId="4" borderId="0" xfId="0" applyFont="1" applyFill="1" applyAlignment="1"/>
    <xf numFmtId="0" fontId="28" fillId="4" borderId="0" xfId="0" applyFont="1" applyFill="1"/>
    <xf numFmtId="0" fontId="2" fillId="4" borderId="0" xfId="0" applyFont="1" applyFill="1" applyAlignment="1">
      <alignment horizontal="center"/>
    </xf>
    <xf numFmtId="0" fontId="1" fillId="4" borderId="0" xfId="0" applyFont="1" applyFill="1" applyAlignment="1">
      <alignment horizontal="right"/>
    </xf>
    <xf numFmtId="0" fontId="2" fillId="4" borderId="0" xfId="0" applyFont="1" applyFill="1" applyBorder="1" applyAlignment="1">
      <alignment horizontal="center"/>
    </xf>
    <xf numFmtId="0" fontId="2" fillId="4" borderId="0" xfId="0" applyFont="1" applyFill="1" applyBorder="1" applyAlignment="1">
      <alignment horizontal="left"/>
    </xf>
    <xf numFmtId="0" fontId="1" fillId="4" borderId="0" xfId="0" applyFont="1" applyFill="1" applyBorder="1" applyAlignment="1">
      <alignment horizontal="right"/>
    </xf>
    <xf numFmtId="0" fontId="1" fillId="4" borderId="0" xfId="0" applyFont="1" applyFill="1" applyBorder="1" applyAlignment="1">
      <alignment horizontal="left"/>
    </xf>
    <xf numFmtId="0" fontId="1" fillId="4" borderId="0" xfId="0" applyFont="1" applyFill="1" applyAlignment="1">
      <alignment horizontal="center"/>
    </xf>
    <xf numFmtId="0" fontId="1" fillId="4" borderId="0" xfId="0" applyFont="1" applyFill="1" applyBorder="1" applyAlignment="1"/>
    <xf numFmtId="0" fontId="2" fillId="4" borderId="0" xfId="0" applyFont="1" applyFill="1" applyBorder="1" applyAlignment="1">
      <alignment horizontal="right"/>
    </xf>
    <xf numFmtId="0" fontId="29" fillId="4" borderId="0" xfId="0" applyFont="1" applyFill="1" applyBorder="1"/>
    <xf numFmtId="1" fontId="30" fillId="4" borderId="0" xfId="0" applyNumberFormat="1" applyFont="1" applyFill="1" applyBorder="1"/>
    <xf numFmtId="1" fontId="29" fillId="4" borderId="0" xfId="0" applyNumberFormat="1" applyFont="1" applyFill="1" applyBorder="1"/>
    <xf numFmtId="0" fontId="29" fillId="4" borderId="26" xfId="0" applyFont="1" applyFill="1" applyBorder="1"/>
    <xf numFmtId="0" fontId="30" fillId="4" borderId="0" xfId="0" applyFont="1" applyFill="1" applyBorder="1"/>
    <xf numFmtId="0" fontId="30" fillId="4" borderId="26" xfId="0" applyFont="1" applyFill="1" applyBorder="1"/>
    <xf numFmtId="0" fontId="31" fillId="4" borderId="0" xfId="0" applyFont="1" applyFill="1" applyBorder="1"/>
  </cellXfs>
  <cellStyles count="2">
    <cellStyle name="Hyperlink" xfId="1" builtinId="8"/>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629667903733514"/>
          <c:y val="0.41989063549571515"/>
          <c:w val="0.23809554565500204"/>
          <c:h val="0.24861945522772716"/>
        </c:manualLayout>
      </c:layout>
      <c:pieChart>
        <c:varyColors val="1"/>
        <c:ser>
          <c:idx val="0"/>
          <c:order val="0"/>
          <c:tx>
            <c:strRef>
              <c:f>'1_Menu'!$C$86</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'1_Menu'!$B$87:$B$92</c:f>
              <c:numCache>
                <c:formatCode>General</c:formatCode>
                <c:ptCount val="6"/>
              </c:numCache>
            </c:numRef>
          </c:cat>
          <c:val>
            <c:numRef>
              <c:f>'1_Menu'!$C$87:$C$92</c:f>
              <c:numCache>
                <c:formatCode>General</c:formatCode>
                <c:ptCount val="6"/>
              </c:numCache>
            </c:numRef>
          </c:val>
        </c:ser>
        <c:ser>
          <c:idx val="1"/>
          <c:order val="1"/>
          <c:tx>
            <c:strRef>
              <c:f>'1_Menu'!$D$86</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'1_Menu'!$B$87:$B$92</c:f>
              <c:numCache>
                <c:formatCode>General</c:formatCode>
                <c:ptCount val="6"/>
              </c:numCache>
            </c:numRef>
          </c:cat>
          <c:val>
            <c:numRef>
              <c:f>'1_Menu'!$D$87:$D$92</c:f>
              <c:numCache>
                <c:formatCode>General</c:formatCode>
                <c:ptCount val="6"/>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9545645430684797"/>
          <c:y val="0.44531332020997372"/>
          <c:w val="0.16818229539489382"/>
          <c:h val="0.4414070702099737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overlay val="0"/>
      <c:spPr>
        <a:noFill/>
        <a:ln w="25400">
          <a:noFill/>
        </a:ln>
      </c:spPr>
      <c:txPr>
        <a:bodyPr/>
        <a:lstStyle/>
        <a:p>
          <a:pPr>
            <a:defRPr sz="1200" b="0"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3109760976562901"/>
          <c:y val="0.12679244154309771"/>
          <c:w val="0.83841494617553203"/>
          <c:h val="0.59210325205075864"/>
        </c:manualLayout>
      </c:layout>
      <c:barChart>
        <c:barDir val="col"/>
        <c:grouping val="clustered"/>
        <c:varyColors val="0"/>
        <c:ser>
          <c:idx val="0"/>
          <c:order val="0"/>
          <c:tx>
            <c:strRef>
              <c:f>'13_EnergyUse'!$E$7</c:f>
              <c:strCache>
                <c:ptCount val="1"/>
                <c:pt idx="0">
                  <c:v>Energy Use (kWh/y)</c:v>
                </c:pt>
              </c:strCache>
            </c:strRef>
          </c:tx>
          <c:spPr>
            <a:solidFill>
              <a:srgbClr val="9BBB59"/>
            </a:solidFill>
            <a:ln w="3175">
              <a:solidFill>
                <a:srgbClr val="90713A"/>
              </a:solidFill>
              <a:prstDash val="solid"/>
            </a:ln>
          </c:spPr>
          <c:invertIfNegative val="0"/>
          <c:cat>
            <c:strRef>
              <c:f>'13_EnergyUse'!$D$8:$D$13</c:f>
              <c:strCache>
                <c:ptCount val="6"/>
                <c:pt idx="0">
                  <c:v>Servers</c:v>
                </c:pt>
                <c:pt idx="1">
                  <c:v>PCs</c:v>
                </c:pt>
                <c:pt idx="2">
                  <c:v>Networks</c:v>
                </c:pt>
                <c:pt idx="3">
                  <c:v>Phones</c:v>
                </c:pt>
                <c:pt idx="4">
                  <c:v>Imaging</c:v>
                </c:pt>
                <c:pt idx="5">
                  <c:v>AV</c:v>
                </c:pt>
              </c:strCache>
            </c:strRef>
          </c:cat>
          <c:val>
            <c:numRef>
              <c:f>'13_EnergyUse'!$E$8:$E$13</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782055600"/>
        <c:axId val="-1782056144"/>
      </c:barChart>
      <c:catAx>
        <c:axId val="-1782055600"/>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1782056144"/>
        <c:crosses val="autoZero"/>
        <c:auto val="1"/>
        <c:lblAlgn val="ctr"/>
        <c:lblOffset val="100"/>
        <c:noMultiLvlLbl val="0"/>
      </c:catAx>
      <c:valAx>
        <c:axId val="-178205614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82055600"/>
        <c:crosses val="autoZero"/>
        <c:crossBetween val="between"/>
        <c:majorUnit val="5000"/>
        <c:minorUnit val="579.13589999999999"/>
      </c:valAx>
      <c:spPr>
        <a:solidFill>
          <a:srgbClr val="EFF3EA"/>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sz="1800" b="0" i="0" u="none" strike="noStrike" baseline="0">
                <a:solidFill>
                  <a:srgbClr val="000000"/>
                </a:solidFill>
                <a:latin typeface="Calibri"/>
                <a:ea typeface="Calibri"/>
                <a:cs typeface="Calibri"/>
              </a:defRPr>
            </a:pPr>
            <a:r>
              <a:rPr lang="en-GB"/>
              <a:t>Energy Cost (%)</a:t>
            </a:r>
          </a:p>
        </c:rich>
      </c:tx>
      <c:overlay val="0"/>
      <c:spPr>
        <a:noFill/>
        <a:ln w="25400">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1.67787877186493E-2"/>
          <c:y val="0.30923599911456917"/>
          <c:w val="0.7424820168372317"/>
          <c:h val="0.55626998329754196"/>
        </c:manualLayout>
      </c:layout>
      <c:pie3DChart>
        <c:varyColors val="1"/>
        <c:ser>
          <c:idx val="0"/>
          <c:order val="0"/>
          <c:tx>
            <c:strRef>
              <c:f>'14_EnergyCost'!$H$10</c:f>
              <c:strCache>
                <c:ptCount val="1"/>
                <c:pt idx="0">
                  <c:v>Energy Cost (%)</c:v>
                </c:pt>
              </c:strCache>
            </c:strRef>
          </c:tx>
          <c:spPr>
            <a:solidFill>
              <a:srgbClr val="9BBB59"/>
            </a:solidFill>
            <a:ln w="3175">
              <a:solidFill>
                <a:srgbClr val="90713A"/>
              </a:solidFill>
              <a:prstDash val="solid"/>
            </a:ln>
          </c:spPr>
          <c:dPt>
            <c:idx val="0"/>
            <c:bubble3D val="0"/>
            <c:spPr>
              <a:solidFill>
                <a:srgbClr val="6D853D"/>
              </a:solidFill>
              <a:ln w="3175">
                <a:solidFill>
                  <a:srgbClr val="90713A"/>
                </a:solidFill>
                <a:prstDash val="solid"/>
              </a:ln>
            </c:spPr>
          </c:dPt>
          <c:dPt>
            <c:idx val="1"/>
            <c:bubble3D val="0"/>
            <c:spPr>
              <a:solidFill>
                <a:srgbClr val="7F9A48"/>
              </a:solidFill>
              <a:ln w="3175">
                <a:solidFill>
                  <a:srgbClr val="90713A"/>
                </a:solidFill>
                <a:prstDash val="solid"/>
              </a:ln>
            </c:spPr>
          </c:dPt>
          <c:dPt>
            <c:idx val="2"/>
            <c:bubble3D val="0"/>
            <c:spPr>
              <a:solidFill>
                <a:srgbClr val="8EAB51"/>
              </a:solidFill>
              <a:ln w="3175">
                <a:solidFill>
                  <a:srgbClr val="90713A"/>
                </a:solidFill>
                <a:prstDash val="solid"/>
              </a:ln>
            </c:spPr>
          </c:dPt>
          <c:dPt>
            <c:idx val="3"/>
            <c:bubble3D val="0"/>
          </c:dPt>
          <c:dPt>
            <c:idx val="4"/>
            <c:bubble3D val="0"/>
            <c:spPr>
              <a:solidFill>
                <a:srgbClr val="B1C98A"/>
              </a:solidFill>
              <a:ln w="3175">
                <a:solidFill>
                  <a:srgbClr val="90713A"/>
                </a:solidFill>
                <a:prstDash val="solid"/>
              </a:ln>
            </c:spPr>
          </c:dPt>
          <c:dPt>
            <c:idx val="5"/>
            <c:bubble3D val="0"/>
            <c:spPr>
              <a:solidFill>
                <a:srgbClr val="C6D6AC"/>
              </a:solidFill>
              <a:ln w="3175">
                <a:solidFill>
                  <a:srgbClr val="90713A"/>
                </a:solidFill>
                <a:prstDash val="solid"/>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'14_EnergyCost'!$D$11:$D$16</c:f>
              <c:strCache>
                <c:ptCount val="6"/>
                <c:pt idx="0">
                  <c:v>Servers</c:v>
                </c:pt>
                <c:pt idx="1">
                  <c:v>PCs</c:v>
                </c:pt>
                <c:pt idx="2">
                  <c:v>Networks</c:v>
                </c:pt>
                <c:pt idx="3">
                  <c:v>Phones</c:v>
                </c:pt>
                <c:pt idx="4">
                  <c:v>Imaging</c:v>
                </c:pt>
                <c:pt idx="5">
                  <c:v>AV</c:v>
                </c:pt>
              </c:strCache>
            </c:strRef>
          </c:cat>
          <c:val>
            <c:numRef>
              <c:f>'14_EnergyCost'!$H$11:$H$16</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657054597397856"/>
          <c:y val="0.37500059651634454"/>
          <c:w val="0.21037456108871111"/>
          <c:h val="0.46590968742543548"/>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overlay val="0"/>
      <c:spPr>
        <a:noFill/>
        <a:ln w="25400">
          <a:noFill/>
        </a:ln>
      </c:spPr>
      <c:txPr>
        <a:bodyPr/>
        <a:lstStyle/>
        <a:p>
          <a:pPr>
            <a:defRPr sz="1800" b="0"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011900761231595"/>
          <c:y val="0.20481832843183809"/>
          <c:w val="0.85714254573911197"/>
          <c:h val="0.52208772096258871"/>
        </c:manualLayout>
      </c:layout>
      <c:barChart>
        <c:barDir val="col"/>
        <c:grouping val="clustered"/>
        <c:varyColors val="0"/>
        <c:ser>
          <c:idx val="0"/>
          <c:order val="0"/>
          <c:tx>
            <c:strRef>
              <c:f>'14_EnergyCost'!$G$10</c:f>
              <c:strCache>
                <c:ptCount val="1"/>
                <c:pt idx="0">
                  <c:v>Energy Cost (£/y)</c:v>
                </c:pt>
              </c:strCache>
            </c:strRef>
          </c:tx>
          <c:spPr>
            <a:solidFill>
              <a:srgbClr val="9BBB59"/>
            </a:solidFill>
            <a:ln w="3175">
              <a:solidFill>
                <a:srgbClr val="90713A"/>
              </a:solidFill>
              <a:prstDash val="solid"/>
            </a:ln>
          </c:spPr>
          <c:invertIfNegative val="0"/>
          <c:cat>
            <c:strRef>
              <c:f>'14_EnergyCost'!$D$11:$D$16</c:f>
              <c:strCache>
                <c:ptCount val="6"/>
                <c:pt idx="0">
                  <c:v>Servers</c:v>
                </c:pt>
                <c:pt idx="1">
                  <c:v>PCs</c:v>
                </c:pt>
                <c:pt idx="2">
                  <c:v>Networks</c:v>
                </c:pt>
                <c:pt idx="3">
                  <c:v>Phones</c:v>
                </c:pt>
                <c:pt idx="4">
                  <c:v>Imaging</c:v>
                </c:pt>
                <c:pt idx="5">
                  <c:v>AV</c:v>
                </c:pt>
              </c:strCache>
            </c:strRef>
          </c:cat>
          <c:val>
            <c:numRef>
              <c:f>'14_EnergyCost'!$G$11:$G$16</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782052880"/>
        <c:axId val="-1782054512"/>
      </c:barChart>
      <c:catAx>
        <c:axId val="-1782052880"/>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1782054512"/>
        <c:crosses val="autoZero"/>
        <c:auto val="1"/>
        <c:lblAlgn val="ctr"/>
        <c:lblOffset val="100"/>
        <c:noMultiLvlLbl val="0"/>
      </c:catAx>
      <c:valAx>
        <c:axId val="-1782054512"/>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82052880"/>
        <c:crosses val="autoZero"/>
        <c:crossBetween val="between"/>
      </c:valAx>
      <c:spPr>
        <a:solidFill>
          <a:srgbClr val="EFF3EA"/>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sz="1000" b="0" i="0" u="none" strike="noStrike" baseline="0">
                <a:solidFill>
                  <a:srgbClr val="000000"/>
                </a:solidFill>
                <a:latin typeface="Calibri"/>
                <a:ea typeface="Calibri"/>
                <a:cs typeface="Calibri"/>
              </a:defRPr>
            </a:pPr>
            <a:r>
              <a:rPr lang="en-GB" sz="1800" b="0" i="0" u="none" strike="noStrike" baseline="0">
                <a:solidFill>
                  <a:srgbClr val="000000"/>
                </a:solidFill>
                <a:latin typeface="Calibri"/>
              </a:rPr>
              <a:t>CO</a:t>
            </a:r>
            <a:r>
              <a:rPr lang="en-GB" sz="1800" b="0" i="0" u="none" strike="noStrike" baseline="-25000">
                <a:solidFill>
                  <a:srgbClr val="000000"/>
                </a:solidFill>
                <a:latin typeface="Calibri"/>
              </a:rPr>
              <a:t>2</a:t>
            </a:r>
            <a:r>
              <a:rPr lang="en-GB" sz="1800" b="0" i="0" u="none" strike="noStrike" baseline="0">
                <a:solidFill>
                  <a:srgbClr val="000000"/>
                </a:solidFill>
                <a:latin typeface="Calibri"/>
              </a:rPr>
              <a:t> emissions (%)</a:t>
            </a:r>
          </a:p>
        </c:rich>
      </c:tx>
      <c:overlay val="0"/>
      <c:spPr>
        <a:noFill/>
        <a:ln w="25400">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0"/>
          <c:y val="0.27615128652851384"/>
          <c:w val="0.72757501242577782"/>
          <c:h val="0.56903831581721565"/>
        </c:manualLayout>
      </c:layout>
      <c:pie3DChart>
        <c:varyColors val="1"/>
        <c:ser>
          <c:idx val="0"/>
          <c:order val="0"/>
          <c:tx>
            <c:strRef>
              <c:f>'15_CO2emissions'!$I$10</c:f>
              <c:strCache>
                <c:ptCount val="1"/>
                <c:pt idx="0">
                  <c:v>CO2 emissions (%)</c:v>
                </c:pt>
              </c:strCache>
            </c:strRef>
          </c:tx>
          <c:spPr>
            <a:solidFill>
              <a:srgbClr val="9BBB59"/>
            </a:solidFill>
            <a:ln w="3175">
              <a:solidFill>
                <a:srgbClr val="90713A"/>
              </a:solidFill>
              <a:prstDash val="solid"/>
            </a:ln>
          </c:spPr>
          <c:dPt>
            <c:idx val="0"/>
            <c:bubble3D val="0"/>
            <c:spPr>
              <a:solidFill>
                <a:srgbClr val="6D853D"/>
              </a:solidFill>
              <a:ln w="3175">
                <a:solidFill>
                  <a:srgbClr val="90713A"/>
                </a:solidFill>
                <a:prstDash val="solid"/>
              </a:ln>
            </c:spPr>
          </c:dPt>
          <c:dPt>
            <c:idx val="1"/>
            <c:bubble3D val="0"/>
            <c:spPr>
              <a:solidFill>
                <a:srgbClr val="7F9A48"/>
              </a:solidFill>
              <a:ln w="3175">
                <a:solidFill>
                  <a:srgbClr val="90713A"/>
                </a:solidFill>
                <a:prstDash val="solid"/>
              </a:ln>
            </c:spPr>
          </c:dPt>
          <c:dPt>
            <c:idx val="2"/>
            <c:bubble3D val="0"/>
            <c:spPr>
              <a:solidFill>
                <a:srgbClr val="8EAB51"/>
              </a:solidFill>
              <a:ln w="3175">
                <a:solidFill>
                  <a:srgbClr val="90713A"/>
                </a:solidFill>
                <a:prstDash val="solid"/>
              </a:ln>
            </c:spPr>
          </c:dPt>
          <c:dPt>
            <c:idx val="3"/>
            <c:bubble3D val="0"/>
          </c:dPt>
          <c:dPt>
            <c:idx val="4"/>
            <c:bubble3D val="0"/>
            <c:spPr>
              <a:solidFill>
                <a:srgbClr val="B1C98A"/>
              </a:solidFill>
              <a:ln w="3175">
                <a:solidFill>
                  <a:srgbClr val="90713A"/>
                </a:solidFill>
                <a:prstDash val="solid"/>
              </a:ln>
            </c:spPr>
          </c:dPt>
          <c:dPt>
            <c:idx val="5"/>
            <c:bubble3D val="0"/>
            <c:spPr>
              <a:solidFill>
                <a:srgbClr val="C6D6AC"/>
              </a:solidFill>
              <a:ln w="3175">
                <a:solidFill>
                  <a:srgbClr val="90713A"/>
                </a:solidFill>
                <a:prstDash val="solid"/>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'15_CO2emissions'!$D$11:$D$16</c:f>
              <c:strCache>
                <c:ptCount val="6"/>
                <c:pt idx="0">
                  <c:v>Servers</c:v>
                </c:pt>
                <c:pt idx="1">
                  <c:v>PCs</c:v>
                </c:pt>
                <c:pt idx="2">
                  <c:v>Networks</c:v>
                </c:pt>
                <c:pt idx="3">
                  <c:v>Telephony</c:v>
                </c:pt>
                <c:pt idx="4">
                  <c:v>Imaging</c:v>
                </c:pt>
                <c:pt idx="5">
                  <c:v>AV</c:v>
                </c:pt>
              </c:strCache>
            </c:strRef>
          </c:cat>
          <c:val>
            <c:numRef>
              <c:f>'15_CO2emissions'!$I$11:$I$16</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142857142857139"/>
          <c:y val="0.32840236686390534"/>
          <c:w val="0.27428571428571424"/>
          <c:h val="0.66272189349112431"/>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sz="1000" b="0" i="0" u="none" strike="noStrike" baseline="0">
                <a:solidFill>
                  <a:srgbClr val="000000"/>
                </a:solidFill>
                <a:latin typeface="Calibri"/>
                <a:ea typeface="Calibri"/>
                <a:cs typeface="Calibri"/>
              </a:defRPr>
            </a:pPr>
            <a:r>
              <a:rPr lang="en-GB" sz="1800" b="0" i="0" u="none" strike="noStrike" baseline="0">
                <a:solidFill>
                  <a:srgbClr val="000000"/>
                </a:solidFill>
                <a:latin typeface="Calibri"/>
              </a:rPr>
              <a:t>CO</a:t>
            </a:r>
            <a:r>
              <a:rPr lang="en-GB" sz="1800" b="0" i="0" u="none" strike="noStrike" baseline="-25000">
                <a:solidFill>
                  <a:srgbClr val="000000"/>
                </a:solidFill>
                <a:latin typeface="Calibri"/>
              </a:rPr>
              <a:t>2</a:t>
            </a:r>
            <a:r>
              <a:rPr lang="en-GB" sz="1800" b="0" i="0" u="none" strike="noStrike" baseline="0">
                <a:solidFill>
                  <a:srgbClr val="000000"/>
                </a:solidFill>
                <a:latin typeface="Calibri"/>
              </a:rPr>
              <a:t> emissions (kg/y)</a:t>
            </a:r>
          </a:p>
        </c:rich>
      </c:tx>
      <c:overlay val="0"/>
      <c:spPr>
        <a:noFill/>
        <a:ln w="25400">
          <a:noFill/>
        </a:ln>
      </c:spPr>
    </c:title>
    <c:autoTitleDeleted val="0"/>
    <c:plotArea>
      <c:layout>
        <c:manualLayout>
          <c:layoutTarget val="inner"/>
          <c:xMode val="edge"/>
          <c:yMode val="edge"/>
          <c:x val="0.138364779874214"/>
          <c:y val="0.18257228738523909"/>
          <c:w val="0.80817579039537435"/>
          <c:h val="0.59336066912797447"/>
        </c:manualLayout>
      </c:layout>
      <c:barChart>
        <c:barDir val="col"/>
        <c:grouping val="clustered"/>
        <c:varyColors val="0"/>
        <c:ser>
          <c:idx val="0"/>
          <c:order val="0"/>
          <c:tx>
            <c:strRef>
              <c:f>'15_CO2emissions'!$H$10</c:f>
              <c:strCache>
                <c:ptCount val="1"/>
                <c:pt idx="0">
                  <c:v>CO2 emissions (kg/y)</c:v>
                </c:pt>
              </c:strCache>
            </c:strRef>
          </c:tx>
          <c:spPr>
            <a:solidFill>
              <a:srgbClr val="9BBB59"/>
            </a:solidFill>
            <a:ln w="3175">
              <a:solidFill>
                <a:srgbClr val="90713A"/>
              </a:solidFill>
              <a:prstDash val="solid"/>
            </a:ln>
          </c:spPr>
          <c:invertIfNegative val="0"/>
          <c:cat>
            <c:strRef>
              <c:f>'15_CO2emissions'!$D$11:$D$16</c:f>
              <c:strCache>
                <c:ptCount val="6"/>
                <c:pt idx="0">
                  <c:v>Servers</c:v>
                </c:pt>
                <c:pt idx="1">
                  <c:v>PCs</c:v>
                </c:pt>
                <c:pt idx="2">
                  <c:v>Networks</c:v>
                </c:pt>
                <c:pt idx="3">
                  <c:v>Telephony</c:v>
                </c:pt>
                <c:pt idx="4">
                  <c:v>Imaging</c:v>
                </c:pt>
                <c:pt idx="5">
                  <c:v>AV</c:v>
                </c:pt>
              </c:strCache>
            </c:strRef>
          </c:cat>
          <c:val>
            <c:numRef>
              <c:f>'15_CO2emissions'!$H$11:$H$16</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782049072"/>
        <c:axId val="-1782052336"/>
      </c:barChart>
      <c:catAx>
        <c:axId val="-178204907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1782052336"/>
        <c:crosses val="autoZero"/>
        <c:auto val="1"/>
        <c:lblAlgn val="ctr"/>
        <c:lblOffset val="100"/>
        <c:noMultiLvlLbl val="0"/>
      </c:catAx>
      <c:valAx>
        <c:axId val="-178205233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82049072"/>
        <c:crosses val="autoZero"/>
        <c:crossBetween val="between"/>
      </c:valAx>
      <c:spPr>
        <a:solidFill>
          <a:srgbClr val="EFF3EA"/>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b="0" i="0" u="none" strike="noStrike" baseline="0">
                <a:solidFill>
                  <a:srgbClr val="000000"/>
                </a:solidFill>
                <a:latin typeface="Calibri"/>
                <a:ea typeface="Calibri"/>
                <a:cs typeface="Calibri"/>
              </a:defRPr>
            </a:pPr>
            <a:r>
              <a:rPr lang="en-GB"/>
              <a:t>ICT and non-ICT electricity use</a:t>
            </a:r>
          </a:p>
        </c:rich>
      </c:tx>
      <c:overlay val="0"/>
      <c:spPr>
        <a:noFill/>
        <a:ln w="25400">
          <a:noFill/>
        </a:ln>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9BBB59"/>
            </a:solidFill>
            <a:ln w="25400">
              <a:noFill/>
            </a:ln>
          </c:spPr>
          <c:dPt>
            <c:idx val="0"/>
            <c:bubble3D val="0"/>
            <c:spPr>
              <a:solidFill>
                <a:srgbClr val="89A54E"/>
              </a:solidFill>
              <a:ln w="25400">
                <a:noFill/>
              </a:ln>
            </c:spPr>
          </c:dPt>
          <c:dPt>
            <c:idx val="1"/>
            <c:bubble3D val="0"/>
            <c:spPr>
              <a:solidFill>
                <a:srgbClr val="B9CD96"/>
              </a:solidFill>
              <a:ln w="25400">
                <a:noFill/>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'16_ICT_in_the_org (optional)'!$B$12:$B$13</c:f>
              <c:strCache>
                <c:ptCount val="2"/>
                <c:pt idx="0">
                  <c:v>ICT</c:v>
                </c:pt>
                <c:pt idx="1">
                  <c:v>Non-ICT</c:v>
                </c:pt>
              </c:strCache>
            </c:strRef>
          </c:cat>
          <c:val>
            <c:numRef>
              <c:f>'16_ICT_in_the_org (optional)'!$D$12:$D$13</c:f>
              <c:numCache>
                <c:formatCode>0%</c:formatCode>
                <c:ptCount val="2"/>
                <c:pt idx="0">
                  <c:v>0</c:v>
                </c:pt>
                <c:pt idx="1">
                  <c:v>1</c:v>
                </c:pt>
              </c:numCache>
            </c:numRef>
          </c:val>
        </c:ser>
        <c:ser>
          <c:idx val="2"/>
          <c:order val="1"/>
          <c:tx>
            <c:strRef>
              <c:f>'16_ICT_in_the_org (optional)'!$B$12:$B$13</c:f>
              <c:strCache>
                <c:ptCount val="2"/>
                <c:pt idx="0">
                  <c:v>ICT</c:v>
                </c:pt>
                <c:pt idx="1">
                  <c:v>Non-ICT</c:v>
                </c:pt>
              </c:strCache>
            </c:strRef>
          </c:tx>
          <c:spPr>
            <a:solidFill>
              <a:srgbClr val="9BBB59"/>
            </a:solidFill>
            <a:ln w="25400">
              <a:noFill/>
            </a:ln>
          </c:spPr>
          <c:dPt>
            <c:idx val="0"/>
            <c:bubble3D val="0"/>
            <c:spPr>
              <a:solidFill>
                <a:srgbClr val="89A54E"/>
              </a:solidFill>
              <a:ln w="25400">
                <a:noFill/>
              </a:ln>
            </c:spPr>
          </c:dPt>
          <c:dPt>
            <c:idx val="1"/>
            <c:bubble3D val="0"/>
            <c:spPr>
              <a:solidFill>
                <a:srgbClr val="B9CD96"/>
              </a:solidFill>
              <a:ln w="25400">
                <a:noFill/>
              </a:ln>
            </c:spPr>
          </c:dPt>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'16_ICT_in_the_org (optional)'!$D$12:$D$13</c:f>
              <c:numCache>
                <c:formatCode>0%</c:formatCode>
                <c:ptCount val="2"/>
                <c:pt idx="0">
                  <c:v>0</c:v>
                </c:pt>
                <c:pt idx="1">
                  <c:v>1</c:v>
                </c:pt>
              </c:numCache>
            </c:numRef>
          </c:val>
        </c:ser>
        <c:ser>
          <c:idx val="3"/>
          <c:order val="2"/>
          <c:tx>
            <c:strRef>
              <c:f>'16_ICT_in_the_org (optional)'!$B$13</c:f>
              <c:strCache>
                <c:ptCount val="1"/>
                <c:pt idx="0">
                  <c:v>Non-ICT</c:v>
                </c:pt>
              </c:strCache>
            </c:strRef>
          </c:tx>
          <c:spPr>
            <a:solidFill>
              <a:srgbClr val="C6D6AC"/>
            </a:solidFill>
            <a:ln w="25400">
              <a:noFill/>
            </a:ln>
          </c:spPr>
          <c:dPt>
            <c:idx val="0"/>
            <c:bubble3D val="0"/>
            <c:spPr>
              <a:solidFill>
                <a:srgbClr val="89A54E"/>
              </a:solidFill>
              <a:ln w="25400">
                <a:noFill/>
              </a:ln>
            </c:spPr>
          </c:dPt>
          <c:dPt>
            <c:idx val="1"/>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'16_ICT_in_the_org (optional)'!$C$13</c:f>
              <c:numCache>
                <c:formatCode>#,##0</c:formatCode>
                <c:ptCount val="1"/>
                <c:pt idx="0">
                  <c:v>1534845.2</c:v>
                </c:pt>
              </c:numCache>
            </c:numRef>
          </c:val>
        </c:ser>
        <c:ser>
          <c:idx val="4"/>
          <c:order val="3"/>
          <c:dPt>
            <c:idx val="0"/>
            <c:bubble3D val="0"/>
          </c:dPt>
          <c:dPt>
            <c:idx val="1"/>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1</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noFill/>
        <a:ln w="25400">
          <a:noFill/>
        </a:ln>
      </c:spPr>
      <c:txPr>
        <a:bodyPr/>
        <a:lstStyle/>
        <a:p>
          <a:pPr>
            <a:defRPr sz="775"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b="0" i="0" u="none" strike="noStrike" baseline="0">
                <a:solidFill>
                  <a:srgbClr val="000000"/>
                </a:solidFill>
                <a:latin typeface="Calibri"/>
                <a:ea typeface="Calibri"/>
                <a:cs typeface="Calibri"/>
              </a:defRPr>
            </a:pPr>
            <a:r>
              <a:rPr lang="en-GB"/>
              <a:t>ICT and non-ICT electricity cost</a:t>
            </a:r>
          </a:p>
        </c:rich>
      </c:tx>
      <c:overlay val="0"/>
      <c:spPr>
        <a:noFill/>
        <a:ln w="25400">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0.15789465230592309"/>
          <c:y val="0.58152212492710131"/>
          <c:w val="0.42105240614912814"/>
          <c:h val="0.32608717285632116"/>
        </c:manualLayout>
      </c:layout>
      <c:pie3DChart>
        <c:varyColors val="1"/>
        <c:ser>
          <c:idx val="0"/>
          <c:order val="0"/>
          <c:spPr>
            <a:solidFill>
              <a:srgbClr val="9BBB59"/>
            </a:solidFill>
            <a:ln w="25400">
              <a:noFill/>
            </a:ln>
          </c:spPr>
          <c:dPt>
            <c:idx val="0"/>
            <c:bubble3D val="0"/>
            <c:spPr>
              <a:solidFill>
                <a:srgbClr val="89A54E"/>
              </a:solidFill>
              <a:ln w="25400">
                <a:noFill/>
              </a:ln>
            </c:spPr>
          </c:dPt>
          <c:dPt>
            <c:idx val="1"/>
            <c:bubble3D val="0"/>
            <c:spPr>
              <a:solidFill>
                <a:srgbClr val="B9CD96"/>
              </a:solidFill>
              <a:ln w="25400">
                <a:noFill/>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'16_ICT_in_the_org (optional)'!$B$12:$B$13</c:f>
              <c:strCache>
                <c:ptCount val="2"/>
                <c:pt idx="0">
                  <c:v>ICT</c:v>
                </c:pt>
                <c:pt idx="1">
                  <c:v>Non-ICT</c:v>
                </c:pt>
              </c:strCache>
            </c:strRef>
          </c:cat>
          <c:val>
            <c:numRef>
              <c:f>'16_ICT_in_the_org (optional)'!$F$12:$F$13</c:f>
              <c:numCache>
                <c:formatCode>0%</c:formatCode>
                <c:ptCount val="2"/>
                <c:pt idx="0">
                  <c:v>0</c:v>
                </c:pt>
                <c:pt idx="1">
                  <c:v>1</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434081117218838"/>
          <c:y val="0.6858261682806891"/>
          <c:w val="0.22641549051651566"/>
          <c:h val="0.15708852485393354"/>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00" b="0" i="0" u="none" strike="noStrike" baseline="0">
                <a:solidFill>
                  <a:srgbClr val="000000"/>
                </a:solidFill>
                <a:latin typeface="Calibri"/>
                <a:ea typeface="Calibri"/>
                <a:cs typeface="Calibri"/>
              </a:defRPr>
            </a:pPr>
            <a:r>
              <a:rPr lang="en-GB" sz="1800" b="0" i="0" u="none" strike="noStrike" baseline="0">
                <a:solidFill>
                  <a:srgbClr val="000000"/>
                </a:solidFill>
                <a:latin typeface="Calibri"/>
              </a:rPr>
              <a:t>ICT and non-ICT </a:t>
            </a:r>
          </a:p>
          <a:p>
            <a:pPr>
              <a:defRPr sz="1000" b="0" i="0" u="none" strike="noStrike" baseline="0">
                <a:solidFill>
                  <a:srgbClr val="000000"/>
                </a:solidFill>
                <a:latin typeface="Calibri"/>
                <a:ea typeface="Calibri"/>
                <a:cs typeface="Calibri"/>
              </a:defRPr>
            </a:pPr>
            <a:r>
              <a:rPr lang="en-GB" sz="1800" b="0" i="0" u="none" strike="noStrike" baseline="0">
                <a:solidFill>
                  <a:srgbClr val="000000"/>
                </a:solidFill>
                <a:latin typeface="Calibri"/>
              </a:rPr>
              <a:t>CO</a:t>
            </a:r>
            <a:r>
              <a:rPr lang="en-GB" sz="1800" b="0" i="0" u="none" strike="noStrike" baseline="-25000">
                <a:solidFill>
                  <a:srgbClr val="000000"/>
                </a:solidFill>
                <a:latin typeface="Calibri"/>
              </a:rPr>
              <a:t>2</a:t>
            </a:r>
            <a:r>
              <a:rPr lang="en-GB" sz="1800" b="0" i="0" u="none" strike="noStrike" baseline="0">
                <a:solidFill>
                  <a:srgbClr val="000000"/>
                </a:solidFill>
                <a:latin typeface="Calibri"/>
              </a:rPr>
              <a:t> emission</a:t>
            </a:r>
          </a:p>
        </c:rich>
      </c:tx>
      <c:overlay val="0"/>
      <c:spPr>
        <a:noFill/>
        <a:ln w="25400">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0.11711685952267302"/>
          <c:y val="0.45918310150383002"/>
          <c:w val="0.55405283543418749"/>
          <c:h val="0.39285665350883331"/>
        </c:manualLayout>
      </c:layout>
      <c:pie3DChart>
        <c:varyColors val="1"/>
        <c:ser>
          <c:idx val="0"/>
          <c:order val="0"/>
          <c:spPr>
            <a:solidFill>
              <a:srgbClr val="9BBB59"/>
            </a:solidFill>
            <a:ln w="25400">
              <a:noFill/>
            </a:ln>
            <a:effectLst>
              <a:outerShdw dist="35921" dir="2700000" algn="br">
                <a:srgbClr val="000000"/>
              </a:outerShdw>
            </a:effectLst>
          </c:spPr>
          <c:explosion val="3"/>
          <c:dPt>
            <c:idx val="0"/>
            <c:bubble3D val="0"/>
            <c:explosion val="0"/>
            <c:spPr>
              <a:solidFill>
                <a:srgbClr val="89A54E"/>
              </a:solidFill>
              <a:ln w="25400">
                <a:noFill/>
              </a:ln>
              <a:effectLst>
                <a:outerShdw dist="35921" dir="2700000" algn="br">
                  <a:srgbClr val="000000"/>
                </a:outerShdw>
              </a:effectLst>
            </c:spPr>
          </c:dPt>
          <c:dPt>
            <c:idx val="1"/>
            <c:bubble3D val="0"/>
            <c:spPr>
              <a:solidFill>
                <a:srgbClr val="B9CD96"/>
              </a:solidFill>
              <a:ln w="25400">
                <a:noFill/>
              </a:ln>
              <a:effectLst>
                <a:outerShdw dist="35921" dir="2700000" algn="br">
                  <a:srgbClr val="000000"/>
                </a:outerShdw>
              </a:effectLst>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'16_ICT_in_the_org (optional)'!$A$12:$B$13</c:f>
              <c:strCache>
                <c:ptCount val="2"/>
                <c:pt idx="0">
                  <c:v>ICT</c:v>
                </c:pt>
                <c:pt idx="1">
                  <c:v>Non-ICT</c:v>
                </c:pt>
              </c:strCache>
            </c:strRef>
          </c:cat>
          <c:val>
            <c:numRef>
              <c:f>'16_ICT_in_the_org (optional)'!$H$12:$H$13</c:f>
              <c:numCache>
                <c:formatCode>0%</c:formatCode>
                <c:ptCount val="2"/>
                <c:pt idx="0">
                  <c:v>0</c:v>
                </c:pt>
                <c:pt idx="1">
                  <c:v>1</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527792134091338"/>
          <c:y val="0.67625899280575541"/>
          <c:w val="0.23552164087597161"/>
          <c:h val="0.16187050359712229"/>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629667903733514"/>
          <c:y val="0.41989063549571515"/>
          <c:w val="0.23809554565500204"/>
          <c:h val="0.24861945522772716"/>
        </c:manualLayout>
      </c:layout>
      <c:pieChart>
        <c:varyColors val="1"/>
        <c:ser>
          <c:idx val="0"/>
          <c:order val="0"/>
          <c:tx>
            <c:strRef>
              <c:f>'Cover note for return'!$C$85</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'Cover note for return'!$B$86:$B$91</c:f>
              <c:numCache>
                <c:formatCode>General</c:formatCode>
                <c:ptCount val="6"/>
              </c:numCache>
            </c:numRef>
          </c:cat>
          <c:val>
            <c:numRef>
              <c:f>'Cover note for return'!$C$86:$C$91</c:f>
              <c:numCache>
                <c:formatCode>General</c:formatCode>
                <c:ptCount val="6"/>
              </c:numCache>
            </c:numRef>
          </c:val>
        </c:ser>
        <c:ser>
          <c:idx val="1"/>
          <c:order val="1"/>
          <c:tx>
            <c:strRef>
              <c:f>'Cover note for return'!$D$85</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'Cover note for return'!$B$86:$B$91</c:f>
              <c:numCache>
                <c:formatCode>General</c:formatCode>
                <c:ptCount val="6"/>
              </c:numCache>
            </c:numRef>
          </c:cat>
          <c:val>
            <c:numRef>
              <c:f>'Cover note for return'!$D$86:$D$91</c:f>
              <c:numCache>
                <c:formatCode>General</c:formatCode>
                <c:ptCount val="6"/>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9545636851573331"/>
          <c:y val="0.44531332020997372"/>
          <c:w val="0.16818219351794506"/>
          <c:h val="0.4414070702099737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1007771499371517"/>
          <c:y val="0.30386822305611016"/>
          <c:w val="0.21705440049559913"/>
          <c:h val="0.46408964975842215"/>
        </c:manualLayout>
      </c:layout>
      <c:pieChart>
        <c:varyColors val="1"/>
        <c:ser>
          <c:idx val="0"/>
          <c:order val="0"/>
          <c:tx>
            <c:strRef>
              <c:f>'6_ServerRooms'!$C$94</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'6_ServerRooms'!$B$95:$B$100</c:f>
              <c:numCache>
                <c:formatCode>General</c:formatCode>
                <c:ptCount val="6"/>
              </c:numCache>
            </c:numRef>
          </c:cat>
          <c:val>
            <c:numRef>
              <c:f>'6_ServerRooms'!$C$95:$C$100</c:f>
              <c:numCache>
                <c:formatCode>General</c:formatCode>
                <c:ptCount val="6"/>
              </c:numCache>
            </c:numRef>
          </c:val>
        </c:ser>
        <c:ser>
          <c:idx val="1"/>
          <c:order val="1"/>
          <c:tx>
            <c:strRef>
              <c:f>'6_ServerRooms'!$D$94</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'6_ServerRooms'!$B$95:$B$100</c:f>
              <c:numCache>
                <c:formatCode>General</c:formatCode>
                <c:ptCount val="6"/>
              </c:numCache>
            </c:numRef>
          </c:cat>
          <c:val>
            <c:numRef>
              <c:f>'6_ServerRooms'!$D$95:$D$100</c:f>
              <c:numCache>
                <c:formatCode>General</c:formatCode>
                <c:ptCount val="6"/>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0309734010521405"/>
          <c:y val="0.41796957020997372"/>
          <c:w val="0.17477883446387388"/>
          <c:h val="0.4414070702099737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434745332653401"/>
          <c:y val="0.37569162123300814"/>
          <c:w val="0.23745790314487908"/>
          <c:h val="0.39226625158152301"/>
        </c:manualLayout>
      </c:layout>
      <c:pieChart>
        <c:varyColors val="1"/>
        <c:ser>
          <c:idx val="0"/>
          <c:order val="0"/>
          <c:tx>
            <c:strRef>
              <c:f>'7_PCs_&amp;_monitors'!$C$88</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'7_PCs_&amp;_monitors'!$B$89:$B$94</c:f>
              <c:numCache>
                <c:formatCode>General</c:formatCode>
                <c:ptCount val="6"/>
              </c:numCache>
            </c:numRef>
          </c:cat>
          <c:val>
            <c:numRef>
              <c:f>'7_PCs_&amp;_monitors'!$C$89:$C$94</c:f>
              <c:numCache>
                <c:formatCode>General</c:formatCode>
                <c:ptCount val="6"/>
              </c:numCache>
            </c:numRef>
          </c:val>
        </c:ser>
        <c:ser>
          <c:idx val="1"/>
          <c:order val="1"/>
          <c:tx>
            <c:strRef>
              <c:f>'7_PCs_&amp;_monitors'!$D$88</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'7_PCs_&amp;_monitors'!$B$89:$B$94</c:f>
              <c:numCache>
                <c:formatCode>General</c:formatCode>
                <c:ptCount val="6"/>
              </c:numCache>
            </c:numRef>
          </c:cat>
          <c:val>
            <c:numRef>
              <c:f>'7_PCs_&amp;_monitors'!$D$89:$D$94</c:f>
              <c:numCache>
                <c:formatCode>General</c:formatCode>
                <c:ptCount val="6"/>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8857142857142859"/>
          <c:y val="0.42578207020997372"/>
          <c:w val="0.18000000000000005"/>
          <c:h val="0.44140707020997372"/>
        </c:manualLayout>
      </c:layout>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696925756206016"/>
          <c:y val="0.31491797662178717"/>
          <c:w val="0.24545418227068208"/>
          <c:h val="0.44751501940990601"/>
        </c:manualLayout>
      </c:layout>
      <c:pieChart>
        <c:varyColors val="1"/>
        <c:ser>
          <c:idx val="0"/>
          <c:order val="0"/>
          <c:tx>
            <c:strRef>
              <c:f>'8_Networks'!$C$88</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'8_Networks'!$B$89:$B$94</c:f>
              <c:numCache>
                <c:formatCode>General</c:formatCode>
                <c:ptCount val="6"/>
              </c:numCache>
            </c:numRef>
          </c:cat>
          <c:val>
            <c:numRef>
              <c:f>'8_Networks'!$C$89:$C$94</c:f>
              <c:numCache>
                <c:formatCode>General</c:formatCode>
                <c:ptCount val="6"/>
              </c:numCache>
            </c:numRef>
          </c:val>
        </c:ser>
        <c:ser>
          <c:idx val="1"/>
          <c:order val="1"/>
          <c:tx>
            <c:strRef>
              <c:f>'8_Networks'!$D$88</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'8_Networks'!$B$89:$B$94</c:f>
              <c:numCache>
                <c:formatCode>General</c:formatCode>
                <c:ptCount val="6"/>
              </c:numCache>
            </c:numRef>
          </c:cat>
          <c:val>
            <c:numRef>
              <c:f>'8_Networks'!$D$89:$D$94</c:f>
              <c:numCache>
                <c:formatCode>General</c:formatCode>
                <c:ptCount val="6"/>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9480628557793909"/>
          <c:y val="0.42968832020997372"/>
          <c:w val="0.16363663632954972"/>
          <c:h val="0.44140707020997372"/>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757835744613287"/>
          <c:y val="0.35359211410165414"/>
          <c:w val="0.2422149421073182"/>
          <c:h val="0.38674137479868514"/>
        </c:manualLayout>
      </c:layout>
      <c:pieChart>
        <c:varyColors val="1"/>
        <c:ser>
          <c:idx val="0"/>
          <c:order val="0"/>
          <c:tx>
            <c:strRef>
              <c:f>'9_Phones'!$C$97</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'9_Phones'!$B$98:$B$103</c:f>
              <c:numCache>
                <c:formatCode>General</c:formatCode>
                <c:ptCount val="6"/>
              </c:numCache>
            </c:numRef>
          </c:cat>
          <c:val>
            <c:numRef>
              <c:f>'9_Phones'!$C$98:$C$103</c:f>
              <c:numCache>
                <c:formatCode>General</c:formatCode>
                <c:ptCount val="6"/>
              </c:numCache>
            </c:numRef>
          </c:val>
        </c:ser>
        <c:ser>
          <c:idx val="1"/>
          <c:order val="1"/>
          <c:tx>
            <c:strRef>
              <c:f>'9_Phones'!$D$97</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'9_Phones'!$B$98:$B$103</c:f>
              <c:numCache>
                <c:formatCode>General</c:formatCode>
                <c:ptCount val="6"/>
              </c:numCache>
            </c:numRef>
          </c:cat>
          <c:val>
            <c:numRef>
              <c:f>'9_Phones'!$D$98:$D$103</c:f>
              <c:numCache>
                <c:formatCode>General</c:formatCode>
                <c:ptCount val="6"/>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0712289444832053"/>
          <c:y val="0.43750082020997372"/>
          <c:w val="0.15133552609721257"/>
          <c:h val="0.44140707020997372"/>
        </c:manualLayout>
      </c:layout>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292953372390518"/>
          <c:y val="0.34254236053597814"/>
          <c:w val="0.24579144783730028"/>
          <c:h val="0.4033160051472014"/>
        </c:manualLayout>
      </c:layout>
      <c:pieChart>
        <c:varyColors val="1"/>
        <c:ser>
          <c:idx val="0"/>
          <c:order val="0"/>
          <c:tx>
            <c:strRef>
              <c:f>'10_Imaging'!$C$89</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'10_Imaging'!$B$90:$B$95</c:f>
              <c:numCache>
                <c:formatCode>General</c:formatCode>
                <c:ptCount val="6"/>
              </c:numCache>
            </c:numRef>
          </c:cat>
          <c:val>
            <c:numRef>
              <c:f>'10_Imaging'!$C$90:$C$95</c:f>
              <c:numCache>
                <c:formatCode>General</c:formatCode>
                <c:ptCount val="6"/>
              </c:numCache>
            </c:numRef>
          </c:val>
        </c:ser>
        <c:ser>
          <c:idx val="1"/>
          <c:order val="1"/>
          <c:spPr>
            <a:solidFill>
              <a:srgbClr val="993366"/>
            </a:solidFill>
            <a:ln w="12700">
              <a:solidFill>
                <a:srgbClr val="000000"/>
              </a:solidFill>
              <a:prstDash val="solid"/>
            </a:ln>
          </c:spPr>
          <c:dPt>
            <c:idx val="0"/>
            <c:bubble3D val="0"/>
          </c:dPt>
          <c:dPt>
            <c:idx val="1"/>
            <c:bubble3D val="0"/>
          </c:dPt>
          <c:dPt>
            <c:idx val="2"/>
            <c:bubble3D val="0"/>
          </c:dPt>
          <c:dPt>
            <c:idx val="3"/>
            <c:bubble3D val="0"/>
          </c:dPt>
          <c:dPt>
            <c:idx val="4"/>
            <c:bubble3D val="0"/>
          </c:dPt>
          <c:dPt>
            <c:idx val="5"/>
            <c:bubble3D val="0"/>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'10_Imaging'!$B$90:$B$95</c:f>
              <c:numCache>
                <c:formatCode>General</c:formatCode>
                <c:ptCount val="6"/>
              </c:numCache>
            </c:numRef>
          </c:cat>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0555845153502148"/>
          <c:y val="0.43359457020997372"/>
          <c:w val="0.15625046869141357"/>
          <c:h val="0.44140707020997372"/>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2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739776951672908"/>
          <c:y val="0.36464186766733114"/>
          <c:w val="0.24163568773234209"/>
          <c:h val="0.35911699088449434"/>
        </c:manualLayout>
      </c:layout>
      <c:pieChart>
        <c:varyColors val="1"/>
        <c:ser>
          <c:idx val="0"/>
          <c:order val="0"/>
          <c:tx>
            <c:strRef>
              <c:f>'11_AV'!$C$90</c:f>
              <c:strCache>
                <c:ptCount val="1"/>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'11_AV'!$B$91:$B$96</c:f>
              <c:numCache>
                <c:formatCode>General</c:formatCode>
                <c:ptCount val="6"/>
              </c:numCache>
            </c:numRef>
          </c:cat>
          <c:val>
            <c:numRef>
              <c:f>'11_AV'!$C$91:$C$96</c:f>
              <c:numCache>
                <c:formatCode>General</c:formatCode>
                <c:ptCount val="6"/>
              </c:numCache>
            </c:numRef>
          </c:val>
        </c:ser>
        <c:ser>
          <c:idx val="1"/>
          <c:order val="1"/>
          <c:tx>
            <c:strRef>
              <c:f>'11_AV'!$D$90</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numRef>
              <c:f>'11_AV'!$B$91:$B$96</c:f>
              <c:numCache>
                <c:formatCode>General</c:formatCode>
                <c:ptCount val="6"/>
              </c:numCache>
            </c:numRef>
          </c:cat>
          <c:val>
            <c:numRef>
              <c:f>'11_AV'!$D$91:$D$96</c:f>
              <c:numCache>
                <c:formatCode>General</c:formatCode>
                <c:ptCount val="6"/>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0254764012486601"/>
          <c:y val="0.44140707020997372"/>
          <c:w val="0.16242028917982887"/>
          <c:h val="0.44140707020997372"/>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sz="1200" b="0" i="0" u="none" strike="noStrike" baseline="0">
                <a:solidFill>
                  <a:srgbClr val="000000"/>
                </a:solidFill>
                <a:latin typeface="Calibri"/>
                <a:ea typeface="Calibri"/>
                <a:cs typeface="Calibri"/>
              </a:defRPr>
            </a:pPr>
            <a:r>
              <a:rPr lang="en-GB"/>
              <a:t>Energy Use (%)</a:t>
            </a:r>
          </a:p>
        </c:rich>
      </c:tx>
      <c:overlay val="0"/>
      <c:spPr>
        <a:noFill/>
        <a:ln w="25400">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2.8169014084507008E-2"/>
          <c:y val="0.20187682525599793"/>
          <c:w val="0.69295774647887665"/>
          <c:h val="0.73239362685298204"/>
        </c:manualLayout>
      </c:layout>
      <c:pie3DChart>
        <c:varyColors val="1"/>
        <c:ser>
          <c:idx val="0"/>
          <c:order val="0"/>
          <c:tx>
            <c:strRef>
              <c:f>'13_EnergyUse'!$E$7</c:f>
              <c:strCache>
                <c:ptCount val="1"/>
                <c:pt idx="0">
                  <c:v>Energy Use (kWh/y)</c:v>
                </c:pt>
              </c:strCache>
            </c:strRef>
          </c:tx>
          <c:spPr>
            <a:solidFill>
              <a:srgbClr val="9BBB59"/>
            </a:solidFill>
            <a:ln w="3175">
              <a:solidFill>
                <a:srgbClr val="90713A"/>
              </a:solidFill>
              <a:prstDash val="solid"/>
            </a:ln>
          </c:spPr>
          <c:dPt>
            <c:idx val="0"/>
            <c:bubble3D val="0"/>
            <c:spPr>
              <a:solidFill>
                <a:srgbClr val="6D853D"/>
              </a:solidFill>
              <a:ln w="3175">
                <a:solidFill>
                  <a:srgbClr val="90713A"/>
                </a:solidFill>
                <a:prstDash val="solid"/>
              </a:ln>
            </c:spPr>
          </c:dPt>
          <c:dPt>
            <c:idx val="1"/>
            <c:bubble3D val="0"/>
            <c:spPr>
              <a:solidFill>
                <a:srgbClr val="7F9A48"/>
              </a:solidFill>
              <a:ln w="3175">
                <a:solidFill>
                  <a:srgbClr val="90713A"/>
                </a:solidFill>
                <a:prstDash val="solid"/>
              </a:ln>
            </c:spPr>
          </c:dPt>
          <c:dPt>
            <c:idx val="2"/>
            <c:bubble3D val="0"/>
            <c:spPr>
              <a:solidFill>
                <a:srgbClr val="8EAB51"/>
              </a:solidFill>
              <a:ln w="3175">
                <a:solidFill>
                  <a:srgbClr val="90713A"/>
                </a:solidFill>
                <a:prstDash val="solid"/>
              </a:ln>
            </c:spPr>
          </c:dPt>
          <c:dPt>
            <c:idx val="3"/>
            <c:bubble3D val="0"/>
          </c:dPt>
          <c:dPt>
            <c:idx val="4"/>
            <c:bubble3D val="0"/>
            <c:spPr>
              <a:solidFill>
                <a:srgbClr val="B1C98A"/>
              </a:solidFill>
              <a:ln w="3175">
                <a:solidFill>
                  <a:srgbClr val="90713A"/>
                </a:solidFill>
                <a:prstDash val="solid"/>
              </a:ln>
            </c:spPr>
          </c:dPt>
          <c:dPt>
            <c:idx val="5"/>
            <c:bubble3D val="0"/>
            <c:spPr>
              <a:solidFill>
                <a:srgbClr val="C6D6AC"/>
              </a:solidFill>
              <a:ln w="3175">
                <a:solidFill>
                  <a:srgbClr val="90713A"/>
                </a:solidFill>
                <a:prstDash val="solid"/>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'13_EnergyUse'!$D$8:$D$13</c:f>
              <c:strCache>
                <c:ptCount val="6"/>
                <c:pt idx="0">
                  <c:v>Servers</c:v>
                </c:pt>
                <c:pt idx="1">
                  <c:v>PCs</c:v>
                </c:pt>
                <c:pt idx="2">
                  <c:v>Networks</c:v>
                </c:pt>
                <c:pt idx="3">
                  <c:v>Phones</c:v>
                </c:pt>
                <c:pt idx="4">
                  <c:v>Imaging</c:v>
                </c:pt>
                <c:pt idx="5">
                  <c:v>AV</c:v>
                </c:pt>
              </c:strCache>
            </c:strRef>
          </c:cat>
          <c:val>
            <c:numRef>
              <c:f>'13_EnergyUse'!$F$8:$F$13</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576271186440679"/>
          <c:y val="0.35548218852064711"/>
          <c:w val="0.17675544794188858"/>
          <c:h val="0.55149606299212595"/>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8" Type="http://schemas.openxmlformats.org/officeDocument/2006/relationships/hyperlink" Target="#'17_Tool'!A1"/><Relationship Id="rId3" Type="http://schemas.openxmlformats.org/officeDocument/2006/relationships/hyperlink" Target="#'7_PCs_&amp;_monitors'!A1"/><Relationship Id="rId7" Type="http://schemas.openxmlformats.org/officeDocument/2006/relationships/hyperlink" Target="#'11_AV'!A1"/><Relationship Id="rId12" Type="http://schemas.openxmlformats.org/officeDocument/2006/relationships/image" Target="../media/image2.emf"/><Relationship Id="rId2" Type="http://schemas.openxmlformats.org/officeDocument/2006/relationships/hyperlink" Target="#'6_ServerRooms'!A1"/><Relationship Id="rId1" Type="http://schemas.openxmlformats.org/officeDocument/2006/relationships/chart" Target="../charts/chart1.xml"/><Relationship Id="rId6" Type="http://schemas.openxmlformats.org/officeDocument/2006/relationships/hyperlink" Target="http://www.goodcampus.org/" TargetMode="External"/><Relationship Id="rId11" Type="http://schemas.openxmlformats.org/officeDocument/2006/relationships/image" Target="../media/image1.png"/><Relationship Id="rId5" Type="http://schemas.openxmlformats.org/officeDocument/2006/relationships/hyperlink" Target="#'12_TotalAndAnalysis'!A1"/><Relationship Id="rId10" Type="http://schemas.openxmlformats.org/officeDocument/2006/relationships/hyperlink" Target="#'10_Imaging'!A1"/><Relationship Id="rId4" Type="http://schemas.openxmlformats.org/officeDocument/2006/relationships/hyperlink" Target="#'8_Networks'!A1"/><Relationship Id="rId9" Type="http://schemas.openxmlformats.org/officeDocument/2006/relationships/hyperlink" Target="#'9_Phones'!A1"/></Relationships>
</file>

<file path=xl/drawings/_rels/drawing10.xml.rels><?xml version="1.0" encoding="UTF-8" standalone="yes"?>
<Relationships xmlns="http://schemas.openxmlformats.org/package/2006/relationships"><Relationship Id="rId8" Type="http://schemas.openxmlformats.org/officeDocument/2006/relationships/hyperlink" Target="#'10_Imaging'!A1"/><Relationship Id="rId3" Type="http://schemas.openxmlformats.org/officeDocument/2006/relationships/hyperlink" Target="#'7_PCs_&amp;_monitors'!A1"/><Relationship Id="rId7" Type="http://schemas.openxmlformats.org/officeDocument/2006/relationships/hyperlink" Target="#'9_Phones'!A1"/><Relationship Id="rId2" Type="http://schemas.openxmlformats.org/officeDocument/2006/relationships/hyperlink" Target="#'6_ServerRooms'!A1"/><Relationship Id="rId1" Type="http://schemas.openxmlformats.org/officeDocument/2006/relationships/chart" Target="../charts/chart8.xml"/><Relationship Id="rId6" Type="http://schemas.openxmlformats.org/officeDocument/2006/relationships/hyperlink" Target="#'1_Menu'!A1"/><Relationship Id="rId5" Type="http://schemas.openxmlformats.org/officeDocument/2006/relationships/hyperlink" Target="#'12_TotalAndAnalysis'!A1"/><Relationship Id="rId10" Type="http://schemas.openxmlformats.org/officeDocument/2006/relationships/image" Target="../media/image2.emf"/><Relationship Id="rId4" Type="http://schemas.openxmlformats.org/officeDocument/2006/relationships/hyperlink" Target="#'8_Networks'!A1"/><Relationship Id="rId9"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hyperlink" Target="#'14_EnergyCost'!A1"/><Relationship Id="rId7" Type="http://schemas.openxmlformats.org/officeDocument/2006/relationships/image" Target="../media/image1.png"/><Relationship Id="rId2" Type="http://schemas.openxmlformats.org/officeDocument/2006/relationships/hyperlink" Target="#'13_EnergyUse'!A1"/><Relationship Id="rId1" Type="http://schemas.openxmlformats.org/officeDocument/2006/relationships/hyperlink" Target="#D5"/><Relationship Id="rId6" Type="http://schemas.openxmlformats.org/officeDocument/2006/relationships/hyperlink" Target="#'16_ICT_in_the_uni'!A1"/><Relationship Id="rId5" Type="http://schemas.openxmlformats.org/officeDocument/2006/relationships/hyperlink" Target="#'1_Menu'!A1"/><Relationship Id="rId4" Type="http://schemas.openxmlformats.org/officeDocument/2006/relationships/hyperlink" Target="#'15_CO2emiss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14_EnergyCost'!A1"/><Relationship Id="rId7" Type="http://schemas.openxmlformats.org/officeDocument/2006/relationships/hyperlink" Target="#'16_ICT_in_the_uni'!A1"/><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hyperlink" Target="#'12_TotalAndAnalysis'!A1"/><Relationship Id="rId5" Type="http://schemas.openxmlformats.org/officeDocument/2006/relationships/hyperlink" Target="#'1_Menu'!A1"/><Relationship Id="rId4" Type="http://schemas.openxmlformats.org/officeDocument/2006/relationships/hyperlink" Target="#'15_CO2emissions'!A1"/><Relationship Id="rId9" Type="http://schemas.openxmlformats.org/officeDocument/2006/relationships/image" Target="../media/image2.emf"/></Relationships>
</file>

<file path=xl/drawings/_rels/drawing1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13_EnergyUse'!A1"/><Relationship Id="rId7" Type="http://schemas.openxmlformats.org/officeDocument/2006/relationships/hyperlink" Target="#'16_ICT_in_the_uni'!A1"/><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12_TotalAndAnalysis'!A1"/><Relationship Id="rId5" Type="http://schemas.openxmlformats.org/officeDocument/2006/relationships/hyperlink" Target="#'1_Menu'!A1"/><Relationship Id="rId4" Type="http://schemas.openxmlformats.org/officeDocument/2006/relationships/hyperlink" Target="#'15_CO2emissions'!A1"/><Relationship Id="rId9" Type="http://schemas.openxmlformats.org/officeDocument/2006/relationships/image" Target="../media/image2.emf"/></Relationships>
</file>

<file path=xl/drawings/_rels/drawing1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13_EnergyUse'!A1"/><Relationship Id="rId7" Type="http://schemas.openxmlformats.org/officeDocument/2006/relationships/hyperlink" Target="#'16_ICT_in_the_uni'!A1"/><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12_TotalAndAnalysis'!A1"/><Relationship Id="rId5" Type="http://schemas.openxmlformats.org/officeDocument/2006/relationships/hyperlink" Target="#'1_Menu'!A1"/><Relationship Id="rId4" Type="http://schemas.openxmlformats.org/officeDocument/2006/relationships/hyperlink" Target="#'14_EnergyCost'!A1"/><Relationship Id="rId9" Type="http://schemas.openxmlformats.org/officeDocument/2006/relationships/image" Target="../media/image2.emf"/></Relationships>
</file>

<file path=xl/drawings/_rels/drawing15.xml.rels><?xml version="1.0" encoding="UTF-8" standalone="yes"?>
<Relationships xmlns="http://schemas.openxmlformats.org/package/2006/relationships"><Relationship Id="rId8" Type="http://schemas.openxmlformats.org/officeDocument/2006/relationships/hyperlink" Target="#'14_EnergyCost'!A1"/><Relationship Id="rId3" Type="http://schemas.openxmlformats.org/officeDocument/2006/relationships/chart" Target="../charts/chart16.xml"/><Relationship Id="rId7" Type="http://schemas.openxmlformats.org/officeDocument/2006/relationships/hyperlink" Target="#'13_EnergyUse'!A1"/><Relationship Id="rId2" Type="http://schemas.openxmlformats.org/officeDocument/2006/relationships/chart" Target="../charts/chart15.xml"/><Relationship Id="rId1" Type="http://schemas.openxmlformats.org/officeDocument/2006/relationships/hyperlink" Target="#'1_Menu'!A1"/><Relationship Id="rId6" Type="http://schemas.openxmlformats.org/officeDocument/2006/relationships/hyperlink" Target="#'15_CO2emissions'!A1"/><Relationship Id="rId5" Type="http://schemas.openxmlformats.org/officeDocument/2006/relationships/hyperlink" Target="#'12_TotalAndAnalysis'!A1"/><Relationship Id="rId10" Type="http://schemas.openxmlformats.org/officeDocument/2006/relationships/image" Target="../media/image2.emf"/><Relationship Id="rId4" Type="http://schemas.openxmlformats.org/officeDocument/2006/relationships/chart" Target="../charts/chart17.xml"/><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7_Tool'!A1"/><Relationship Id="rId1" Type="http://schemas.openxmlformats.org/officeDocument/2006/relationships/chart" Target="../charts/chart2.xml"/><Relationship Id="rId4" Type="http://schemas.openxmlformats.org/officeDocument/2006/relationships/image" Target="../media/image2.emf"/></Relationships>
</file>

<file path=xl/drawings/_rels/drawing5.xml.rels><?xml version="1.0" encoding="UTF-8" standalone="yes"?>
<Relationships xmlns="http://schemas.openxmlformats.org/package/2006/relationships"><Relationship Id="rId8" Type="http://schemas.openxmlformats.org/officeDocument/2006/relationships/hyperlink" Target="#'10_Imaging'!A1"/><Relationship Id="rId3" Type="http://schemas.openxmlformats.org/officeDocument/2006/relationships/hyperlink" Target="#'8_Networks'!A1"/><Relationship Id="rId7" Type="http://schemas.openxmlformats.org/officeDocument/2006/relationships/hyperlink" Target="#'1_Menu'!A1"/><Relationship Id="rId2" Type="http://schemas.openxmlformats.org/officeDocument/2006/relationships/hyperlink" Target="#'7_PCs_&amp;_monitors'!A1"/><Relationship Id="rId1" Type="http://schemas.openxmlformats.org/officeDocument/2006/relationships/chart" Target="../charts/chart3.xml"/><Relationship Id="rId6" Type="http://schemas.openxmlformats.org/officeDocument/2006/relationships/hyperlink" Target="#'11_AV'!A1"/><Relationship Id="rId5" Type="http://schemas.openxmlformats.org/officeDocument/2006/relationships/hyperlink" Target="#'12_TotalAndAnalysis'!A1"/><Relationship Id="rId10" Type="http://schemas.openxmlformats.org/officeDocument/2006/relationships/image" Target="../media/image2.emf"/><Relationship Id="rId4" Type="http://schemas.openxmlformats.org/officeDocument/2006/relationships/hyperlink" Target="#'9_Phones'!A1"/><Relationship Id="rId9"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hyperlink" Target="#'12_TotalAndAnalysis'!A1"/><Relationship Id="rId3" Type="http://schemas.openxmlformats.org/officeDocument/2006/relationships/hyperlink" Target="#'8_Networks'!A1"/><Relationship Id="rId7" Type="http://schemas.openxmlformats.org/officeDocument/2006/relationships/hyperlink" Target="#'10_Imaging'!A1"/><Relationship Id="rId2" Type="http://schemas.openxmlformats.org/officeDocument/2006/relationships/hyperlink" Target="#'6_ServerRooms'!A1"/><Relationship Id="rId1" Type="http://schemas.openxmlformats.org/officeDocument/2006/relationships/chart" Target="../charts/chart4.xml"/><Relationship Id="rId6" Type="http://schemas.openxmlformats.org/officeDocument/2006/relationships/hyperlink" Target="#'1_Menu'!A1"/><Relationship Id="rId5" Type="http://schemas.openxmlformats.org/officeDocument/2006/relationships/hyperlink" Target="#'11_AV'!A1"/><Relationship Id="rId10" Type="http://schemas.openxmlformats.org/officeDocument/2006/relationships/image" Target="../media/image2.emf"/><Relationship Id="rId4" Type="http://schemas.openxmlformats.org/officeDocument/2006/relationships/hyperlink" Target="#'9_Phones'!A1"/><Relationship Id="rId9"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hyperlink" Target="#'10_Imaging'!A1"/><Relationship Id="rId3" Type="http://schemas.openxmlformats.org/officeDocument/2006/relationships/hyperlink" Target="#'7_PCs_&amp;_monitors'!A1"/><Relationship Id="rId7" Type="http://schemas.openxmlformats.org/officeDocument/2006/relationships/hyperlink" Target="#'1_Menu'!A1"/><Relationship Id="rId2" Type="http://schemas.openxmlformats.org/officeDocument/2006/relationships/hyperlink" Target="#'6_ServerRooms'!A1"/><Relationship Id="rId1" Type="http://schemas.openxmlformats.org/officeDocument/2006/relationships/chart" Target="../charts/chart5.xml"/><Relationship Id="rId6" Type="http://schemas.openxmlformats.org/officeDocument/2006/relationships/hyperlink" Target="#'11_AV'!A1"/><Relationship Id="rId5" Type="http://schemas.openxmlformats.org/officeDocument/2006/relationships/hyperlink" Target="#'12_TotalAndAnalysis'!A1"/><Relationship Id="rId10" Type="http://schemas.openxmlformats.org/officeDocument/2006/relationships/image" Target="../media/image2.emf"/><Relationship Id="rId4" Type="http://schemas.openxmlformats.org/officeDocument/2006/relationships/hyperlink" Target="#'9_Phones'!A1"/><Relationship Id="rId9"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hyperlink" Target="#'10_Imaging'!A1"/><Relationship Id="rId3" Type="http://schemas.openxmlformats.org/officeDocument/2006/relationships/hyperlink" Target="#'7_PCs_&amp;_monitors'!A1"/><Relationship Id="rId7" Type="http://schemas.openxmlformats.org/officeDocument/2006/relationships/hyperlink" Target="#'1_Menu'!A1"/><Relationship Id="rId2" Type="http://schemas.openxmlformats.org/officeDocument/2006/relationships/hyperlink" Target="#'8_Networks'!A1"/><Relationship Id="rId1" Type="http://schemas.openxmlformats.org/officeDocument/2006/relationships/hyperlink" Target="#C5"/><Relationship Id="rId6" Type="http://schemas.openxmlformats.org/officeDocument/2006/relationships/hyperlink" Target="#'11_AV'!A1"/><Relationship Id="rId11" Type="http://schemas.openxmlformats.org/officeDocument/2006/relationships/image" Target="../media/image2.emf"/><Relationship Id="rId5" Type="http://schemas.openxmlformats.org/officeDocument/2006/relationships/hyperlink" Target="#'6_ServerRooms'!A1"/><Relationship Id="rId10" Type="http://schemas.openxmlformats.org/officeDocument/2006/relationships/image" Target="../media/image1.png"/><Relationship Id="rId4" Type="http://schemas.openxmlformats.org/officeDocument/2006/relationships/chart" Target="../charts/chart6.xml"/><Relationship Id="rId9" Type="http://schemas.openxmlformats.org/officeDocument/2006/relationships/hyperlink" Target="#'12_TotalAndAnalysis'!A1"/></Relationships>
</file>

<file path=xl/drawings/_rels/drawing9.xml.rels><?xml version="1.0" encoding="UTF-8" standalone="yes"?>
<Relationships xmlns="http://schemas.openxmlformats.org/package/2006/relationships"><Relationship Id="rId8" Type="http://schemas.openxmlformats.org/officeDocument/2006/relationships/hyperlink" Target="#'1_Menu'!A1"/><Relationship Id="rId3" Type="http://schemas.openxmlformats.org/officeDocument/2006/relationships/hyperlink" Target="#'7_PCs_&amp;_monitors'!A1"/><Relationship Id="rId7" Type="http://schemas.openxmlformats.org/officeDocument/2006/relationships/hyperlink" Target="#'11_AV'!A1"/><Relationship Id="rId2" Type="http://schemas.openxmlformats.org/officeDocument/2006/relationships/hyperlink" Target="#'6_ServerRooms'!A1"/><Relationship Id="rId1" Type="http://schemas.openxmlformats.org/officeDocument/2006/relationships/chart" Target="../charts/chart7.xml"/><Relationship Id="rId6" Type="http://schemas.openxmlformats.org/officeDocument/2006/relationships/hyperlink" Target="#D5"/><Relationship Id="rId11" Type="http://schemas.openxmlformats.org/officeDocument/2006/relationships/image" Target="../media/image2.emf"/><Relationship Id="rId5" Type="http://schemas.openxmlformats.org/officeDocument/2006/relationships/hyperlink" Target="#'12_TotalAndAnalysis'!A1"/><Relationship Id="rId10" Type="http://schemas.openxmlformats.org/officeDocument/2006/relationships/image" Target="../media/image1.png"/><Relationship Id="rId4" Type="http://schemas.openxmlformats.org/officeDocument/2006/relationships/hyperlink" Target="#'8_Networks'!A1"/><Relationship Id="rId9" Type="http://schemas.openxmlformats.org/officeDocument/2006/relationships/hyperlink" Target="#'9_Phones'!A1"/></Relationships>
</file>

<file path=xl/drawings/drawing1.xml><?xml version="1.0" encoding="utf-8"?>
<xdr:wsDr xmlns:xdr="http://schemas.openxmlformats.org/drawingml/2006/spreadsheetDrawing" xmlns:a="http://schemas.openxmlformats.org/drawingml/2006/main">
  <xdr:twoCellAnchor>
    <xdr:from>
      <xdr:col>1</xdr:col>
      <xdr:colOff>142875</xdr:colOff>
      <xdr:row>94</xdr:row>
      <xdr:rowOff>152400</xdr:rowOff>
    </xdr:from>
    <xdr:to>
      <xdr:col>4</xdr:col>
      <xdr:colOff>0</xdr:colOff>
      <xdr:row>110</xdr:row>
      <xdr:rowOff>0</xdr:rowOff>
    </xdr:to>
    <xdr:graphicFrame macro="">
      <xdr:nvGraphicFramePr>
        <xdr:cNvPr id="48416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393699</xdr:colOff>
      <xdr:row>4</xdr:row>
      <xdr:rowOff>50798</xdr:rowOff>
    </xdr:from>
    <xdr:to>
      <xdr:col>1</xdr:col>
      <xdr:colOff>989954</xdr:colOff>
      <xdr:row>4</xdr:row>
      <xdr:rowOff>430994</xdr:rowOff>
    </xdr:to>
    <xdr:sp macro="" textlink="">
      <xdr:nvSpPr>
        <xdr:cNvPr id="3" name="Rounded Rectangle 2">
          <a:hlinkClick xmlns:r="http://schemas.openxmlformats.org/officeDocument/2006/relationships" r:id="rId2"/>
        </xdr:cNvPr>
        <xdr:cNvSpPr/>
      </xdr:nvSpPr>
      <xdr:spPr bwMode="auto">
        <a:xfrm>
          <a:off x="3141132" y="1625598"/>
          <a:ext cx="677332" cy="389469"/>
        </a:xfrm>
        <a:prstGeom prst="roundRect">
          <a:avLst/>
        </a:prstGeom>
        <a:solidFill>
          <a:schemeClr val="accent3">
            <a:lumMod val="60000"/>
            <a:lumOff val="40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wrap="square" lIns="18288" tIns="0" rIns="0" bIns="0" rtlCol="0" anchor="ctr" upright="1"/>
        <a:lstStyle/>
        <a:p>
          <a:pPr algn="ctr" rtl="0">
            <a:defRPr sz="1000"/>
          </a:pPr>
          <a:r>
            <a:rPr lang="en-GB" sz="900" b="0" i="0" u="none" strike="noStrike" baseline="0">
              <a:solidFill>
                <a:srgbClr val="000000"/>
              </a:solidFill>
              <a:latin typeface="Arial"/>
              <a:cs typeface="Arial"/>
            </a:rPr>
            <a:t>Servers</a:t>
          </a:r>
        </a:p>
      </xdr:txBody>
    </xdr:sp>
    <xdr:clientData/>
  </xdr:twoCellAnchor>
  <xdr:twoCellAnchor>
    <xdr:from>
      <xdr:col>1</xdr:col>
      <xdr:colOff>414866</xdr:colOff>
      <xdr:row>5</xdr:row>
      <xdr:rowOff>50801</xdr:rowOff>
    </xdr:from>
    <xdr:to>
      <xdr:col>1</xdr:col>
      <xdr:colOff>989910</xdr:colOff>
      <xdr:row>5</xdr:row>
      <xdr:rowOff>423333</xdr:rowOff>
    </xdr:to>
    <xdr:sp macro="" textlink="">
      <xdr:nvSpPr>
        <xdr:cNvPr id="5" name="Rounded Rectangle 4">
          <a:hlinkClick xmlns:r="http://schemas.openxmlformats.org/officeDocument/2006/relationships" r:id="rId3"/>
        </xdr:cNvPr>
        <xdr:cNvSpPr/>
      </xdr:nvSpPr>
      <xdr:spPr bwMode="auto">
        <a:xfrm>
          <a:off x="3149599" y="2125134"/>
          <a:ext cx="660401" cy="372532"/>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PCs and monitors</a:t>
          </a:r>
        </a:p>
      </xdr:txBody>
    </xdr:sp>
    <xdr:clientData/>
  </xdr:twoCellAnchor>
  <xdr:twoCellAnchor>
    <xdr:from>
      <xdr:col>1</xdr:col>
      <xdr:colOff>385234</xdr:colOff>
      <xdr:row>6</xdr:row>
      <xdr:rowOff>42333</xdr:rowOff>
    </xdr:from>
    <xdr:to>
      <xdr:col>1</xdr:col>
      <xdr:colOff>996710</xdr:colOff>
      <xdr:row>6</xdr:row>
      <xdr:rowOff>423334</xdr:rowOff>
    </xdr:to>
    <xdr:sp macro="" textlink="">
      <xdr:nvSpPr>
        <xdr:cNvPr id="6" name="Rounded Rectangle 5">
          <a:hlinkClick xmlns:r="http://schemas.openxmlformats.org/officeDocument/2006/relationships" r:id="rId4"/>
        </xdr:cNvPr>
        <xdr:cNvSpPr/>
      </xdr:nvSpPr>
      <xdr:spPr bwMode="auto">
        <a:xfrm>
          <a:off x="3132667" y="2616200"/>
          <a:ext cx="694266" cy="381001"/>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Networks</a:t>
          </a:r>
        </a:p>
      </xdr:txBody>
    </xdr:sp>
    <xdr:clientData/>
  </xdr:twoCellAnchor>
  <xdr:twoCellAnchor>
    <xdr:from>
      <xdr:col>1</xdr:col>
      <xdr:colOff>323817</xdr:colOff>
      <xdr:row>10</xdr:row>
      <xdr:rowOff>93130</xdr:rowOff>
    </xdr:from>
    <xdr:to>
      <xdr:col>4</xdr:col>
      <xdr:colOff>298491</xdr:colOff>
      <xdr:row>11</xdr:row>
      <xdr:rowOff>160966</xdr:rowOff>
    </xdr:to>
    <xdr:sp macro="" textlink="">
      <xdr:nvSpPr>
        <xdr:cNvPr id="8" name="Rounded Rectangle 7">
          <a:hlinkClick xmlns:r="http://schemas.openxmlformats.org/officeDocument/2006/relationships" r:id="rId5"/>
        </xdr:cNvPr>
        <xdr:cNvSpPr/>
      </xdr:nvSpPr>
      <xdr:spPr bwMode="auto">
        <a:xfrm>
          <a:off x="5353017" y="4855630"/>
          <a:ext cx="2549572" cy="563136"/>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Totals and analysis</a:t>
          </a:r>
        </a:p>
      </xdr:txBody>
    </xdr:sp>
    <xdr:clientData/>
  </xdr:twoCellAnchor>
  <xdr:twoCellAnchor>
    <xdr:from>
      <xdr:col>0</xdr:col>
      <xdr:colOff>78317</xdr:colOff>
      <xdr:row>3</xdr:row>
      <xdr:rowOff>50797</xdr:rowOff>
    </xdr:from>
    <xdr:to>
      <xdr:col>1</xdr:col>
      <xdr:colOff>147120</xdr:colOff>
      <xdr:row>13</xdr:row>
      <xdr:rowOff>85725</xdr:rowOff>
    </xdr:to>
    <xdr:sp macro="" textlink="">
      <xdr:nvSpPr>
        <xdr:cNvPr id="9" name="Rectangle 8">
          <a:hlinkClick xmlns:r="http://schemas.openxmlformats.org/officeDocument/2006/relationships" r:id="rId6"/>
        </xdr:cNvPr>
        <xdr:cNvSpPr/>
      </xdr:nvSpPr>
      <xdr:spPr bwMode="auto">
        <a:xfrm>
          <a:off x="78317" y="1517647"/>
          <a:ext cx="4431253" cy="5311778"/>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rtl="0">
            <a:defRPr sz="1000"/>
          </a:pPr>
          <a:r>
            <a:rPr lang="en-GB" sz="1100" b="1" i="0" u="none" strike="noStrike" baseline="0">
              <a:solidFill>
                <a:srgbClr val="000000"/>
              </a:solidFill>
              <a:latin typeface="Calibri"/>
            </a:rPr>
            <a:t>INTRODUCTION and INSTRUCTIONS</a:t>
          </a:r>
        </a:p>
        <a:p>
          <a:pPr algn="l" rtl="0">
            <a:defRPr sz="1000"/>
          </a:pPr>
          <a:r>
            <a:rPr lang="en-GB" sz="1100" b="0" i="0" u="none" strike="noStrike" baseline="0">
              <a:solidFill>
                <a:srgbClr val="000000"/>
              </a:solidFill>
              <a:latin typeface="Arial" pitchFamily="34" charset="0"/>
              <a:cs typeface="Arial" pitchFamily="34" charset="0"/>
            </a:rPr>
            <a:t>This tool is was designed to help Further and Higher Education (FHE) Institutions estimate the in-house energy use and costs and carbon footprint of their non-residential ICT usage. It has now been revised to enable UK HMG's Green ICT Delivery Unit (GDU)  to provide it to UK government departments and agencies who do not have their own footprinting methods and tools in place to use in reporting their operational energy consumption footprints as required under the Greening Government ICT Strategy</a:t>
          </a:r>
        </a:p>
        <a:p>
          <a:pPr algn="l" rtl="0">
            <a:defRPr sz="1000"/>
          </a:pPr>
          <a:endParaRPr lang="en-GB" sz="1100" b="0" i="0" u="none" strike="noStrike" baseline="0">
            <a:solidFill>
              <a:srgbClr val="000000"/>
            </a:solidFill>
            <a:latin typeface="Arial" pitchFamily="34" charset="0"/>
            <a:cs typeface="Arial" pitchFamily="34" charset="0"/>
          </a:endParaRPr>
        </a:p>
        <a:p>
          <a:pPr algn="l" rtl="0">
            <a:defRPr sz="1000"/>
          </a:pPr>
          <a:r>
            <a:rPr lang="en-GB" sz="1100" b="0" i="0" u="none" strike="noStrike" baseline="0">
              <a:solidFill>
                <a:srgbClr val="000000"/>
              </a:solidFill>
              <a:latin typeface="Arial" pitchFamily="34" charset="0"/>
              <a:cs typeface="Arial" pitchFamily="34" charset="0"/>
            </a:rPr>
            <a:t>The tool can be used in two ways:</a:t>
          </a:r>
        </a:p>
        <a:p>
          <a:pPr algn="l" rtl="0">
            <a:defRPr sz="1000"/>
          </a:pPr>
          <a:r>
            <a:rPr lang="en-GB" sz="1100" b="0" i="0" u="none" strike="noStrike" baseline="0">
              <a:solidFill>
                <a:srgbClr val="000000"/>
              </a:solidFill>
              <a:latin typeface="Arial" pitchFamily="34" charset="0"/>
              <a:cs typeface="Arial" pitchFamily="34" charset="0"/>
            </a:rPr>
            <a:t>1. The ‘</a:t>
          </a:r>
          <a:r>
            <a:rPr lang="en-GB" sz="1100" b="1" i="0" u="none" strike="noStrike" baseline="0">
              <a:solidFill>
                <a:srgbClr val="000000"/>
              </a:solidFill>
              <a:latin typeface="Arial" pitchFamily="34" charset="0"/>
              <a:cs typeface="Arial" pitchFamily="34" charset="0"/>
            </a:rPr>
            <a:t>quick and simple’ </a:t>
          </a:r>
          <a:r>
            <a:rPr lang="en-GB" sz="1100" b="0" i="0" u="none" strike="noStrike" baseline="0">
              <a:solidFill>
                <a:srgbClr val="000000"/>
              </a:solidFill>
              <a:latin typeface="Arial" pitchFamily="34" charset="0"/>
              <a:cs typeface="Arial" pitchFamily="34" charset="0"/>
            </a:rPr>
            <a:t>method (blue area of the worksheet). This only requires a number (which can be estimated) for each of the different types of ICT device. </a:t>
          </a:r>
        </a:p>
        <a:p>
          <a:pPr algn="l" rtl="0">
            <a:defRPr sz="1000"/>
          </a:pPr>
          <a:r>
            <a:rPr lang="en-GB" sz="1100" b="0" i="0" u="none" strike="noStrike" baseline="0">
              <a:solidFill>
                <a:srgbClr val="000000"/>
              </a:solidFill>
              <a:latin typeface="Arial" pitchFamily="34" charset="0"/>
              <a:cs typeface="Arial" pitchFamily="34" charset="0"/>
            </a:rPr>
            <a:t>2. The ‘</a:t>
          </a:r>
          <a:r>
            <a:rPr lang="en-GB" sz="1100" b="1" i="0" u="none" strike="noStrike" baseline="0">
              <a:solidFill>
                <a:srgbClr val="000000"/>
              </a:solidFill>
              <a:latin typeface="Arial" pitchFamily="34" charset="0"/>
              <a:cs typeface="Arial" pitchFamily="34" charset="0"/>
            </a:rPr>
            <a:t>thorough’ </a:t>
          </a:r>
          <a:r>
            <a:rPr lang="en-GB" sz="1100" b="0" i="0" u="none" strike="noStrike" baseline="0">
              <a:solidFill>
                <a:srgbClr val="000000"/>
              </a:solidFill>
              <a:latin typeface="Arial" pitchFamily="34" charset="0"/>
              <a:cs typeface="Arial" pitchFamily="34" charset="0"/>
            </a:rPr>
            <a:t>(and more accurate) method (yellow area of the worksheet).  In addition to numbers of devices, this enables users to enter institution-specific data on the power rating/typical usage hours or energy consumption of equipment. </a:t>
          </a:r>
        </a:p>
        <a:p>
          <a:pPr algn="l" rtl="0">
            <a:defRPr sz="1000"/>
          </a:pPr>
          <a:endParaRPr lang="en-GB" sz="1100" b="0" i="0" u="none" strike="noStrike" baseline="0">
            <a:solidFill>
              <a:srgbClr val="000000"/>
            </a:solidFill>
            <a:latin typeface="Arial" pitchFamily="34" charset="0"/>
            <a:cs typeface="Arial" pitchFamily="34" charset="0"/>
          </a:endParaRPr>
        </a:p>
        <a:p>
          <a:pPr algn="l" rtl="0">
            <a:defRPr sz="1000"/>
          </a:pPr>
          <a:r>
            <a:rPr lang="en-GB" sz="1100" b="0" i="0" u="none" strike="noStrike" baseline="0">
              <a:solidFill>
                <a:srgbClr val="000000"/>
              </a:solidFill>
              <a:latin typeface="Arial" pitchFamily="34" charset="0"/>
              <a:cs typeface="Arial" pitchFamily="34" charset="0"/>
            </a:rPr>
            <a:t>For each item on the right, click on the link to go to the appropriate sheet and fill in the details for your institution. Measure your progress by indicating when you have completed a section. </a:t>
          </a:r>
        </a:p>
        <a:p>
          <a:pPr algn="l" rtl="0">
            <a:defRPr sz="1000"/>
          </a:pPr>
          <a:endParaRPr lang="en-GB" sz="1100" b="0" i="0" u="none" strike="noStrike" baseline="0">
            <a:solidFill>
              <a:srgbClr val="000000"/>
            </a:solidFill>
            <a:latin typeface="Arial" pitchFamily="34" charset="0"/>
            <a:cs typeface="Arial" pitchFamily="34" charset="0"/>
          </a:endParaRPr>
        </a:p>
        <a:p>
          <a:pPr algn="l" rtl="0">
            <a:defRPr sz="1000"/>
          </a:pPr>
          <a:r>
            <a:rPr lang="en-GB" sz="1100" b="0" i="0" u="none" strike="noStrike" baseline="0">
              <a:solidFill>
                <a:srgbClr val="000000"/>
              </a:solidFill>
              <a:latin typeface="Arial" pitchFamily="34" charset="0"/>
              <a:cs typeface="Arial" pitchFamily="34" charset="0"/>
            </a:rPr>
            <a:t>Each section allows you to return to this menu, or from each page  you can a) click a link to take you to another section or b) click the Tab for the section you want to go to.</a:t>
          </a:r>
        </a:p>
        <a:p>
          <a:pPr algn="l" rtl="0">
            <a:defRPr sz="1000"/>
          </a:pPr>
          <a:endParaRPr lang="en-GB" sz="1100" b="0" i="0" u="none" strike="noStrike" baseline="0">
            <a:solidFill>
              <a:srgbClr val="000000"/>
            </a:solidFill>
            <a:latin typeface="Arial" pitchFamily="34" charset="0"/>
            <a:cs typeface="Arial" pitchFamily="34" charset="0"/>
          </a:endParaRPr>
        </a:p>
        <a:p>
          <a:pPr algn="l" rtl="0">
            <a:defRPr sz="1000"/>
          </a:pPr>
          <a:r>
            <a:rPr lang="en-GB" sz="1100" b="0" i="0" u="none" strike="noStrike" baseline="0">
              <a:solidFill>
                <a:srgbClr val="000000"/>
              </a:solidFill>
              <a:latin typeface="Arial" pitchFamily="34" charset="0"/>
              <a:cs typeface="Arial" pitchFamily="34" charset="0"/>
            </a:rPr>
            <a:t>When you have completed all sections you can see your totals and an analysis of your results by clicking on the 'Totals and Analysis' button.</a:t>
          </a:r>
        </a:p>
        <a:p>
          <a:pPr algn="l" rtl="0">
            <a:defRPr sz="1000"/>
          </a:pPr>
          <a:endParaRPr lang="en-GB" sz="1100" b="0" i="0" u="none" strike="noStrike" baseline="0">
            <a:solidFill>
              <a:srgbClr val="000000"/>
            </a:solidFill>
            <a:latin typeface="Arial" pitchFamily="34" charset="0"/>
            <a:cs typeface="Arial" pitchFamily="34" charset="0"/>
          </a:endParaRPr>
        </a:p>
        <a:p>
          <a:pPr algn="l" rtl="0">
            <a:defRPr sz="1000"/>
          </a:pPr>
          <a:r>
            <a:rPr lang="en-GB" sz="1100" b="0" i="0" u="none" strike="noStrike" baseline="0">
              <a:solidFill>
                <a:srgbClr val="000000"/>
              </a:solidFill>
              <a:latin typeface="Arial" pitchFamily="34" charset="0"/>
              <a:cs typeface="Arial" pitchFamily="34" charset="0"/>
            </a:rPr>
            <a:t>Once completed please submit by email to the GDU mail box greenict@cabinet-office.gsi.gov.uk. Also please email any queries or problems you encounter in using this workbook to the same address.</a:t>
          </a:r>
        </a:p>
      </xdr:txBody>
    </xdr:sp>
    <xdr:clientData/>
  </xdr:twoCellAnchor>
  <xdr:twoCellAnchor>
    <xdr:from>
      <xdr:col>1</xdr:col>
      <xdr:colOff>387350</xdr:colOff>
      <xdr:row>9</xdr:row>
      <xdr:rowOff>42332</xdr:rowOff>
    </xdr:from>
    <xdr:to>
      <xdr:col>1</xdr:col>
      <xdr:colOff>1030209</xdr:colOff>
      <xdr:row>9</xdr:row>
      <xdr:rowOff>389467</xdr:rowOff>
    </xdr:to>
    <xdr:sp macro="" textlink="">
      <xdr:nvSpPr>
        <xdr:cNvPr id="13" name="Rounded Rectangle 12">
          <a:hlinkClick xmlns:r="http://schemas.openxmlformats.org/officeDocument/2006/relationships" r:id="rId7"/>
        </xdr:cNvPr>
        <xdr:cNvSpPr/>
      </xdr:nvSpPr>
      <xdr:spPr bwMode="auto">
        <a:xfrm>
          <a:off x="3115733" y="4114799"/>
          <a:ext cx="745067" cy="347135"/>
        </a:xfrm>
        <a:prstGeom prst="roundRect">
          <a:avLst/>
        </a:prstGeom>
        <a:solidFill>
          <a:schemeClr val="accent3">
            <a:lumMod val="60000"/>
            <a:lumOff val="40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AV</a:t>
          </a:r>
        </a:p>
      </xdr:txBody>
    </xdr:sp>
    <xdr:clientData/>
  </xdr:twoCellAnchor>
  <xdr:twoCellAnchor>
    <xdr:from>
      <xdr:col>1</xdr:col>
      <xdr:colOff>285750</xdr:colOff>
      <xdr:row>11</xdr:row>
      <xdr:rowOff>292099</xdr:rowOff>
    </xdr:from>
    <xdr:to>
      <xdr:col>4</xdr:col>
      <xdr:colOff>311150</xdr:colOff>
      <xdr:row>12</xdr:row>
      <xdr:rowOff>144039</xdr:rowOff>
    </xdr:to>
    <xdr:sp macro="" textlink="">
      <xdr:nvSpPr>
        <xdr:cNvPr id="14" name="Rounded Rectangle 13">
          <a:hlinkClick xmlns:r="http://schemas.openxmlformats.org/officeDocument/2006/relationships" r:id="rId8"/>
        </xdr:cNvPr>
        <xdr:cNvSpPr/>
      </xdr:nvSpPr>
      <xdr:spPr bwMode="auto">
        <a:xfrm>
          <a:off x="5324475" y="5549899"/>
          <a:ext cx="2581288" cy="499640"/>
        </a:xfrm>
        <a:prstGeom prst="roundRect">
          <a:avLst/>
        </a:prstGeom>
        <a:no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endParaRPr lang="en-GB"/>
        </a:p>
      </xdr:txBody>
    </xdr:sp>
    <xdr:clientData/>
  </xdr:twoCellAnchor>
  <xdr:twoCellAnchor>
    <xdr:from>
      <xdr:col>1</xdr:col>
      <xdr:colOff>389445</xdr:colOff>
      <xdr:row>7</xdr:row>
      <xdr:rowOff>29635</xdr:rowOff>
    </xdr:from>
    <xdr:to>
      <xdr:col>1</xdr:col>
      <xdr:colOff>1009883</xdr:colOff>
      <xdr:row>7</xdr:row>
      <xdr:rowOff>438404</xdr:rowOff>
    </xdr:to>
    <xdr:sp macro="" textlink="">
      <xdr:nvSpPr>
        <xdr:cNvPr id="15" name="Rounded Rectangle 14">
          <a:hlinkClick xmlns:r="http://schemas.openxmlformats.org/officeDocument/2006/relationships" r:id="rId9"/>
        </xdr:cNvPr>
        <xdr:cNvSpPr/>
      </xdr:nvSpPr>
      <xdr:spPr bwMode="auto">
        <a:xfrm>
          <a:off x="4389945" y="3318935"/>
          <a:ext cx="702755" cy="402165"/>
        </a:xfrm>
        <a:prstGeom prst="roundRect">
          <a:avLst/>
        </a:prstGeom>
        <a:solidFill>
          <a:srgbClr val="B6E985"/>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Phones</a:t>
          </a:r>
        </a:p>
      </xdr:txBody>
    </xdr:sp>
    <xdr:clientData/>
  </xdr:twoCellAnchor>
  <xdr:twoCellAnchor>
    <xdr:from>
      <xdr:col>1</xdr:col>
      <xdr:colOff>390525</xdr:colOff>
      <xdr:row>8</xdr:row>
      <xdr:rowOff>28575</xdr:rowOff>
    </xdr:from>
    <xdr:to>
      <xdr:col>1</xdr:col>
      <xdr:colOff>1028700</xdr:colOff>
      <xdr:row>8</xdr:row>
      <xdr:rowOff>419100</xdr:rowOff>
    </xdr:to>
    <xdr:sp macro="" textlink="">
      <xdr:nvSpPr>
        <xdr:cNvPr id="3919908" name="Rounded Rectangle 15">
          <a:hlinkClick xmlns:r="http://schemas.openxmlformats.org/officeDocument/2006/relationships" r:id="rId10"/>
        </xdr:cNvPr>
        <xdr:cNvSpPr>
          <a:spLocks noChangeArrowheads="1"/>
        </xdr:cNvSpPr>
      </xdr:nvSpPr>
      <xdr:spPr bwMode="auto">
        <a:xfrm>
          <a:off x="4752975" y="3810000"/>
          <a:ext cx="638175" cy="390525"/>
        </a:xfrm>
        <a:prstGeom prst="roundRect">
          <a:avLst>
            <a:gd name="adj" fmla="val 16667"/>
          </a:avLst>
        </a:prstGeom>
        <a:solidFill>
          <a:srgbClr val="008500">
            <a:alpha val="43921"/>
          </a:srgbClr>
        </a:solidFill>
        <a:ln w="9525">
          <a:solidFill>
            <a:srgbClr val="98B954"/>
          </a:solidFill>
          <a:round/>
          <a:headEnd/>
          <a:tailEnd/>
        </a:ln>
        <a:effectLst>
          <a:outerShdw dist="23000" dir="5400000" rotWithShape="0">
            <a:srgbClr val="808080">
              <a:alpha val="34998"/>
            </a:srgbClr>
          </a:outerShdw>
        </a:effectLst>
      </xdr:spPr>
      <xdr:txBody>
        <a:bodyPr vertOverflow="clip" wrap="square" lIns="18288" tIns="0" rIns="0" bIns="0" anchor="ctr" upright="1"/>
        <a:lstStyle/>
        <a:p>
          <a:pPr algn="ctr" rtl="0">
            <a:defRPr sz="1000"/>
          </a:pPr>
          <a:r>
            <a:rPr lang="en-GB" sz="900" b="0" i="0" u="none" strike="noStrike" baseline="0">
              <a:solidFill>
                <a:srgbClr val="FFFFFF"/>
              </a:solidFill>
              <a:latin typeface="Arial"/>
              <a:cs typeface="Arial"/>
            </a:rPr>
            <a:t>Imaging</a:t>
          </a:r>
        </a:p>
      </xdr:txBody>
    </xdr:sp>
    <xdr:clientData/>
  </xdr:twoCellAnchor>
  <xdr:twoCellAnchor editAs="oneCell">
    <xdr:from>
      <xdr:col>0</xdr:col>
      <xdr:colOff>2828925</xdr:colOff>
      <xdr:row>0</xdr:row>
      <xdr:rowOff>0</xdr:rowOff>
    </xdr:from>
    <xdr:to>
      <xdr:col>1</xdr:col>
      <xdr:colOff>914400</xdr:colOff>
      <xdr:row>0</xdr:row>
      <xdr:rowOff>771525</xdr:rowOff>
    </xdr:to>
    <xdr:pic>
      <xdr:nvPicPr>
        <xdr:cNvPr id="4841664" name="Picture 15" descr="two logos.pdf"/>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828925" y="0"/>
          <a:ext cx="24479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28575</xdr:colOff>
      <xdr:row>11</xdr:row>
      <xdr:rowOff>419100</xdr:rowOff>
    </xdr:from>
    <xdr:ext cx="2359813" cy="1031693"/>
    <xdr:sp macro="" textlink="">
      <xdr:nvSpPr>
        <xdr:cNvPr id="16" name="TextBox 15"/>
        <xdr:cNvSpPr txBox="1"/>
      </xdr:nvSpPr>
      <xdr:spPr>
        <a:xfrm>
          <a:off x="6285971" y="5803371"/>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3</xdr:col>
      <xdr:colOff>104775</xdr:colOff>
      <xdr:row>11</xdr:row>
      <xdr:rowOff>447675</xdr:rowOff>
    </xdr:from>
    <xdr:to>
      <xdr:col>4</xdr:col>
      <xdr:colOff>609600</xdr:colOff>
      <xdr:row>12</xdr:row>
      <xdr:rowOff>104775</xdr:rowOff>
    </xdr:to>
    <xdr:pic>
      <xdr:nvPicPr>
        <xdr:cNvPr id="4841666" name="Picture 107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353175" y="587692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4</xdr:row>
          <xdr:rowOff>114300</xdr:rowOff>
        </xdr:from>
        <xdr:to>
          <xdr:col>4</xdr:col>
          <xdr:colOff>371475</xdr:colOff>
          <xdr:row>4</xdr:row>
          <xdr:rowOff>352425</xdr:rowOff>
        </xdr:to>
        <xdr:sp macro="" textlink="">
          <xdr:nvSpPr>
            <xdr:cNvPr id="363140" name="Check Box 644" hidden="1">
              <a:extLst>
                <a:ext uri="{63B3BB69-23CF-44E3-9099-C40C66FF867C}">
                  <a14:compatExt spid="_x0000_s36314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123825</xdr:rowOff>
        </xdr:from>
        <xdr:to>
          <xdr:col>4</xdr:col>
          <xdr:colOff>352425</xdr:colOff>
          <xdr:row>6</xdr:row>
          <xdr:rowOff>0</xdr:rowOff>
        </xdr:to>
        <xdr:sp macro="" textlink="">
          <xdr:nvSpPr>
            <xdr:cNvPr id="363141" name="Check Box 645" hidden="1">
              <a:extLst>
                <a:ext uri="{63B3BB69-23CF-44E3-9099-C40C66FF867C}">
                  <a14:compatExt spid="_x0000_s36314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xdr:row>
          <xdr:rowOff>123825</xdr:rowOff>
        </xdr:from>
        <xdr:to>
          <xdr:col>4</xdr:col>
          <xdr:colOff>371475</xdr:colOff>
          <xdr:row>7</xdr:row>
          <xdr:rowOff>0</xdr:rowOff>
        </xdr:to>
        <xdr:sp macro="" textlink="">
          <xdr:nvSpPr>
            <xdr:cNvPr id="363142" name="Check Box 646" hidden="1">
              <a:extLst>
                <a:ext uri="{63B3BB69-23CF-44E3-9099-C40C66FF867C}">
                  <a14:compatExt spid="_x0000_s36314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152400</xdr:rowOff>
        </xdr:from>
        <xdr:to>
          <xdr:col>4</xdr:col>
          <xdr:colOff>390525</xdr:colOff>
          <xdr:row>8</xdr:row>
          <xdr:rowOff>0</xdr:rowOff>
        </xdr:to>
        <xdr:sp macro="" textlink="">
          <xdr:nvSpPr>
            <xdr:cNvPr id="363143" name="Check Box 647" hidden="1">
              <a:extLst>
                <a:ext uri="{63B3BB69-23CF-44E3-9099-C40C66FF867C}">
                  <a14:compatExt spid="_x0000_s36314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xdr:row>
          <xdr:rowOff>85725</xdr:rowOff>
        </xdr:from>
        <xdr:to>
          <xdr:col>4</xdr:col>
          <xdr:colOff>400050</xdr:colOff>
          <xdr:row>8</xdr:row>
          <xdr:rowOff>333375</xdr:rowOff>
        </xdr:to>
        <xdr:sp macro="" textlink="">
          <xdr:nvSpPr>
            <xdr:cNvPr id="363144" name="Check Box 648" hidden="1">
              <a:extLst>
                <a:ext uri="{63B3BB69-23CF-44E3-9099-C40C66FF867C}">
                  <a14:compatExt spid="_x0000_s36314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xdr:row>
          <xdr:rowOff>104775</xdr:rowOff>
        </xdr:from>
        <xdr:to>
          <xdr:col>4</xdr:col>
          <xdr:colOff>390525</xdr:colOff>
          <xdr:row>9</xdr:row>
          <xdr:rowOff>342900</xdr:rowOff>
        </xdr:to>
        <xdr:sp macro="" textlink="">
          <xdr:nvSpPr>
            <xdr:cNvPr id="363145" name="Check Box 649" hidden="1">
              <a:extLst>
                <a:ext uri="{63B3BB69-23CF-44E3-9099-C40C66FF867C}">
                  <a14:compatExt spid="_x0000_s36314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142875</xdr:colOff>
      <xdr:row>98</xdr:row>
      <xdr:rowOff>152400</xdr:rowOff>
    </xdr:from>
    <xdr:to>
      <xdr:col>4</xdr:col>
      <xdr:colOff>0</xdr:colOff>
      <xdr:row>114</xdr:row>
      <xdr:rowOff>0</xdr:rowOff>
    </xdr:to>
    <xdr:graphicFrame macro="">
      <xdr:nvGraphicFramePr>
        <xdr:cNvPr id="48519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69851</xdr:colOff>
      <xdr:row>1</xdr:row>
      <xdr:rowOff>231774</xdr:rowOff>
    </xdr:from>
    <xdr:to>
      <xdr:col>0</xdr:col>
      <xdr:colOff>1816647</xdr:colOff>
      <xdr:row>4</xdr:row>
      <xdr:rowOff>93151</xdr:rowOff>
    </xdr:to>
    <xdr:sp macro="" textlink="">
      <xdr:nvSpPr>
        <xdr:cNvPr id="8" name="Rectangle 7"/>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79375</xdr:colOff>
      <xdr:row>10</xdr:row>
      <xdr:rowOff>104775</xdr:rowOff>
    </xdr:from>
    <xdr:to>
      <xdr:col>0</xdr:col>
      <xdr:colOff>1822450</xdr:colOff>
      <xdr:row>17</xdr:row>
      <xdr:rowOff>73025</xdr:rowOff>
    </xdr:to>
    <xdr:sp macro="" textlink="">
      <xdr:nvSpPr>
        <xdr:cNvPr id="3489048" name="Rectangle 8"/>
        <xdr:cNvSpPr>
          <a:spLocks noChangeArrowheads="1"/>
        </xdr:cNvSpPr>
      </xdr:nvSpPr>
      <xdr:spPr bwMode="auto">
        <a:xfrm>
          <a:off x="79375" y="3013075"/>
          <a:ext cx="1743075" cy="1162050"/>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xdr:from>
      <xdr:col>0</xdr:col>
      <xdr:colOff>82550</xdr:colOff>
      <xdr:row>5</xdr:row>
      <xdr:rowOff>101600</xdr:rowOff>
    </xdr:from>
    <xdr:to>
      <xdr:col>0</xdr:col>
      <xdr:colOff>1803400</xdr:colOff>
      <xdr:row>9</xdr:row>
      <xdr:rowOff>88900</xdr:rowOff>
    </xdr:to>
    <xdr:sp macro="" textlink="">
      <xdr:nvSpPr>
        <xdr:cNvPr id="218951" name="Rectangle 9"/>
        <xdr:cNvSpPr>
          <a:spLocks noChangeArrowheads="1"/>
        </xdr:cNvSpPr>
      </xdr:nvSpPr>
      <xdr:spPr bwMode="auto">
        <a:xfrm>
          <a:off x="82550" y="1943100"/>
          <a:ext cx="1720850" cy="901700"/>
        </a:xfrm>
        <a:prstGeom prst="rect">
          <a:avLst/>
        </a:prstGeom>
        <a:solidFill>
          <a:srgbClr val="FFFDA1"/>
        </a:solidFill>
        <a:ln w="9525">
          <a:noFill/>
          <a:round/>
          <a:headEnd/>
          <a:tailEnd/>
        </a:ln>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1</xdr:col>
      <xdr:colOff>742950</xdr:colOff>
      <xdr:row>14</xdr:row>
      <xdr:rowOff>50800</xdr:rowOff>
    </xdr:from>
    <xdr:to>
      <xdr:col>1</xdr:col>
      <xdr:colOff>1346217</xdr:colOff>
      <xdr:row>17</xdr:row>
      <xdr:rowOff>8576</xdr:rowOff>
    </xdr:to>
    <xdr:sp macro="" textlink="">
      <xdr:nvSpPr>
        <xdr:cNvPr id="3" name="Rounded Rectangle 2">
          <a:hlinkClick xmlns:r="http://schemas.openxmlformats.org/officeDocument/2006/relationships" r:id="rId2"/>
        </xdr:cNvPr>
        <xdr:cNvSpPr/>
      </xdr:nvSpPr>
      <xdr:spPr bwMode="auto">
        <a:xfrm>
          <a:off x="3534833" y="2590800"/>
          <a:ext cx="685800" cy="495300"/>
        </a:xfrm>
        <a:prstGeom prst="roundRect">
          <a:avLst/>
        </a:prstGeom>
        <a:solidFill>
          <a:srgbClr val="C3D69B"/>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wrap="square" lIns="18288" tIns="0" rIns="0" bIns="0" rtlCol="0" anchor="ctr" upright="1"/>
        <a:lstStyle/>
        <a:p>
          <a:pPr algn="ctr" rtl="0">
            <a:defRPr sz="1000"/>
          </a:pPr>
          <a:r>
            <a:rPr lang="en-GB" sz="900" b="0" i="0" u="none" strike="noStrike" baseline="0">
              <a:solidFill>
                <a:srgbClr val="000000"/>
              </a:solidFill>
              <a:latin typeface="Arial"/>
              <a:cs typeface="Arial"/>
            </a:rPr>
            <a:t>Servers</a:t>
          </a:r>
        </a:p>
      </xdr:txBody>
    </xdr:sp>
    <xdr:clientData/>
  </xdr:twoCellAnchor>
  <xdr:twoCellAnchor>
    <xdr:from>
      <xdr:col>1</xdr:col>
      <xdr:colOff>1441450</xdr:colOff>
      <xdr:row>14</xdr:row>
      <xdr:rowOff>50800</xdr:rowOff>
    </xdr:from>
    <xdr:to>
      <xdr:col>2</xdr:col>
      <xdr:colOff>110245</xdr:colOff>
      <xdr:row>17</xdr:row>
      <xdr:rowOff>43494</xdr:rowOff>
    </xdr:to>
    <xdr:sp macro="" textlink="">
      <xdr:nvSpPr>
        <xdr:cNvPr id="2" name="Rounded Rectangle 4">
          <a:hlinkClick xmlns:r="http://schemas.openxmlformats.org/officeDocument/2006/relationships" r:id="rId3"/>
        </xdr:cNvPr>
        <xdr:cNvSpPr/>
      </xdr:nvSpPr>
      <xdr:spPr bwMode="auto">
        <a:xfrm>
          <a:off x="4322233" y="2590800"/>
          <a:ext cx="685800" cy="520700"/>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PCs and monitors</a:t>
          </a:r>
        </a:p>
      </xdr:txBody>
    </xdr:sp>
    <xdr:clientData/>
  </xdr:twoCellAnchor>
  <xdr:twoCellAnchor>
    <xdr:from>
      <xdr:col>2</xdr:col>
      <xdr:colOff>209550</xdr:colOff>
      <xdr:row>14</xdr:row>
      <xdr:rowOff>38100</xdr:rowOff>
    </xdr:from>
    <xdr:to>
      <xdr:col>3</xdr:col>
      <xdr:colOff>180975</xdr:colOff>
      <xdr:row>17</xdr:row>
      <xdr:rowOff>25400</xdr:rowOff>
    </xdr:to>
    <xdr:sp macro="" textlink="">
      <xdr:nvSpPr>
        <xdr:cNvPr id="218954" name="Rounded Rectangle 5">
          <a:hlinkClick xmlns:r="http://schemas.openxmlformats.org/officeDocument/2006/relationships" r:id="rId4"/>
        </xdr:cNvPr>
        <xdr:cNvSpPr>
          <a:spLocks noChangeArrowheads="1"/>
        </xdr:cNvSpPr>
      </xdr:nvSpPr>
      <xdr:spPr bwMode="auto">
        <a:xfrm>
          <a:off x="5105400" y="2527300"/>
          <a:ext cx="673100" cy="508000"/>
        </a:xfrm>
        <a:prstGeom prst="roundRect">
          <a:avLst>
            <a:gd name="adj" fmla="val 16667"/>
          </a:avLst>
        </a:prstGeom>
        <a:solidFill>
          <a:srgbClr val="9BBB59"/>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Networks</a:t>
          </a:r>
        </a:p>
      </xdr:txBody>
    </xdr:sp>
    <xdr:clientData/>
  </xdr:twoCellAnchor>
  <xdr:twoCellAnchor>
    <xdr:from>
      <xdr:col>1</xdr:col>
      <xdr:colOff>34925</xdr:colOff>
      <xdr:row>17</xdr:row>
      <xdr:rowOff>161924</xdr:rowOff>
    </xdr:from>
    <xdr:to>
      <xdr:col>1</xdr:col>
      <xdr:colOff>1793456</xdr:colOff>
      <xdr:row>21</xdr:row>
      <xdr:rowOff>93011</xdr:rowOff>
    </xdr:to>
    <xdr:sp macro="" textlink="">
      <xdr:nvSpPr>
        <xdr:cNvPr id="7" name="Rounded Rectangle 6">
          <a:hlinkClick xmlns:r="http://schemas.openxmlformats.org/officeDocument/2006/relationships" r:id="rId5"/>
        </xdr:cNvPr>
        <xdr:cNvSpPr/>
      </xdr:nvSpPr>
      <xdr:spPr bwMode="auto">
        <a:xfrm>
          <a:off x="2714625" y="3467099"/>
          <a:ext cx="2006600" cy="550333"/>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Totals and analysis</a:t>
          </a:r>
        </a:p>
      </xdr:txBody>
    </xdr:sp>
    <xdr:clientData/>
  </xdr:twoCellAnchor>
  <xdr:twoCellAnchor>
    <xdr:from>
      <xdr:col>0</xdr:col>
      <xdr:colOff>223305</xdr:colOff>
      <xdr:row>19</xdr:row>
      <xdr:rowOff>131234</xdr:rowOff>
    </xdr:from>
    <xdr:to>
      <xdr:col>0</xdr:col>
      <xdr:colOff>1626975</xdr:colOff>
      <xdr:row>23</xdr:row>
      <xdr:rowOff>116768</xdr:rowOff>
    </xdr:to>
    <xdr:sp macro="" textlink="">
      <xdr:nvSpPr>
        <xdr:cNvPr id="12" name="Rounded Rectangle 11">
          <a:hlinkClick xmlns:r="http://schemas.openxmlformats.org/officeDocument/2006/relationships" r:id="rId6"/>
        </xdr:cNvPr>
        <xdr:cNvSpPr/>
      </xdr:nvSpPr>
      <xdr:spPr bwMode="auto">
        <a:xfrm>
          <a:off x="223305" y="4538134"/>
          <a:ext cx="1403670" cy="607834"/>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3</xdr:col>
      <xdr:colOff>317500</xdr:colOff>
      <xdr:row>14</xdr:row>
      <xdr:rowOff>38100</xdr:rowOff>
    </xdr:from>
    <xdr:to>
      <xdr:col>4</xdr:col>
      <xdr:colOff>381561</xdr:colOff>
      <xdr:row>17</xdr:row>
      <xdr:rowOff>38100</xdr:rowOff>
    </xdr:to>
    <xdr:sp macro="" textlink="">
      <xdr:nvSpPr>
        <xdr:cNvPr id="218958" name="Rounded Rectangle 13">
          <a:hlinkClick xmlns:r="http://schemas.openxmlformats.org/officeDocument/2006/relationships" r:id="rId7"/>
        </xdr:cNvPr>
        <xdr:cNvSpPr>
          <a:spLocks noChangeArrowheads="1"/>
        </xdr:cNvSpPr>
      </xdr:nvSpPr>
      <xdr:spPr bwMode="auto">
        <a:xfrm>
          <a:off x="5930900" y="2527300"/>
          <a:ext cx="762000" cy="520700"/>
        </a:xfrm>
        <a:prstGeom prst="roundRect">
          <a:avLst>
            <a:gd name="adj" fmla="val 16667"/>
          </a:avLst>
        </a:prstGeom>
        <a:solidFill>
          <a:srgbClr val="B6E985"/>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Phones</a:t>
          </a:r>
        </a:p>
      </xdr:txBody>
    </xdr:sp>
    <xdr:clientData/>
  </xdr:twoCellAnchor>
  <xdr:twoCellAnchor>
    <xdr:from>
      <xdr:col>4</xdr:col>
      <xdr:colOff>476250</xdr:colOff>
      <xdr:row>14</xdr:row>
      <xdr:rowOff>47625</xdr:rowOff>
    </xdr:from>
    <xdr:to>
      <xdr:col>5</xdr:col>
      <xdr:colOff>352425</xdr:colOff>
      <xdr:row>17</xdr:row>
      <xdr:rowOff>28575</xdr:rowOff>
    </xdr:to>
    <xdr:sp macro="" textlink="">
      <xdr:nvSpPr>
        <xdr:cNvPr id="3489057" name="Rounded Rectangle 14">
          <a:hlinkClick xmlns:r="http://schemas.openxmlformats.org/officeDocument/2006/relationships" r:id="rId8"/>
        </xdr:cNvPr>
        <xdr:cNvSpPr>
          <a:spLocks noChangeArrowheads="1"/>
        </xdr:cNvSpPr>
      </xdr:nvSpPr>
      <xdr:spPr bwMode="auto">
        <a:xfrm>
          <a:off x="5953125" y="2886075"/>
          <a:ext cx="571500" cy="514350"/>
        </a:xfrm>
        <a:prstGeom prst="roundRect">
          <a:avLst>
            <a:gd name="adj" fmla="val 16667"/>
          </a:avLst>
        </a:prstGeom>
        <a:solidFill>
          <a:srgbClr val="008500">
            <a:alpha val="43921"/>
          </a:srgbClr>
        </a:solidFill>
        <a:ln w="9525">
          <a:solidFill>
            <a:srgbClr val="98B954"/>
          </a:solidFill>
          <a:round/>
          <a:headEnd/>
          <a:tailEnd/>
        </a:ln>
        <a:effectLst>
          <a:outerShdw dist="23000" dir="5400000" rotWithShape="0">
            <a:srgbClr val="808080">
              <a:alpha val="34998"/>
            </a:srgbClr>
          </a:outerShdw>
        </a:effectLst>
      </xdr:spPr>
      <xdr:txBody>
        <a:bodyPr vertOverflow="clip" wrap="square" lIns="18288" tIns="0" rIns="0" bIns="0" anchor="ctr" upright="1"/>
        <a:lstStyle/>
        <a:p>
          <a:pPr algn="ctr" rtl="0">
            <a:defRPr sz="1000"/>
          </a:pPr>
          <a:r>
            <a:rPr lang="en-GB" sz="900" b="0" i="0" u="none" strike="noStrike" baseline="0">
              <a:solidFill>
                <a:srgbClr val="FFFFFF"/>
              </a:solidFill>
              <a:latin typeface="Arial"/>
              <a:cs typeface="Arial"/>
            </a:rPr>
            <a:t>Imaging</a:t>
          </a:r>
        </a:p>
      </xdr:txBody>
    </xdr:sp>
    <xdr:clientData/>
  </xdr:twoCellAnchor>
  <xdr:twoCellAnchor editAs="oneCell">
    <xdr:from>
      <xdr:col>0</xdr:col>
      <xdr:colOff>2057400</xdr:colOff>
      <xdr:row>0</xdr:row>
      <xdr:rowOff>0</xdr:rowOff>
    </xdr:from>
    <xdr:to>
      <xdr:col>2</xdr:col>
      <xdr:colOff>0</xdr:colOff>
      <xdr:row>0</xdr:row>
      <xdr:rowOff>771525</xdr:rowOff>
    </xdr:to>
    <xdr:pic>
      <xdr:nvPicPr>
        <xdr:cNvPr id="4851919" name="Picture 14" descr="two logos.pdf"/>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57400" y="0"/>
          <a:ext cx="24288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18</xdr:row>
      <xdr:rowOff>0</xdr:rowOff>
    </xdr:from>
    <xdr:ext cx="2359813" cy="1031693"/>
    <xdr:sp macro="" textlink="">
      <xdr:nvSpPr>
        <xdr:cNvPr id="15" name="TextBox 14"/>
        <xdr:cNvSpPr txBox="1"/>
      </xdr:nvSpPr>
      <xdr:spPr>
        <a:xfrm>
          <a:off x="6400800" y="4029075"/>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5</xdr:col>
      <xdr:colOff>76200</xdr:colOff>
      <xdr:row>18</xdr:row>
      <xdr:rowOff>19050</xdr:rowOff>
    </xdr:from>
    <xdr:to>
      <xdr:col>6</xdr:col>
      <xdr:colOff>409575</xdr:colOff>
      <xdr:row>20</xdr:row>
      <xdr:rowOff>9525</xdr:rowOff>
    </xdr:to>
    <xdr:pic>
      <xdr:nvPicPr>
        <xdr:cNvPr id="4851921" name="Picture 107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77000" y="404812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112178</xdr:colOff>
      <xdr:row>10</xdr:row>
      <xdr:rowOff>42333</xdr:rowOff>
    </xdr:from>
    <xdr:to>
      <xdr:col>0</xdr:col>
      <xdr:colOff>1858998</xdr:colOff>
      <xdr:row>12</xdr:row>
      <xdr:rowOff>351535</xdr:rowOff>
    </xdr:to>
    <xdr:sp macro="" textlink="">
      <xdr:nvSpPr>
        <xdr:cNvPr id="2" name="Rectangle 1">
          <a:hlinkClick xmlns:r="http://schemas.openxmlformats.org/officeDocument/2006/relationships" r:id="rId1"/>
        </xdr:cNvPr>
        <xdr:cNvSpPr/>
      </xdr:nvSpPr>
      <xdr:spPr bwMode="auto">
        <a:xfrm>
          <a:off x="118528" y="1363133"/>
          <a:ext cx="1998133" cy="626533"/>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0</xdr:col>
      <xdr:colOff>1256242</xdr:colOff>
      <xdr:row>24</xdr:row>
      <xdr:rowOff>91016</xdr:rowOff>
    </xdr:from>
    <xdr:to>
      <xdr:col>0</xdr:col>
      <xdr:colOff>1880887</xdr:colOff>
      <xdr:row>27</xdr:row>
      <xdr:rowOff>154844</xdr:rowOff>
    </xdr:to>
    <xdr:sp macro="" textlink="">
      <xdr:nvSpPr>
        <xdr:cNvPr id="5" name="Rounded Rectangle 4">
          <a:hlinkClick xmlns:r="http://schemas.openxmlformats.org/officeDocument/2006/relationships" r:id="rId2"/>
        </xdr:cNvPr>
        <xdr:cNvSpPr/>
      </xdr:nvSpPr>
      <xdr:spPr bwMode="auto">
        <a:xfrm>
          <a:off x="1430867" y="3776133"/>
          <a:ext cx="728155" cy="508002"/>
        </a:xfrm>
        <a:prstGeom prst="roundRect">
          <a:avLst/>
        </a:prstGeom>
        <a:solidFill>
          <a:srgbClr val="97D9A6"/>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use analysis</a:t>
          </a:r>
        </a:p>
      </xdr:txBody>
    </xdr:sp>
    <xdr:clientData/>
  </xdr:twoCellAnchor>
  <xdr:twoCellAnchor>
    <xdr:from>
      <xdr:col>0</xdr:col>
      <xdr:colOff>1986489</xdr:colOff>
      <xdr:row>24</xdr:row>
      <xdr:rowOff>82550</xdr:rowOff>
    </xdr:from>
    <xdr:to>
      <xdr:col>1</xdr:col>
      <xdr:colOff>575991</xdr:colOff>
      <xdr:row>28</xdr:row>
      <xdr:rowOff>23</xdr:rowOff>
    </xdr:to>
    <xdr:sp macro="" textlink="">
      <xdr:nvSpPr>
        <xdr:cNvPr id="6" name="Rounded Rectangle 5">
          <a:hlinkClick xmlns:r="http://schemas.openxmlformats.org/officeDocument/2006/relationships" r:id="rId3"/>
        </xdr:cNvPr>
        <xdr:cNvSpPr/>
      </xdr:nvSpPr>
      <xdr:spPr bwMode="auto">
        <a:xfrm>
          <a:off x="2269064" y="3767667"/>
          <a:ext cx="770469" cy="533400"/>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cost analysis</a:t>
          </a:r>
        </a:p>
      </xdr:txBody>
    </xdr:sp>
    <xdr:clientData/>
  </xdr:twoCellAnchor>
  <xdr:twoCellAnchor>
    <xdr:from>
      <xdr:col>1</xdr:col>
      <xdr:colOff>687919</xdr:colOff>
      <xdr:row>24</xdr:row>
      <xdr:rowOff>91016</xdr:rowOff>
    </xdr:from>
    <xdr:to>
      <xdr:col>4</xdr:col>
      <xdr:colOff>513741</xdr:colOff>
      <xdr:row>28</xdr:row>
      <xdr:rowOff>8645</xdr:rowOff>
    </xdr:to>
    <xdr:sp macro="" textlink="">
      <xdr:nvSpPr>
        <xdr:cNvPr id="7" name="Rounded Rectangle 6">
          <a:hlinkClick xmlns:r="http://schemas.openxmlformats.org/officeDocument/2006/relationships" r:id="rId4"/>
        </xdr:cNvPr>
        <xdr:cNvSpPr/>
      </xdr:nvSpPr>
      <xdr:spPr bwMode="auto">
        <a:xfrm>
          <a:off x="3158069" y="3776133"/>
          <a:ext cx="770468" cy="533399"/>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CO</a:t>
          </a:r>
          <a:r>
            <a:rPr lang="en-GB" sz="900" b="0" i="0" u="none" strike="noStrike" baseline="-25000">
              <a:solidFill>
                <a:srgbClr val="000000"/>
              </a:solidFill>
              <a:latin typeface="Arial"/>
              <a:cs typeface="Arial"/>
            </a:rPr>
            <a:t>2</a:t>
          </a:r>
          <a:r>
            <a:rPr lang="en-GB" sz="900" b="0" i="0" u="none" strike="noStrike" baseline="0">
              <a:solidFill>
                <a:srgbClr val="000000"/>
              </a:solidFill>
              <a:latin typeface="Arial"/>
              <a:cs typeface="Arial"/>
            </a:rPr>
            <a:t> emissions analysis</a:t>
          </a:r>
        </a:p>
      </xdr:txBody>
    </xdr:sp>
    <xdr:clientData/>
  </xdr:twoCellAnchor>
  <xdr:twoCellAnchor>
    <xdr:from>
      <xdr:col>0</xdr:col>
      <xdr:colOff>1280583</xdr:colOff>
      <xdr:row>29</xdr:row>
      <xdr:rowOff>105833</xdr:rowOff>
    </xdr:from>
    <xdr:to>
      <xdr:col>1</xdr:col>
      <xdr:colOff>603306</xdr:colOff>
      <xdr:row>33</xdr:row>
      <xdr:rowOff>136733</xdr:rowOff>
    </xdr:to>
    <xdr:sp macro="" textlink="">
      <xdr:nvSpPr>
        <xdr:cNvPr id="8" name="Rounded Rectangle 7">
          <a:hlinkClick xmlns:r="http://schemas.openxmlformats.org/officeDocument/2006/relationships" r:id="rId5"/>
        </xdr:cNvPr>
        <xdr:cNvSpPr/>
      </xdr:nvSpPr>
      <xdr:spPr bwMode="auto">
        <a:xfrm>
          <a:off x="1461558" y="4868333"/>
          <a:ext cx="1589742" cy="630942"/>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4</xdr:col>
      <xdr:colOff>648759</xdr:colOff>
      <xdr:row>24</xdr:row>
      <xdr:rowOff>68791</xdr:rowOff>
    </xdr:from>
    <xdr:to>
      <xdr:col>5</xdr:col>
      <xdr:colOff>438671</xdr:colOff>
      <xdr:row>28</xdr:row>
      <xdr:rowOff>12700</xdr:rowOff>
    </xdr:to>
    <xdr:sp macro="" textlink="">
      <xdr:nvSpPr>
        <xdr:cNvPr id="9" name="Rounded Rectangle 8">
          <a:hlinkClick xmlns:r="http://schemas.openxmlformats.org/officeDocument/2006/relationships" r:id="rId6"/>
        </xdr:cNvPr>
        <xdr:cNvSpPr/>
      </xdr:nvSpPr>
      <xdr:spPr bwMode="auto">
        <a:xfrm>
          <a:off x="4084109" y="4107391"/>
          <a:ext cx="754591" cy="553509"/>
        </a:xfrm>
        <a:prstGeom prst="roundRect">
          <a:avLst/>
        </a:prstGeom>
        <a:solidFill>
          <a:srgbClr val="00D54A"/>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ICT vs total energy costs</a:t>
          </a:r>
        </a:p>
      </xdr:txBody>
    </xdr:sp>
    <xdr:clientData/>
  </xdr:twoCellAnchor>
  <xdr:twoCellAnchor>
    <xdr:from>
      <xdr:col>0</xdr:col>
      <xdr:colOff>76200</xdr:colOff>
      <xdr:row>16</xdr:row>
      <xdr:rowOff>38100</xdr:rowOff>
    </xdr:from>
    <xdr:to>
      <xdr:col>0</xdr:col>
      <xdr:colOff>1819275</xdr:colOff>
      <xdr:row>23</xdr:row>
      <xdr:rowOff>120650</xdr:rowOff>
    </xdr:to>
    <xdr:sp macro="" textlink="">
      <xdr:nvSpPr>
        <xdr:cNvPr id="11" name="Rectangle 10"/>
        <xdr:cNvSpPr>
          <a:spLocks noChangeArrowheads="1"/>
        </xdr:cNvSpPr>
      </xdr:nvSpPr>
      <xdr:spPr bwMode="auto">
        <a:xfrm>
          <a:off x="76200" y="2832100"/>
          <a:ext cx="1743075" cy="1162050"/>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wrap="square" lIns="18288"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editAs="oneCell">
    <xdr:from>
      <xdr:col>1</xdr:col>
      <xdr:colOff>76200</xdr:colOff>
      <xdr:row>0</xdr:row>
      <xdr:rowOff>0</xdr:rowOff>
    </xdr:from>
    <xdr:to>
      <xdr:col>5</xdr:col>
      <xdr:colOff>361950</xdr:colOff>
      <xdr:row>4</xdr:row>
      <xdr:rowOff>123825</xdr:rowOff>
    </xdr:to>
    <xdr:pic>
      <xdr:nvPicPr>
        <xdr:cNvPr id="4997187" name="Picture 11" descr="two logos.pdf"/>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90775" y="0"/>
          <a:ext cx="2695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29</xdr:row>
      <xdr:rowOff>0</xdr:rowOff>
    </xdr:from>
    <xdr:ext cx="2359813" cy="1031693"/>
    <xdr:sp macro="" textlink="">
      <xdr:nvSpPr>
        <xdr:cNvPr id="12" name="TextBox 11"/>
        <xdr:cNvSpPr txBox="1"/>
      </xdr:nvSpPr>
      <xdr:spPr>
        <a:xfrm>
          <a:off x="6219825" y="5610225"/>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7</xdr:col>
      <xdr:colOff>76200</xdr:colOff>
      <xdr:row>29</xdr:row>
      <xdr:rowOff>19050</xdr:rowOff>
    </xdr:from>
    <xdr:to>
      <xdr:col>8</xdr:col>
      <xdr:colOff>180975</xdr:colOff>
      <xdr:row>31</xdr:row>
      <xdr:rowOff>9525</xdr:rowOff>
    </xdr:to>
    <xdr:pic>
      <xdr:nvPicPr>
        <xdr:cNvPr id="4997189" name="Picture 107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96025" y="562927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xdr:row>
      <xdr:rowOff>0</xdr:rowOff>
    </xdr:from>
    <xdr:to>
      <xdr:col>4</xdr:col>
      <xdr:colOff>257175</xdr:colOff>
      <xdr:row>9</xdr:row>
      <xdr:rowOff>123825</xdr:rowOff>
    </xdr:to>
    <xdr:sp macro="" textlink="">
      <xdr:nvSpPr>
        <xdr:cNvPr id="29" name="Rectangle 28"/>
        <xdr:cNvSpPr/>
      </xdr:nvSpPr>
      <xdr:spPr bwMode="auto">
        <a:xfrm>
          <a:off x="0" y="1362075"/>
          <a:ext cx="3419475" cy="352425"/>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your staff numbers for each category in the blue areas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128053</xdr:colOff>
      <xdr:row>6</xdr:row>
      <xdr:rowOff>93133</xdr:rowOff>
    </xdr:from>
    <xdr:to>
      <xdr:col>1</xdr:col>
      <xdr:colOff>212698</xdr:colOff>
      <xdr:row>7</xdr:row>
      <xdr:rowOff>8466</xdr:rowOff>
    </xdr:to>
    <xdr:sp macro="" textlink="">
      <xdr:nvSpPr>
        <xdr:cNvPr id="2" name="Rectangle 1"/>
        <xdr:cNvSpPr/>
      </xdr:nvSpPr>
      <xdr:spPr bwMode="auto">
        <a:xfrm>
          <a:off x="128053" y="1109133"/>
          <a:ext cx="3437445" cy="372533"/>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are default figures which can be altered if </a:t>
          </a:r>
        </a:p>
        <a:p>
          <a:pPr algn="ctr" rtl="0">
            <a:defRPr sz="1000"/>
          </a:pPr>
          <a:r>
            <a:rPr lang="en-GB" sz="1000" b="0" i="0" u="none" strike="noStrike" baseline="0">
              <a:solidFill>
                <a:srgbClr val="000000"/>
              </a:solidFill>
              <a:latin typeface="Calibri"/>
            </a:rPr>
            <a:t>data specific to the institution is available. </a:t>
          </a:r>
        </a:p>
      </xdr:txBody>
    </xdr:sp>
    <xdr:clientData/>
  </xdr:twoCellAnchor>
  <xdr:twoCellAnchor>
    <xdr:from>
      <xdr:col>0</xdr:col>
      <xdr:colOff>123825</xdr:colOff>
      <xdr:row>16</xdr:row>
      <xdr:rowOff>104775</xdr:rowOff>
    </xdr:from>
    <xdr:to>
      <xdr:col>2</xdr:col>
      <xdr:colOff>171450</xdr:colOff>
      <xdr:row>34</xdr:row>
      <xdr:rowOff>152400</xdr:rowOff>
    </xdr:to>
    <xdr:graphicFrame macro="">
      <xdr:nvGraphicFramePr>
        <xdr:cNvPr id="48539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180975</xdr:colOff>
      <xdr:row>0</xdr:row>
      <xdr:rowOff>171450</xdr:rowOff>
    </xdr:from>
    <xdr:to>
      <xdr:col>12</xdr:col>
      <xdr:colOff>371475</xdr:colOff>
      <xdr:row>37</xdr:row>
      <xdr:rowOff>0</xdr:rowOff>
    </xdr:to>
    <xdr:graphicFrame macro="">
      <xdr:nvGraphicFramePr>
        <xdr:cNvPr id="48539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568322</xdr:colOff>
      <xdr:row>35</xdr:row>
      <xdr:rowOff>65614</xdr:rowOff>
    </xdr:from>
    <xdr:to>
      <xdr:col>0</xdr:col>
      <xdr:colOff>1237853</xdr:colOff>
      <xdr:row>39</xdr:row>
      <xdr:rowOff>12700</xdr:rowOff>
    </xdr:to>
    <xdr:sp macro="" textlink="">
      <xdr:nvSpPr>
        <xdr:cNvPr id="6" name="Rounded Rectangle 5">
          <a:hlinkClick xmlns:r="http://schemas.openxmlformats.org/officeDocument/2006/relationships" r:id="rId3"/>
        </xdr:cNvPr>
        <xdr:cNvSpPr/>
      </xdr:nvSpPr>
      <xdr:spPr bwMode="auto">
        <a:xfrm>
          <a:off x="644522" y="5793314"/>
          <a:ext cx="765178" cy="556686"/>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cost analysis</a:t>
          </a:r>
        </a:p>
      </xdr:txBody>
    </xdr:sp>
    <xdr:clientData/>
  </xdr:twoCellAnchor>
  <xdr:twoCellAnchor>
    <xdr:from>
      <xdr:col>0</xdr:col>
      <xdr:colOff>1329267</xdr:colOff>
      <xdr:row>35</xdr:row>
      <xdr:rowOff>59264</xdr:rowOff>
    </xdr:from>
    <xdr:to>
      <xdr:col>0</xdr:col>
      <xdr:colOff>1999787</xdr:colOff>
      <xdr:row>39</xdr:row>
      <xdr:rowOff>25399</xdr:rowOff>
    </xdr:to>
    <xdr:sp macro="" textlink="">
      <xdr:nvSpPr>
        <xdr:cNvPr id="7" name="Rounded Rectangle 6">
          <a:hlinkClick xmlns:r="http://schemas.openxmlformats.org/officeDocument/2006/relationships" r:id="rId4"/>
        </xdr:cNvPr>
        <xdr:cNvSpPr/>
      </xdr:nvSpPr>
      <xdr:spPr bwMode="auto">
        <a:xfrm>
          <a:off x="1519767" y="5786964"/>
          <a:ext cx="766309" cy="575735"/>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CO</a:t>
          </a:r>
          <a:r>
            <a:rPr lang="en-GB" sz="900" b="0" i="0" u="none" strike="noStrike" baseline="-25000">
              <a:solidFill>
                <a:srgbClr val="000000"/>
              </a:solidFill>
              <a:latin typeface="Arial"/>
              <a:cs typeface="Arial"/>
            </a:rPr>
            <a:t>2</a:t>
          </a:r>
          <a:r>
            <a:rPr lang="en-GB" sz="900" b="0" i="0" u="none" strike="noStrike" baseline="0">
              <a:solidFill>
                <a:srgbClr val="000000"/>
              </a:solidFill>
              <a:latin typeface="Arial"/>
              <a:cs typeface="Arial"/>
            </a:rPr>
            <a:t> emissions analysis</a:t>
          </a:r>
        </a:p>
      </xdr:txBody>
    </xdr:sp>
    <xdr:clientData/>
  </xdr:twoCellAnchor>
  <xdr:twoCellAnchor>
    <xdr:from>
      <xdr:col>0</xdr:col>
      <xdr:colOff>2159001</xdr:colOff>
      <xdr:row>40</xdr:row>
      <xdr:rowOff>60325</xdr:rowOff>
    </xdr:from>
    <xdr:to>
      <xdr:col>1</xdr:col>
      <xdr:colOff>637504</xdr:colOff>
      <xdr:row>44</xdr:row>
      <xdr:rowOff>91363</xdr:rowOff>
    </xdr:to>
    <xdr:sp macro="" textlink="">
      <xdr:nvSpPr>
        <xdr:cNvPr id="8" name="Rounded Rectangle 7">
          <a:hlinkClick xmlns:r="http://schemas.openxmlformats.org/officeDocument/2006/relationships" r:id="rId5"/>
        </xdr:cNvPr>
        <xdr:cNvSpPr/>
      </xdr:nvSpPr>
      <xdr:spPr bwMode="auto">
        <a:xfrm>
          <a:off x="2473326" y="6550025"/>
          <a:ext cx="1611839" cy="630942"/>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0</xdr:col>
      <xdr:colOff>549275</xdr:colOff>
      <xdr:row>40</xdr:row>
      <xdr:rowOff>60325</xdr:rowOff>
    </xdr:from>
    <xdr:to>
      <xdr:col>0</xdr:col>
      <xdr:colOff>2012184</xdr:colOff>
      <xdr:row>44</xdr:row>
      <xdr:rowOff>85725</xdr:rowOff>
    </xdr:to>
    <xdr:sp macro="" textlink="">
      <xdr:nvSpPr>
        <xdr:cNvPr id="9" name="Rounded Rectangle 8">
          <a:hlinkClick xmlns:r="http://schemas.openxmlformats.org/officeDocument/2006/relationships" r:id="rId6"/>
        </xdr:cNvPr>
        <xdr:cNvSpPr/>
      </xdr:nvSpPr>
      <xdr:spPr bwMode="auto">
        <a:xfrm>
          <a:off x="635000" y="6540500"/>
          <a:ext cx="1663700" cy="635000"/>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FFFFFF"/>
              </a:solidFill>
              <a:latin typeface="Arial"/>
              <a:cs typeface="Arial"/>
            </a:rPr>
            <a:t>Totals and analysis</a:t>
          </a:r>
        </a:p>
      </xdr:txBody>
    </xdr:sp>
    <xdr:clientData/>
  </xdr:twoCellAnchor>
  <xdr:twoCellAnchor>
    <xdr:from>
      <xdr:col>0</xdr:col>
      <xdr:colOff>2082800</xdr:colOff>
      <xdr:row>35</xdr:row>
      <xdr:rowOff>63500</xdr:rowOff>
    </xdr:from>
    <xdr:to>
      <xdr:col>0</xdr:col>
      <xdr:colOff>2780835</xdr:colOff>
      <xdr:row>39</xdr:row>
      <xdr:rowOff>20109</xdr:rowOff>
    </xdr:to>
    <xdr:sp macro="" textlink="">
      <xdr:nvSpPr>
        <xdr:cNvPr id="12" name="Rounded Rectangle 11">
          <a:hlinkClick xmlns:r="http://schemas.openxmlformats.org/officeDocument/2006/relationships" r:id="rId7"/>
        </xdr:cNvPr>
        <xdr:cNvSpPr/>
      </xdr:nvSpPr>
      <xdr:spPr bwMode="auto">
        <a:xfrm>
          <a:off x="2387600" y="5791200"/>
          <a:ext cx="792691" cy="566209"/>
        </a:xfrm>
        <a:prstGeom prst="roundRect">
          <a:avLst/>
        </a:prstGeom>
        <a:solidFill>
          <a:srgbClr val="00D54A"/>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ICT vs total energy costs</a:t>
          </a:r>
        </a:p>
      </xdr:txBody>
    </xdr:sp>
    <xdr:clientData/>
  </xdr:twoCellAnchor>
  <xdr:twoCellAnchor>
    <xdr:from>
      <xdr:col>0</xdr:col>
      <xdr:colOff>76200</xdr:colOff>
      <xdr:row>11</xdr:row>
      <xdr:rowOff>76200</xdr:rowOff>
    </xdr:from>
    <xdr:to>
      <xdr:col>0</xdr:col>
      <xdr:colOff>3251200</xdr:colOff>
      <xdr:row>15</xdr:row>
      <xdr:rowOff>76200</xdr:rowOff>
    </xdr:to>
    <xdr:sp macro="" textlink="">
      <xdr:nvSpPr>
        <xdr:cNvPr id="13" name="Rectangle 12"/>
        <xdr:cNvSpPr>
          <a:spLocks noChangeArrowheads="1"/>
        </xdr:cNvSpPr>
      </xdr:nvSpPr>
      <xdr:spPr bwMode="auto">
        <a:xfrm>
          <a:off x="76200" y="2184400"/>
          <a:ext cx="3175000" cy="711200"/>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wrap="square" lIns="18288"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editAs="oneCell">
    <xdr:from>
      <xdr:col>0</xdr:col>
      <xdr:colOff>2352675</xdr:colOff>
      <xdr:row>0</xdr:row>
      <xdr:rowOff>85725</xdr:rowOff>
    </xdr:from>
    <xdr:to>
      <xdr:col>3</xdr:col>
      <xdr:colOff>428625</xdr:colOff>
      <xdr:row>4</xdr:row>
      <xdr:rowOff>9525</xdr:rowOff>
    </xdr:to>
    <xdr:pic>
      <xdr:nvPicPr>
        <xdr:cNvPr id="4853937" name="Picture 13" descr="two logos.pdf"/>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52675" y="85725"/>
          <a:ext cx="24384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361950</xdr:colOff>
      <xdr:row>31</xdr:row>
      <xdr:rowOff>9525</xdr:rowOff>
    </xdr:from>
    <xdr:ext cx="2359813" cy="1031693"/>
    <xdr:sp macro="" textlink="">
      <xdr:nvSpPr>
        <xdr:cNvPr id="14" name="TextBox 13"/>
        <xdr:cNvSpPr txBox="1"/>
      </xdr:nvSpPr>
      <xdr:spPr>
        <a:xfrm>
          <a:off x="4248150" y="571500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3</xdr:col>
      <xdr:colOff>609600</xdr:colOff>
      <xdr:row>28</xdr:row>
      <xdr:rowOff>85725</xdr:rowOff>
    </xdr:from>
    <xdr:to>
      <xdr:col>4</xdr:col>
      <xdr:colOff>590550</xdr:colOff>
      <xdr:row>30</xdr:row>
      <xdr:rowOff>76200</xdr:rowOff>
    </xdr:to>
    <xdr:pic>
      <xdr:nvPicPr>
        <xdr:cNvPr id="4853939" name="Picture 107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972050" y="530542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112178</xdr:colOff>
      <xdr:row>7</xdr:row>
      <xdr:rowOff>42333</xdr:rowOff>
    </xdr:from>
    <xdr:to>
      <xdr:col>0</xdr:col>
      <xdr:colOff>1858998</xdr:colOff>
      <xdr:row>9</xdr:row>
      <xdr:rowOff>364066</xdr:rowOff>
    </xdr:to>
    <xdr:sp macro="" textlink="">
      <xdr:nvSpPr>
        <xdr:cNvPr id="2" name="Rectangle 1"/>
        <xdr:cNvSpPr/>
      </xdr:nvSpPr>
      <xdr:spPr bwMode="auto">
        <a:xfrm>
          <a:off x="118528" y="1198033"/>
          <a:ext cx="1998133" cy="626533"/>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0</xdr:col>
      <xdr:colOff>142875</xdr:colOff>
      <xdr:row>19</xdr:row>
      <xdr:rowOff>57150</xdr:rowOff>
    </xdr:from>
    <xdr:to>
      <xdr:col>3</xdr:col>
      <xdr:colOff>533400</xdr:colOff>
      <xdr:row>40</xdr:row>
      <xdr:rowOff>9525</xdr:rowOff>
    </xdr:to>
    <xdr:graphicFrame macro="">
      <xdr:nvGraphicFramePr>
        <xdr:cNvPr id="48570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742950</xdr:colOff>
      <xdr:row>19</xdr:row>
      <xdr:rowOff>57150</xdr:rowOff>
    </xdr:from>
    <xdr:to>
      <xdr:col>11</xdr:col>
      <xdr:colOff>285750</xdr:colOff>
      <xdr:row>40</xdr:row>
      <xdr:rowOff>9525</xdr:rowOff>
    </xdr:to>
    <xdr:graphicFrame macro="">
      <xdr:nvGraphicFramePr>
        <xdr:cNvPr id="48570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187325</xdr:colOff>
      <xdr:row>40</xdr:row>
      <xdr:rowOff>140758</xdr:rowOff>
    </xdr:from>
    <xdr:to>
      <xdr:col>0</xdr:col>
      <xdr:colOff>1020551</xdr:colOff>
      <xdr:row>45</xdr:row>
      <xdr:rowOff>35100</xdr:rowOff>
    </xdr:to>
    <xdr:sp macro="" textlink="">
      <xdr:nvSpPr>
        <xdr:cNvPr id="3" name="Rounded Rectangle 4">
          <a:hlinkClick xmlns:r="http://schemas.openxmlformats.org/officeDocument/2006/relationships" r:id="rId3"/>
        </xdr:cNvPr>
        <xdr:cNvSpPr/>
      </xdr:nvSpPr>
      <xdr:spPr bwMode="auto">
        <a:xfrm>
          <a:off x="215900" y="6963833"/>
          <a:ext cx="957731" cy="665728"/>
        </a:xfrm>
        <a:prstGeom prst="roundRect">
          <a:avLst/>
        </a:prstGeom>
        <a:solidFill>
          <a:srgbClr val="97D9A6"/>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use analysis</a:t>
          </a:r>
        </a:p>
      </xdr:txBody>
    </xdr:sp>
    <xdr:clientData/>
  </xdr:twoCellAnchor>
  <xdr:twoCellAnchor>
    <xdr:from>
      <xdr:col>0</xdr:col>
      <xdr:colOff>1120775</xdr:colOff>
      <xdr:row>40</xdr:row>
      <xdr:rowOff>132289</xdr:rowOff>
    </xdr:from>
    <xdr:to>
      <xdr:col>0</xdr:col>
      <xdr:colOff>1942980</xdr:colOff>
      <xdr:row>45</xdr:row>
      <xdr:rowOff>25428</xdr:rowOff>
    </xdr:to>
    <xdr:sp macro="" textlink="">
      <xdr:nvSpPr>
        <xdr:cNvPr id="7" name="Rounded Rectangle 6">
          <a:hlinkClick xmlns:r="http://schemas.openxmlformats.org/officeDocument/2006/relationships" r:id="rId4"/>
        </xdr:cNvPr>
        <xdr:cNvSpPr/>
      </xdr:nvSpPr>
      <xdr:spPr bwMode="auto">
        <a:xfrm>
          <a:off x="1273175" y="6955364"/>
          <a:ext cx="946253" cy="664636"/>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CO</a:t>
          </a:r>
          <a:r>
            <a:rPr lang="en-GB" sz="900" b="0" i="0" u="none" strike="noStrike" baseline="-25000">
              <a:solidFill>
                <a:srgbClr val="000000"/>
              </a:solidFill>
              <a:latin typeface="Arial"/>
              <a:cs typeface="Arial"/>
            </a:rPr>
            <a:t>2</a:t>
          </a:r>
          <a:r>
            <a:rPr lang="en-GB" sz="900" b="0" i="0" u="none" strike="noStrike" baseline="0">
              <a:solidFill>
                <a:srgbClr val="000000"/>
              </a:solidFill>
              <a:latin typeface="Arial"/>
              <a:cs typeface="Arial"/>
            </a:rPr>
            <a:t> emissions analysis</a:t>
          </a:r>
        </a:p>
      </xdr:txBody>
    </xdr:sp>
    <xdr:clientData/>
  </xdr:twoCellAnchor>
  <xdr:twoCellAnchor>
    <xdr:from>
      <xdr:col>0</xdr:col>
      <xdr:colOff>1717675</xdr:colOff>
      <xdr:row>45</xdr:row>
      <xdr:rowOff>144992</xdr:rowOff>
    </xdr:from>
    <xdr:to>
      <xdr:col>3</xdr:col>
      <xdr:colOff>209470</xdr:colOff>
      <xdr:row>49</xdr:row>
      <xdr:rowOff>153458</xdr:rowOff>
    </xdr:to>
    <xdr:sp macro="" textlink="">
      <xdr:nvSpPr>
        <xdr:cNvPr id="8" name="Rounded Rectangle 7">
          <a:hlinkClick xmlns:r="http://schemas.openxmlformats.org/officeDocument/2006/relationships" r:id="rId5"/>
        </xdr:cNvPr>
        <xdr:cNvSpPr/>
      </xdr:nvSpPr>
      <xdr:spPr bwMode="auto">
        <a:xfrm>
          <a:off x="1965325" y="7730067"/>
          <a:ext cx="1611839" cy="618066"/>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0</xdr:col>
      <xdr:colOff>171450</xdr:colOff>
      <xdr:row>45</xdr:row>
      <xdr:rowOff>136525</xdr:rowOff>
    </xdr:from>
    <xdr:to>
      <xdr:col>0</xdr:col>
      <xdr:colOff>1650605</xdr:colOff>
      <xdr:row>50</xdr:row>
      <xdr:rowOff>44</xdr:rowOff>
    </xdr:to>
    <xdr:sp macro="" textlink="">
      <xdr:nvSpPr>
        <xdr:cNvPr id="9" name="Rounded Rectangle 8">
          <a:hlinkClick xmlns:r="http://schemas.openxmlformats.org/officeDocument/2006/relationships" r:id="rId6"/>
        </xdr:cNvPr>
        <xdr:cNvSpPr/>
      </xdr:nvSpPr>
      <xdr:spPr bwMode="auto">
        <a:xfrm>
          <a:off x="190500" y="7721600"/>
          <a:ext cx="1689100" cy="635000"/>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FFFFFF"/>
              </a:solidFill>
              <a:latin typeface="Arial"/>
              <a:cs typeface="Arial"/>
            </a:rPr>
            <a:t>Totals and analysis</a:t>
          </a:r>
        </a:p>
      </xdr:txBody>
    </xdr:sp>
    <xdr:clientData/>
  </xdr:twoCellAnchor>
  <xdr:twoCellAnchor>
    <xdr:from>
      <xdr:col>0</xdr:col>
      <xdr:colOff>2016125</xdr:colOff>
      <xdr:row>40</xdr:row>
      <xdr:rowOff>136525</xdr:rowOff>
    </xdr:from>
    <xdr:to>
      <xdr:col>2</xdr:col>
      <xdr:colOff>28740</xdr:colOff>
      <xdr:row>45</xdr:row>
      <xdr:rowOff>25485</xdr:rowOff>
    </xdr:to>
    <xdr:sp macro="" textlink="">
      <xdr:nvSpPr>
        <xdr:cNvPr id="13" name="Rounded Rectangle 12">
          <a:hlinkClick xmlns:r="http://schemas.openxmlformats.org/officeDocument/2006/relationships" r:id="rId7"/>
        </xdr:cNvPr>
        <xdr:cNvSpPr/>
      </xdr:nvSpPr>
      <xdr:spPr bwMode="auto">
        <a:xfrm>
          <a:off x="2311400" y="6959600"/>
          <a:ext cx="889000" cy="660400"/>
        </a:xfrm>
        <a:prstGeom prst="roundRect">
          <a:avLst/>
        </a:prstGeom>
        <a:solidFill>
          <a:srgbClr val="00D54A"/>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ICT vs total energy costs</a:t>
          </a:r>
        </a:p>
      </xdr:txBody>
    </xdr:sp>
    <xdr:clientData/>
  </xdr:twoCellAnchor>
  <xdr:twoCellAnchor>
    <xdr:from>
      <xdr:col>0</xdr:col>
      <xdr:colOff>50800</xdr:colOff>
      <xdr:row>12</xdr:row>
      <xdr:rowOff>88900</xdr:rowOff>
    </xdr:from>
    <xdr:to>
      <xdr:col>0</xdr:col>
      <xdr:colOff>2501900</xdr:colOff>
      <xdr:row>18</xdr:row>
      <xdr:rowOff>25400</xdr:rowOff>
    </xdr:to>
    <xdr:sp macro="" textlink="">
      <xdr:nvSpPr>
        <xdr:cNvPr id="12" name="Rectangle 11"/>
        <xdr:cNvSpPr>
          <a:spLocks noChangeArrowheads="1"/>
        </xdr:cNvSpPr>
      </xdr:nvSpPr>
      <xdr:spPr bwMode="auto">
        <a:xfrm>
          <a:off x="50800" y="2667000"/>
          <a:ext cx="2451100" cy="939800"/>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wrap="square" lIns="18288"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editAs="oneCell">
    <xdr:from>
      <xdr:col>0</xdr:col>
      <xdr:colOff>2162175</xdr:colOff>
      <xdr:row>0</xdr:row>
      <xdr:rowOff>85725</xdr:rowOff>
    </xdr:from>
    <xdr:to>
      <xdr:col>6</xdr:col>
      <xdr:colOff>609600</xdr:colOff>
      <xdr:row>5</xdr:row>
      <xdr:rowOff>76200</xdr:rowOff>
    </xdr:to>
    <xdr:pic>
      <xdr:nvPicPr>
        <xdr:cNvPr id="4857009" name="Picture 13" descr="two logos.pdf"/>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62175" y="85725"/>
          <a:ext cx="2486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45</xdr:row>
      <xdr:rowOff>0</xdr:rowOff>
    </xdr:from>
    <xdr:ext cx="2359813" cy="1031693"/>
    <xdr:sp macro="" textlink="">
      <xdr:nvSpPr>
        <xdr:cNvPr id="14" name="TextBox 13"/>
        <xdr:cNvSpPr txBox="1"/>
      </xdr:nvSpPr>
      <xdr:spPr>
        <a:xfrm>
          <a:off x="5553075" y="800100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8</xdr:col>
      <xdr:colOff>76200</xdr:colOff>
      <xdr:row>45</xdr:row>
      <xdr:rowOff>19050</xdr:rowOff>
    </xdr:from>
    <xdr:to>
      <xdr:col>9</xdr:col>
      <xdr:colOff>285750</xdr:colOff>
      <xdr:row>47</xdr:row>
      <xdr:rowOff>9525</xdr:rowOff>
    </xdr:to>
    <xdr:pic>
      <xdr:nvPicPr>
        <xdr:cNvPr id="4857011" name="Picture 107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29275" y="8020050"/>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38101</xdr:colOff>
      <xdr:row>7</xdr:row>
      <xdr:rowOff>42333</xdr:rowOff>
    </xdr:from>
    <xdr:to>
      <xdr:col>0</xdr:col>
      <xdr:colOff>1859217</xdr:colOff>
      <xdr:row>9</xdr:row>
      <xdr:rowOff>364066</xdr:rowOff>
    </xdr:to>
    <xdr:sp macro="" textlink="">
      <xdr:nvSpPr>
        <xdr:cNvPr id="2" name="Rectangle 1"/>
        <xdr:cNvSpPr/>
      </xdr:nvSpPr>
      <xdr:spPr bwMode="auto">
        <a:xfrm>
          <a:off x="38101" y="1198033"/>
          <a:ext cx="2088028" cy="626533"/>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0</xdr:col>
      <xdr:colOff>247650</xdr:colOff>
      <xdr:row>20</xdr:row>
      <xdr:rowOff>85725</xdr:rowOff>
    </xdr:from>
    <xdr:to>
      <xdr:col>3</xdr:col>
      <xdr:colOff>666750</xdr:colOff>
      <xdr:row>40</xdr:row>
      <xdr:rowOff>66675</xdr:rowOff>
    </xdr:to>
    <xdr:graphicFrame macro="">
      <xdr:nvGraphicFramePr>
        <xdr:cNvPr id="486007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66675</xdr:colOff>
      <xdr:row>20</xdr:row>
      <xdr:rowOff>95250</xdr:rowOff>
    </xdr:from>
    <xdr:to>
      <xdr:col>12</xdr:col>
      <xdr:colOff>504825</xdr:colOff>
      <xdr:row>40</xdr:row>
      <xdr:rowOff>104775</xdr:rowOff>
    </xdr:to>
    <xdr:graphicFrame macro="">
      <xdr:nvGraphicFramePr>
        <xdr:cNvPr id="48600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256116</xdr:colOff>
      <xdr:row>41</xdr:row>
      <xdr:rowOff>38100</xdr:rowOff>
    </xdr:from>
    <xdr:to>
      <xdr:col>0</xdr:col>
      <xdr:colOff>888837</xdr:colOff>
      <xdr:row>45</xdr:row>
      <xdr:rowOff>8467</xdr:rowOff>
    </xdr:to>
    <xdr:sp macro="" textlink="">
      <xdr:nvSpPr>
        <xdr:cNvPr id="3" name="Rounded Rectangle 4">
          <a:hlinkClick xmlns:r="http://schemas.openxmlformats.org/officeDocument/2006/relationships" r:id="rId3"/>
        </xdr:cNvPr>
        <xdr:cNvSpPr/>
      </xdr:nvSpPr>
      <xdr:spPr bwMode="auto">
        <a:xfrm>
          <a:off x="284691" y="6756400"/>
          <a:ext cx="736600" cy="579967"/>
        </a:xfrm>
        <a:prstGeom prst="roundRect">
          <a:avLst/>
        </a:prstGeom>
        <a:solidFill>
          <a:srgbClr val="97D9A6"/>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use analysis</a:t>
          </a:r>
        </a:p>
      </xdr:txBody>
    </xdr:sp>
    <xdr:clientData/>
  </xdr:twoCellAnchor>
  <xdr:twoCellAnchor>
    <xdr:from>
      <xdr:col>0</xdr:col>
      <xdr:colOff>968372</xdr:colOff>
      <xdr:row>41</xdr:row>
      <xdr:rowOff>43390</xdr:rowOff>
    </xdr:from>
    <xdr:to>
      <xdr:col>0</xdr:col>
      <xdr:colOff>1632902</xdr:colOff>
      <xdr:row>45</xdr:row>
      <xdr:rowOff>12699</xdr:rowOff>
    </xdr:to>
    <xdr:sp macro="" textlink="">
      <xdr:nvSpPr>
        <xdr:cNvPr id="6" name="Rounded Rectangle 5">
          <a:hlinkClick xmlns:r="http://schemas.openxmlformats.org/officeDocument/2006/relationships" r:id="rId4"/>
        </xdr:cNvPr>
        <xdr:cNvSpPr/>
      </xdr:nvSpPr>
      <xdr:spPr bwMode="auto">
        <a:xfrm>
          <a:off x="1101722" y="6761690"/>
          <a:ext cx="770469" cy="578909"/>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cost analysis</a:t>
          </a:r>
        </a:p>
      </xdr:txBody>
    </xdr:sp>
    <xdr:clientData/>
  </xdr:twoCellAnchor>
  <xdr:twoCellAnchor>
    <xdr:from>
      <xdr:col>0</xdr:col>
      <xdr:colOff>1808692</xdr:colOff>
      <xdr:row>45</xdr:row>
      <xdr:rowOff>133350</xdr:rowOff>
    </xdr:from>
    <xdr:to>
      <xdr:col>3</xdr:col>
      <xdr:colOff>313233</xdr:colOff>
      <xdr:row>50</xdr:row>
      <xdr:rowOff>2292</xdr:rowOff>
    </xdr:to>
    <xdr:sp macro="" textlink="">
      <xdr:nvSpPr>
        <xdr:cNvPr id="7" name="Rounded Rectangle 6">
          <a:hlinkClick xmlns:r="http://schemas.openxmlformats.org/officeDocument/2006/relationships" r:id="rId5"/>
        </xdr:cNvPr>
        <xdr:cNvSpPr/>
      </xdr:nvSpPr>
      <xdr:spPr bwMode="auto">
        <a:xfrm>
          <a:off x="1808692" y="7486650"/>
          <a:ext cx="1844641" cy="630942"/>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0</xdr:col>
      <xdr:colOff>215900</xdr:colOff>
      <xdr:row>45</xdr:row>
      <xdr:rowOff>123825</xdr:rowOff>
    </xdr:from>
    <xdr:to>
      <xdr:col>0</xdr:col>
      <xdr:colOff>1695055</xdr:colOff>
      <xdr:row>49</xdr:row>
      <xdr:rowOff>149225</xdr:rowOff>
    </xdr:to>
    <xdr:sp macro="" textlink="">
      <xdr:nvSpPr>
        <xdr:cNvPr id="8" name="Rounded Rectangle 7">
          <a:hlinkClick xmlns:r="http://schemas.openxmlformats.org/officeDocument/2006/relationships" r:id="rId6"/>
        </xdr:cNvPr>
        <xdr:cNvSpPr/>
      </xdr:nvSpPr>
      <xdr:spPr bwMode="auto">
        <a:xfrm>
          <a:off x="254000" y="7442200"/>
          <a:ext cx="1689100" cy="635000"/>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FFFFFF"/>
              </a:solidFill>
              <a:latin typeface="Arial"/>
              <a:cs typeface="Arial"/>
            </a:rPr>
            <a:t>Totals and analysis</a:t>
          </a:r>
        </a:p>
      </xdr:txBody>
    </xdr:sp>
    <xdr:clientData/>
  </xdr:twoCellAnchor>
  <xdr:twoCellAnchor>
    <xdr:from>
      <xdr:col>0</xdr:col>
      <xdr:colOff>1720850</xdr:colOff>
      <xdr:row>41</xdr:row>
      <xdr:rowOff>60325</xdr:rowOff>
    </xdr:from>
    <xdr:to>
      <xdr:col>1</xdr:col>
      <xdr:colOff>356159</xdr:colOff>
      <xdr:row>45</xdr:row>
      <xdr:rowOff>7492</xdr:rowOff>
    </xdr:to>
    <xdr:sp macro="" textlink="">
      <xdr:nvSpPr>
        <xdr:cNvPr id="11" name="Rounded Rectangle 10">
          <a:hlinkClick xmlns:r="http://schemas.openxmlformats.org/officeDocument/2006/relationships" r:id="rId7"/>
        </xdr:cNvPr>
        <xdr:cNvSpPr/>
      </xdr:nvSpPr>
      <xdr:spPr bwMode="auto">
        <a:xfrm>
          <a:off x="1968500" y="6769100"/>
          <a:ext cx="792691" cy="566209"/>
        </a:xfrm>
        <a:prstGeom prst="roundRect">
          <a:avLst/>
        </a:prstGeom>
        <a:solidFill>
          <a:srgbClr val="00D54A"/>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ICT vs total energy costs</a:t>
          </a:r>
        </a:p>
      </xdr:txBody>
    </xdr:sp>
    <xdr:clientData/>
  </xdr:twoCellAnchor>
  <xdr:twoCellAnchor>
    <xdr:from>
      <xdr:col>0</xdr:col>
      <xdr:colOff>76200</xdr:colOff>
      <xdr:row>12</xdr:row>
      <xdr:rowOff>76200</xdr:rowOff>
    </xdr:from>
    <xdr:to>
      <xdr:col>0</xdr:col>
      <xdr:colOff>1819275</xdr:colOff>
      <xdr:row>19</xdr:row>
      <xdr:rowOff>82550</xdr:rowOff>
    </xdr:to>
    <xdr:sp macro="" textlink="">
      <xdr:nvSpPr>
        <xdr:cNvPr id="12" name="Rectangle 11"/>
        <xdr:cNvSpPr>
          <a:spLocks noChangeArrowheads="1"/>
        </xdr:cNvSpPr>
      </xdr:nvSpPr>
      <xdr:spPr bwMode="auto">
        <a:xfrm>
          <a:off x="76200" y="2413000"/>
          <a:ext cx="1743075" cy="1162050"/>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wrap="square" lIns="18288"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editAs="oneCell">
    <xdr:from>
      <xdr:col>1</xdr:col>
      <xdr:colOff>0</xdr:colOff>
      <xdr:row>0</xdr:row>
      <xdr:rowOff>0</xdr:rowOff>
    </xdr:from>
    <xdr:to>
      <xdr:col>8</xdr:col>
      <xdr:colOff>200025</xdr:colOff>
      <xdr:row>4</xdr:row>
      <xdr:rowOff>123825</xdr:rowOff>
    </xdr:to>
    <xdr:pic>
      <xdr:nvPicPr>
        <xdr:cNvPr id="4860081" name="Picture 12" descr="two logos.pdf"/>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66925" y="0"/>
          <a:ext cx="2705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45</xdr:row>
      <xdr:rowOff>0</xdr:rowOff>
    </xdr:from>
    <xdr:ext cx="2359813" cy="1031693"/>
    <xdr:sp macro="" textlink="">
      <xdr:nvSpPr>
        <xdr:cNvPr id="13" name="TextBox 12"/>
        <xdr:cNvSpPr txBox="1"/>
      </xdr:nvSpPr>
      <xdr:spPr>
        <a:xfrm>
          <a:off x="5219700" y="775335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9</xdr:col>
      <xdr:colOff>76200</xdr:colOff>
      <xdr:row>45</xdr:row>
      <xdr:rowOff>19050</xdr:rowOff>
    </xdr:from>
    <xdr:to>
      <xdr:col>10</xdr:col>
      <xdr:colOff>285750</xdr:colOff>
      <xdr:row>47</xdr:row>
      <xdr:rowOff>9525</xdr:rowOff>
    </xdr:to>
    <xdr:pic>
      <xdr:nvPicPr>
        <xdr:cNvPr id="4860083" name="Picture 107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95900" y="7772400"/>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61378</xdr:colOff>
      <xdr:row>8</xdr:row>
      <xdr:rowOff>29633</xdr:rowOff>
    </xdr:from>
    <xdr:to>
      <xdr:col>0</xdr:col>
      <xdr:colOff>1587500</xdr:colOff>
      <xdr:row>9</xdr:row>
      <xdr:rowOff>491235</xdr:rowOff>
    </xdr:to>
    <xdr:sp macro="" textlink="">
      <xdr:nvSpPr>
        <xdr:cNvPr id="2" name="Rectangle 1"/>
        <xdr:cNvSpPr/>
      </xdr:nvSpPr>
      <xdr:spPr bwMode="auto">
        <a:xfrm>
          <a:off x="61378" y="1337733"/>
          <a:ext cx="1526122" cy="626702"/>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should be filled in with data specific to the institution.</a:t>
          </a:r>
        </a:p>
      </xdr:txBody>
    </xdr:sp>
    <xdr:clientData/>
  </xdr:twoCellAnchor>
  <xdr:twoCellAnchor>
    <xdr:from>
      <xdr:col>3</xdr:col>
      <xdr:colOff>356658</xdr:colOff>
      <xdr:row>53</xdr:row>
      <xdr:rowOff>77258</xdr:rowOff>
    </xdr:from>
    <xdr:to>
      <xdr:col>4</xdr:col>
      <xdr:colOff>804883</xdr:colOff>
      <xdr:row>57</xdr:row>
      <xdr:rowOff>89043</xdr:rowOff>
    </xdr:to>
    <xdr:sp macro="" textlink="">
      <xdr:nvSpPr>
        <xdr:cNvPr id="6" name="Rounded Rectangle 5">
          <a:hlinkClick xmlns:r="http://schemas.openxmlformats.org/officeDocument/2006/relationships" r:id="rId1"/>
        </xdr:cNvPr>
        <xdr:cNvSpPr/>
      </xdr:nvSpPr>
      <xdr:spPr bwMode="auto">
        <a:xfrm>
          <a:off x="4293658" y="8840258"/>
          <a:ext cx="1362625" cy="621385"/>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1</xdr:col>
      <xdr:colOff>590550</xdr:colOff>
      <xdr:row>14</xdr:row>
      <xdr:rowOff>85725</xdr:rowOff>
    </xdr:from>
    <xdr:to>
      <xdr:col>4</xdr:col>
      <xdr:colOff>514350</xdr:colOff>
      <xdr:row>29</xdr:row>
      <xdr:rowOff>133350</xdr:rowOff>
    </xdr:to>
    <xdr:graphicFrame macro="">
      <xdr:nvGraphicFramePr>
        <xdr:cNvPr id="486314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752475</xdr:colOff>
      <xdr:row>14</xdr:row>
      <xdr:rowOff>95250</xdr:rowOff>
    </xdr:from>
    <xdr:to>
      <xdr:col>8</xdr:col>
      <xdr:colOff>19050</xdr:colOff>
      <xdr:row>29</xdr:row>
      <xdr:rowOff>152400</xdr:rowOff>
    </xdr:to>
    <xdr:graphicFrame macro="">
      <xdr:nvGraphicFramePr>
        <xdr:cNvPr id="486314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552450</xdr:colOff>
      <xdr:row>30</xdr:row>
      <xdr:rowOff>95250</xdr:rowOff>
    </xdr:from>
    <xdr:to>
      <xdr:col>6</xdr:col>
      <xdr:colOff>581025</xdr:colOff>
      <xdr:row>46</xdr:row>
      <xdr:rowOff>152400</xdr:rowOff>
    </xdr:to>
    <xdr:graphicFrame macro="">
      <xdr:nvGraphicFramePr>
        <xdr:cNvPr id="4863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479425</xdr:colOff>
      <xdr:row>53</xdr:row>
      <xdr:rowOff>63500</xdr:rowOff>
    </xdr:from>
    <xdr:to>
      <xdr:col>3</xdr:col>
      <xdr:colOff>222269</xdr:colOff>
      <xdr:row>57</xdr:row>
      <xdr:rowOff>88900</xdr:rowOff>
    </xdr:to>
    <xdr:sp macro="" textlink="">
      <xdr:nvSpPr>
        <xdr:cNvPr id="7" name="Rounded Rectangle 6">
          <a:hlinkClick xmlns:r="http://schemas.openxmlformats.org/officeDocument/2006/relationships" r:id="rId5"/>
        </xdr:cNvPr>
        <xdr:cNvSpPr/>
      </xdr:nvSpPr>
      <xdr:spPr bwMode="auto">
        <a:xfrm>
          <a:off x="2308225" y="8826500"/>
          <a:ext cx="1851044" cy="635000"/>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FFFFFF"/>
              </a:solidFill>
              <a:latin typeface="Arial"/>
              <a:cs typeface="Arial"/>
            </a:rPr>
            <a:t>Totals and analysis</a:t>
          </a:r>
        </a:p>
      </xdr:txBody>
    </xdr:sp>
    <xdr:clientData/>
  </xdr:twoCellAnchor>
  <xdr:twoCellAnchor>
    <xdr:from>
      <xdr:col>2</xdr:col>
      <xdr:colOff>206375</xdr:colOff>
      <xdr:row>48</xdr:row>
      <xdr:rowOff>63500</xdr:rowOff>
    </xdr:from>
    <xdr:to>
      <xdr:col>2</xdr:col>
      <xdr:colOff>990600</xdr:colOff>
      <xdr:row>52</xdr:row>
      <xdr:rowOff>12700</xdr:rowOff>
    </xdr:to>
    <xdr:sp macro="" textlink="">
      <xdr:nvSpPr>
        <xdr:cNvPr id="8" name="Rounded Rectangle 7">
          <a:hlinkClick xmlns:r="http://schemas.openxmlformats.org/officeDocument/2006/relationships" r:id="rId6"/>
        </xdr:cNvPr>
        <xdr:cNvSpPr/>
      </xdr:nvSpPr>
      <xdr:spPr bwMode="auto">
        <a:xfrm>
          <a:off x="3076575" y="8064500"/>
          <a:ext cx="784225" cy="558800"/>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CO</a:t>
          </a:r>
          <a:r>
            <a:rPr lang="en-GB" sz="900" b="0" i="0" u="none" strike="noStrike" baseline="-25000">
              <a:solidFill>
                <a:srgbClr val="000000"/>
              </a:solidFill>
              <a:latin typeface="Arial"/>
              <a:cs typeface="Arial"/>
            </a:rPr>
            <a:t>2</a:t>
          </a:r>
          <a:r>
            <a:rPr lang="en-GB" sz="900" b="0" i="0" u="none" strike="noStrike" baseline="0">
              <a:solidFill>
                <a:srgbClr val="000000"/>
              </a:solidFill>
              <a:latin typeface="Arial"/>
              <a:cs typeface="Arial"/>
            </a:rPr>
            <a:t> emissions analysis</a:t>
          </a:r>
        </a:p>
      </xdr:txBody>
    </xdr:sp>
    <xdr:clientData/>
  </xdr:twoCellAnchor>
  <xdr:twoCellAnchor>
    <xdr:from>
      <xdr:col>1</xdr:col>
      <xdr:colOff>530225</xdr:colOff>
      <xdr:row>48</xdr:row>
      <xdr:rowOff>63500</xdr:rowOff>
    </xdr:from>
    <xdr:to>
      <xdr:col>2</xdr:col>
      <xdr:colOff>113892</xdr:colOff>
      <xdr:row>51</xdr:row>
      <xdr:rowOff>127328</xdr:rowOff>
    </xdr:to>
    <xdr:sp macro="" textlink="">
      <xdr:nvSpPr>
        <xdr:cNvPr id="9" name="Rounded Rectangle 8">
          <a:hlinkClick xmlns:r="http://schemas.openxmlformats.org/officeDocument/2006/relationships" r:id="rId7"/>
        </xdr:cNvPr>
        <xdr:cNvSpPr/>
      </xdr:nvSpPr>
      <xdr:spPr bwMode="auto">
        <a:xfrm>
          <a:off x="2359025" y="8064500"/>
          <a:ext cx="625067" cy="521028"/>
        </a:xfrm>
        <a:prstGeom prst="roundRect">
          <a:avLst/>
        </a:prstGeom>
        <a:solidFill>
          <a:srgbClr val="97D9A6"/>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use analysis</a:t>
          </a:r>
        </a:p>
      </xdr:txBody>
    </xdr:sp>
    <xdr:clientData/>
  </xdr:twoCellAnchor>
  <xdr:twoCellAnchor>
    <xdr:from>
      <xdr:col>3</xdr:col>
      <xdr:colOff>9525</xdr:colOff>
      <xdr:row>48</xdr:row>
      <xdr:rowOff>73024</xdr:rowOff>
    </xdr:from>
    <xdr:to>
      <xdr:col>3</xdr:col>
      <xdr:colOff>749300</xdr:colOff>
      <xdr:row>52</xdr:row>
      <xdr:rowOff>50799</xdr:rowOff>
    </xdr:to>
    <xdr:sp macro="" textlink="">
      <xdr:nvSpPr>
        <xdr:cNvPr id="10" name="Rounded Rectangle 9">
          <a:hlinkClick xmlns:r="http://schemas.openxmlformats.org/officeDocument/2006/relationships" r:id="rId8"/>
        </xdr:cNvPr>
        <xdr:cNvSpPr/>
      </xdr:nvSpPr>
      <xdr:spPr bwMode="auto">
        <a:xfrm>
          <a:off x="3946525" y="8074024"/>
          <a:ext cx="739775" cy="587375"/>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Energy cost analysis</a:t>
          </a:r>
        </a:p>
      </xdr:txBody>
    </xdr:sp>
    <xdr:clientData/>
  </xdr:twoCellAnchor>
  <xdr:twoCellAnchor editAs="oneCell">
    <xdr:from>
      <xdr:col>0</xdr:col>
      <xdr:colOff>1819275</xdr:colOff>
      <xdr:row>0</xdr:row>
      <xdr:rowOff>104775</xdr:rowOff>
    </xdr:from>
    <xdr:to>
      <xdr:col>4</xdr:col>
      <xdr:colOff>38100</xdr:colOff>
      <xdr:row>5</xdr:row>
      <xdr:rowOff>85725</xdr:rowOff>
    </xdr:to>
    <xdr:pic>
      <xdr:nvPicPr>
        <xdr:cNvPr id="4863153" name="Picture 12" descr="two logos.pdf"/>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00200" y="104775"/>
          <a:ext cx="2686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53</xdr:row>
      <xdr:rowOff>0</xdr:rowOff>
    </xdr:from>
    <xdr:ext cx="2359813" cy="1031693"/>
    <xdr:sp macro="" textlink="">
      <xdr:nvSpPr>
        <xdr:cNvPr id="13" name="TextBox 12"/>
        <xdr:cNvSpPr txBox="1"/>
      </xdr:nvSpPr>
      <xdr:spPr>
        <a:xfrm>
          <a:off x="5886450" y="9382125"/>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6</xdr:col>
      <xdr:colOff>76200</xdr:colOff>
      <xdr:row>53</xdr:row>
      <xdr:rowOff>19050</xdr:rowOff>
    </xdr:from>
    <xdr:to>
      <xdr:col>7</xdr:col>
      <xdr:colOff>133350</xdr:colOff>
      <xdr:row>55</xdr:row>
      <xdr:rowOff>9525</xdr:rowOff>
    </xdr:to>
    <xdr:pic>
      <xdr:nvPicPr>
        <xdr:cNvPr id="4863155" name="Picture 107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62650" y="940117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15875</xdr:rowOff>
    </xdr:from>
    <xdr:to>
      <xdr:col>8</xdr:col>
      <xdr:colOff>279400</xdr:colOff>
      <xdr:row>62</xdr:row>
      <xdr:rowOff>127000</xdr:rowOff>
    </xdr:to>
    <xdr:sp macro="" textlink="">
      <xdr:nvSpPr>
        <xdr:cNvPr id="1784898" name="TextBox 1"/>
        <xdr:cNvSpPr txBox="1">
          <a:spLocks noChangeArrowheads="1"/>
        </xdr:cNvSpPr>
      </xdr:nvSpPr>
      <xdr:spPr bwMode="auto">
        <a:xfrm>
          <a:off x="0" y="7026275"/>
          <a:ext cx="7289800" cy="2549525"/>
        </a:xfrm>
        <a:prstGeom prst="rect">
          <a:avLst/>
        </a:prstGeom>
        <a:solidFill>
          <a:srgbClr val="CCFFFF">
            <a:alpha val="97000"/>
          </a:srgbClr>
        </a:solidFill>
        <a:ln w="9525">
          <a:solidFill>
            <a:srgbClr val="BCBCBC"/>
          </a:solidFill>
          <a:miter lim="800000"/>
          <a:headEnd/>
          <a:tailEnd/>
        </a:ln>
      </xdr:spPr>
      <xdr:txBody>
        <a:bodyPr vertOverflow="clip" wrap="square" lIns="91440" tIns="45720" rIns="91440" bIns="45720" anchor="t" upright="1"/>
        <a:lstStyle/>
        <a:p>
          <a:pPr algn="l" rtl="0">
            <a:lnSpc>
              <a:spcPts val="1500"/>
            </a:lnSpc>
            <a:defRPr sz="1000"/>
          </a:pPr>
          <a:r>
            <a:rPr lang="en-GB" sz="1400" b="1" i="0" u="none" strike="noStrike" baseline="0">
              <a:solidFill>
                <a:srgbClr val="000000"/>
              </a:solidFill>
              <a:latin typeface="Calibri"/>
            </a:rPr>
            <a:t>Using the tool</a:t>
          </a:r>
        </a:p>
        <a:p>
          <a:pPr algn="l" rtl="0">
            <a:lnSpc>
              <a:spcPts val="1200"/>
            </a:lnSpc>
            <a:defRPr sz="1000"/>
          </a:pPr>
          <a:endParaRPr lang="en-GB" sz="1100" b="0" i="0" u="none" strike="noStrike" baseline="0">
            <a:solidFill>
              <a:srgbClr val="000000"/>
            </a:solidFill>
            <a:latin typeface="Calibri"/>
          </a:endParaRPr>
        </a:p>
        <a:p>
          <a:pPr algn="l" rtl="0">
            <a:lnSpc>
              <a:spcPts val="1200"/>
            </a:lnSpc>
            <a:defRPr sz="1000"/>
          </a:pPr>
          <a:r>
            <a:rPr lang="en-GB" sz="1100" b="0" i="0" u="none" strike="noStrike" baseline="0">
              <a:solidFill>
                <a:srgbClr val="000000"/>
              </a:solidFill>
              <a:latin typeface="Calibri"/>
            </a:rPr>
            <a:t>The tool can be used in two ways:</a:t>
          </a:r>
        </a:p>
        <a:p>
          <a:pPr algn="l" rtl="0">
            <a:lnSpc>
              <a:spcPts val="1200"/>
            </a:lnSpc>
            <a:defRPr sz="1000"/>
          </a:pPr>
          <a:endParaRPr lang="en-GB" sz="1100" b="0" i="0" u="none" strike="noStrike" baseline="0">
            <a:solidFill>
              <a:srgbClr val="000000"/>
            </a:solidFill>
            <a:latin typeface="Calibri"/>
          </a:endParaRPr>
        </a:p>
        <a:p>
          <a:pPr algn="l" rtl="0">
            <a:lnSpc>
              <a:spcPts val="1200"/>
            </a:lnSpc>
            <a:defRPr sz="1000"/>
          </a:pPr>
          <a:r>
            <a:rPr lang="en-GB" sz="1100" b="0" i="0" u="none" strike="noStrike" baseline="0">
              <a:solidFill>
                <a:srgbClr val="000000"/>
              </a:solidFill>
              <a:latin typeface="Calibri"/>
            </a:rPr>
            <a:t>The </a:t>
          </a:r>
          <a:r>
            <a:rPr lang="en-GB" sz="1100" b="1" i="0" u="none" strike="noStrike" baseline="0">
              <a:solidFill>
                <a:srgbClr val="000000"/>
              </a:solidFill>
              <a:latin typeface="Calibri"/>
            </a:rPr>
            <a:t>‘quick and simple’</a:t>
          </a:r>
          <a:r>
            <a:rPr lang="en-GB" sz="1100" b="0" i="0" u="none" strike="noStrike" baseline="0">
              <a:solidFill>
                <a:srgbClr val="000000"/>
              </a:solidFill>
              <a:latin typeface="Calibri"/>
            </a:rPr>
            <a:t> method (blue area of worksheets 5-11). </a:t>
          </a:r>
        </a:p>
        <a:p>
          <a:pPr algn="l" rtl="0">
            <a:lnSpc>
              <a:spcPts val="1200"/>
            </a:lnSpc>
            <a:defRPr sz="1000"/>
          </a:pPr>
          <a:r>
            <a:rPr lang="en-GB" sz="1100" b="0" i="0" u="none" strike="noStrike" baseline="0">
              <a:solidFill>
                <a:srgbClr val="000000"/>
              </a:solidFill>
              <a:latin typeface="Calibri"/>
            </a:rPr>
            <a:t>This only requires a number (which can be estimated) for each of the different types of ICT device. The spreadsheet then uses default assumptions of power ratings and usage to estimate the total energy consumption (kWh/y) and carbon dioxide emissions (kg/kWh) of the ICT devices in the worksheet labelled “Total and Analysis”.</a:t>
          </a:r>
        </a:p>
        <a:p>
          <a:pPr algn="l" rtl="0">
            <a:lnSpc>
              <a:spcPts val="1200"/>
            </a:lnSpc>
            <a:defRPr sz="1000"/>
          </a:pPr>
          <a:endParaRPr lang="en-GB" sz="1100" b="0" i="0" u="none" strike="noStrike" baseline="0">
            <a:solidFill>
              <a:srgbClr val="000000"/>
            </a:solidFill>
            <a:latin typeface="Calibri"/>
          </a:endParaRPr>
        </a:p>
        <a:p>
          <a:pPr algn="l" rtl="0">
            <a:lnSpc>
              <a:spcPts val="1200"/>
            </a:lnSpc>
            <a:defRPr sz="1000"/>
          </a:pPr>
          <a:r>
            <a:rPr lang="en-GB" sz="1100" b="0" i="0" u="none" strike="noStrike" baseline="0">
              <a:solidFill>
                <a:srgbClr val="000000"/>
              </a:solidFill>
              <a:latin typeface="Calibri"/>
            </a:rPr>
            <a:t>The </a:t>
          </a:r>
          <a:r>
            <a:rPr lang="en-GB" sz="1100" b="1" i="0" u="none" strike="noStrike" baseline="0">
              <a:solidFill>
                <a:srgbClr val="000000"/>
              </a:solidFill>
              <a:latin typeface="Calibri"/>
            </a:rPr>
            <a:t>‘thorough</a:t>
          </a:r>
          <a:r>
            <a:rPr lang="en-GB" sz="1100" b="0" i="0" u="none" strike="noStrike" baseline="0">
              <a:solidFill>
                <a:srgbClr val="000000"/>
              </a:solidFill>
              <a:latin typeface="Calibri"/>
            </a:rPr>
            <a:t>’ (and more accurate) method (yellow area of the worksheets 5-11). </a:t>
          </a:r>
        </a:p>
        <a:p>
          <a:pPr algn="l" rtl="0">
            <a:lnSpc>
              <a:spcPts val="1200"/>
            </a:lnSpc>
            <a:defRPr sz="1000"/>
          </a:pPr>
          <a:r>
            <a:rPr lang="en-GB" sz="1100" b="0" i="0" u="none" strike="noStrike" baseline="0">
              <a:solidFill>
                <a:srgbClr val="000000"/>
              </a:solidFill>
              <a:latin typeface="Calibri"/>
            </a:rPr>
            <a:t>In addition to numbers of devices, this enables users to enter institution-specific data on the power rating of equipment, and typical usage hours. The assumptions used to obtain the default settings for power and usage are described below, and also summarised in the worksheet labelled “Assumptions”.</a:t>
          </a:r>
        </a:p>
        <a:p>
          <a:pPr algn="l" rtl="0">
            <a:lnSpc>
              <a:spcPts val="1200"/>
            </a:lnSpc>
            <a:defRPr sz="1000"/>
          </a:pPr>
          <a:endParaRPr lang="en-GB" sz="1100" b="0" i="0" u="none" strike="noStrike" baseline="0">
            <a:solidFill>
              <a:srgbClr val="000000"/>
            </a:solidFill>
            <a:latin typeface="Calibri"/>
          </a:endParaRPr>
        </a:p>
        <a:p>
          <a:pPr algn="l" rtl="0">
            <a:lnSpc>
              <a:spcPts val="1200"/>
            </a:lnSpc>
            <a:defRPr sz="1000"/>
          </a:pPr>
          <a:endParaRPr lang="en-GB" sz="1100" b="0" i="0" u="none" strike="noStrike" baseline="0">
            <a:solidFill>
              <a:srgbClr val="000000"/>
            </a:solidFill>
            <a:latin typeface="Calibri"/>
          </a:endParaRPr>
        </a:p>
        <a:p>
          <a:pPr algn="l" rtl="0">
            <a:lnSpc>
              <a:spcPts val="1200"/>
            </a:lnSpc>
            <a:defRPr sz="1000"/>
          </a:pPr>
          <a:endParaRPr lang="en-GB" sz="1100" b="0" i="0" u="none" strike="noStrike" baseline="0">
            <a:solidFill>
              <a:srgbClr val="000000"/>
            </a:solidFill>
            <a:latin typeface="Calibri"/>
          </a:endParaRPr>
        </a:p>
      </xdr:txBody>
    </xdr:sp>
    <xdr:clientData/>
  </xdr:twoCellAnchor>
  <xdr:twoCellAnchor>
    <xdr:from>
      <xdr:col>0</xdr:col>
      <xdr:colOff>0</xdr:colOff>
      <xdr:row>64</xdr:row>
      <xdr:rowOff>19050</xdr:rowOff>
    </xdr:from>
    <xdr:to>
      <xdr:col>6</xdr:col>
      <xdr:colOff>752535</xdr:colOff>
      <xdr:row>98</xdr:row>
      <xdr:rowOff>130193</xdr:rowOff>
    </xdr:to>
    <xdr:sp macro="" textlink="">
      <xdr:nvSpPr>
        <xdr:cNvPr id="1785015" name="TextBox 2"/>
        <xdr:cNvSpPr txBox="1">
          <a:spLocks noChangeArrowheads="1"/>
        </xdr:cNvSpPr>
      </xdr:nvSpPr>
      <xdr:spPr bwMode="auto">
        <a:xfrm>
          <a:off x="0" y="10382250"/>
          <a:ext cx="5324535" cy="5616593"/>
        </a:xfrm>
        <a:prstGeom prst="rect">
          <a:avLst/>
        </a:prstGeom>
        <a:solidFill>
          <a:srgbClr val="C3D69B"/>
        </a:solidFill>
        <a:ln w="9525">
          <a:solidFill>
            <a:srgbClr val="BCBCBC"/>
          </a:solidFill>
          <a:miter lim="800000"/>
          <a:headEnd/>
          <a:tailEnd/>
        </a:ln>
      </xdr:spPr>
      <xdr:txBody>
        <a:bodyPr vertOverflow="clip" wrap="square" lIns="91440" tIns="45720" rIns="91440" bIns="45720" anchor="t" upright="1"/>
        <a:lstStyle/>
        <a:p>
          <a:pPr algn="l" rtl="0">
            <a:defRPr sz="1000"/>
          </a:pPr>
          <a:r>
            <a:rPr lang="en-GB" sz="1400" b="1" i="0" u="none" strike="noStrike" baseline="0">
              <a:solidFill>
                <a:srgbClr val="000000"/>
              </a:solidFill>
              <a:latin typeface="Calibri"/>
            </a:rPr>
            <a:t>Quick and Simple Method</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1: </a:t>
          </a:r>
          <a:r>
            <a:rPr lang="en-GB" sz="1100" b="0" i="0" u="none" strike="noStrike" baseline="0">
              <a:solidFill>
                <a:srgbClr val="000000"/>
              </a:solidFill>
              <a:latin typeface="Calibri"/>
            </a:rPr>
            <a:t>Working with relevant staff (IT management, energy management, print management, academics, library/learning support, research staff) gather data on the </a:t>
          </a:r>
          <a:r>
            <a:rPr lang="en-GB" sz="1100" b="0" i="1" u="none" strike="noStrike" baseline="0">
              <a:solidFill>
                <a:srgbClr val="000000"/>
              </a:solidFill>
              <a:latin typeface="Calibri"/>
            </a:rPr>
            <a:t>number of ICT devices</a:t>
          </a:r>
          <a:r>
            <a:rPr lang="en-GB" sz="1100" b="0" i="0" u="none" strike="noStrike" baseline="0">
              <a:solidFill>
                <a:srgbClr val="000000"/>
              </a:solidFill>
              <a:latin typeface="Calibri"/>
            </a:rPr>
            <a:t> at your institution.</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2</a:t>
          </a:r>
          <a:r>
            <a:rPr lang="en-GB" sz="1100" b="0" i="0" u="none" strike="noStrike" baseline="0">
              <a:solidFill>
                <a:srgbClr val="000000"/>
              </a:solidFill>
              <a:latin typeface="Calibri"/>
            </a:rPr>
            <a:t>: Use the “Menu” worksheet to navigate around the spreadsheet. For each individual category of ICT device, go to the relevant worksheet and enter estimates of the number of ICT devices at the university, including departmental devices. Use the “Menu” worksheet to measure progress as you complete each individual worksheet.</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3:</a:t>
          </a:r>
          <a:r>
            <a:rPr lang="en-GB" sz="1100" b="0" i="0" u="none" strike="noStrike" baseline="0">
              <a:solidFill>
                <a:srgbClr val="000000"/>
              </a:solidFill>
              <a:latin typeface="Calibri"/>
            </a:rPr>
            <a:t> Once you have entered all the data in the worksheets 5-11, the tool will provide a breakdown of ICT energy use by category and total energy consumption in the worksheet “Total and Analysis” with graphical displays in the worksheets “Energy use”, “Energy Cost” and “CO2 Emissions”.  If required you can amend the default electricity price and carbon dioxide emission. </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4</a:t>
          </a:r>
          <a:r>
            <a:rPr lang="en-GB" sz="1100" b="0" i="0" u="none" strike="noStrike" baseline="0">
              <a:solidFill>
                <a:srgbClr val="000000"/>
              </a:solidFill>
              <a:latin typeface="Calibri"/>
            </a:rPr>
            <a:t>:  In the “ICT in the University” worksheet enter data on total institution non-residential electricity use, total non-residential electricity cost and total non-residential electricity-related carbon emissions. Check the total ICT energy consumption estimate against the total non-residential electricity usage for the institution to see if it appears to be a reasonable proportion (e.g. between 10-50%). If very low or very high you may need to check the assumptions used.</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Once you have entered all the data, the tool will provide a breakdown of ICT energy use, energy costs and carbon emissions in the worksheet "Total and Analysis" with graphical displays in the worksheets "Energy Use", "Energy Cost" and "CO2 Emissions".</a:t>
          </a:r>
        </a:p>
      </xdr:txBody>
    </xdr:sp>
    <xdr:clientData/>
  </xdr:twoCellAnchor>
  <xdr:twoCellAnchor>
    <xdr:from>
      <xdr:col>0</xdr:col>
      <xdr:colOff>9525</xdr:colOff>
      <xdr:row>1</xdr:row>
      <xdr:rowOff>1</xdr:rowOff>
    </xdr:from>
    <xdr:to>
      <xdr:col>8</xdr:col>
      <xdr:colOff>292100</xdr:colOff>
      <xdr:row>44</xdr:row>
      <xdr:rowOff>88901</xdr:rowOff>
    </xdr:to>
    <xdr:sp macro="" textlink="">
      <xdr:nvSpPr>
        <xdr:cNvPr id="1785272" name="TextBox 3"/>
        <xdr:cNvSpPr txBox="1">
          <a:spLocks noChangeArrowheads="1"/>
        </xdr:cNvSpPr>
      </xdr:nvSpPr>
      <xdr:spPr bwMode="auto">
        <a:xfrm>
          <a:off x="9525" y="152401"/>
          <a:ext cx="7292975" cy="6642100"/>
        </a:xfrm>
        <a:prstGeom prst="rect">
          <a:avLst/>
        </a:prstGeom>
        <a:solidFill>
          <a:srgbClr val="D7E4BD"/>
        </a:solidFill>
        <a:ln w="9525">
          <a:solidFill>
            <a:srgbClr val="98B954"/>
          </a:solidFill>
          <a:miter lim="800000"/>
          <a:headEnd/>
          <a:tailEnd/>
        </a:ln>
        <a:effectLst>
          <a:outerShdw dist="20000" dir="5400000" rotWithShape="0">
            <a:srgbClr val="808080">
              <a:alpha val="37999"/>
            </a:srgbClr>
          </a:outerShdw>
        </a:effectLst>
      </xdr:spPr>
      <xdr:txBody>
        <a:bodyPr vertOverflow="clip" wrap="square" lIns="91440" tIns="45720" rIns="91440" bIns="45720" anchor="t" upright="1"/>
        <a:lstStyle/>
        <a:p>
          <a:pPr algn="l" rtl="0">
            <a:defRPr sz="1000"/>
          </a:pPr>
          <a:r>
            <a:rPr lang="en-GB" sz="1400" b="1" i="0" u="none" strike="noStrike" baseline="0">
              <a:solidFill>
                <a:srgbClr val="000000"/>
              </a:solidFill>
              <a:latin typeface="Calibri"/>
            </a:rPr>
            <a:t>READ ME: SusteIT ICT Energy and Carbon Footprinting Tool</a:t>
          </a:r>
        </a:p>
        <a:p>
          <a:pPr algn="l" rtl="0">
            <a:defRPr sz="1000"/>
          </a:pPr>
          <a:endParaRPr lang="en-GB" sz="1400" b="1"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Please note that there may be occasional problems with displays of graphs and tables - you may need to adjust your screen resolution for optimum display.</a:t>
          </a:r>
          <a:endParaRPr lang="en-GB" sz="1400" b="1"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The tool is a simple Excel spreadsheet which contains the following worksheets (numbered in the order in which they appear in the spreadsheet):</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1.  </a:t>
          </a:r>
          <a:r>
            <a:rPr lang="en-GB" sz="1100" b="1" i="0" u="none" strike="noStrike" baseline="0">
              <a:solidFill>
                <a:srgbClr val="000000"/>
              </a:solidFill>
              <a:latin typeface="Calibri"/>
            </a:rPr>
            <a:t>Menu </a:t>
          </a:r>
          <a:r>
            <a:rPr lang="en-GB" sz="1100" b="0" i="0" u="none" strike="noStrike" baseline="0">
              <a:solidFill>
                <a:srgbClr val="000000"/>
              </a:solidFill>
              <a:latin typeface="Calibri"/>
            </a:rPr>
            <a:t>– includes an introduction, and an overview on navigation and and completing the various worksheets</a:t>
          </a:r>
        </a:p>
        <a:p>
          <a:pPr algn="l" rtl="0">
            <a:defRPr sz="1000"/>
          </a:pPr>
          <a:r>
            <a:rPr lang="en-GB" sz="1100" b="0" i="0" u="none" strike="noStrike" baseline="0">
              <a:solidFill>
                <a:srgbClr val="000000"/>
              </a:solidFill>
              <a:latin typeface="Calibri"/>
            </a:rPr>
            <a:t>2.  </a:t>
          </a:r>
          <a:r>
            <a:rPr lang="en-GB" sz="1100" b="1" i="0" u="none" strike="noStrike" baseline="0">
              <a:solidFill>
                <a:srgbClr val="000000"/>
              </a:solidFill>
              <a:latin typeface="Calibri"/>
            </a:rPr>
            <a:t>Read Me</a:t>
          </a:r>
          <a:r>
            <a:rPr lang="en-GB" sz="1100" b="0" i="0" u="none" strike="noStrike" baseline="0">
              <a:solidFill>
                <a:srgbClr val="000000"/>
              </a:solidFill>
              <a:latin typeface="Calibri"/>
            </a:rPr>
            <a:t> – contains detailed step by step instructions (this tab)</a:t>
          </a:r>
        </a:p>
        <a:p>
          <a:pPr algn="l" rtl="0">
            <a:defRPr sz="1000"/>
          </a:pPr>
          <a:r>
            <a:rPr lang="en-GB" sz="1100" b="0" i="0" u="none" strike="noStrike" baseline="0">
              <a:solidFill>
                <a:srgbClr val="000000"/>
              </a:solidFill>
              <a:latin typeface="Calibri"/>
            </a:rPr>
            <a:t>3. </a:t>
          </a:r>
          <a:r>
            <a:rPr lang="en-GB" sz="1100" b="1" i="0" u="none" strike="noStrike" baseline="0">
              <a:solidFill>
                <a:srgbClr val="000000"/>
              </a:solidFill>
              <a:latin typeface="Calibri"/>
            </a:rPr>
            <a:t> Assumptions </a:t>
          </a:r>
          <a:r>
            <a:rPr lang="en-GB" sz="1100" b="0" i="0" u="none" strike="noStrike" baseline="0">
              <a:solidFill>
                <a:srgbClr val="000000"/>
              </a:solidFill>
              <a:latin typeface="Calibri"/>
            </a:rPr>
            <a:t>– provides all the default figures and how they were derived </a:t>
          </a:r>
        </a:p>
        <a:p>
          <a:pPr algn="l" rtl="0">
            <a:defRPr sz="1000"/>
          </a:pPr>
          <a:r>
            <a:rPr lang="en-GB" sz="1100" b="0" i="0" u="none" strike="noStrike" baseline="0">
              <a:solidFill>
                <a:srgbClr val="000000"/>
              </a:solidFill>
              <a:latin typeface="Calibri"/>
            </a:rPr>
            <a:t>4. </a:t>
          </a:r>
          <a:r>
            <a:rPr lang="en-GB" sz="1100" b="1" i="0" u="none" strike="noStrike" baseline="0">
              <a:solidFill>
                <a:srgbClr val="000000"/>
              </a:solidFill>
              <a:latin typeface="Calibri"/>
            </a:rPr>
            <a:t> Blank </a:t>
          </a:r>
          <a:r>
            <a:rPr lang="en-GB" sz="1100" b="0" i="0" u="none" strike="noStrike" baseline="0">
              <a:solidFill>
                <a:srgbClr val="000000"/>
              </a:solidFill>
              <a:latin typeface="Calibri"/>
            </a:rPr>
            <a:t>(was example from Sheffield University)</a:t>
          </a:r>
        </a:p>
        <a:p>
          <a:pPr algn="l" rtl="0">
            <a:defRPr sz="1000"/>
          </a:pPr>
          <a:r>
            <a:rPr lang="en-GB" sz="1100" b="0" i="0" u="none" strike="noStrike" baseline="0">
              <a:solidFill>
                <a:srgbClr val="000000"/>
              </a:solidFill>
              <a:latin typeface="Calibri"/>
            </a:rPr>
            <a:t>5. </a:t>
          </a:r>
          <a:r>
            <a:rPr lang="en-GB" sz="1100" b="1" i="0" u="none" strike="noStrike" baseline="0">
              <a:solidFill>
                <a:srgbClr val="000000"/>
              </a:solidFill>
              <a:latin typeface="Calibri"/>
            </a:rPr>
            <a:t> Blank (</a:t>
          </a:r>
          <a:r>
            <a:rPr lang="en-GB" sz="1100" b="0" i="0" u="none" strike="noStrike" baseline="0">
              <a:solidFill>
                <a:srgbClr val="000000"/>
              </a:solidFill>
              <a:latin typeface="Calibri"/>
            </a:rPr>
            <a:t>Was tab for high performance computing )</a:t>
          </a:r>
        </a:p>
        <a:p>
          <a:pPr algn="l" rtl="0">
            <a:defRPr sz="1000"/>
          </a:pPr>
          <a:r>
            <a:rPr lang="en-GB" sz="1100" b="0" i="0" u="none" strike="noStrike" baseline="0">
              <a:solidFill>
                <a:srgbClr val="000000"/>
              </a:solidFill>
              <a:latin typeface="Calibri"/>
            </a:rPr>
            <a:t>6.  </a:t>
          </a:r>
          <a:r>
            <a:rPr lang="en-GB" sz="1100" b="1" i="0" u="none" strike="noStrike" baseline="0">
              <a:solidFill>
                <a:srgbClr val="000000"/>
              </a:solidFill>
              <a:latin typeface="Calibri"/>
            </a:rPr>
            <a:t>Server Rooms </a:t>
          </a:r>
          <a:r>
            <a:rPr lang="en-GB" sz="1100" b="0" i="0" u="none" strike="noStrike" baseline="0">
              <a:solidFill>
                <a:srgbClr val="000000"/>
              </a:solidFill>
              <a:latin typeface="Calibri"/>
            </a:rPr>
            <a:t>– Enter data on central and departmental servers plus storage and cooling/power supply overhead</a:t>
          </a:r>
        </a:p>
        <a:p>
          <a:pPr algn="l" rtl="0">
            <a:defRPr sz="1000"/>
          </a:pPr>
          <a:r>
            <a:rPr lang="en-GB" sz="1100" b="0" i="0" u="none" strike="noStrike" baseline="0">
              <a:solidFill>
                <a:srgbClr val="000000"/>
              </a:solidFill>
              <a:latin typeface="Calibri"/>
            </a:rPr>
            <a:t>7.  </a:t>
          </a:r>
          <a:r>
            <a:rPr lang="en-GB" sz="1100" b="1" i="0" u="none" strike="noStrike" baseline="0">
              <a:solidFill>
                <a:srgbClr val="000000"/>
              </a:solidFill>
              <a:latin typeface="Calibri"/>
            </a:rPr>
            <a:t>PCs and Monitors </a:t>
          </a:r>
          <a:r>
            <a:rPr lang="en-GB" sz="1100" b="0" i="0" u="none" strike="noStrike" baseline="0">
              <a:solidFill>
                <a:srgbClr val="000000"/>
              </a:solidFill>
              <a:latin typeface="Calibri"/>
            </a:rPr>
            <a:t>– Enter data on PCs, laptops, thin clients and monitors</a:t>
          </a:r>
        </a:p>
        <a:p>
          <a:pPr algn="l" rtl="0">
            <a:defRPr sz="1000"/>
          </a:pPr>
          <a:r>
            <a:rPr lang="en-GB" sz="1100" b="0" i="0" u="none" strike="noStrike" baseline="0">
              <a:solidFill>
                <a:srgbClr val="000000"/>
              </a:solidFill>
              <a:latin typeface="Calibri"/>
            </a:rPr>
            <a:t>8.  </a:t>
          </a:r>
          <a:r>
            <a:rPr lang="en-GB" sz="1100" b="1" i="0" u="none" strike="noStrike" baseline="0">
              <a:solidFill>
                <a:srgbClr val="000000"/>
              </a:solidFill>
              <a:latin typeface="Calibri"/>
            </a:rPr>
            <a:t>Networks</a:t>
          </a:r>
          <a:r>
            <a:rPr lang="en-GB" sz="1100" b="0" i="0" u="none" strike="noStrike" baseline="0">
              <a:solidFill>
                <a:srgbClr val="000000"/>
              </a:solidFill>
              <a:latin typeface="Calibri"/>
            </a:rPr>
            <a:t> – Enter data on hubs, switches, routers and Power Over Ethernet</a:t>
          </a:r>
        </a:p>
        <a:p>
          <a:pPr algn="l" rtl="0">
            <a:defRPr sz="1000"/>
          </a:pPr>
          <a:r>
            <a:rPr lang="en-GB" sz="1100" b="0" i="0" u="none" strike="noStrike" baseline="0">
              <a:solidFill>
                <a:srgbClr val="000000"/>
              </a:solidFill>
              <a:latin typeface="Calibri"/>
            </a:rPr>
            <a:t>9.  </a:t>
          </a:r>
          <a:r>
            <a:rPr lang="en-GB" sz="1100" b="1" i="0" u="none" strike="noStrike" baseline="0">
              <a:solidFill>
                <a:srgbClr val="000000"/>
              </a:solidFill>
              <a:latin typeface="Calibri"/>
            </a:rPr>
            <a:t>Phones</a:t>
          </a:r>
          <a:r>
            <a:rPr lang="en-GB" sz="1100" b="0" i="0" u="none" strike="noStrike" baseline="0">
              <a:solidFill>
                <a:srgbClr val="000000"/>
              </a:solidFill>
              <a:latin typeface="Calibri"/>
            </a:rPr>
            <a:t> – Enter data on PABX and VOIP phones power supply/cooling overhead for PABX</a:t>
          </a:r>
        </a:p>
        <a:p>
          <a:pPr algn="l" rtl="0">
            <a:defRPr sz="1000"/>
          </a:pPr>
          <a:r>
            <a:rPr lang="en-GB" sz="1100" b="0" i="0" u="none" strike="noStrike" baseline="0">
              <a:solidFill>
                <a:srgbClr val="000000"/>
              </a:solidFill>
              <a:latin typeface="Calibri"/>
            </a:rPr>
            <a:t>10.  </a:t>
          </a:r>
          <a:r>
            <a:rPr lang="en-GB" sz="1100" b="1" i="0" u="none" strike="noStrike" baseline="0">
              <a:solidFill>
                <a:srgbClr val="000000"/>
              </a:solidFill>
              <a:latin typeface="Calibri"/>
            </a:rPr>
            <a:t>Imaging </a:t>
          </a:r>
          <a:r>
            <a:rPr lang="en-GB" sz="1100" b="0" i="0" u="none" strike="noStrike" baseline="0">
              <a:solidFill>
                <a:srgbClr val="000000"/>
              </a:solidFill>
              <a:latin typeface="Calibri"/>
            </a:rPr>
            <a:t>– Enter data on printers, copiers, scanners, faxes</a:t>
          </a:r>
        </a:p>
        <a:p>
          <a:pPr algn="l" rtl="0">
            <a:defRPr sz="1000"/>
          </a:pPr>
          <a:r>
            <a:rPr lang="en-GB" sz="1100" b="0" i="0" u="none" strike="noStrike" baseline="0">
              <a:solidFill>
                <a:srgbClr val="000000"/>
              </a:solidFill>
              <a:latin typeface="Calibri"/>
            </a:rPr>
            <a:t>11.  </a:t>
          </a:r>
          <a:r>
            <a:rPr lang="en-GB" sz="1100" b="1" i="0" u="none" strike="noStrike" baseline="0">
              <a:solidFill>
                <a:srgbClr val="000000"/>
              </a:solidFill>
              <a:latin typeface="Calibri"/>
            </a:rPr>
            <a:t>AV </a:t>
          </a:r>
          <a:r>
            <a:rPr lang="en-GB" sz="1100" b="0" i="0" u="none" strike="noStrike" baseline="0">
              <a:solidFill>
                <a:srgbClr val="000000"/>
              </a:solidFill>
              <a:latin typeface="Calibri"/>
            </a:rPr>
            <a:t>– Enter data on projectors, OHP and plasma screens</a:t>
          </a:r>
        </a:p>
        <a:p>
          <a:pPr algn="l" rtl="0">
            <a:defRPr sz="1000"/>
          </a:pPr>
          <a:r>
            <a:rPr lang="en-GB" sz="1100" b="0" i="0" u="none" strike="noStrike" baseline="0">
              <a:solidFill>
                <a:srgbClr val="000000"/>
              </a:solidFill>
              <a:latin typeface="Calibri"/>
            </a:rPr>
            <a:t>12</a:t>
          </a:r>
          <a:r>
            <a:rPr lang="en-GB" sz="1100" b="1" i="0" u="none" strike="noStrike" baseline="0">
              <a:solidFill>
                <a:srgbClr val="000000"/>
              </a:solidFill>
              <a:latin typeface="Calibri"/>
            </a:rPr>
            <a:t>.  Total and Analysis </a:t>
          </a:r>
          <a:r>
            <a:rPr lang="en-GB" sz="1100" b="0" i="0" u="none" strike="noStrike" baseline="0">
              <a:solidFill>
                <a:srgbClr val="000000"/>
              </a:solidFill>
              <a:latin typeface="Calibri"/>
            </a:rPr>
            <a:t>– Displays results for energy use and carbon dioxide emissions broken down by category of device</a:t>
          </a:r>
        </a:p>
        <a:p>
          <a:pPr algn="l" rtl="0">
            <a:defRPr sz="1000"/>
          </a:pPr>
          <a:r>
            <a:rPr lang="en-GB" sz="1100" b="0" i="0" u="none" strike="noStrike" baseline="0">
              <a:solidFill>
                <a:srgbClr val="000000"/>
              </a:solidFill>
              <a:latin typeface="Calibri"/>
            </a:rPr>
            <a:t>13.  </a:t>
          </a:r>
          <a:r>
            <a:rPr lang="en-GB" sz="1100" b="1" i="0" u="none" strike="noStrike" baseline="0">
              <a:solidFill>
                <a:srgbClr val="000000"/>
              </a:solidFill>
              <a:latin typeface="Calibri"/>
            </a:rPr>
            <a:t>Energy Use </a:t>
          </a:r>
          <a:r>
            <a:rPr lang="en-GB" sz="1100" b="0" i="0" u="none" strike="noStrike" baseline="0">
              <a:solidFill>
                <a:srgbClr val="000000"/>
              </a:solidFill>
              <a:latin typeface="Calibri"/>
            </a:rPr>
            <a:t>– Provides graphic displays of energy use broken down by category of device</a:t>
          </a:r>
        </a:p>
        <a:p>
          <a:pPr algn="l" rtl="0">
            <a:defRPr sz="1000"/>
          </a:pPr>
          <a:r>
            <a:rPr lang="en-GB" sz="1100" b="0" i="0" u="none" strike="noStrike" baseline="0">
              <a:solidFill>
                <a:srgbClr val="000000"/>
              </a:solidFill>
              <a:latin typeface="Calibri"/>
            </a:rPr>
            <a:t>14.  </a:t>
          </a:r>
          <a:r>
            <a:rPr lang="en-GB" sz="1100" b="1" i="0" u="none" strike="noStrike" baseline="0">
              <a:solidFill>
                <a:srgbClr val="000000"/>
              </a:solidFill>
              <a:latin typeface="Calibri"/>
            </a:rPr>
            <a:t>Energy Cost </a:t>
          </a:r>
          <a:r>
            <a:rPr lang="en-GB" sz="1100" b="0" i="0" u="none" strike="noStrike" baseline="0">
              <a:solidFill>
                <a:srgbClr val="000000"/>
              </a:solidFill>
              <a:latin typeface="Calibri"/>
            </a:rPr>
            <a:t>– Provides graphic displays of energy cost broken down by category of device</a:t>
          </a:r>
        </a:p>
        <a:p>
          <a:pPr algn="l" rtl="0">
            <a:defRPr sz="1000"/>
          </a:pPr>
          <a:r>
            <a:rPr lang="en-GB" sz="1100" b="0" i="0" u="none" strike="noStrike" baseline="0">
              <a:solidFill>
                <a:srgbClr val="000000"/>
              </a:solidFill>
              <a:latin typeface="Calibri"/>
            </a:rPr>
            <a:t>15. </a:t>
          </a:r>
          <a:r>
            <a:rPr lang="en-GB" sz="1100" b="1" i="0" u="none" strike="noStrike" baseline="0">
              <a:solidFill>
                <a:srgbClr val="000000"/>
              </a:solidFill>
              <a:latin typeface="Calibri"/>
            </a:rPr>
            <a:t> CO2 Emissions </a:t>
          </a:r>
          <a:r>
            <a:rPr lang="en-GB" sz="1100" b="0" i="0" u="none" strike="noStrike" baseline="0">
              <a:solidFill>
                <a:srgbClr val="000000"/>
              </a:solidFill>
              <a:latin typeface="Calibri"/>
            </a:rPr>
            <a:t>– Provides graphic displays of carbon dioxide emissions broken down by category of device</a:t>
          </a:r>
        </a:p>
        <a:p>
          <a:pPr algn="l" rtl="0">
            <a:defRPr sz="1000"/>
          </a:pPr>
          <a:r>
            <a:rPr lang="en-GB" sz="1100" b="0" i="0" u="none" strike="noStrike" baseline="0">
              <a:solidFill>
                <a:srgbClr val="000000"/>
              </a:solidFill>
              <a:latin typeface="Calibri"/>
            </a:rPr>
            <a:t>16.  </a:t>
          </a:r>
          <a:r>
            <a:rPr lang="en-GB" sz="1100" b="1" i="0" u="none" strike="noStrike" baseline="0">
              <a:solidFill>
                <a:srgbClr val="000000"/>
              </a:solidFill>
              <a:latin typeface="Calibri"/>
            </a:rPr>
            <a:t>ICT in the Organisation </a:t>
          </a:r>
          <a:r>
            <a:rPr lang="en-GB" sz="1100" b="0" i="0" u="none" strike="noStrike" baseline="0">
              <a:solidFill>
                <a:srgbClr val="000000"/>
              </a:solidFill>
              <a:latin typeface="Calibri"/>
            </a:rPr>
            <a:t>– Optional -compares ICT energy and carbon dioxide emissions to total organisational energy and carbon dioxide emissions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Worksheets 2-4 above are informational only.</a:t>
          </a:r>
        </a:p>
        <a:p>
          <a:pPr algn="l" rtl="0">
            <a:defRPr sz="1000"/>
          </a:pPr>
          <a:r>
            <a:rPr lang="en-GB" sz="1100" b="0" i="0" u="none" strike="noStrike" baseline="0">
              <a:solidFill>
                <a:srgbClr val="000000"/>
              </a:solidFill>
              <a:latin typeface="Calibri"/>
            </a:rPr>
            <a:t>Worksheets 5 – 11 are the main worksheets requiring data input on numbers of devices and, where available, data on power and usage. They each have a similar format.</a:t>
          </a:r>
        </a:p>
        <a:p>
          <a:pPr algn="l" rtl="0">
            <a:defRPr sz="1000"/>
          </a:pPr>
          <a:r>
            <a:rPr lang="en-GB" sz="1100" b="0" i="0" u="none" strike="noStrike" baseline="0">
              <a:solidFill>
                <a:srgbClr val="000000"/>
              </a:solidFill>
              <a:latin typeface="Calibri"/>
            </a:rPr>
            <a:t>Worksheet 12 displays results for worksheets 5-11 based on default assumptions for electricity costs and carbon dioxide emissions. These defaults can be amended if required.</a:t>
          </a:r>
        </a:p>
        <a:p>
          <a:pPr algn="l" rtl="0">
            <a:defRPr sz="1000"/>
          </a:pPr>
          <a:r>
            <a:rPr lang="en-GB" sz="1100" b="0" i="0" u="none" strike="noStrike" baseline="0">
              <a:solidFill>
                <a:srgbClr val="000000"/>
              </a:solidFill>
              <a:latin typeface="Calibri"/>
            </a:rPr>
            <a:t>Worksheets 13-15 displays bar and pie charts of the results for worksheets 5-11.</a:t>
          </a:r>
        </a:p>
        <a:p>
          <a:pPr algn="l" rtl="0">
            <a:defRPr sz="1000"/>
          </a:pPr>
          <a:r>
            <a:rPr lang="en-GB" sz="1100" b="0" i="0" u="none" strike="noStrike" baseline="0">
              <a:solidFill>
                <a:srgbClr val="000000"/>
              </a:solidFill>
              <a:latin typeface="Calibri"/>
            </a:rPr>
            <a:t>Worksheet 16 require data input on the total (non-residential) electricity use, costs and carbon emissions for the organisation and displays ICT as a proportion of those. </a:t>
          </a:r>
        </a:p>
      </xdr:txBody>
    </xdr:sp>
    <xdr:clientData/>
  </xdr:twoCellAnchor>
  <xdr:twoCellAnchor>
    <xdr:from>
      <xdr:col>0</xdr:col>
      <xdr:colOff>0</xdr:colOff>
      <xdr:row>100</xdr:row>
      <xdr:rowOff>146050</xdr:rowOff>
    </xdr:from>
    <xdr:to>
      <xdr:col>6</xdr:col>
      <xdr:colOff>742885</xdr:colOff>
      <xdr:row>184</xdr:row>
      <xdr:rowOff>3189</xdr:rowOff>
    </xdr:to>
    <xdr:sp macro="" textlink="">
      <xdr:nvSpPr>
        <xdr:cNvPr id="1784901" name="TextBox 4"/>
        <xdr:cNvSpPr txBox="1">
          <a:spLocks noChangeArrowheads="1"/>
        </xdr:cNvSpPr>
      </xdr:nvSpPr>
      <xdr:spPr bwMode="auto">
        <a:xfrm>
          <a:off x="0" y="16338550"/>
          <a:ext cx="5314885" cy="13458839"/>
        </a:xfrm>
        <a:prstGeom prst="rect">
          <a:avLst/>
        </a:prstGeom>
        <a:solidFill>
          <a:srgbClr val="DBEEF4"/>
        </a:solidFill>
        <a:ln w="9525">
          <a:solidFill>
            <a:srgbClr val="BCBCBC"/>
          </a:solidFill>
          <a:miter lim="800000"/>
          <a:headEnd/>
          <a:tailEnd/>
        </a:ln>
      </xdr:spPr>
      <xdr:txBody>
        <a:bodyPr vertOverflow="clip" wrap="square" lIns="91440" tIns="45720" rIns="91440" bIns="45720" anchor="t" upright="1"/>
        <a:lstStyle/>
        <a:p>
          <a:pPr algn="l" rtl="0">
            <a:defRPr sz="1000"/>
          </a:pPr>
          <a:r>
            <a:rPr lang="en-GB" sz="1400" b="1" i="0" u="none" strike="noStrike" baseline="0">
              <a:solidFill>
                <a:srgbClr val="000000"/>
              </a:solidFill>
              <a:latin typeface="Calibri"/>
            </a:rPr>
            <a:t>Thorough Method</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1: </a:t>
          </a:r>
          <a:r>
            <a:rPr lang="en-GB" sz="1100" b="0" i="0" u="none" strike="noStrike" baseline="0">
              <a:solidFill>
                <a:srgbClr val="000000"/>
              </a:solidFill>
              <a:latin typeface="Calibri"/>
            </a:rPr>
            <a:t>Working with relevant staff (IT management, energy management, print management, academics, library/learning support) gather data on </a:t>
          </a:r>
          <a:r>
            <a:rPr lang="en-GB" sz="1100" b="0" i="1" u="none" strike="noStrike" baseline="0">
              <a:solidFill>
                <a:srgbClr val="000000"/>
              </a:solidFill>
              <a:latin typeface="Calibri"/>
            </a:rPr>
            <a:t>the number, type and typical usage of ICT devices</a:t>
          </a:r>
          <a:r>
            <a:rPr lang="en-GB" sz="1100" b="0" i="0" u="none" strike="noStrike" baseline="0">
              <a:solidFill>
                <a:srgbClr val="000000"/>
              </a:solidFill>
              <a:latin typeface="Calibri"/>
            </a:rPr>
            <a:t> at your institution.</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2: </a:t>
          </a:r>
          <a:r>
            <a:rPr lang="en-GB" sz="1100" b="0" i="0" u="none" strike="noStrike" baseline="0">
              <a:solidFill>
                <a:srgbClr val="000000"/>
              </a:solidFill>
              <a:latin typeface="Calibri"/>
            </a:rPr>
            <a:t>Use the “Menu” worksheet to navigate around the spreadsheet. For each individual category of ICT device, go to the relevant worksheet and enter estimates of the number of ICT devices at the university, including departmental devices in worksheets 5-11 for individual categories. Use the “Menu” worksheet to measure progress as you complete each individual worksheet.</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3</a:t>
          </a:r>
          <a:r>
            <a:rPr lang="en-GB" sz="1100" b="0" i="0" u="none" strike="noStrike" baseline="0">
              <a:solidFill>
                <a:srgbClr val="000000"/>
              </a:solidFill>
              <a:latin typeface="Calibri"/>
            </a:rPr>
            <a:t>: If your institution uses some form of powersave management to put computers into a lower power mode (e.g. hibernate, sleep or standby) after a certain period or at a certain time, then you need to estimate what proportion of PCs are affected, both in computer suites and in departments. This will affect the usage hours in a particular energy mode (i.e. computers with powersave management typically spend less time in active/idle mode). You will then need to adjust the usage hours in active mode in the yellow area of the worksheet “PCs and monitors” accordingly (the hours in standby mode will adjust automatically).</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4: </a:t>
          </a:r>
          <a:r>
            <a:rPr lang="en-GB" sz="1100" b="0" i="0" u="none" strike="noStrike" baseline="0">
              <a:solidFill>
                <a:srgbClr val="000000"/>
              </a:solidFill>
              <a:latin typeface="Calibri"/>
            </a:rPr>
            <a:t>Check the usage assumptions in the “Imaging” and “AV” worksheets and adjust in the yellow area of the worksheet where necessary.</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5: </a:t>
          </a:r>
          <a:r>
            <a:rPr lang="en-GB" sz="1100" b="0" i="0" u="none" strike="noStrike" baseline="0">
              <a:solidFill>
                <a:srgbClr val="000000"/>
              </a:solidFill>
              <a:latin typeface="Calibri"/>
            </a:rPr>
            <a:t>Check if your institution has any data on the overheads as shown in Table 1 and amend the default value where appropriate in the relevant worksheet.</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Table 1: Default values for the overheads used in the tool</a:t>
          </a: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Worksheet           Overhead                                    Cell                 Default value</a:t>
          </a:r>
        </a:p>
        <a:p>
          <a:pPr algn="l" rtl="0">
            <a:defRPr sz="1000"/>
          </a:pPr>
          <a:r>
            <a:rPr lang="en-GB" sz="1100" b="0" i="0" u="none" strike="noStrike" baseline="0">
              <a:solidFill>
                <a:srgbClr val="000000"/>
              </a:solidFill>
              <a:latin typeface="Calibri"/>
            </a:rPr>
            <a:t>HPC                      Cooling                                          E8                    0.425</a:t>
          </a:r>
        </a:p>
        <a:p>
          <a:pPr algn="l" rtl="0">
            <a:defRPr sz="1000"/>
          </a:pPr>
          <a:r>
            <a:rPr lang="en-GB" sz="1100" b="0" i="0" u="none" strike="noStrike" baseline="0">
              <a:solidFill>
                <a:srgbClr val="000000"/>
              </a:solidFill>
              <a:latin typeface="Calibri"/>
            </a:rPr>
            <a:t>HPC                      Power supply                                E9                    0.075</a:t>
          </a:r>
        </a:p>
        <a:p>
          <a:pPr algn="l" rtl="0">
            <a:defRPr sz="1000"/>
          </a:pPr>
          <a:r>
            <a:rPr lang="en-GB" sz="1100" b="0" i="0" u="none" strike="noStrike" baseline="0">
              <a:solidFill>
                <a:srgbClr val="000000"/>
              </a:solidFill>
              <a:latin typeface="Calibri"/>
            </a:rPr>
            <a:t>Servers                 Storage and other equipment       E7                    0.15</a:t>
          </a:r>
        </a:p>
        <a:p>
          <a:pPr algn="l" rtl="0">
            <a:defRPr sz="1000"/>
          </a:pPr>
          <a:r>
            <a:rPr lang="en-GB" sz="1100" b="0" i="0" u="none" strike="noStrike" baseline="0">
              <a:solidFill>
                <a:srgbClr val="000000"/>
              </a:solidFill>
              <a:latin typeface="Calibri"/>
            </a:rPr>
            <a:t>Servers                 Cooling                                          E9                    0.425</a:t>
          </a:r>
        </a:p>
        <a:p>
          <a:pPr algn="l" rtl="0">
            <a:defRPr sz="1000"/>
          </a:pPr>
          <a:r>
            <a:rPr lang="en-GB" sz="1100" b="0" i="0" u="none" strike="noStrike" baseline="0">
              <a:solidFill>
                <a:srgbClr val="000000"/>
              </a:solidFill>
              <a:latin typeface="Calibri"/>
            </a:rPr>
            <a:t>Servers                 Power supply                                E10                  0.075</a:t>
          </a:r>
        </a:p>
        <a:p>
          <a:pPr algn="l" rtl="0">
            <a:defRPr sz="1000"/>
          </a:pPr>
          <a:r>
            <a:rPr lang="en-GB" sz="1100" b="0" i="0" u="none" strike="noStrike" baseline="0">
              <a:solidFill>
                <a:srgbClr val="000000"/>
              </a:solidFill>
              <a:latin typeface="Calibri"/>
            </a:rPr>
            <a:t>PCs &amp; Monitors    Cooling (for airconditioned            H19                  0</a:t>
          </a:r>
        </a:p>
        <a:p>
          <a:pPr algn="l" rtl="0">
            <a:defRPr sz="1000"/>
          </a:pPr>
          <a:r>
            <a:rPr lang="en-GB" sz="1100" b="0" i="0" u="none" strike="noStrike" baseline="0">
              <a:solidFill>
                <a:srgbClr val="000000"/>
              </a:solidFill>
              <a:latin typeface="Calibri"/>
            </a:rPr>
            <a:t>                             computer suites only)</a:t>
          </a:r>
        </a:p>
        <a:p>
          <a:pPr algn="l" rtl="0">
            <a:defRPr sz="1000"/>
          </a:pPr>
          <a:r>
            <a:rPr lang="en-GB" sz="1100" b="0" i="0" u="none" strike="noStrike" baseline="0">
              <a:solidFill>
                <a:srgbClr val="000000"/>
              </a:solidFill>
              <a:latin typeface="Calibri"/>
            </a:rPr>
            <a:t>Phones                 PABX cooling and power supply   E6                    0.1</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6</a:t>
          </a:r>
          <a:r>
            <a:rPr lang="en-GB" sz="1100" b="0" i="0" u="none" strike="noStrike" baseline="0">
              <a:solidFill>
                <a:srgbClr val="000000"/>
              </a:solidFill>
              <a:latin typeface="Calibri"/>
            </a:rPr>
            <a:t>: Check the tool's default figures for power ratings (watts) for the different devices in worksheets 5-11 (see Table 6 for summary), and see if these appear reasonable based on the typical devices used at your institution. If too low or too high, change the default settings in the yellow area of worksheets 5-11. If you are unsure, estimate a range of energy consumption based on separate calculations using low and high power ratings.</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7: </a:t>
          </a:r>
          <a:r>
            <a:rPr lang="en-GB" sz="1100" b="0" i="0" u="none" strike="noStrike" baseline="0">
              <a:solidFill>
                <a:srgbClr val="000000"/>
              </a:solidFill>
              <a:latin typeface="Calibri"/>
            </a:rPr>
            <a:t>Check the tool's default figures for usage (hours per year) for the different devices in worksheets 5-11(see Table 7 for summary), and see if these appear reasonable based on usage patterns at your institution. If too high or too low, change the default settings in the yellow area of the tool. If you are unsure, estimate a range of energy consumption based on separate calculations using low and high usage rates.</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8</a:t>
          </a:r>
          <a:r>
            <a:rPr lang="en-GB" sz="1100" b="0" i="0" u="none" strike="noStrike" baseline="0">
              <a:solidFill>
                <a:srgbClr val="000000"/>
              </a:solidFill>
              <a:latin typeface="Calibri"/>
            </a:rPr>
            <a:t>: In worksheet “Total and Analysis” check the default figures for electricity costs (p/kWh) and carbon dioxide emission factor (kgCO2/kWh) and change if necessary. The former is based on a typical figure for 2011 (including VAT). The latter is based on Defra’s 2008 conversion factor for grid electricity which is a rolling average of the last five years and is updated annually. Institutions with Combined Heat and Power (CHP) should use the conversion method in Defra’s Guidelines.  Also add the staff numbers that are covered by your returns for each category</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Once you have entered all the data, the tool will provide a breakdown of ICT energy use, energy costs and carbon emissions in the worksheet “Total and Analysis” with graphical displays in the worksheets “Energy use”, “Energy Cost” and “CO2 Emissions”. </a:t>
          </a:r>
        </a:p>
        <a:p>
          <a:pPr algn="l" rtl="0">
            <a:defRPr sz="1000"/>
          </a:pPr>
          <a:endParaRPr lang="en-GB" sz="1100" b="0" i="0" u="none" strike="noStrike" baseline="0">
            <a:solidFill>
              <a:srgbClr val="000000"/>
            </a:solidFill>
            <a:latin typeface="Calibri"/>
          </a:endParaRPr>
        </a:p>
      </xdr:txBody>
    </xdr:sp>
    <xdr:clientData/>
  </xdr:twoCellAnchor>
  <xdr:oneCellAnchor>
    <xdr:from>
      <xdr:col>7</xdr:col>
      <xdr:colOff>0</xdr:colOff>
      <xdr:row>176</xdr:row>
      <xdr:rowOff>0</xdr:rowOff>
    </xdr:from>
    <xdr:ext cx="2359813" cy="1031693"/>
    <xdr:sp macro="" textlink="">
      <xdr:nvSpPr>
        <xdr:cNvPr id="6" name="TextBox 5"/>
        <xdr:cNvSpPr txBox="1"/>
      </xdr:nvSpPr>
      <xdr:spPr>
        <a:xfrm>
          <a:off x="5334000" y="2849880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7</xdr:col>
      <xdr:colOff>76200</xdr:colOff>
      <xdr:row>176</xdr:row>
      <xdr:rowOff>19050</xdr:rowOff>
    </xdr:from>
    <xdr:to>
      <xdr:col>8</xdr:col>
      <xdr:colOff>171450</xdr:colOff>
      <xdr:row>178</xdr:row>
      <xdr:rowOff>9525</xdr:rowOff>
    </xdr:to>
    <xdr:pic>
      <xdr:nvPicPr>
        <xdr:cNvPr id="3145298" name="Picture 10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8517850"/>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48</xdr:row>
      <xdr:rowOff>152400</xdr:rowOff>
    </xdr:from>
    <xdr:ext cx="2359813" cy="1031693"/>
    <xdr:sp macro="" textlink="">
      <xdr:nvSpPr>
        <xdr:cNvPr id="2" name="TextBox 1"/>
        <xdr:cNvSpPr txBox="1"/>
      </xdr:nvSpPr>
      <xdr:spPr>
        <a:xfrm>
          <a:off x="6257925" y="1857375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1</xdr:col>
      <xdr:colOff>76200</xdr:colOff>
      <xdr:row>49</xdr:row>
      <xdr:rowOff>9525</xdr:rowOff>
    </xdr:from>
    <xdr:to>
      <xdr:col>2</xdr:col>
      <xdr:colOff>152400</xdr:colOff>
      <xdr:row>49</xdr:row>
      <xdr:rowOff>323850</xdr:rowOff>
    </xdr:to>
    <xdr:pic>
      <xdr:nvPicPr>
        <xdr:cNvPr id="3564694" name="Picture 10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1862137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93</xdr:row>
      <xdr:rowOff>152400</xdr:rowOff>
    </xdr:from>
    <xdr:to>
      <xdr:col>4</xdr:col>
      <xdr:colOff>0</xdr:colOff>
      <xdr:row>109</xdr:row>
      <xdr:rowOff>0</xdr:rowOff>
    </xdr:to>
    <xdr:graphicFrame macro="">
      <xdr:nvGraphicFramePr>
        <xdr:cNvPr id="48405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285750</xdr:colOff>
      <xdr:row>19</xdr:row>
      <xdr:rowOff>0</xdr:rowOff>
    </xdr:from>
    <xdr:to>
      <xdr:col>4</xdr:col>
      <xdr:colOff>311150</xdr:colOff>
      <xdr:row>19</xdr:row>
      <xdr:rowOff>144039</xdr:rowOff>
    </xdr:to>
    <xdr:sp macro="" textlink="">
      <xdr:nvSpPr>
        <xdr:cNvPr id="9" name="Rounded Rectangle 8">
          <a:hlinkClick xmlns:r="http://schemas.openxmlformats.org/officeDocument/2006/relationships" r:id="rId2"/>
        </xdr:cNvPr>
        <xdr:cNvSpPr/>
      </xdr:nvSpPr>
      <xdr:spPr bwMode="auto">
        <a:xfrm>
          <a:off x="4648200" y="5721349"/>
          <a:ext cx="2263775" cy="509165"/>
        </a:xfrm>
        <a:prstGeom prst="roundRect">
          <a:avLst/>
        </a:prstGeom>
        <a:no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endParaRPr lang="en-GB"/>
        </a:p>
      </xdr:txBody>
    </xdr:sp>
    <xdr:clientData/>
  </xdr:twoCellAnchor>
  <xdr:twoCellAnchor editAs="oneCell">
    <xdr:from>
      <xdr:col>0</xdr:col>
      <xdr:colOff>304800</xdr:colOff>
      <xdr:row>0</xdr:row>
      <xdr:rowOff>9525</xdr:rowOff>
    </xdr:from>
    <xdr:to>
      <xdr:col>1</xdr:col>
      <xdr:colOff>828675</xdr:colOff>
      <xdr:row>1</xdr:row>
      <xdr:rowOff>0</xdr:rowOff>
    </xdr:to>
    <xdr:pic>
      <xdr:nvPicPr>
        <xdr:cNvPr id="4840516" name="Picture 15" descr="two logos.pdf"/>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9525"/>
          <a:ext cx="24384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19</xdr:row>
      <xdr:rowOff>0</xdr:rowOff>
    </xdr:from>
    <xdr:to>
      <xdr:col>4</xdr:col>
      <xdr:colOff>609600</xdr:colOff>
      <xdr:row>19</xdr:row>
      <xdr:rowOff>314325</xdr:rowOff>
    </xdr:to>
    <xdr:pic>
      <xdr:nvPicPr>
        <xdr:cNvPr id="4840517" name="Picture 107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00650" y="976312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19</xdr:row>
          <xdr:rowOff>0</xdr:rowOff>
        </xdr:from>
        <xdr:to>
          <xdr:col>4</xdr:col>
          <xdr:colOff>371475</xdr:colOff>
          <xdr:row>19</xdr:row>
          <xdr:rowOff>238125</xdr:rowOff>
        </xdr:to>
        <xdr:sp macro="" textlink="">
          <xdr:nvSpPr>
            <xdr:cNvPr id="4840449" name="Check Box 1" hidden="1">
              <a:extLst>
                <a:ext uri="{63B3BB69-23CF-44E3-9099-C40C66FF867C}">
                  <a14:compatExt spid="_x0000_s484044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0</xdr:rowOff>
        </xdr:from>
        <xdr:to>
          <xdr:col>4</xdr:col>
          <xdr:colOff>352425</xdr:colOff>
          <xdr:row>19</xdr:row>
          <xdr:rowOff>361950</xdr:rowOff>
        </xdr:to>
        <xdr:sp macro="" textlink="">
          <xdr:nvSpPr>
            <xdr:cNvPr id="4840450" name="Check Box 2" hidden="1">
              <a:extLst>
                <a:ext uri="{63B3BB69-23CF-44E3-9099-C40C66FF867C}">
                  <a14:compatExt spid="_x0000_s484045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0</xdr:rowOff>
        </xdr:from>
        <xdr:to>
          <xdr:col>4</xdr:col>
          <xdr:colOff>371475</xdr:colOff>
          <xdr:row>19</xdr:row>
          <xdr:rowOff>361950</xdr:rowOff>
        </xdr:to>
        <xdr:sp macro="" textlink="">
          <xdr:nvSpPr>
            <xdr:cNvPr id="4840451" name="Check Box 3" hidden="1">
              <a:extLst>
                <a:ext uri="{63B3BB69-23CF-44E3-9099-C40C66FF867C}">
                  <a14:compatExt spid="_x0000_s484045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0</xdr:rowOff>
        </xdr:from>
        <xdr:to>
          <xdr:col>4</xdr:col>
          <xdr:colOff>390525</xdr:colOff>
          <xdr:row>19</xdr:row>
          <xdr:rowOff>333375</xdr:rowOff>
        </xdr:to>
        <xdr:sp macro="" textlink="">
          <xdr:nvSpPr>
            <xdr:cNvPr id="4840452" name="Check Box 4" hidden="1">
              <a:extLst>
                <a:ext uri="{63B3BB69-23CF-44E3-9099-C40C66FF867C}">
                  <a14:compatExt spid="_x0000_s484045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xdr:row>
          <xdr:rowOff>0</xdr:rowOff>
        </xdr:from>
        <xdr:to>
          <xdr:col>4</xdr:col>
          <xdr:colOff>400050</xdr:colOff>
          <xdr:row>19</xdr:row>
          <xdr:rowOff>247650</xdr:rowOff>
        </xdr:to>
        <xdr:sp macro="" textlink="">
          <xdr:nvSpPr>
            <xdr:cNvPr id="4840453" name="Check Box 5" hidden="1">
              <a:extLst>
                <a:ext uri="{63B3BB69-23CF-44E3-9099-C40C66FF867C}">
                  <a14:compatExt spid="_x0000_s484045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0</xdr:rowOff>
        </xdr:from>
        <xdr:to>
          <xdr:col>4</xdr:col>
          <xdr:colOff>390525</xdr:colOff>
          <xdr:row>19</xdr:row>
          <xdr:rowOff>238125</xdr:rowOff>
        </xdr:to>
        <xdr:sp macro="" textlink="">
          <xdr:nvSpPr>
            <xdr:cNvPr id="4840454" name="Check Box 6" hidden="1">
              <a:extLst>
                <a:ext uri="{63B3BB69-23CF-44E3-9099-C40C66FF867C}">
                  <a14:compatExt spid="_x0000_s484045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9"/>
                      </a:gs>
                    </a:gsLst>
                    <a:lin ang="5400000"/>
                  </a:gradFill>
                </a14:hiddenFill>
              </a:ext>
              <a:ext uri="{91240B29-F687-4F45-9708-019B960494DF}">
                <a14:hiddenLine w="19050">
                  <a:solidFill>
                    <a:srgbClr val="000000"/>
                  </a:solidFill>
                  <a:miter lim="800000"/>
                  <a:headEnd/>
                  <a:tailEnd/>
                </a14:hiddenLine>
              </a:ext>
            </a:extLst>
          </xdr:spPr>
          <xdr:txBody>
            <a:bodyPr vertOverflow="clip" wrap="square" lIns="45720" tIns="36576" rIns="0" bIns="36576" anchor="ctr" upright="1"/>
            <a:lstStyle/>
            <a:p>
              <a:pPr algn="l" rtl="0">
                <a:defRPr sz="1000"/>
              </a:pPr>
              <a:r>
                <a:rPr lang="en-GB" sz="1000" b="0" i="0" u="none" strike="noStrike" baseline="0">
                  <a:solidFill>
                    <a:srgbClr val="000000"/>
                  </a:solidFill>
                  <a:latin typeface="Geneva"/>
                </a:rPr>
                <a:t>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142875</xdr:colOff>
      <xdr:row>102</xdr:row>
      <xdr:rowOff>152400</xdr:rowOff>
    </xdr:from>
    <xdr:to>
      <xdr:col>4</xdr:col>
      <xdr:colOff>0</xdr:colOff>
      <xdr:row>118</xdr:row>
      <xdr:rowOff>0</xdr:rowOff>
    </xdr:to>
    <xdr:graphicFrame macro="">
      <xdr:nvGraphicFramePr>
        <xdr:cNvPr id="467284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779968</xdr:colOff>
      <xdr:row>18</xdr:row>
      <xdr:rowOff>2117</xdr:rowOff>
    </xdr:from>
    <xdr:to>
      <xdr:col>1</xdr:col>
      <xdr:colOff>1411066</xdr:colOff>
      <xdr:row>20</xdr:row>
      <xdr:rowOff>150211</xdr:rowOff>
    </xdr:to>
    <xdr:sp macro="" textlink="">
      <xdr:nvSpPr>
        <xdr:cNvPr id="5" name="Rounded Rectangle 4">
          <a:hlinkClick xmlns:r="http://schemas.openxmlformats.org/officeDocument/2006/relationships" r:id="rId2"/>
        </xdr:cNvPr>
        <xdr:cNvSpPr/>
      </xdr:nvSpPr>
      <xdr:spPr bwMode="auto">
        <a:xfrm>
          <a:off x="3581376" y="2650067"/>
          <a:ext cx="711223" cy="524933"/>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PCs and monitors</a:t>
          </a:r>
        </a:p>
      </xdr:txBody>
    </xdr:sp>
    <xdr:clientData/>
  </xdr:twoCellAnchor>
  <xdr:twoCellAnchor>
    <xdr:from>
      <xdr:col>1</xdr:col>
      <xdr:colOff>1481644</xdr:colOff>
      <xdr:row>18</xdr:row>
      <xdr:rowOff>0</xdr:rowOff>
    </xdr:from>
    <xdr:to>
      <xdr:col>1</xdr:col>
      <xdr:colOff>2098560</xdr:colOff>
      <xdr:row>20</xdr:row>
      <xdr:rowOff>150238</xdr:rowOff>
    </xdr:to>
    <xdr:sp macro="" textlink="">
      <xdr:nvSpPr>
        <xdr:cNvPr id="6" name="Rounded Rectangle 5">
          <a:hlinkClick xmlns:r="http://schemas.openxmlformats.org/officeDocument/2006/relationships" r:id="rId3"/>
        </xdr:cNvPr>
        <xdr:cNvSpPr/>
      </xdr:nvSpPr>
      <xdr:spPr bwMode="auto">
        <a:xfrm>
          <a:off x="4368777" y="2658533"/>
          <a:ext cx="702757" cy="516467"/>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Networks</a:t>
          </a:r>
        </a:p>
      </xdr:txBody>
    </xdr:sp>
    <xdr:clientData/>
  </xdr:twoCellAnchor>
  <xdr:twoCellAnchor>
    <xdr:from>
      <xdr:col>1</xdr:col>
      <xdr:colOff>2175912</xdr:colOff>
      <xdr:row>18</xdr:row>
      <xdr:rowOff>0</xdr:rowOff>
    </xdr:from>
    <xdr:to>
      <xdr:col>2</xdr:col>
      <xdr:colOff>414219</xdr:colOff>
      <xdr:row>20</xdr:row>
      <xdr:rowOff>150239</xdr:rowOff>
    </xdr:to>
    <xdr:sp macro="" textlink="">
      <xdr:nvSpPr>
        <xdr:cNvPr id="7" name="Rounded Rectangle 6">
          <a:hlinkClick xmlns:r="http://schemas.openxmlformats.org/officeDocument/2006/relationships" r:id="rId4"/>
        </xdr:cNvPr>
        <xdr:cNvSpPr/>
      </xdr:nvSpPr>
      <xdr:spPr bwMode="auto">
        <a:xfrm>
          <a:off x="5160412" y="2501900"/>
          <a:ext cx="702755" cy="512234"/>
        </a:xfrm>
        <a:prstGeom prst="roundRect">
          <a:avLst/>
        </a:prstGeom>
        <a:solidFill>
          <a:srgbClr val="B6E985"/>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Phones</a:t>
          </a:r>
        </a:p>
      </xdr:txBody>
    </xdr:sp>
    <xdr:clientData/>
  </xdr:twoCellAnchor>
  <xdr:twoCellAnchor>
    <xdr:from>
      <xdr:col>1</xdr:col>
      <xdr:colOff>74049</xdr:colOff>
      <xdr:row>21</xdr:row>
      <xdr:rowOff>124879</xdr:rowOff>
    </xdr:from>
    <xdr:to>
      <xdr:col>1</xdr:col>
      <xdr:colOff>1530262</xdr:colOff>
      <xdr:row>25</xdr:row>
      <xdr:rowOff>126969</xdr:rowOff>
    </xdr:to>
    <xdr:sp macro="" textlink="">
      <xdr:nvSpPr>
        <xdr:cNvPr id="8" name="Rounded Rectangle 7">
          <a:hlinkClick xmlns:r="http://schemas.openxmlformats.org/officeDocument/2006/relationships" r:id="rId5"/>
        </xdr:cNvPr>
        <xdr:cNvSpPr/>
      </xdr:nvSpPr>
      <xdr:spPr bwMode="auto">
        <a:xfrm>
          <a:off x="2763274" y="3785654"/>
          <a:ext cx="1665603" cy="621246"/>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Totals and analysis</a:t>
          </a:r>
        </a:p>
      </xdr:txBody>
    </xdr:sp>
    <xdr:clientData/>
  </xdr:twoCellAnchor>
  <xdr:twoCellAnchor>
    <xdr:from>
      <xdr:col>0</xdr:col>
      <xdr:colOff>69851</xdr:colOff>
      <xdr:row>1</xdr:row>
      <xdr:rowOff>231774</xdr:rowOff>
    </xdr:from>
    <xdr:to>
      <xdr:col>0</xdr:col>
      <xdr:colOff>1816647</xdr:colOff>
      <xdr:row>7</xdr:row>
      <xdr:rowOff>25400</xdr:rowOff>
    </xdr:to>
    <xdr:sp macro="" textlink="">
      <xdr:nvSpPr>
        <xdr:cNvPr id="9" name="Rectangle 8"/>
        <xdr:cNvSpPr/>
      </xdr:nvSpPr>
      <xdr:spPr bwMode="auto">
        <a:xfrm>
          <a:off x="69851" y="1082674"/>
          <a:ext cx="1746796" cy="847726"/>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85725</xdr:colOff>
      <xdr:row>14</xdr:row>
      <xdr:rowOff>174625</xdr:rowOff>
    </xdr:from>
    <xdr:to>
      <xdr:col>0</xdr:col>
      <xdr:colOff>1828800</xdr:colOff>
      <xdr:row>22</xdr:row>
      <xdr:rowOff>47625</xdr:rowOff>
    </xdr:to>
    <xdr:sp macro="" textlink="">
      <xdr:nvSpPr>
        <xdr:cNvPr id="3505432" name="Rectangle 9"/>
        <xdr:cNvSpPr>
          <a:spLocks noChangeArrowheads="1"/>
        </xdr:cNvSpPr>
      </xdr:nvSpPr>
      <xdr:spPr bwMode="auto">
        <a:xfrm>
          <a:off x="85725" y="3070225"/>
          <a:ext cx="1743075" cy="1193800"/>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xdr:from>
      <xdr:col>0</xdr:col>
      <xdr:colOff>82550</xdr:colOff>
      <xdr:row>9</xdr:row>
      <xdr:rowOff>12700</xdr:rowOff>
    </xdr:from>
    <xdr:to>
      <xdr:col>0</xdr:col>
      <xdr:colOff>1841506</xdr:colOff>
      <xdr:row>13</xdr:row>
      <xdr:rowOff>148167</xdr:rowOff>
    </xdr:to>
    <xdr:sp macro="" textlink="">
      <xdr:nvSpPr>
        <xdr:cNvPr id="107332" name="Rectangle 10"/>
        <xdr:cNvSpPr>
          <a:spLocks noChangeArrowheads="1"/>
        </xdr:cNvSpPr>
      </xdr:nvSpPr>
      <xdr:spPr bwMode="auto">
        <a:xfrm>
          <a:off x="82550" y="2070100"/>
          <a:ext cx="1758956" cy="795867"/>
        </a:xfrm>
        <a:prstGeom prst="rect">
          <a:avLst/>
        </a:prstGeom>
        <a:solidFill>
          <a:srgbClr val="FFFDA1"/>
        </a:solidFill>
        <a:ln w="9525">
          <a:noFill/>
          <a:round/>
          <a:headEnd/>
          <a:tailEnd/>
        </a:ln>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3</xdr:col>
      <xdr:colOff>117475</xdr:colOff>
      <xdr:row>18</xdr:row>
      <xdr:rowOff>12700</xdr:rowOff>
    </xdr:from>
    <xdr:to>
      <xdr:col>3</xdr:col>
      <xdr:colOff>790636</xdr:colOff>
      <xdr:row>20</xdr:row>
      <xdr:rowOff>133370</xdr:rowOff>
    </xdr:to>
    <xdr:sp macro="" textlink="">
      <xdr:nvSpPr>
        <xdr:cNvPr id="107333" name="Rounded Rectangle 11">
          <a:hlinkClick xmlns:r="http://schemas.openxmlformats.org/officeDocument/2006/relationships" r:id="rId6"/>
        </xdr:cNvPr>
        <xdr:cNvSpPr>
          <a:spLocks noChangeArrowheads="1"/>
        </xdr:cNvSpPr>
      </xdr:nvSpPr>
      <xdr:spPr bwMode="auto">
        <a:xfrm>
          <a:off x="6740525" y="3162300"/>
          <a:ext cx="769327" cy="479506"/>
        </a:xfrm>
        <a:prstGeom prst="roundRect">
          <a:avLst>
            <a:gd name="adj" fmla="val 16667"/>
          </a:avLst>
        </a:prstGeom>
        <a:solidFill>
          <a:srgbClr val="C3D69B"/>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AV</a:t>
          </a:r>
        </a:p>
      </xdr:txBody>
    </xdr:sp>
    <xdr:clientData/>
  </xdr:twoCellAnchor>
  <xdr:twoCellAnchor>
    <xdr:from>
      <xdr:col>0</xdr:col>
      <xdr:colOff>188383</xdr:colOff>
      <xdr:row>23</xdr:row>
      <xdr:rowOff>133349</xdr:rowOff>
    </xdr:from>
    <xdr:to>
      <xdr:col>0</xdr:col>
      <xdr:colOff>1599934</xdr:colOff>
      <xdr:row>27</xdr:row>
      <xdr:rowOff>124882</xdr:rowOff>
    </xdr:to>
    <xdr:sp macro="" textlink="">
      <xdr:nvSpPr>
        <xdr:cNvPr id="13" name="Rounded Rectangle 12">
          <a:hlinkClick xmlns:r="http://schemas.openxmlformats.org/officeDocument/2006/relationships" r:id="rId7"/>
        </xdr:cNvPr>
        <xdr:cNvSpPr/>
      </xdr:nvSpPr>
      <xdr:spPr bwMode="auto">
        <a:xfrm>
          <a:off x="220133" y="4089399"/>
          <a:ext cx="1608667" cy="618066"/>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2</xdr:col>
      <xdr:colOff>476250</xdr:colOff>
      <xdr:row>18</xdr:row>
      <xdr:rowOff>0</xdr:rowOff>
    </xdr:from>
    <xdr:to>
      <xdr:col>3</xdr:col>
      <xdr:colOff>57150</xdr:colOff>
      <xdr:row>20</xdr:row>
      <xdr:rowOff>123825</xdr:rowOff>
    </xdr:to>
    <xdr:sp macro="" textlink="">
      <xdr:nvSpPr>
        <xdr:cNvPr id="3505436" name="Rounded Rectangle 13">
          <a:hlinkClick xmlns:r="http://schemas.openxmlformats.org/officeDocument/2006/relationships" r:id="rId8"/>
        </xdr:cNvPr>
        <xdr:cNvSpPr>
          <a:spLocks noChangeArrowheads="1"/>
        </xdr:cNvSpPr>
      </xdr:nvSpPr>
      <xdr:spPr bwMode="auto">
        <a:xfrm>
          <a:off x="5200650" y="3152775"/>
          <a:ext cx="638175" cy="495300"/>
        </a:xfrm>
        <a:prstGeom prst="roundRect">
          <a:avLst>
            <a:gd name="adj" fmla="val 16667"/>
          </a:avLst>
        </a:prstGeom>
        <a:solidFill>
          <a:srgbClr val="008500">
            <a:alpha val="43921"/>
          </a:srgbClr>
        </a:solidFill>
        <a:ln w="9525">
          <a:solidFill>
            <a:srgbClr val="98B954"/>
          </a:solidFill>
          <a:round/>
          <a:headEnd/>
          <a:tailEnd/>
        </a:ln>
        <a:effectLst>
          <a:outerShdw dist="23000" dir="5400000" rotWithShape="0">
            <a:srgbClr val="808080">
              <a:alpha val="34998"/>
            </a:srgbClr>
          </a:outerShdw>
        </a:effectLst>
      </xdr:spPr>
      <xdr:txBody>
        <a:bodyPr vertOverflow="clip" wrap="square" lIns="18288" tIns="0" rIns="0" bIns="0" anchor="ctr" upright="1"/>
        <a:lstStyle/>
        <a:p>
          <a:pPr algn="ctr" rtl="0">
            <a:defRPr sz="1000"/>
          </a:pPr>
          <a:r>
            <a:rPr lang="en-GB" sz="900" b="0" i="0" u="none" strike="noStrike" baseline="0">
              <a:solidFill>
                <a:srgbClr val="FFFFFF"/>
              </a:solidFill>
              <a:latin typeface="Arial"/>
              <a:cs typeface="Arial"/>
            </a:rPr>
            <a:t>Imaging</a:t>
          </a:r>
        </a:p>
      </xdr:txBody>
    </xdr:sp>
    <xdr:clientData/>
  </xdr:twoCellAnchor>
  <xdr:twoCellAnchor editAs="oneCell">
    <xdr:from>
      <xdr:col>1</xdr:col>
      <xdr:colOff>0</xdr:colOff>
      <xdr:row>0</xdr:row>
      <xdr:rowOff>0</xdr:rowOff>
    </xdr:from>
    <xdr:to>
      <xdr:col>2</xdr:col>
      <xdr:colOff>257175</xdr:colOff>
      <xdr:row>0</xdr:row>
      <xdr:rowOff>771525</xdr:rowOff>
    </xdr:to>
    <xdr:pic>
      <xdr:nvPicPr>
        <xdr:cNvPr id="4672856" name="Picture 14" descr="two logos.pdf"/>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43150" y="0"/>
          <a:ext cx="27336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25</xdr:row>
      <xdr:rowOff>0</xdr:rowOff>
    </xdr:from>
    <xdr:ext cx="2359813" cy="1031693"/>
    <xdr:sp macro="" textlink="">
      <xdr:nvSpPr>
        <xdr:cNvPr id="15" name="TextBox 14"/>
        <xdr:cNvSpPr txBox="1"/>
      </xdr:nvSpPr>
      <xdr:spPr>
        <a:xfrm>
          <a:off x="6886575" y="510540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4</xdr:col>
      <xdr:colOff>76200</xdr:colOff>
      <xdr:row>25</xdr:row>
      <xdr:rowOff>19050</xdr:rowOff>
    </xdr:from>
    <xdr:to>
      <xdr:col>4</xdr:col>
      <xdr:colOff>933450</xdr:colOff>
      <xdr:row>27</xdr:row>
      <xdr:rowOff>0</xdr:rowOff>
    </xdr:to>
    <xdr:pic>
      <xdr:nvPicPr>
        <xdr:cNvPr id="4672858" name="Picture 107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962775" y="5124450"/>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142875</xdr:colOff>
      <xdr:row>96</xdr:row>
      <xdr:rowOff>152400</xdr:rowOff>
    </xdr:from>
    <xdr:to>
      <xdr:col>4</xdr:col>
      <xdr:colOff>0</xdr:colOff>
      <xdr:row>112</xdr:row>
      <xdr:rowOff>0</xdr:rowOff>
    </xdr:to>
    <xdr:graphicFrame macro="">
      <xdr:nvGraphicFramePr>
        <xdr:cNvPr id="508109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750336</xdr:colOff>
      <xdr:row>23</xdr:row>
      <xdr:rowOff>102657</xdr:rowOff>
    </xdr:from>
    <xdr:to>
      <xdr:col>1</xdr:col>
      <xdr:colOff>1384452</xdr:colOff>
      <xdr:row>26</xdr:row>
      <xdr:rowOff>150284</xdr:rowOff>
    </xdr:to>
    <xdr:sp macro="" textlink="">
      <xdr:nvSpPr>
        <xdr:cNvPr id="3" name="Rounded Rectangle 2">
          <a:hlinkClick xmlns:r="http://schemas.openxmlformats.org/officeDocument/2006/relationships" r:id="rId2"/>
        </xdr:cNvPr>
        <xdr:cNvSpPr/>
      </xdr:nvSpPr>
      <xdr:spPr bwMode="auto">
        <a:xfrm>
          <a:off x="3268111" y="4301065"/>
          <a:ext cx="728155" cy="508002"/>
        </a:xfrm>
        <a:prstGeom prst="roundRect">
          <a:avLst/>
        </a:prstGeom>
        <a:solidFill>
          <a:srgbClr val="C3D69B"/>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wrap="square" lIns="18288" tIns="0" rIns="0" bIns="0" rtlCol="0" anchor="ctr" upright="1"/>
        <a:lstStyle/>
        <a:p>
          <a:pPr algn="ctr" rtl="0">
            <a:defRPr sz="1000"/>
          </a:pPr>
          <a:r>
            <a:rPr lang="en-GB" sz="900" b="0" i="0" u="none" strike="noStrike" baseline="0">
              <a:solidFill>
                <a:srgbClr val="000000"/>
              </a:solidFill>
              <a:latin typeface="Arial"/>
              <a:cs typeface="Arial"/>
            </a:rPr>
            <a:t>Servers</a:t>
          </a:r>
        </a:p>
      </xdr:txBody>
    </xdr:sp>
    <xdr:clientData/>
  </xdr:twoCellAnchor>
  <xdr:twoCellAnchor>
    <xdr:from>
      <xdr:col>1</xdr:col>
      <xdr:colOff>1460477</xdr:colOff>
      <xdr:row>23</xdr:row>
      <xdr:rowOff>91018</xdr:rowOff>
    </xdr:from>
    <xdr:to>
      <xdr:col>1</xdr:col>
      <xdr:colOff>2090778</xdr:colOff>
      <xdr:row>26</xdr:row>
      <xdr:rowOff>150284</xdr:rowOff>
    </xdr:to>
    <xdr:sp macro="" textlink="">
      <xdr:nvSpPr>
        <xdr:cNvPr id="6" name="Rounded Rectangle 5">
          <a:hlinkClick xmlns:r="http://schemas.openxmlformats.org/officeDocument/2006/relationships" r:id="rId3"/>
        </xdr:cNvPr>
        <xdr:cNvSpPr/>
      </xdr:nvSpPr>
      <xdr:spPr bwMode="auto">
        <a:xfrm>
          <a:off x="4360310" y="4368801"/>
          <a:ext cx="702757" cy="516466"/>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Networks</a:t>
          </a:r>
        </a:p>
      </xdr:txBody>
    </xdr:sp>
    <xdr:clientData/>
  </xdr:twoCellAnchor>
  <xdr:twoCellAnchor>
    <xdr:from>
      <xdr:col>2</xdr:col>
      <xdr:colOff>50801</xdr:colOff>
      <xdr:row>23</xdr:row>
      <xdr:rowOff>94193</xdr:rowOff>
    </xdr:from>
    <xdr:to>
      <xdr:col>3</xdr:col>
      <xdr:colOff>38101</xdr:colOff>
      <xdr:row>27</xdr:row>
      <xdr:rowOff>38180</xdr:rowOff>
    </xdr:to>
    <xdr:sp macro="" textlink="">
      <xdr:nvSpPr>
        <xdr:cNvPr id="7" name="Rounded Rectangle 6">
          <a:hlinkClick xmlns:r="http://schemas.openxmlformats.org/officeDocument/2006/relationships" r:id="rId4"/>
        </xdr:cNvPr>
        <xdr:cNvSpPr/>
      </xdr:nvSpPr>
      <xdr:spPr bwMode="auto">
        <a:xfrm>
          <a:off x="4876801" y="4288368"/>
          <a:ext cx="723900" cy="550332"/>
        </a:xfrm>
        <a:prstGeom prst="roundRect">
          <a:avLst/>
        </a:prstGeom>
        <a:solidFill>
          <a:srgbClr val="B6E985"/>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Phones</a:t>
          </a:r>
        </a:p>
      </xdr:txBody>
    </xdr:sp>
    <xdr:clientData/>
  </xdr:twoCellAnchor>
  <xdr:twoCellAnchor>
    <xdr:from>
      <xdr:col>0</xdr:col>
      <xdr:colOff>69851</xdr:colOff>
      <xdr:row>3</xdr:row>
      <xdr:rowOff>0</xdr:rowOff>
    </xdr:from>
    <xdr:to>
      <xdr:col>0</xdr:col>
      <xdr:colOff>1812677</xdr:colOff>
      <xdr:row>3</xdr:row>
      <xdr:rowOff>1007550</xdr:rowOff>
    </xdr:to>
    <xdr:sp macro="" textlink="">
      <xdr:nvSpPr>
        <xdr:cNvPr id="9" name="Rectangle 8"/>
        <xdr:cNvSpPr/>
      </xdr:nvSpPr>
      <xdr:spPr bwMode="auto">
        <a:xfrm>
          <a:off x="69851" y="1308100"/>
          <a:ext cx="1742826" cy="1007550"/>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28575</xdr:colOff>
      <xdr:row>9</xdr:row>
      <xdr:rowOff>76200</xdr:rowOff>
    </xdr:from>
    <xdr:to>
      <xdr:col>0</xdr:col>
      <xdr:colOff>1781175</xdr:colOff>
      <xdr:row>19</xdr:row>
      <xdr:rowOff>85725</xdr:rowOff>
    </xdr:to>
    <xdr:sp macro="" textlink="">
      <xdr:nvSpPr>
        <xdr:cNvPr id="3483932" name="Rectangle 9"/>
        <xdr:cNvSpPr>
          <a:spLocks noChangeArrowheads="1"/>
        </xdr:cNvSpPr>
      </xdr:nvSpPr>
      <xdr:spPr bwMode="auto">
        <a:xfrm>
          <a:off x="28575" y="2466975"/>
          <a:ext cx="1752600" cy="1114425"/>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xdr:from>
      <xdr:col>0</xdr:col>
      <xdr:colOff>69850</xdr:colOff>
      <xdr:row>4</xdr:row>
      <xdr:rowOff>63500</xdr:rowOff>
    </xdr:from>
    <xdr:to>
      <xdr:col>0</xdr:col>
      <xdr:colOff>1808986</xdr:colOff>
      <xdr:row>8</xdr:row>
      <xdr:rowOff>152400</xdr:rowOff>
    </xdr:to>
    <xdr:sp macro="" textlink="">
      <xdr:nvSpPr>
        <xdr:cNvPr id="106318" name="Rectangle 10"/>
        <xdr:cNvSpPr>
          <a:spLocks noChangeArrowheads="1"/>
        </xdr:cNvSpPr>
      </xdr:nvSpPr>
      <xdr:spPr bwMode="auto">
        <a:xfrm>
          <a:off x="69850" y="2451100"/>
          <a:ext cx="1739136" cy="698500"/>
        </a:xfrm>
        <a:prstGeom prst="rect">
          <a:avLst/>
        </a:prstGeom>
        <a:solidFill>
          <a:srgbClr val="FFFDA1"/>
        </a:solidFill>
        <a:ln w="9525">
          <a:noFill/>
          <a:round/>
          <a:headEnd/>
          <a:tailEnd/>
        </a:ln>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4</xdr:col>
      <xdr:colOff>15874</xdr:colOff>
      <xdr:row>23</xdr:row>
      <xdr:rowOff>101600</xdr:rowOff>
    </xdr:from>
    <xdr:to>
      <xdr:col>4</xdr:col>
      <xdr:colOff>679621</xdr:colOff>
      <xdr:row>27</xdr:row>
      <xdr:rowOff>60427</xdr:rowOff>
    </xdr:to>
    <xdr:sp macro="" textlink="">
      <xdr:nvSpPr>
        <xdr:cNvPr id="106319" name="Rounded Rectangle 11">
          <a:hlinkClick xmlns:r="http://schemas.openxmlformats.org/officeDocument/2006/relationships" r:id="rId5"/>
        </xdr:cNvPr>
        <xdr:cNvSpPr>
          <a:spLocks noChangeArrowheads="1"/>
        </xdr:cNvSpPr>
      </xdr:nvSpPr>
      <xdr:spPr bwMode="auto">
        <a:xfrm>
          <a:off x="6391274" y="4292600"/>
          <a:ext cx="758825" cy="558800"/>
        </a:xfrm>
        <a:prstGeom prst="roundRect">
          <a:avLst>
            <a:gd name="adj" fmla="val 16667"/>
          </a:avLst>
        </a:prstGeom>
        <a:solidFill>
          <a:srgbClr val="C3D69B"/>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AV</a:t>
          </a:r>
        </a:p>
      </xdr:txBody>
    </xdr:sp>
    <xdr:clientData/>
  </xdr:twoCellAnchor>
  <xdr:twoCellAnchor>
    <xdr:from>
      <xdr:col>0</xdr:col>
      <xdr:colOff>189418</xdr:colOff>
      <xdr:row>21</xdr:row>
      <xdr:rowOff>2115</xdr:rowOff>
    </xdr:from>
    <xdr:to>
      <xdr:col>0</xdr:col>
      <xdr:colOff>1591482</xdr:colOff>
      <xdr:row>24</xdr:row>
      <xdr:rowOff>101510</xdr:rowOff>
    </xdr:to>
    <xdr:sp macro="" textlink="">
      <xdr:nvSpPr>
        <xdr:cNvPr id="13" name="Rounded Rectangle 12">
          <a:hlinkClick xmlns:r="http://schemas.openxmlformats.org/officeDocument/2006/relationships" r:id="rId6"/>
        </xdr:cNvPr>
        <xdr:cNvSpPr/>
      </xdr:nvSpPr>
      <xdr:spPr bwMode="auto">
        <a:xfrm>
          <a:off x="237043" y="3471332"/>
          <a:ext cx="1608667" cy="618066"/>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3</xdr:col>
      <xdr:colOff>114300</xdr:colOff>
      <xdr:row>23</xdr:row>
      <xdr:rowOff>123825</xdr:rowOff>
    </xdr:from>
    <xdr:to>
      <xdr:col>3</xdr:col>
      <xdr:colOff>657225</xdr:colOff>
      <xdr:row>27</xdr:row>
      <xdr:rowOff>57150</xdr:rowOff>
    </xdr:to>
    <xdr:sp macro="" textlink="">
      <xdr:nvSpPr>
        <xdr:cNvPr id="3483936" name="Rounded Rectangle 16">
          <a:hlinkClick xmlns:r="http://schemas.openxmlformats.org/officeDocument/2006/relationships" r:id="rId7"/>
        </xdr:cNvPr>
        <xdr:cNvSpPr>
          <a:spLocks noChangeArrowheads="1"/>
        </xdr:cNvSpPr>
      </xdr:nvSpPr>
      <xdr:spPr bwMode="auto">
        <a:xfrm>
          <a:off x="4991100" y="4419600"/>
          <a:ext cx="542925" cy="581025"/>
        </a:xfrm>
        <a:prstGeom prst="roundRect">
          <a:avLst>
            <a:gd name="adj" fmla="val 16667"/>
          </a:avLst>
        </a:prstGeom>
        <a:solidFill>
          <a:srgbClr val="008500">
            <a:alpha val="43921"/>
          </a:srgbClr>
        </a:solidFill>
        <a:ln w="9525">
          <a:solidFill>
            <a:srgbClr val="98B954"/>
          </a:solidFill>
          <a:round/>
          <a:headEnd/>
          <a:tailEnd/>
        </a:ln>
        <a:effectLst>
          <a:outerShdw dist="23000" dir="5400000" rotWithShape="0">
            <a:srgbClr val="808080">
              <a:alpha val="34998"/>
            </a:srgbClr>
          </a:outerShdw>
        </a:effectLst>
      </xdr:spPr>
      <xdr:txBody>
        <a:bodyPr vertOverflow="clip" wrap="square" lIns="18288" tIns="0" rIns="0" bIns="0" anchor="ctr" upright="1"/>
        <a:lstStyle/>
        <a:p>
          <a:pPr algn="ctr" rtl="0">
            <a:defRPr sz="1000"/>
          </a:pPr>
          <a:r>
            <a:rPr lang="en-GB" sz="900" b="0" i="0" u="none" strike="noStrike" baseline="0">
              <a:solidFill>
                <a:srgbClr val="FFFFFF"/>
              </a:solidFill>
              <a:latin typeface="Arial"/>
              <a:cs typeface="Arial"/>
            </a:rPr>
            <a:t>Imaging</a:t>
          </a:r>
        </a:p>
      </xdr:txBody>
    </xdr:sp>
    <xdr:clientData/>
  </xdr:twoCellAnchor>
  <xdr:twoCellAnchor>
    <xdr:from>
      <xdr:col>0</xdr:col>
      <xdr:colOff>2089150</xdr:colOff>
      <xdr:row>28</xdr:row>
      <xdr:rowOff>101600</xdr:rowOff>
    </xdr:from>
    <xdr:to>
      <xdr:col>1</xdr:col>
      <xdr:colOff>1416011</xdr:colOff>
      <xdr:row>32</xdr:row>
      <xdr:rowOff>131298</xdr:rowOff>
    </xdr:to>
    <xdr:sp macro="" textlink="">
      <xdr:nvSpPr>
        <xdr:cNvPr id="14" name="Rounded Rectangle 13">
          <a:hlinkClick xmlns:r="http://schemas.openxmlformats.org/officeDocument/2006/relationships" r:id="rId8"/>
        </xdr:cNvPr>
        <xdr:cNvSpPr/>
      </xdr:nvSpPr>
      <xdr:spPr bwMode="auto">
        <a:xfrm>
          <a:off x="2374900" y="4902200"/>
          <a:ext cx="1654510" cy="629757"/>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Totals and analysis</a:t>
          </a:r>
        </a:p>
      </xdr:txBody>
    </xdr:sp>
    <xdr:clientData/>
  </xdr:twoCellAnchor>
  <xdr:twoCellAnchor editAs="oneCell">
    <xdr:from>
      <xdr:col>1</xdr:col>
      <xdr:colOff>0</xdr:colOff>
      <xdr:row>0</xdr:row>
      <xdr:rowOff>0</xdr:rowOff>
    </xdr:from>
    <xdr:to>
      <xdr:col>3</xdr:col>
      <xdr:colOff>0</xdr:colOff>
      <xdr:row>0</xdr:row>
      <xdr:rowOff>771525</xdr:rowOff>
    </xdr:to>
    <xdr:pic>
      <xdr:nvPicPr>
        <xdr:cNvPr id="5081109" name="Picture 15" descr="two logos.pdf"/>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14550" y="0"/>
          <a:ext cx="27622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19050</xdr:colOff>
      <xdr:row>28</xdr:row>
      <xdr:rowOff>142875</xdr:rowOff>
    </xdr:from>
    <xdr:ext cx="2359813" cy="1031693"/>
    <xdr:sp macro="" textlink="">
      <xdr:nvSpPr>
        <xdr:cNvPr id="16" name="TextBox 15"/>
        <xdr:cNvSpPr txBox="1"/>
      </xdr:nvSpPr>
      <xdr:spPr>
        <a:xfrm>
          <a:off x="6324600" y="636270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5</xdr:col>
      <xdr:colOff>95250</xdr:colOff>
      <xdr:row>29</xdr:row>
      <xdr:rowOff>0</xdr:rowOff>
    </xdr:from>
    <xdr:to>
      <xdr:col>6</xdr:col>
      <xdr:colOff>304800</xdr:colOff>
      <xdr:row>30</xdr:row>
      <xdr:rowOff>152400</xdr:rowOff>
    </xdr:to>
    <xdr:pic>
      <xdr:nvPicPr>
        <xdr:cNvPr id="5081111" name="Picture 107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00800" y="6381750"/>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142875</xdr:colOff>
      <xdr:row>96</xdr:row>
      <xdr:rowOff>152400</xdr:rowOff>
    </xdr:from>
    <xdr:to>
      <xdr:col>4</xdr:col>
      <xdr:colOff>0</xdr:colOff>
      <xdr:row>112</xdr:row>
      <xdr:rowOff>0</xdr:rowOff>
    </xdr:to>
    <xdr:graphicFrame macro="">
      <xdr:nvGraphicFramePr>
        <xdr:cNvPr id="48467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681546</xdr:colOff>
      <xdr:row>20</xdr:row>
      <xdr:rowOff>160866</xdr:rowOff>
    </xdr:from>
    <xdr:to>
      <xdr:col>1</xdr:col>
      <xdr:colOff>1314032</xdr:colOff>
      <xdr:row>24</xdr:row>
      <xdr:rowOff>33868</xdr:rowOff>
    </xdr:to>
    <xdr:sp macro="" textlink="">
      <xdr:nvSpPr>
        <xdr:cNvPr id="3" name="Rounded Rectangle 2">
          <a:hlinkClick xmlns:r="http://schemas.openxmlformats.org/officeDocument/2006/relationships" r:id="rId2"/>
        </xdr:cNvPr>
        <xdr:cNvSpPr/>
      </xdr:nvSpPr>
      <xdr:spPr bwMode="auto">
        <a:xfrm>
          <a:off x="3454379" y="3962399"/>
          <a:ext cx="728155" cy="508002"/>
        </a:xfrm>
        <a:prstGeom prst="roundRect">
          <a:avLst/>
        </a:prstGeom>
        <a:solidFill>
          <a:srgbClr val="C3D69B"/>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wrap="square" lIns="18288" tIns="0" rIns="0" bIns="0" rtlCol="0" anchor="ctr" upright="1"/>
        <a:lstStyle/>
        <a:p>
          <a:pPr algn="ctr" rtl="0">
            <a:defRPr sz="1000"/>
          </a:pPr>
          <a:r>
            <a:rPr lang="en-GB" sz="900" b="0" i="0" u="none" strike="noStrike" baseline="0">
              <a:solidFill>
                <a:srgbClr val="000000"/>
              </a:solidFill>
              <a:latin typeface="Arial"/>
              <a:cs typeface="Arial"/>
            </a:rPr>
            <a:t>Servers</a:t>
          </a:r>
        </a:p>
      </xdr:txBody>
    </xdr:sp>
    <xdr:clientData/>
  </xdr:twoCellAnchor>
  <xdr:twoCellAnchor>
    <xdr:from>
      <xdr:col>1</xdr:col>
      <xdr:colOff>1382160</xdr:colOff>
      <xdr:row>20</xdr:row>
      <xdr:rowOff>152400</xdr:rowOff>
    </xdr:from>
    <xdr:to>
      <xdr:col>1</xdr:col>
      <xdr:colOff>2009295</xdr:colOff>
      <xdr:row>24</xdr:row>
      <xdr:rowOff>42333</xdr:rowOff>
    </xdr:to>
    <xdr:sp macro="" textlink="">
      <xdr:nvSpPr>
        <xdr:cNvPr id="5" name="Rounded Rectangle 4">
          <a:hlinkClick xmlns:r="http://schemas.openxmlformats.org/officeDocument/2006/relationships" r:id="rId3"/>
        </xdr:cNvPr>
        <xdr:cNvSpPr/>
      </xdr:nvSpPr>
      <xdr:spPr bwMode="auto">
        <a:xfrm>
          <a:off x="4275643" y="3953933"/>
          <a:ext cx="711223" cy="524933"/>
        </a:xfrm>
        <a:prstGeom prst="roundRect">
          <a:avLst/>
        </a:prstGeom>
        <a:solidFill>
          <a:schemeClr val="accent3">
            <a:lumMod val="75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PCs and monitors</a:t>
          </a:r>
        </a:p>
      </xdr:txBody>
    </xdr:sp>
    <xdr:clientData/>
  </xdr:twoCellAnchor>
  <xdr:twoCellAnchor>
    <xdr:from>
      <xdr:col>1</xdr:col>
      <xdr:colOff>2097596</xdr:colOff>
      <xdr:row>20</xdr:row>
      <xdr:rowOff>152402</xdr:rowOff>
    </xdr:from>
    <xdr:to>
      <xdr:col>2</xdr:col>
      <xdr:colOff>335885</xdr:colOff>
      <xdr:row>24</xdr:row>
      <xdr:rowOff>33869</xdr:rowOff>
    </xdr:to>
    <xdr:sp macro="" textlink="">
      <xdr:nvSpPr>
        <xdr:cNvPr id="7" name="Rounded Rectangle 6">
          <a:hlinkClick xmlns:r="http://schemas.openxmlformats.org/officeDocument/2006/relationships" r:id="rId4"/>
        </xdr:cNvPr>
        <xdr:cNvSpPr/>
      </xdr:nvSpPr>
      <xdr:spPr bwMode="auto">
        <a:xfrm>
          <a:off x="5079979" y="4157135"/>
          <a:ext cx="702755" cy="516467"/>
        </a:xfrm>
        <a:prstGeom prst="roundRect">
          <a:avLst/>
        </a:prstGeom>
        <a:solidFill>
          <a:srgbClr val="B6E985"/>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Phones</a:t>
          </a:r>
        </a:p>
      </xdr:txBody>
    </xdr:sp>
    <xdr:clientData/>
  </xdr:twoCellAnchor>
  <xdr:twoCellAnchor>
    <xdr:from>
      <xdr:col>0</xdr:col>
      <xdr:colOff>2326182</xdr:colOff>
      <xdr:row>24</xdr:row>
      <xdr:rowOff>124880</xdr:rowOff>
    </xdr:from>
    <xdr:to>
      <xdr:col>1</xdr:col>
      <xdr:colOff>1437198</xdr:colOff>
      <xdr:row>28</xdr:row>
      <xdr:rowOff>129286</xdr:rowOff>
    </xdr:to>
    <xdr:sp macro="" textlink="">
      <xdr:nvSpPr>
        <xdr:cNvPr id="8" name="Rounded Rectangle 7">
          <a:hlinkClick xmlns:r="http://schemas.openxmlformats.org/officeDocument/2006/relationships" r:id="rId5"/>
        </xdr:cNvPr>
        <xdr:cNvSpPr/>
      </xdr:nvSpPr>
      <xdr:spPr bwMode="auto">
        <a:xfrm>
          <a:off x="2650032" y="5246155"/>
          <a:ext cx="1666499" cy="614006"/>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Totals and analysis</a:t>
          </a:r>
        </a:p>
      </xdr:txBody>
    </xdr:sp>
    <xdr:clientData/>
  </xdr:twoCellAnchor>
  <xdr:twoCellAnchor>
    <xdr:from>
      <xdr:col>0</xdr:col>
      <xdr:colOff>69851</xdr:colOff>
      <xdr:row>1</xdr:row>
      <xdr:rowOff>231774</xdr:rowOff>
    </xdr:from>
    <xdr:to>
      <xdr:col>0</xdr:col>
      <xdr:colOff>1816647</xdr:colOff>
      <xdr:row>4</xdr:row>
      <xdr:rowOff>80433</xdr:rowOff>
    </xdr:to>
    <xdr:sp macro="" textlink="">
      <xdr:nvSpPr>
        <xdr:cNvPr id="9" name="Rectangle 8"/>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57150</xdr:colOff>
      <xdr:row>8</xdr:row>
      <xdr:rowOff>190500</xdr:rowOff>
    </xdr:from>
    <xdr:to>
      <xdr:col>0</xdr:col>
      <xdr:colOff>1809750</xdr:colOff>
      <xdr:row>14</xdr:row>
      <xdr:rowOff>133350</xdr:rowOff>
    </xdr:to>
    <xdr:sp macro="" textlink="">
      <xdr:nvSpPr>
        <xdr:cNvPr id="3508500" name="Rectangle 9"/>
        <xdr:cNvSpPr>
          <a:spLocks noChangeArrowheads="1"/>
        </xdr:cNvSpPr>
      </xdr:nvSpPr>
      <xdr:spPr bwMode="auto">
        <a:xfrm>
          <a:off x="57150" y="2552700"/>
          <a:ext cx="1752600" cy="1190625"/>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xdr:from>
      <xdr:col>0</xdr:col>
      <xdr:colOff>69849</xdr:colOff>
      <xdr:row>4</xdr:row>
      <xdr:rowOff>160866</xdr:rowOff>
    </xdr:from>
    <xdr:to>
      <xdr:col>0</xdr:col>
      <xdr:colOff>1816646</xdr:colOff>
      <xdr:row>8</xdr:row>
      <xdr:rowOff>16931</xdr:rowOff>
    </xdr:to>
    <xdr:sp macro="" textlink="">
      <xdr:nvSpPr>
        <xdr:cNvPr id="11" name="Rectangle 10"/>
        <xdr:cNvSpPr/>
      </xdr:nvSpPr>
      <xdr:spPr bwMode="auto">
        <a:xfrm>
          <a:off x="76199" y="1684866"/>
          <a:ext cx="1998133" cy="478365"/>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3</xdr:col>
      <xdr:colOff>409576</xdr:colOff>
      <xdr:row>20</xdr:row>
      <xdr:rowOff>152400</xdr:rowOff>
    </xdr:from>
    <xdr:to>
      <xdr:col>4</xdr:col>
      <xdr:colOff>387903</xdr:colOff>
      <xdr:row>24</xdr:row>
      <xdr:rowOff>12700</xdr:rowOff>
    </xdr:to>
    <xdr:sp macro="" textlink="">
      <xdr:nvSpPr>
        <xdr:cNvPr id="12" name="Rounded Rectangle 11">
          <a:hlinkClick xmlns:r="http://schemas.openxmlformats.org/officeDocument/2006/relationships" r:id="rId6"/>
        </xdr:cNvPr>
        <xdr:cNvSpPr/>
      </xdr:nvSpPr>
      <xdr:spPr bwMode="auto">
        <a:xfrm>
          <a:off x="6743701" y="4064000"/>
          <a:ext cx="723899" cy="495300"/>
        </a:xfrm>
        <a:prstGeom prst="roundRect">
          <a:avLst/>
        </a:prstGeom>
        <a:solidFill>
          <a:schemeClr val="accent3">
            <a:lumMod val="60000"/>
            <a:lumOff val="40000"/>
          </a:schemeClr>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AV</a:t>
          </a:r>
        </a:p>
      </xdr:txBody>
    </xdr:sp>
    <xdr:clientData/>
  </xdr:twoCellAnchor>
  <xdr:twoCellAnchor>
    <xdr:from>
      <xdr:col>0</xdr:col>
      <xdr:colOff>188383</xdr:colOff>
      <xdr:row>20</xdr:row>
      <xdr:rowOff>110067</xdr:rowOff>
    </xdr:from>
    <xdr:to>
      <xdr:col>0</xdr:col>
      <xdr:colOff>1599934</xdr:colOff>
      <xdr:row>24</xdr:row>
      <xdr:rowOff>102833</xdr:rowOff>
    </xdr:to>
    <xdr:sp macro="" textlink="">
      <xdr:nvSpPr>
        <xdr:cNvPr id="13" name="Rounded Rectangle 12">
          <a:hlinkClick xmlns:r="http://schemas.openxmlformats.org/officeDocument/2006/relationships" r:id="rId7"/>
        </xdr:cNvPr>
        <xdr:cNvSpPr/>
      </xdr:nvSpPr>
      <xdr:spPr bwMode="auto">
        <a:xfrm>
          <a:off x="220133" y="4343400"/>
          <a:ext cx="1608667" cy="618065"/>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2</xdr:col>
      <xdr:colOff>428625</xdr:colOff>
      <xdr:row>20</xdr:row>
      <xdr:rowOff>152400</xdr:rowOff>
    </xdr:from>
    <xdr:to>
      <xdr:col>3</xdr:col>
      <xdr:colOff>304800</xdr:colOff>
      <xdr:row>24</xdr:row>
      <xdr:rowOff>38100</xdr:rowOff>
    </xdr:to>
    <xdr:sp macro="" textlink="">
      <xdr:nvSpPr>
        <xdr:cNvPr id="3508504" name="Rounded Rectangle 13">
          <a:hlinkClick xmlns:r="http://schemas.openxmlformats.org/officeDocument/2006/relationships" r:id="rId8"/>
        </xdr:cNvPr>
        <xdr:cNvSpPr>
          <a:spLocks noChangeArrowheads="1"/>
        </xdr:cNvSpPr>
      </xdr:nvSpPr>
      <xdr:spPr bwMode="auto">
        <a:xfrm>
          <a:off x="5153025" y="4743450"/>
          <a:ext cx="638175" cy="542925"/>
        </a:xfrm>
        <a:prstGeom prst="roundRect">
          <a:avLst>
            <a:gd name="adj" fmla="val 16667"/>
          </a:avLst>
        </a:prstGeom>
        <a:solidFill>
          <a:srgbClr val="008500">
            <a:alpha val="43921"/>
          </a:srgbClr>
        </a:solidFill>
        <a:ln w="9525">
          <a:solidFill>
            <a:srgbClr val="98B954"/>
          </a:solidFill>
          <a:round/>
          <a:headEnd/>
          <a:tailEnd/>
        </a:ln>
        <a:effectLst>
          <a:outerShdw dist="23000" dir="5400000" rotWithShape="0">
            <a:srgbClr val="808080">
              <a:alpha val="34998"/>
            </a:srgbClr>
          </a:outerShdw>
        </a:effectLst>
      </xdr:spPr>
      <xdr:txBody>
        <a:bodyPr vertOverflow="clip" wrap="square" lIns="18288" tIns="0" rIns="0" bIns="0" anchor="ctr" upright="1"/>
        <a:lstStyle/>
        <a:p>
          <a:pPr algn="ctr" rtl="0">
            <a:defRPr sz="1000"/>
          </a:pPr>
          <a:r>
            <a:rPr lang="en-GB" sz="900" b="0" i="0" u="none" strike="noStrike" baseline="0">
              <a:solidFill>
                <a:srgbClr val="FFFFFF"/>
              </a:solidFill>
              <a:latin typeface="Arial"/>
              <a:cs typeface="Arial"/>
            </a:rPr>
            <a:t>Imaging</a:t>
          </a:r>
        </a:p>
      </xdr:txBody>
    </xdr:sp>
    <xdr:clientData/>
  </xdr:twoCellAnchor>
  <xdr:twoCellAnchor editAs="oneCell">
    <xdr:from>
      <xdr:col>1</xdr:col>
      <xdr:colOff>0</xdr:colOff>
      <xdr:row>0</xdr:row>
      <xdr:rowOff>0</xdr:rowOff>
    </xdr:from>
    <xdr:to>
      <xdr:col>2</xdr:col>
      <xdr:colOff>352425</xdr:colOff>
      <xdr:row>1</xdr:row>
      <xdr:rowOff>28575</xdr:rowOff>
    </xdr:to>
    <xdr:pic>
      <xdr:nvPicPr>
        <xdr:cNvPr id="4846799" name="Picture 14" descr="two logos.pdf"/>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43150" y="0"/>
          <a:ext cx="27336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25</xdr:row>
      <xdr:rowOff>0</xdr:rowOff>
    </xdr:from>
    <xdr:ext cx="2359813" cy="1031693"/>
    <xdr:sp macro="" textlink="">
      <xdr:nvSpPr>
        <xdr:cNvPr id="15" name="TextBox 14"/>
        <xdr:cNvSpPr txBox="1"/>
      </xdr:nvSpPr>
      <xdr:spPr>
        <a:xfrm>
          <a:off x="6153150" y="5534025"/>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4</xdr:col>
      <xdr:colOff>76200</xdr:colOff>
      <xdr:row>25</xdr:row>
      <xdr:rowOff>19050</xdr:rowOff>
    </xdr:from>
    <xdr:to>
      <xdr:col>5</xdr:col>
      <xdr:colOff>200025</xdr:colOff>
      <xdr:row>27</xdr:row>
      <xdr:rowOff>9525</xdr:rowOff>
    </xdr:to>
    <xdr:pic>
      <xdr:nvPicPr>
        <xdr:cNvPr id="4846801" name="Picture 107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29350" y="5553075"/>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69851</xdr:colOff>
      <xdr:row>1</xdr:row>
      <xdr:rowOff>231774</xdr:rowOff>
    </xdr:from>
    <xdr:to>
      <xdr:col>0</xdr:col>
      <xdr:colOff>1816647</xdr:colOff>
      <xdr:row>5</xdr:row>
      <xdr:rowOff>93148</xdr:rowOff>
    </xdr:to>
    <xdr:sp macro="" textlink="">
      <xdr:nvSpPr>
        <xdr:cNvPr id="9" name="Rectangle 8">
          <a:hlinkClick xmlns:r="http://schemas.openxmlformats.org/officeDocument/2006/relationships" r:id="rId1"/>
        </xdr:cNvPr>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below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69851</xdr:colOff>
      <xdr:row>1</xdr:row>
      <xdr:rowOff>231774</xdr:rowOff>
    </xdr:from>
    <xdr:to>
      <xdr:col>0</xdr:col>
      <xdr:colOff>1816647</xdr:colOff>
      <xdr:row>5</xdr:row>
      <xdr:rowOff>93148</xdr:rowOff>
    </xdr:to>
    <xdr:sp macro="" textlink="">
      <xdr:nvSpPr>
        <xdr:cNvPr id="14" name="Rectangle 8">
          <a:hlinkClick xmlns:r="http://schemas.openxmlformats.org/officeDocument/2006/relationships" r:id="rId1"/>
        </xdr:cNvPr>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below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69851</xdr:colOff>
      <xdr:row>1</xdr:row>
      <xdr:rowOff>231774</xdr:rowOff>
    </xdr:from>
    <xdr:to>
      <xdr:col>0</xdr:col>
      <xdr:colOff>1816647</xdr:colOff>
      <xdr:row>5</xdr:row>
      <xdr:rowOff>93148</xdr:rowOff>
    </xdr:to>
    <xdr:sp macro="" textlink="">
      <xdr:nvSpPr>
        <xdr:cNvPr id="22" name="Rectangle -977">
          <a:hlinkClick xmlns:r="http://schemas.openxmlformats.org/officeDocument/2006/relationships" r:id="rId1"/>
        </xdr:cNvPr>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below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1</xdr:col>
      <xdr:colOff>2336800</xdr:colOff>
      <xdr:row>21</xdr:row>
      <xdr:rowOff>25400</xdr:rowOff>
    </xdr:from>
    <xdr:to>
      <xdr:col>2</xdr:col>
      <xdr:colOff>390570</xdr:colOff>
      <xdr:row>24</xdr:row>
      <xdr:rowOff>31539</xdr:rowOff>
    </xdr:to>
    <xdr:sp macro="" textlink="">
      <xdr:nvSpPr>
        <xdr:cNvPr id="1438919" name="AutoShape -987">
          <a:hlinkClick xmlns:r="http://schemas.openxmlformats.org/officeDocument/2006/relationships" r:id="rId2"/>
        </xdr:cNvPr>
        <xdr:cNvSpPr>
          <a:spLocks noChangeArrowheads="1"/>
        </xdr:cNvSpPr>
      </xdr:nvSpPr>
      <xdr:spPr bwMode="auto">
        <a:xfrm>
          <a:off x="5016500" y="3581400"/>
          <a:ext cx="898570" cy="526839"/>
        </a:xfrm>
        <a:prstGeom prst="roundRect">
          <a:avLst>
            <a:gd name="adj" fmla="val 16667"/>
          </a:avLst>
        </a:prstGeom>
        <a:solidFill>
          <a:srgbClr val="9BBB59"/>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Networks</a:t>
          </a:r>
        </a:p>
      </xdr:txBody>
    </xdr:sp>
    <xdr:clientData/>
  </xdr:twoCellAnchor>
  <xdr:twoCellAnchor>
    <xdr:from>
      <xdr:col>0</xdr:col>
      <xdr:colOff>69851</xdr:colOff>
      <xdr:row>1</xdr:row>
      <xdr:rowOff>231774</xdr:rowOff>
    </xdr:from>
    <xdr:to>
      <xdr:col>0</xdr:col>
      <xdr:colOff>1816647</xdr:colOff>
      <xdr:row>5</xdr:row>
      <xdr:rowOff>93148</xdr:rowOff>
    </xdr:to>
    <xdr:sp macro="" textlink="">
      <xdr:nvSpPr>
        <xdr:cNvPr id="30" name="Rectangle -985">
          <a:hlinkClick xmlns:r="http://schemas.openxmlformats.org/officeDocument/2006/relationships" r:id="rId1"/>
        </xdr:cNvPr>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below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69851</xdr:colOff>
      <xdr:row>1</xdr:row>
      <xdr:rowOff>231774</xdr:rowOff>
    </xdr:from>
    <xdr:to>
      <xdr:col>0</xdr:col>
      <xdr:colOff>1816647</xdr:colOff>
      <xdr:row>5</xdr:row>
      <xdr:rowOff>93148</xdr:rowOff>
    </xdr:to>
    <xdr:sp macro="" textlink="">
      <xdr:nvSpPr>
        <xdr:cNvPr id="38" name="Rectangle -993">
          <a:hlinkClick xmlns:r="http://schemas.openxmlformats.org/officeDocument/2006/relationships" r:id="rId1"/>
        </xdr:cNvPr>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below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69851</xdr:colOff>
      <xdr:row>1</xdr:row>
      <xdr:rowOff>231774</xdr:rowOff>
    </xdr:from>
    <xdr:to>
      <xdr:col>0</xdr:col>
      <xdr:colOff>1816647</xdr:colOff>
      <xdr:row>5</xdr:row>
      <xdr:rowOff>93148</xdr:rowOff>
    </xdr:to>
    <xdr:sp macro="" textlink="">
      <xdr:nvSpPr>
        <xdr:cNvPr id="46" name="Rectangle -1001">
          <a:hlinkClick xmlns:r="http://schemas.openxmlformats.org/officeDocument/2006/relationships" r:id="rId1"/>
        </xdr:cNvPr>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below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69851</xdr:colOff>
      <xdr:row>1</xdr:row>
      <xdr:rowOff>231774</xdr:rowOff>
    </xdr:from>
    <xdr:to>
      <xdr:col>0</xdr:col>
      <xdr:colOff>1816647</xdr:colOff>
      <xdr:row>5</xdr:row>
      <xdr:rowOff>93148</xdr:rowOff>
    </xdr:to>
    <xdr:sp macro="" textlink="">
      <xdr:nvSpPr>
        <xdr:cNvPr id="54" name="Rectangle -1009">
          <a:hlinkClick xmlns:r="http://schemas.openxmlformats.org/officeDocument/2006/relationships" r:id="rId1"/>
        </xdr:cNvPr>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below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1</xdr:col>
      <xdr:colOff>1612900</xdr:colOff>
      <xdr:row>21</xdr:row>
      <xdr:rowOff>25400</xdr:rowOff>
    </xdr:from>
    <xdr:to>
      <xdr:col>1</xdr:col>
      <xdr:colOff>2216718</xdr:colOff>
      <xdr:row>24</xdr:row>
      <xdr:rowOff>38100</xdr:rowOff>
    </xdr:to>
    <xdr:sp macro="" textlink="">
      <xdr:nvSpPr>
        <xdr:cNvPr id="1438943" name="AutoShape -1020">
          <a:hlinkClick xmlns:r="http://schemas.openxmlformats.org/officeDocument/2006/relationships" r:id="rId3"/>
        </xdr:cNvPr>
        <xdr:cNvSpPr>
          <a:spLocks noChangeArrowheads="1"/>
        </xdr:cNvSpPr>
      </xdr:nvSpPr>
      <xdr:spPr bwMode="auto">
        <a:xfrm>
          <a:off x="4292600" y="3581400"/>
          <a:ext cx="603818" cy="533400"/>
        </a:xfrm>
        <a:prstGeom prst="roundRect">
          <a:avLst>
            <a:gd name="adj" fmla="val 16667"/>
          </a:avLst>
        </a:prstGeom>
        <a:solidFill>
          <a:srgbClr val="77933C"/>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PCs and monitors</a:t>
          </a:r>
        </a:p>
      </xdr:txBody>
    </xdr:sp>
    <xdr:clientData/>
  </xdr:twoCellAnchor>
  <xdr:twoCellAnchor>
    <xdr:from>
      <xdr:col>0</xdr:col>
      <xdr:colOff>69851</xdr:colOff>
      <xdr:row>1</xdr:row>
      <xdr:rowOff>231774</xdr:rowOff>
    </xdr:from>
    <xdr:to>
      <xdr:col>0</xdr:col>
      <xdr:colOff>1816647</xdr:colOff>
      <xdr:row>5</xdr:row>
      <xdr:rowOff>93148</xdr:rowOff>
    </xdr:to>
    <xdr:sp macro="" textlink="">
      <xdr:nvSpPr>
        <xdr:cNvPr id="62" name="Rectangle -1017"/>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57150</xdr:colOff>
      <xdr:row>12</xdr:row>
      <xdr:rowOff>104775</xdr:rowOff>
    </xdr:from>
    <xdr:to>
      <xdr:col>0</xdr:col>
      <xdr:colOff>1809750</xdr:colOff>
      <xdr:row>23</xdr:row>
      <xdr:rowOff>66675</xdr:rowOff>
    </xdr:to>
    <xdr:sp macro="" textlink="">
      <xdr:nvSpPr>
        <xdr:cNvPr id="3677590" name="Rectangle -1016"/>
        <xdr:cNvSpPr>
          <a:spLocks noChangeArrowheads="1"/>
        </xdr:cNvSpPr>
      </xdr:nvSpPr>
      <xdr:spPr bwMode="auto">
        <a:xfrm>
          <a:off x="57150" y="2914650"/>
          <a:ext cx="1752600" cy="1171575"/>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xdr:from>
      <xdr:col>0</xdr:col>
      <xdr:colOff>57149</xdr:colOff>
      <xdr:row>6</xdr:row>
      <xdr:rowOff>97367</xdr:rowOff>
    </xdr:from>
    <xdr:to>
      <xdr:col>0</xdr:col>
      <xdr:colOff>1866900</xdr:colOff>
      <xdr:row>12</xdr:row>
      <xdr:rowOff>25400</xdr:rowOff>
    </xdr:to>
    <xdr:sp macro="" textlink="">
      <xdr:nvSpPr>
        <xdr:cNvPr id="64" name="Rectangle -1015"/>
        <xdr:cNvSpPr/>
      </xdr:nvSpPr>
      <xdr:spPr bwMode="auto">
        <a:xfrm>
          <a:off x="66674" y="1913467"/>
          <a:ext cx="2066926" cy="842433"/>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1</xdr:col>
      <xdr:colOff>142875</xdr:colOff>
      <xdr:row>105</xdr:row>
      <xdr:rowOff>152400</xdr:rowOff>
    </xdr:from>
    <xdr:to>
      <xdr:col>4</xdr:col>
      <xdr:colOff>0</xdr:colOff>
      <xdr:row>121</xdr:row>
      <xdr:rowOff>0</xdr:rowOff>
    </xdr:to>
    <xdr:graphicFrame macro="">
      <xdr:nvGraphicFramePr>
        <xdr:cNvPr id="476200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912262</xdr:colOff>
      <xdr:row>21</xdr:row>
      <xdr:rowOff>25401</xdr:rowOff>
    </xdr:from>
    <xdr:to>
      <xdr:col>1</xdr:col>
      <xdr:colOff>1504227</xdr:colOff>
      <xdr:row>24</xdr:row>
      <xdr:rowOff>6492</xdr:rowOff>
    </xdr:to>
    <xdr:sp macro="" textlink="">
      <xdr:nvSpPr>
        <xdr:cNvPr id="67" name="Rounded Rectangle 2">
          <a:hlinkClick xmlns:r="http://schemas.openxmlformats.org/officeDocument/2006/relationships" r:id="rId5"/>
        </xdr:cNvPr>
        <xdr:cNvSpPr/>
      </xdr:nvSpPr>
      <xdr:spPr bwMode="auto">
        <a:xfrm>
          <a:off x="3591962" y="3581401"/>
          <a:ext cx="591965" cy="501791"/>
        </a:xfrm>
        <a:prstGeom prst="roundRect">
          <a:avLst/>
        </a:prstGeom>
        <a:solidFill>
          <a:srgbClr val="C3D69B"/>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wrap="square" lIns="18288" tIns="0" rIns="0" bIns="0" rtlCol="0" anchor="ctr" upright="1"/>
        <a:lstStyle/>
        <a:p>
          <a:pPr algn="ctr" rtl="0">
            <a:defRPr sz="1000"/>
          </a:pPr>
          <a:r>
            <a:rPr lang="en-GB" sz="900" b="0" i="0" u="none" strike="noStrike" baseline="0">
              <a:solidFill>
                <a:srgbClr val="000000"/>
              </a:solidFill>
              <a:latin typeface="Arial"/>
              <a:cs typeface="Arial"/>
            </a:rPr>
            <a:t>Servers</a:t>
          </a:r>
        </a:p>
      </xdr:txBody>
    </xdr:sp>
    <xdr:clientData/>
  </xdr:twoCellAnchor>
  <xdr:twoCellAnchor>
    <xdr:from>
      <xdr:col>3</xdr:col>
      <xdr:colOff>558800</xdr:colOff>
      <xdr:row>21</xdr:row>
      <xdr:rowOff>0</xdr:rowOff>
    </xdr:from>
    <xdr:to>
      <xdr:col>4</xdr:col>
      <xdr:colOff>470903</xdr:colOff>
      <xdr:row>24</xdr:row>
      <xdr:rowOff>6485</xdr:rowOff>
    </xdr:to>
    <xdr:sp macro="" textlink="">
      <xdr:nvSpPr>
        <xdr:cNvPr id="1438951" name="Rounded Rectangle 67">
          <a:hlinkClick xmlns:r="http://schemas.openxmlformats.org/officeDocument/2006/relationships" r:id="rId6"/>
        </xdr:cNvPr>
        <xdr:cNvSpPr>
          <a:spLocks noChangeArrowheads="1"/>
        </xdr:cNvSpPr>
      </xdr:nvSpPr>
      <xdr:spPr bwMode="auto">
        <a:xfrm>
          <a:off x="6324600" y="3556000"/>
          <a:ext cx="661403" cy="527185"/>
        </a:xfrm>
        <a:prstGeom prst="roundRect">
          <a:avLst>
            <a:gd name="adj" fmla="val 16667"/>
          </a:avLst>
        </a:prstGeom>
        <a:solidFill>
          <a:srgbClr val="C3D69B"/>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AV</a:t>
          </a:r>
        </a:p>
      </xdr:txBody>
    </xdr:sp>
    <xdr:clientData/>
  </xdr:twoCellAnchor>
  <xdr:twoCellAnchor>
    <xdr:from>
      <xdr:col>0</xdr:col>
      <xdr:colOff>248709</xdr:colOff>
      <xdr:row>25</xdr:row>
      <xdr:rowOff>33867</xdr:rowOff>
    </xdr:from>
    <xdr:to>
      <xdr:col>0</xdr:col>
      <xdr:colOff>1651957</xdr:colOff>
      <xdr:row>29</xdr:row>
      <xdr:rowOff>50816</xdr:rowOff>
    </xdr:to>
    <xdr:sp macro="" textlink="">
      <xdr:nvSpPr>
        <xdr:cNvPr id="69" name="Rounded Rectangle 68">
          <a:hlinkClick xmlns:r="http://schemas.openxmlformats.org/officeDocument/2006/relationships" r:id="rId7"/>
        </xdr:cNvPr>
        <xdr:cNvSpPr/>
      </xdr:nvSpPr>
      <xdr:spPr bwMode="auto">
        <a:xfrm>
          <a:off x="277284" y="4262967"/>
          <a:ext cx="1611839" cy="613849"/>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2</xdr:col>
      <xdr:colOff>498475</xdr:colOff>
      <xdr:row>21</xdr:row>
      <xdr:rowOff>0</xdr:rowOff>
    </xdr:from>
    <xdr:to>
      <xdr:col>3</xdr:col>
      <xdr:colOff>476250</xdr:colOff>
      <xdr:row>23</xdr:row>
      <xdr:rowOff>149225</xdr:rowOff>
    </xdr:to>
    <xdr:sp macro="" textlink="">
      <xdr:nvSpPr>
        <xdr:cNvPr id="3677597" name="Rounded Rectangle 69">
          <a:hlinkClick xmlns:r="http://schemas.openxmlformats.org/officeDocument/2006/relationships" r:id="rId8"/>
        </xdr:cNvPr>
        <xdr:cNvSpPr>
          <a:spLocks noChangeArrowheads="1"/>
        </xdr:cNvSpPr>
      </xdr:nvSpPr>
      <xdr:spPr bwMode="auto">
        <a:xfrm>
          <a:off x="5540375" y="3556000"/>
          <a:ext cx="701675" cy="517525"/>
        </a:xfrm>
        <a:prstGeom prst="roundRect">
          <a:avLst>
            <a:gd name="adj" fmla="val 16667"/>
          </a:avLst>
        </a:prstGeom>
        <a:solidFill>
          <a:srgbClr val="008500">
            <a:alpha val="43921"/>
          </a:srgbClr>
        </a:solidFill>
        <a:ln w="9525">
          <a:solidFill>
            <a:srgbClr val="98B954"/>
          </a:solidFill>
          <a:round/>
          <a:headEnd/>
          <a:tailEnd/>
        </a:ln>
        <a:effectLst>
          <a:outerShdw dist="23000" dir="5400000" rotWithShape="0">
            <a:srgbClr val="808080">
              <a:alpha val="34998"/>
            </a:srgbClr>
          </a:outerShdw>
        </a:effectLst>
      </xdr:spPr>
      <xdr:txBody>
        <a:bodyPr vertOverflow="clip" wrap="square" lIns="18288" tIns="0" rIns="0" bIns="0" anchor="ctr" upright="1"/>
        <a:lstStyle/>
        <a:p>
          <a:pPr algn="ctr" rtl="0">
            <a:defRPr sz="1000"/>
          </a:pPr>
          <a:r>
            <a:rPr lang="en-GB" sz="900" b="0" i="0" u="none" strike="noStrike" baseline="0">
              <a:solidFill>
                <a:srgbClr val="FFFFFF"/>
              </a:solidFill>
              <a:latin typeface="Arial"/>
              <a:cs typeface="Arial"/>
            </a:rPr>
            <a:t>Imaging</a:t>
          </a:r>
        </a:p>
      </xdr:txBody>
    </xdr:sp>
    <xdr:clientData/>
  </xdr:twoCellAnchor>
  <xdr:twoCellAnchor>
    <xdr:from>
      <xdr:col>1</xdr:col>
      <xdr:colOff>0</xdr:colOff>
      <xdr:row>25</xdr:row>
      <xdr:rowOff>0</xdr:rowOff>
    </xdr:from>
    <xdr:to>
      <xdr:col>1</xdr:col>
      <xdr:colOff>1453674</xdr:colOff>
      <xdr:row>29</xdr:row>
      <xdr:rowOff>32857</xdr:rowOff>
    </xdr:to>
    <xdr:sp macro="" textlink="">
      <xdr:nvSpPr>
        <xdr:cNvPr id="51" name="Rounded Rectangle 50">
          <a:hlinkClick xmlns:r="http://schemas.openxmlformats.org/officeDocument/2006/relationships" r:id="rId9"/>
        </xdr:cNvPr>
        <xdr:cNvSpPr/>
      </xdr:nvSpPr>
      <xdr:spPr bwMode="auto">
        <a:xfrm>
          <a:off x="2679700" y="4229100"/>
          <a:ext cx="1654510" cy="629757"/>
        </a:xfrm>
        <a:prstGeom prst="roundRect">
          <a:avLst/>
        </a:prstGeom>
        <a:solidFill>
          <a:srgbClr val="008000"/>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Totals and analysis</a:t>
          </a:r>
        </a:p>
      </xdr:txBody>
    </xdr:sp>
    <xdr:clientData/>
  </xdr:twoCellAnchor>
  <xdr:twoCellAnchor editAs="oneCell">
    <xdr:from>
      <xdr:col>1</xdr:col>
      <xdr:colOff>800100</xdr:colOff>
      <xdr:row>0</xdr:row>
      <xdr:rowOff>0</xdr:rowOff>
    </xdr:from>
    <xdr:to>
      <xdr:col>3</xdr:col>
      <xdr:colOff>152400</xdr:colOff>
      <xdr:row>0</xdr:row>
      <xdr:rowOff>771525</xdr:rowOff>
    </xdr:to>
    <xdr:pic>
      <xdr:nvPicPr>
        <xdr:cNvPr id="4762012" name="Picture 22" descr="two logos.pdf"/>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143250" y="0"/>
          <a:ext cx="26003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25</xdr:row>
      <xdr:rowOff>0</xdr:rowOff>
    </xdr:from>
    <xdr:ext cx="2359813" cy="1031693"/>
    <xdr:sp macro="" textlink="">
      <xdr:nvSpPr>
        <xdr:cNvPr id="23" name="TextBox 22"/>
        <xdr:cNvSpPr txBox="1"/>
      </xdr:nvSpPr>
      <xdr:spPr>
        <a:xfrm>
          <a:off x="6248400" y="518160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4</xdr:col>
      <xdr:colOff>76200</xdr:colOff>
      <xdr:row>25</xdr:row>
      <xdr:rowOff>19050</xdr:rowOff>
    </xdr:from>
    <xdr:to>
      <xdr:col>5</xdr:col>
      <xdr:colOff>171450</xdr:colOff>
      <xdr:row>27</xdr:row>
      <xdr:rowOff>9525</xdr:rowOff>
    </xdr:to>
    <xdr:pic>
      <xdr:nvPicPr>
        <xdr:cNvPr id="4762014" name="Picture 1076"/>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24600" y="5200650"/>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xdr:colOff>
      <xdr:row>97</xdr:row>
      <xdr:rowOff>152400</xdr:rowOff>
    </xdr:from>
    <xdr:to>
      <xdr:col>3</xdr:col>
      <xdr:colOff>0</xdr:colOff>
      <xdr:row>113</xdr:row>
      <xdr:rowOff>0</xdr:rowOff>
    </xdr:to>
    <xdr:graphicFrame macro="">
      <xdr:nvGraphicFramePr>
        <xdr:cNvPr id="4849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749279</xdr:colOff>
      <xdr:row>23</xdr:row>
      <xdr:rowOff>91017</xdr:rowOff>
    </xdr:from>
    <xdr:to>
      <xdr:col>1</xdr:col>
      <xdr:colOff>1347079</xdr:colOff>
      <xdr:row>26</xdr:row>
      <xdr:rowOff>133349</xdr:rowOff>
    </xdr:to>
    <xdr:sp macro="" textlink="">
      <xdr:nvSpPr>
        <xdr:cNvPr id="3" name="Rounded Rectangle 2">
          <a:hlinkClick xmlns:r="http://schemas.openxmlformats.org/officeDocument/2006/relationships" r:id="rId2"/>
        </xdr:cNvPr>
        <xdr:cNvSpPr/>
      </xdr:nvSpPr>
      <xdr:spPr bwMode="auto">
        <a:xfrm>
          <a:off x="3149579" y="4140200"/>
          <a:ext cx="677355" cy="516466"/>
        </a:xfrm>
        <a:prstGeom prst="roundRect">
          <a:avLst/>
        </a:prstGeom>
        <a:solidFill>
          <a:srgbClr val="C3D69B"/>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wrap="square" lIns="18288" tIns="0" rIns="0" bIns="0" rtlCol="0" anchor="ctr" upright="1"/>
        <a:lstStyle/>
        <a:p>
          <a:pPr algn="ctr" rtl="0">
            <a:defRPr sz="1000"/>
          </a:pPr>
          <a:r>
            <a:rPr lang="en-GB" sz="900" b="0" i="0" u="none" strike="noStrike" baseline="0">
              <a:solidFill>
                <a:srgbClr val="000000"/>
              </a:solidFill>
              <a:latin typeface="Arial"/>
              <a:cs typeface="Arial"/>
            </a:rPr>
            <a:t>Servers</a:t>
          </a:r>
        </a:p>
      </xdr:txBody>
    </xdr:sp>
    <xdr:clientData/>
  </xdr:twoCellAnchor>
  <xdr:twoCellAnchor>
    <xdr:from>
      <xdr:col>1</xdr:col>
      <xdr:colOff>1447800</xdr:colOff>
      <xdr:row>23</xdr:row>
      <xdr:rowOff>95250</xdr:rowOff>
    </xdr:from>
    <xdr:to>
      <xdr:col>1</xdr:col>
      <xdr:colOff>2109507</xdr:colOff>
      <xdr:row>26</xdr:row>
      <xdr:rowOff>146050</xdr:rowOff>
    </xdr:to>
    <xdr:sp macro="" textlink="">
      <xdr:nvSpPr>
        <xdr:cNvPr id="217897" name="Rounded Rectangle 4">
          <a:hlinkClick xmlns:r="http://schemas.openxmlformats.org/officeDocument/2006/relationships" r:id="rId3"/>
        </xdr:cNvPr>
        <xdr:cNvSpPr>
          <a:spLocks noChangeArrowheads="1"/>
        </xdr:cNvSpPr>
      </xdr:nvSpPr>
      <xdr:spPr bwMode="auto">
        <a:xfrm>
          <a:off x="3937000" y="4279900"/>
          <a:ext cx="774700" cy="520700"/>
        </a:xfrm>
        <a:prstGeom prst="roundRect">
          <a:avLst>
            <a:gd name="adj" fmla="val 16667"/>
          </a:avLst>
        </a:prstGeom>
        <a:solidFill>
          <a:srgbClr val="77933C"/>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PCs and monitors</a:t>
          </a:r>
        </a:p>
      </xdr:txBody>
    </xdr:sp>
    <xdr:clientData/>
  </xdr:twoCellAnchor>
  <xdr:twoCellAnchor>
    <xdr:from>
      <xdr:col>1</xdr:col>
      <xdr:colOff>2209779</xdr:colOff>
      <xdr:row>23</xdr:row>
      <xdr:rowOff>85725</xdr:rowOff>
    </xdr:from>
    <xdr:to>
      <xdr:col>2</xdr:col>
      <xdr:colOff>482601</xdr:colOff>
      <xdr:row>27</xdr:row>
      <xdr:rowOff>38100</xdr:rowOff>
    </xdr:to>
    <xdr:sp macro="" textlink="">
      <xdr:nvSpPr>
        <xdr:cNvPr id="6" name="Rounded Rectangle 5">
          <a:hlinkClick xmlns:r="http://schemas.openxmlformats.org/officeDocument/2006/relationships" r:id="rId4"/>
        </xdr:cNvPr>
        <xdr:cNvSpPr/>
      </xdr:nvSpPr>
      <xdr:spPr bwMode="auto">
        <a:xfrm>
          <a:off x="4495779" y="4276725"/>
          <a:ext cx="749322" cy="561975"/>
        </a:xfrm>
        <a:prstGeom prst="roundRect">
          <a:avLst/>
        </a:prstGeom>
        <a:solidFill>
          <a:schemeClr val="accent3"/>
        </a:solidFill>
        <a:ln>
          <a:no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900" b="0" i="0" u="none" strike="noStrike" baseline="0">
              <a:solidFill>
                <a:srgbClr val="000000"/>
              </a:solidFill>
              <a:latin typeface="Arial"/>
              <a:cs typeface="Arial"/>
            </a:rPr>
            <a:t>Networks</a:t>
          </a:r>
        </a:p>
      </xdr:txBody>
    </xdr:sp>
    <xdr:clientData/>
  </xdr:twoCellAnchor>
  <xdr:twoCellAnchor>
    <xdr:from>
      <xdr:col>1</xdr:col>
      <xdr:colOff>50800</xdr:colOff>
      <xdr:row>27</xdr:row>
      <xdr:rowOff>158750</xdr:rowOff>
    </xdr:from>
    <xdr:to>
      <xdr:col>1</xdr:col>
      <xdr:colOff>1808979</xdr:colOff>
      <xdr:row>31</xdr:row>
      <xdr:rowOff>98501</xdr:rowOff>
    </xdr:to>
    <xdr:sp macro="" textlink="">
      <xdr:nvSpPr>
        <xdr:cNvPr id="217899" name="Rounded Rectangle 6">
          <a:hlinkClick xmlns:r="http://schemas.openxmlformats.org/officeDocument/2006/relationships" r:id="rId5"/>
        </xdr:cNvPr>
        <xdr:cNvSpPr>
          <a:spLocks noChangeArrowheads="1"/>
        </xdr:cNvSpPr>
      </xdr:nvSpPr>
      <xdr:spPr bwMode="auto">
        <a:xfrm>
          <a:off x="2346325" y="4962525"/>
          <a:ext cx="2006617" cy="549351"/>
        </a:xfrm>
        <a:prstGeom prst="roundRect">
          <a:avLst>
            <a:gd name="adj" fmla="val 16667"/>
          </a:avLst>
        </a:prstGeom>
        <a:solidFill>
          <a:srgbClr val="008000"/>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Totals and analysis</a:t>
          </a:r>
        </a:p>
      </xdr:txBody>
    </xdr:sp>
    <xdr:clientData/>
  </xdr:twoCellAnchor>
  <xdr:twoCellAnchor>
    <xdr:from>
      <xdr:col>0</xdr:col>
      <xdr:colOff>69851</xdr:colOff>
      <xdr:row>1</xdr:row>
      <xdr:rowOff>231774</xdr:rowOff>
    </xdr:from>
    <xdr:to>
      <xdr:col>0</xdr:col>
      <xdr:colOff>1803112</xdr:colOff>
      <xdr:row>4</xdr:row>
      <xdr:rowOff>93148</xdr:rowOff>
    </xdr:to>
    <xdr:sp macro="" textlink="">
      <xdr:nvSpPr>
        <xdr:cNvPr id="8" name="Rectangle 7"/>
        <xdr:cNvSpPr/>
      </xdr:nvSpPr>
      <xdr:spPr bwMode="auto">
        <a:xfrm>
          <a:off x="76201" y="876299"/>
          <a:ext cx="1998131" cy="740834"/>
        </a:xfrm>
        <a:prstGeom prst="rect">
          <a:avLst/>
        </a:prstGeom>
        <a:solidFill>
          <a:srgbClr val="A7CCF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rtl="0">
            <a:defRPr sz="1000"/>
          </a:pPr>
          <a:r>
            <a:rPr lang="en-GB" sz="1000" b="0" i="0" u="none" strike="noStrike" baseline="0">
              <a:solidFill>
                <a:srgbClr val="000000"/>
              </a:solidFill>
              <a:latin typeface="Calibri"/>
            </a:rPr>
            <a:t>INSTRUCTIONS</a:t>
          </a:r>
        </a:p>
        <a:p>
          <a:pPr algn="ctr" rtl="0">
            <a:defRPr sz="1000"/>
          </a:pPr>
          <a:r>
            <a:rPr lang="en-GB" sz="1000" b="0" i="0" u="none" strike="noStrike" baseline="0">
              <a:solidFill>
                <a:srgbClr val="000000"/>
              </a:solidFill>
              <a:latin typeface="Calibri"/>
            </a:rPr>
            <a:t>Type in the blue areas - </a:t>
          </a:r>
        </a:p>
        <a:p>
          <a:pPr algn="ctr" rtl="0">
            <a:defRPr sz="1000"/>
          </a:pPr>
          <a:r>
            <a:rPr lang="en-GB" sz="1000" b="0" i="0" u="none" strike="noStrike" baseline="0">
              <a:solidFill>
                <a:srgbClr val="000000"/>
              </a:solidFill>
              <a:latin typeface="Calibri"/>
            </a:rPr>
            <a:t>nominal figures only have been entered.</a:t>
          </a:r>
        </a:p>
      </xdr:txBody>
    </xdr:sp>
    <xdr:clientData/>
  </xdr:twoCellAnchor>
  <xdr:twoCellAnchor>
    <xdr:from>
      <xdr:col>0</xdr:col>
      <xdr:colOff>57150</xdr:colOff>
      <xdr:row>8</xdr:row>
      <xdr:rowOff>152400</xdr:rowOff>
    </xdr:from>
    <xdr:to>
      <xdr:col>0</xdr:col>
      <xdr:colOff>1809750</xdr:colOff>
      <xdr:row>19</xdr:row>
      <xdr:rowOff>76200</xdr:rowOff>
    </xdr:to>
    <xdr:sp macro="" textlink="">
      <xdr:nvSpPr>
        <xdr:cNvPr id="3552512" name="Rectangle 8"/>
        <xdr:cNvSpPr>
          <a:spLocks noChangeArrowheads="1"/>
        </xdr:cNvSpPr>
      </xdr:nvSpPr>
      <xdr:spPr bwMode="auto">
        <a:xfrm>
          <a:off x="57150" y="2603500"/>
          <a:ext cx="1752600" cy="1193800"/>
        </a:xfrm>
        <a:prstGeom prst="rect">
          <a:avLst/>
        </a:prstGeom>
        <a:solidFill>
          <a:srgbClr val="FFFFFF"/>
        </a:solidFill>
        <a:ln w="9525">
          <a:noFill/>
          <a:round/>
          <a:headEnd/>
          <a:tailEnd/>
        </a:ln>
        <a:effectLst>
          <a:outerShdw dist="38100" dir="2700000" algn="tl" rotWithShape="0">
            <a:srgbClr val="808080">
              <a:alpha val="42998"/>
            </a:srgbClr>
          </a:outerShdw>
        </a:effectLst>
      </xdr:spPr>
      <xdr:txBody>
        <a:bodyPr vertOverflow="clip" wrap="square" lIns="18288" tIns="0" rIns="0" bIns="0" anchor="ctr" upright="1"/>
        <a:lstStyle/>
        <a:p>
          <a:pPr algn="ctr" rtl="0">
            <a:defRPr sz="1000"/>
          </a:pPr>
          <a:r>
            <a:rPr lang="en-GB" sz="1000" b="0" i="0" u="none" strike="noStrike" baseline="0">
              <a:solidFill>
                <a:srgbClr val="000000"/>
              </a:solidFill>
              <a:latin typeface="Calibri"/>
            </a:rPr>
            <a:t>NOTES</a:t>
          </a:r>
        </a:p>
        <a:p>
          <a:pPr algn="ctr" rtl="0">
            <a:defRPr sz="1000"/>
          </a:pPr>
          <a:r>
            <a:rPr lang="en-GB" sz="1000" b="0" i="0" u="none" strike="noStrike" baseline="0">
              <a:solidFill>
                <a:srgbClr val="000000"/>
              </a:solidFill>
              <a:latin typeface="Calibri"/>
            </a:rPr>
            <a:t>The letters in brackets correspond to explanations in the User Guide and the worksheet "Assumptions" </a:t>
          </a:r>
        </a:p>
        <a:p>
          <a:pPr algn="ctr" rtl="0">
            <a:defRPr sz="1000"/>
          </a:pPr>
          <a:r>
            <a:rPr lang="en-GB" sz="1000" b="0" i="0" u="none" strike="noStrike" baseline="0">
              <a:solidFill>
                <a:srgbClr val="000000"/>
              </a:solidFill>
              <a:latin typeface="Calibri"/>
            </a:rPr>
            <a:t>on how the default assumptions were derived.</a:t>
          </a:r>
        </a:p>
      </xdr:txBody>
    </xdr:sp>
    <xdr:clientData/>
  </xdr:twoCellAnchor>
  <xdr:twoCellAnchor>
    <xdr:from>
      <xdr:col>0</xdr:col>
      <xdr:colOff>69849</xdr:colOff>
      <xdr:row>5</xdr:row>
      <xdr:rowOff>56091</xdr:rowOff>
    </xdr:from>
    <xdr:to>
      <xdr:col>0</xdr:col>
      <xdr:colOff>1803112</xdr:colOff>
      <xdr:row>8</xdr:row>
      <xdr:rowOff>12633</xdr:rowOff>
    </xdr:to>
    <xdr:sp macro="" textlink="">
      <xdr:nvSpPr>
        <xdr:cNvPr id="10" name="Rectangle 9">
          <a:hlinkClick xmlns:r="http://schemas.openxmlformats.org/officeDocument/2006/relationships" r:id="rId6"/>
        </xdr:cNvPr>
        <xdr:cNvSpPr/>
      </xdr:nvSpPr>
      <xdr:spPr bwMode="auto">
        <a:xfrm>
          <a:off x="79374" y="1888066"/>
          <a:ext cx="1980882" cy="575734"/>
        </a:xfrm>
        <a:prstGeom prst="rect">
          <a:avLst/>
        </a:prstGeom>
        <a:solidFill>
          <a:srgbClr val="FFFDA1"/>
        </a:solidFill>
        <a:ln w="9525" cap="flat" cmpd="sng" algn="ctr">
          <a:noFill/>
          <a:prstDash val="solid"/>
          <a:round/>
          <a:headEnd type="none" w="med" len="med"/>
          <a:tailEnd type="none" w="med" len="med"/>
        </a:ln>
        <a:effectLst/>
      </xdr:spPr>
      <xdr:txBody>
        <a:bodyPr wrap="square" lIns="18288" tIns="0" rIns="0" bIns="0" rtlCol="0" anchor="ctr" upright="1"/>
        <a:lstStyle/>
        <a:p>
          <a:pPr algn="ctr" rtl="0">
            <a:defRPr sz="1000"/>
          </a:pPr>
          <a:r>
            <a:rPr lang="en-GB" sz="1000" b="0" i="0" u="none" strike="noStrike" baseline="0">
              <a:solidFill>
                <a:srgbClr val="000000"/>
              </a:solidFill>
              <a:latin typeface="Calibri"/>
            </a:rPr>
            <a:t>Areas in yellow are default figures which can be altered if data specific to the institution is available. </a:t>
          </a:r>
        </a:p>
      </xdr:txBody>
    </xdr:sp>
    <xdr:clientData/>
  </xdr:twoCellAnchor>
  <xdr:twoCellAnchor>
    <xdr:from>
      <xdr:col>4</xdr:col>
      <xdr:colOff>111125</xdr:colOff>
      <xdr:row>23</xdr:row>
      <xdr:rowOff>98425</xdr:rowOff>
    </xdr:from>
    <xdr:to>
      <xdr:col>4</xdr:col>
      <xdr:colOff>962073</xdr:colOff>
      <xdr:row>27</xdr:row>
      <xdr:rowOff>63500</xdr:rowOff>
    </xdr:to>
    <xdr:sp macro="" textlink="">
      <xdr:nvSpPr>
        <xdr:cNvPr id="217904" name="Rounded Rectangle 11">
          <a:hlinkClick xmlns:r="http://schemas.openxmlformats.org/officeDocument/2006/relationships" r:id="rId7"/>
        </xdr:cNvPr>
        <xdr:cNvSpPr>
          <a:spLocks noChangeArrowheads="1"/>
        </xdr:cNvSpPr>
      </xdr:nvSpPr>
      <xdr:spPr bwMode="auto">
        <a:xfrm>
          <a:off x="6207125" y="4289425"/>
          <a:ext cx="850948" cy="574675"/>
        </a:xfrm>
        <a:prstGeom prst="roundRect">
          <a:avLst>
            <a:gd name="adj" fmla="val 16667"/>
          </a:avLst>
        </a:prstGeom>
        <a:solidFill>
          <a:srgbClr val="C3D69B"/>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AV</a:t>
          </a:r>
        </a:p>
      </xdr:txBody>
    </xdr:sp>
    <xdr:clientData/>
  </xdr:twoCellAnchor>
  <xdr:twoCellAnchor>
    <xdr:from>
      <xdr:col>0</xdr:col>
      <xdr:colOff>211667</xdr:colOff>
      <xdr:row>22</xdr:row>
      <xdr:rowOff>0</xdr:rowOff>
    </xdr:from>
    <xdr:to>
      <xdr:col>0</xdr:col>
      <xdr:colOff>1633183</xdr:colOff>
      <xdr:row>25</xdr:row>
      <xdr:rowOff>33887</xdr:rowOff>
    </xdr:to>
    <xdr:sp macro="" textlink="">
      <xdr:nvSpPr>
        <xdr:cNvPr id="13" name="Rounded Rectangle 12">
          <a:hlinkClick xmlns:r="http://schemas.openxmlformats.org/officeDocument/2006/relationships" r:id="rId8"/>
        </xdr:cNvPr>
        <xdr:cNvSpPr/>
      </xdr:nvSpPr>
      <xdr:spPr bwMode="auto">
        <a:xfrm>
          <a:off x="211667" y="3925359"/>
          <a:ext cx="1421516" cy="604328"/>
        </a:xfrm>
        <a:prstGeom prst="roundRect">
          <a:avLst/>
        </a:prstGeom>
        <a:solidFill>
          <a:schemeClr val="bg2"/>
        </a:solidFill>
        <a:ln>
          <a:solidFill>
            <a:srgbClr val="FF6600"/>
          </a:solidFill>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wrap="square" lIns="18288" tIns="0" rIns="0" bIns="0" rtlCol="0" anchor="ctr" upright="1"/>
        <a:lstStyle/>
        <a:p>
          <a:pPr algn="ctr" rtl="0">
            <a:defRPr sz="1000"/>
          </a:pPr>
          <a:r>
            <a:rPr lang="en-GB" sz="1200" b="1" i="0" u="none" strike="noStrike" baseline="0">
              <a:solidFill>
                <a:srgbClr val="FF6600"/>
              </a:solidFill>
              <a:latin typeface="Calibri"/>
            </a:rPr>
            <a:t>MENU</a:t>
          </a:r>
        </a:p>
      </xdr:txBody>
    </xdr:sp>
    <xdr:clientData/>
  </xdr:twoCellAnchor>
  <xdr:twoCellAnchor>
    <xdr:from>
      <xdr:col>2</xdr:col>
      <xdr:colOff>584200</xdr:colOff>
      <xdr:row>23</xdr:row>
      <xdr:rowOff>107949</xdr:rowOff>
    </xdr:from>
    <xdr:to>
      <xdr:col>4</xdr:col>
      <xdr:colOff>3230</xdr:colOff>
      <xdr:row>27</xdr:row>
      <xdr:rowOff>22224</xdr:rowOff>
    </xdr:to>
    <xdr:sp macro="" textlink="">
      <xdr:nvSpPr>
        <xdr:cNvPr id="217906" name="Rounded Rectangle 13">
          <a:hlinkClick xmlns:r="http://schemas.openxmlformats.org/officeDocument/2006/relationships" r:id="rId9"/>
        </xdr:cNvPr>
        <xdr:cNvSpPr>
          <a:spLocks noChangeArrowheads="1"/>
        </xdr:cNvSpPr>
      </xdr:nvSpPr>
      <xdr:spPr bwMode="auto">
        <a:xfrm>
          <a:off x="5346700" y="4298949"/>
          <a:ext cx="752530" cy="523875"/>
        </a:xfrm>
        <a:prstGeom prst="roundRect">
          <a:avLst>
            <a:gd name="adj" fmla="val 16667"/>
          </a:avLst>
        </a:prstGeom>
        <a:solidFill>
          <a:srgbClr val="B6E985"/>
        </a:solidFill>
        <a:ln w="25400">
          <a:noFill/>
          <a:round/>
          <a:headEnd/>
          <a:tailEnd/>
        </a:ln>
      </xdr:spPr>
      <xdr:txBody>
        <a:bodyPr vertOverflow="clip" wrap="square" lIns="18288" tIns="0" rIns="0" bIns="0" anchor="ctr" upright="1"/>
        <a:lstStyle/>
        <a:p>
          <a:pPr algn="ctr" rtl="0">
            <a:defRPr sz="1000"/>
          </a:pPr>
          <a:r>
            <a:rPr lang="en-GB" sz="900" b="0" i="0" u="none" strike="noStrike" baseline="0">
              <a:solidFill>
                <a:srgbClr val="000000"/>
              </a:solidFill>
              <a:latin typeface="Arial"/>
              <a:cs typeface="Arial"/>
            </a:rPr>
            <a:t>Phones</a:t>
          </a:r>
        </a:p>
      </xdr:txBody>
    </xdr:sp>
    <xdr:clientData/>
  </xdr:twoCellAnchor>
  <xdr:twoCellAnchor editAs="oneCell">
    <xdr:from>
      <xdr:col>1</xdr:col>
      <xdr:colOff>485775</xdr:colOff>
      <xdr:row>0</xdr:row>
      <xdr:rowOff>0</xdr:rowOff>
    </xdr:from>
    <xdr:to>
      <xdr:col>3</xdr:col>
      <xdr:colOff>266700</xdr:colOff>
      <xdr:row>1</xdr:row>
      <xdr:rowOff>0</xdr:rowOff>
    </xdr:to>
    <xdr:pic>
      <xdr:nvPicPr>
        <xdr:cNvPr id="4849871" name="Picture 14" descr="two logos.pdf"/>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86025" y="0"/>
          <a:ext cx="2657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28</xdr:row>
      <xdr:rowOff>0</xdr:rowOff>
    </xdr:from>
    <xdr:ext cx="2359813" cy="1031693"/>
    <xdr:sp macro="" textlink="">
      <xdr:nvSpPr>
        <xdr:cNvPr id="15" name="TextBox 14"/>
        <xdr:cNvSpPr txBox="1"/>
      </xdr:nvSpPr>
      <xdr:spPr>
        <a:xfrm>
          <a:off x="5572125" y="5886450"/>
          <a:ext cx="2359813"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a:p>
          <a:r>
            <a:rPr lang="en-GB" sz="1100">
              <a:solidFill>
                <a:schemeClr val="tx1"/>
              </a:solidFill>
              <a:latin typeface="+mn-lt"/>
              <a:ea typeface="+mn-ea"/>
              <a:cs typeface="+mn-cs"/>
            </a:rPr>
            <a:t> </a:t>
          </a:r>
        </a:p>
        <a:p>
          <a:r>
            <a:rPr lang="en-GB" sz="800">
              <a:solidFill>
                <a:schemeClr val="tx1"/>
              </a:solidFill>
              <a:latin typeface="+mn-lt"/>
              <a:ea typeface="+mn-ea"/>
              <a:cs typeface="+mn-cs"/>
              <a:hlinkClick xmlns:r="http://schemas.openxmlformats.org/officeDocument/2006/relationships" r:id=""/>
            </a:rPr>
            <a:t>http://creativecommons.org/licenses/by-nc-nd/3.0/</a:t>
          </a:r>
          <a:endParaRPr lang="en-GB" sz="800"/>
        </a:p>
        <a:p>
          <a:r>
            <a:rPr lang="en-GB" sz="800">
              <a:solidFill>
                <a:schemeClr val="tx1"/>
              </a:solidFill>
              <a:latin typeface="+mn-lt"/>
              <a:ea typeface="+mn-ea"/>
              <a:cs typeface="+mn-cs"/>
            </a:rPr>
            <a:t> </a:t>
          </a:r>
        </a:p>
        <a:p>
          <a:r>
            <a:rPr lang="en-GB" sz="800">
              <a:solidFill>
                <a:schemeClr val="tx1"/>
              </a:solidFill>
              <a:latin typeface="+mn-lt"/>
              <a:ea typeface="+mn-ea"/>
              <a:cs typeface="+mn-cs"/>
            </a:rPr>
            <a:t>[cid:3444195277_2494814</a:t>
          </a:r>
          <a:r>
            <a:rPr lang="en-GB" sz="1100">
              <a:solidFill>
                <a:schemeClr val="tx1"/>
              </a:solidFill>
              <a:latin typeface="+mn-lt"/>
              <a:ea typeface="+mn-ea"/>
              <a:cs typeface="+mn-cs"/>
            </a:rPr>
            <a:t>]</a:t>
          </a:r>
        </a:p>
        <a:p>
          <a:endParaRPr lang="en-GB" sz="1100"/>
        </a:p>
      </xdr:txBody>
    </xdr:sp>
    <xdr:clientData/>
  </xdr:oneCellAnchor>
  <xdr:twoCellAnchor editAs="oneCell">
    <xdr:from>
      <xdr:col>4</xdr:col>
      <xdr:colOff>76200</xdr:colOff>
      <xdr:row>28</xdr:row>
      <xdr:rowOff>19050</xdr:rowOff>
    </xdr:from>
    <xdr:to>
      <xdr:col>5</xdr:col>
      <xdr:colOff>47625</xdr:colOff>
      <xdr:row>30</xdr:row>
      <xdr:rowOff>9525</xdr:rowOff>
    </xdr:to>
    <xdr:pic>
      <xdr:nvPicPr>
        <xdr:cNvPr id="4849873" name="Picture 1076"/>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648325" y="5905500"/>
          <a:ext cx="85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24"/>
  <sheetViews>
    <sheetView tabSelected="1" zoomScale="72" zoomScaleNormal="72" workbookViewId="0">
      <selection activeCell="I8" sqref="I8"/>
    </sheetView>
  </sheetViews>
  <sheetFormatPr defaultColWidth="11.3984375" defaultRowHeight="13.15"/>
  <cols>
    <col min="1" max="1" width="65.3984375" style="18" customWidth="1"/>
    <col min="2" max="2" width="16.86328125" style="16" customWidth="1"/>
    <col min="3" max="3" width="11.3984375" style="16"/>
    <col min="4" max="4" width="5.265625" style="16" customWidth="1"/>
    <col min="5" max="6" width="11.3984375" style="16"/>
    <col min="7" max="8" width="8.73046875" style="16" customWidth="1"/>
    <col min="9" max="10" width="11.3984375" style="17"/>
    <col min="11" max="16384" width="11.3984375" style="18"/>
  </cols>
  <sheetData>
    <row r="1" spans="2:10" ht="62.1" customHeight="1"/>
    <row r="2" spans="2:10" ht="30" customHeight="1">
      <c r="B2" s="24" t="s">
        <v>103</v>
      </c>
    </row>
    <row r="3" spans="2:10" ht="24" customHeight="1">
      <c r="B3" s="17"/>
    </row>
    <row r="4" spans="2:10" s="20" customFormat="1" ht="39" customHeight="1">
      <c r="B4" s="47"/>
      <c r="C4" s="62"/>
      <c r="E4" s="47"/>
      <c r="F4" s="19"/>
      <c r="G4" s="17"/>
    </row>
    <row r="5" spans="2:10" ht="39" customHeight="1">
      <c r="B5" s="47"/>
      <c r="C5" s="62" t="s">
        <v>77</v>
      </c>
      <c r="D5" s="47"/>
      <c r="E5" s="47"/>
      <c r="F5" s="21"/>
      <c r="H5" s="17"/>
      <c r="J5" s="18"/>
    </row>
    <row r="6" spans="2:10" ht="39" customHeight="1">
      <c r="B6" s="47"/>
      <c r="C6" s="62" t="s">
        <v>77</v>
      </c>
      <c r="D6" s="47"/>
      <c r="E6" s="47"/>
      <c r="F6" s="21"/>
      <c r="H6" s="17"/>
      <c r="J6" s="18"/>
    </row>
    <row r="7" spans="2:10" ht="39" customHeight="1">
      <c r="B7" s="47"/>
      <c r="C7" s="62" t="s">
        <v>77</v>
      </c>
      <c r="D7" s="47"/>
      <c r="E7" s="47"/>
      <c r="F7" s="21"/>
      <c r="H7" s="17"/>
      <c r="J7" s="18"/>
    </row>
    <row r="8" spans="2:10" ht="39" customHeight="1">
      <c r="B8" s="47"/>
      <c r="C8" s="62" t="s">
        <v>77</v>
      </c>
      <c r="D8" s="47"/>
      <c r="E8" s="47"/>
      <c r="F8" s="21"/>
      <c r="H8" s="17"/>
      <c r="J8" s="18"/>
    </row>
    <row r="9" spans="2:10" ht="39" customHeight="1">
      <c r="B9" s="47"/>
      <c r="C9" s="62" t="s">
        <v>77</v>
      </c>
      <c r="D9" s="47"/>
      <c r="E9" s="47"/>
      <c r="F9" s="22"/>
      <c r="H9" s="17"/>
      <c r="J9" s="18"/>
    </row>
    <row r="10" spans="2:10" ht="39" customHeight="1">
      <c r="B10" s="23"/>
      <c r="C10" s="62" t="s">
        <v>77</v>
      </c>
      <c r="D10" s="23"/>
      <c r="E10" s="23"/>
      <c r="F10" s="23"/>
      <c r="H10" s="17"/>
      <c r="J10" s="18"/>
    </row>
    <row r="11" spans="2:10" ht="39" customHeight="1">
      <c r="B11" s="23"/>
      <c r="C11" s="62"/>
      <c r="D11" s="23"/>
      <c r="E11" s="23"/>
      <c r="J11" s="18"/>
    </row>
    <row r="12" spans="2:10" ht="51.75" customHeight="1">
      <c r="B12" s="18"/>
      <c r="C12" s="18"/>
      <c r="D12" s="18"/>
      <c r="E12" s="18"/>
      <c r="F12" s="18"/>
      <c r="G12" s="18"/>
      <c r="H12" s="18"/>
      <c r="I12" s="18"/>
      <c r="J12" s="18"/>
    </row>
    <row r="13" spans="2:10" ht="51.75" customHeight="1">
      <c r="B13" s="18"/>
      <c r="C13" s="18"/>
      <c r="D13" s="18"/>
      <c r="E13" s="18"/>
      <c r="F13" s="18"/>
      <c r="G13" s="18"/>
      <c r="H13" s="18"/>
      <c r="I13" s="18"/>
      <c r="J13" s="18"/>
    </row>
    <row r="14" spans="2:10" ht="51.75" customHeight="1">
      <c r="B14" s="18"/>
      <c r="C14" s="18"/>
      <c r="D14" s="18"/>
      <c r="E14" s="18"/>
      <c r="F14" s="18"/>
      <c r="G14" s="18"/>
      <c r="H14" s="18"/>
      <c r="I14" s="18"/>
      <c r="J14" s="18"/>
    </row>
    <row r="15" spans="2:10" ht="51.75" customHeight="1">
      <c r="B15" s="18"/>
      <c r="C15" s="18"/>
      <c r="D15" s="18"/>
      <c r="E15" s="18"/>
      <c r="F15" s="18"/>
      <c r="G15" s="18"/>
      <c r="H15" s="18"/>
      <c r="I15" s="18"/>
      <c r="J15" s="18"/>
    </row>
    <row r="16" spans="2:10" ht="51.75" customHeight="1">
      <c r="B16" s="18"/>
      <c r="C16" s="18"/>
      <c r="D16" s="18"/>
      <c r="E16" s="18"/>
      <c r="F16" s="18"/>
      <c r="G16" s="18"/>
      <c r="H16" s="18"/>
      <c r="I16" s="18"/>
      <c r="J16" s="18"/>
    </row>
    <row r="17" spans="2:10" ht="51.75" customHeight="1">
      <c r="B17" s="18"/>
      <c r="C17" s="18"/>
      <c r="D17" s="18"/>
      <c r="E17" s="18"/>
      <c r="F17" s="18"/>
      <c r="G17" s="18"/>
      <c r="H17" s="18"/>
      <c r="I17" s="18"/>
      <c r="J17" s="18"/>
    </row>
    <row r="18" spans="2:10" ht="51.75" customHeight="1">
      <c r="B18" s="18"/>
      <c r="C18" s="18"/>
      <c r="D18" s="18"/>
      <c r="E18" s="18"/>
      <c r="F18" s="18"/>
      <c r="G18" s="18"/>
      <c r="H18" s="18"/>
      <c r="I18" s="18"/>
      <c r="J18" s="18"/>
    </row>
    <row r="19" spans="2:10" ht="51.75" customHeight="1">
      <c r="B19" s="18"/>
      <c r="C19" s="18"/>
      <c r="D19" s="18"/>
      <c r="E19" s="18"/>
      <c r="F19" s="18"/>
      <c r="G19" s="18"/>
      <c r="H19" s="18"/>
      <c r="I19" s="18"/>
      <c r="J19" s="18"/>
    </row>
    <row r="20" spans="2:10" ht="51.75" customHeight="1">
      <c r="B20" s="18"/>
      <c r="C20" s="18"/>
      <c r="D20" s="18"/>
      <c r="E20" s="18"/>
      <c r="F20" s="18"/>
      <c r="G20" s="18"/>
      <c r="H20" s="18"/>
      <c r="I20" s="18"/>
      <c r="J20" s="18"/>
    </row>
    <row r="21" spans="2:10" ht="51.75" customHeight="1">
      <c r="B21" s="18"/>
      <c r="C21" s="18"/>
      <c r="D21" s="18"/>
      <c r="E21" s="18"/>
      <c r="F21" s="18"/>
      <c r="G21" s="18"/>
      <c r="H21" s="18"/>
      <c r="I21" s="18"/>
      <c r="J21" s="18"/>
    </row>
    <row r="22" spans="2:10" ht="12.75">
      <c r="B22" s="18"/>
      <c r="C22" s="18"/>
      <c r="D22" s="18"/>
      <c r="E22" s="18"/>
      <c r="F22" s="18"/>
      <c r="G22" s="18"/>
      <c r="H22" s="18"/>
      <c r="I22" s="18"/>
      <c r="J22" s="18"/>
    </row>
    <row r="23" spans="2:10" ht="12.75">
      <c r="B23" s="18"/>
      <c r="C23" s="18"/>
      <c r="D23" s="18"/>
      <c r="E23" s="18"/>
      <c r="F23" s="18"/>
      <c r="G23" s="18"/>
      <c r="H23" s="18"/>
      <c r="I23" s="18"/>
      <c r="J23" s="18"/>
    </row>
    <row r="24" spans="2:10" ht="12.75">
      <c r="B24" s="18"/>
      <c r="C24" s="18"/>
      <c r="D24" s="18"/>
      <c r="E24" s="18"/>
      <c r="F24" s="18"/>
      <c r="G24" s="18"/>
      <c r="H24" s="18"/>
      <c r="I24" s="18"/>
      <c r="J24" s="18"/>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spans="2: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32.1" customHeight="1">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24.75" customHeight="1">
      <c r="B43" s="18"/>
      <c r="C43" s="18"/>
      <c r="D43" s="18"/>
      <c r="E43" s="18"/>
      <c r="F43" s="18"/>
      <c r="G43" s="18"/>
      <c r="H43" s="18"/>
      <c r="I43" s="18"/>
      <c r="J43" s="18"/>
    </row>
    <row r="44" spans="2:10" ht="12.75" customHeight="1">
      <c r="B44" s="18"/>
      <c r="C44" s="18"/>
      <c r="D44" s="18"/>
      <c r="E44" s="18"/>
      <c r="F44" s="18"/>
      <c r="G44" s="18"/>
      <c r="H44" s="18"/>
      <c r="I44" s="18"/>
      <c r="J44" s="18"/>
    </row>
    <row r="45" spans="2:10" ht="12.75" customHeight="1">
      <c r="B45" s="18"/>
      <c r="C45" s="18"/>
      <c r="D45" s="18"/>
      <c r="E45" s="18"/>
      <c r="F45" s="18"/>
      <c r="G45" s="18"/>
      <c r="H45" s="18"/>
      <c r="I45" s="18"/>
      <c r="J45" s="18"/>
    </row>
    <row r="46" spans="2:10" ht="12.75" customHeight="1">
      <c r="B46" s="18"/>
      <c r="C46" s="18"/>
      <c r="D46" s="18"/>
      <c r="E46" s="18"/>
      <c r="F46" s="18"/>
      <c r="G46" s="18"/>
      <c r="H46" s="18"/>
      <c r="I46" s="18"/>
      <c r="J46" s="18"/>
    </row>
    <row r="47" spans="2:10" ht="12.75" customHeight="1">
      <c r="B47" s="18"/>
      <c r="C47" s="18"/>
      <c r="D47" s="18"/>
      <c r="E47" s="18"/>
      <c r="F47" s="18"/>
      <c r="G47" s="18"/>
      <c r="H47" s="18"/>
      <c r="I47" s="18"/>
      <c r="J47" s="18"/>
    </row>
    <row r="48" spans="2:10" ht="12.75">
      <c r="B48" s="18"/>
      <c r="C48" s="18"/>
      <c r="D48" s="18"/>
      <c r="E48" s="18"/>
      <c r="F48" s="18"/>
      <c r="G48" s="18"/>
      <c r="H48" s="18"/>
      <c r="I48" s="18"/>
      <c r="J48" s="18"/>
    </row>
    <row r="49" spans="2:10" ht="12.75" customHeight="1">
      <c r="B49" s="18"/>
      <c r="C49" s="18"/>
      <c r="D49" s="18"/>
      <c r="E49" s="18"/>
      <c r="F49" s="18"/>
      <c r="G49" s="18"/>
      <c r="H49" s="18"/>
      <c r="I49" s="18"/>
      <c r="J49" s="18"/>
    </row>
    <row r="50" spans="2:10" ht="32.1" customHeight="1">
      <c r="B50" s="18"/>
      <c r="C50" s="18"/>
      <c r="D50" s="18"/>
      <c r="E50" s="18"/>
      <c r="F50" s="18"/>
      <c r="G50" s="18"/>
      <c r="H50" s="18"/>
      <c r="I50" s="18"/>
      <c r="J50" s="18"/>
    </row>
    <row r="51" spans="2:10" ht="12.75">
      <c r="B51" s="18"/>
      <c r="C51" s="18"/>
      <c r="D51" s="18"/>
      <c r="E51" s="18"/>
      <c r="F51" s="18"/>
      <c r="G51" s="18"/>
      <c r="H51" s="18"/>
      <c r="I51" s="18"/>
      <c r="J51" s="18"/>
    </row>
    <row r="52" spans="2:10" ht="12.75">
      <c r="B52" s="18"/>
      <c r="C52" s="18"/>
      <c r="D52" s="18"/>
      <c r="E52" s="18"/>
      <c r="F52" s="18"/>
      <c r="G52" s="18"/>
      <c r="H52" s="18"/>
      <c r="I52" s="18"/>
      <c r="J52" s="18"/>
    </row>
    <row r="53" spans="2:10" ht="12.75">
      <c r="B53" s="18"/>
      <c r="C53" s="18"/>
      <c r="D53" s="18"/>
      <c r="E53" s="18"/>
      <c r="F53" s="18"/>
      <c r="G53" s="18"/>
      <c r="H53" s="18"/>
      <c r="I53" s="18"/>
      <c r="J53" s="18"/>
    </row>
    <row r="54" spans="2:10" ht="12.75">
      <c r="B54" s="18"/>
      <c r="C54" s="18"/>
      <c r="D54" s="18"/>
      <c r="E54" s="18"/>
      <c r="F54" s="18"/>
      <c r="G54" s="18"/>
      <c r="H54" s="18"/>
      <c r="I54" s="18"/>
      <c r="J54" s="18"/>
    </row>
    <row r="55" spans="2:10" ht="12.75">
      <c r="B55" s="18"/>
      <c r="C55" s="18"/>
      <c r="D55" s="18"/>
      <c r="E55" s="18"/>
      <c r="F55" s="18"/>
      <c r="G55" s="18"/>
      <c r="H55" s="18"/>
      <c r="I55" s="18"/>
      <c r="J55" s="18"/>
    </row>
    <row r="56" spans="2:10" ht="38.1" customHeight="1">
      <c r="B56" s="18"/>
      <c r="C56" s="18"/>
      <c r="D56" s="18"/>
      <c r="E56" s="18"/>
      <c r="F56" s="18"/>
      <c r="G56" s="18"/>
      <c r="H56" s="18"/>
      <c r="I56" s="18"/>
      <c r="J56" s="18"/>
    </row>
    <row r="57" spans="2:10" ht="12.75">
      <c r="B57" s="18"/>
      <c r="C57" s="18"/>
      <c r="D57" s="18"/>
      <c r="E57" s="18"/>
      <c r="F57" s="18"/>
      <c r="G57" s="18"/>
      <c r="H57" s="18"/>
      <c r="I57" s="18"/>
      <c r="J57" s="18"/>
    </row>
    <row r="58" spans="2:10" ht="12.75">
      <c r="B58" s="18"/>
      <c r="C58" s="18"/>
      <c r="D58" s="18"/>
      <c r="E58" s="18"/>
      <c r="F58" s="18"/>
      <c r="G58" s="18"/>
      <c r="H58" s="18"/>
      <c r="I58" s="18"/>
      <c r="J58" s="18"/>
    </row>
    <row r="59" spans="2:10" ht="12.75">
      <c r="B59" s="18"/>
      <c r="C59" s="18"/>
      <c r="D59" s="18"/>
      <c r="E59" s="18"/>
      <c r="F59" s="18"/>
      <c r="G59" s="18"/>
      <c r="H59" s="18"/>
      <c r="I59" s="18"/>
      <c r="J59" s="18"/>
    </row>
    <row r="60" spans="2:10" ht="12.75">
      <c r="B60" s="18"/>
      <c r="C60" s="18"/>
      <c r="D60" s="18"/>
      <c r="E60" s="18"/>
      <c r="F60" s="18"/>
      <c r="G60" s="18"/>
      <c r="H60" s="18"/>
      <c r="I60" s="18"/>
      <c r="J60" s="18"/>
    </row>
    <row r="61" spans="2:10" ht="12.75">
      <c r="B61" s="18"/>
      <c r="C61" s="18"/>
      <c r="D61" s="18"/>
      <c r="E61" s="18"/>
      <c r="F61" s="18"/>
      <c r="G61" s="18"/>
      <c r="H61" s="18"/>
      <c r="I61" s="18"/>
      <c r="J61" s="18"/>
    </row>
    <row r="62" spans="2:10" ht="12.75">
      <c r="B62" s="18"/>
      <c r="C62" s="18"/>
      <c r="D62" s="18"/>
      <c r="E62" s="18"/>
      <c r="F62" s="18"/>
      <c r="G62" s="18"/>
      <c r="H62" s="18"/>
      <c r="I62" s="18"/>
      <c r="J62" s="18"/>
    </row>
    <row r="63" spans="2:10" ht="12.75">
      <c r="B63" s="18"/>
      <c r="C63" s="18"/>
      <c r="D63" s="18"/>
      <c r="E63" s="18"/>
      <c r="F63" s="18"/>
      <c r="G63" s="18"/>
      <c r="H63" s="18"/>
      <c r="I63" s="18"/>
      <c r="J63" s="18"/>
    </row>
    <row r="64" spans="2:10" ht="12.75">
      <c r="B64" s="18"/>
      <c r="C64" s="18"/>
      <c r="D64" s="18"/>
      <c r="E64" s="18"/>
      <c r="F64" s="18"/>
      <c r="G64" s="18"/>
      <c r="H64" s="18"/>
      <c r="I64" s="18"/>
      <c r="J64" s="18"/>
    </row>
    <row r="65" spans="2:10" ht="12.75">
      <c r="B65" s="18"/>
      <c r="C65" s="18"/>
      <c r="D65" s="18"/>
      <c r="E65" s="18"/>
      <c r="F65" s="18"/>
      <c r="G65" s="18"/>
      <c r="H65" s="18"/>
      <c r="I65" s="18"/>
      <c r="J65" s="18"/>
    </row>
    <row r="66" spans="2:10" ht="12.75">
      <c r="B66" s="18"/>
      <c r="C66" s="18"/>
      <c r="D66" s="18"/>
      <c r="E66" s="18"/>
      <c r="F66" s="18"/>
      <c r="G66" s="18"/>
      <c r="H66" s="18"/>
      <c r="I66" s="18"/>
      <c r="J66" s="18"/>
    </row>
    <row r="67" spans="2:10" ht="12.75">
      <c r="B67" s="18"/>
      <c r="C67" s="18"/>
      <c r="D67" s="18"/>
      <c r="E67" s="18"/>
      <c r="F67" s="18"/>
      <c r="G67" s="18"/>
      <c r="H67" s="18"/>
      <c r="I67" s="18"/>
      <c r="J67" s="18"/>
    </row>
    <row r="68" spans="2:10" ht="12.75">
      <c r="B68" s="18"/>
      <c r="C68" s="18"/>
      <c r="D68" s="18"/>
      <c r="E68" s="18"/>
      <c r="F68" s="18"/>
      <c r="G68" s="18"/>
      <c r="H68" s="18"/>
      <c r="I68" s="18"/>
      <c r="J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39.75" customHeight="1">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12.75">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12.75">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39.75" customHeight="1">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2:10" ht="12.75">
      <c r="B88" s="18"/>
      <c r="C88" s="18"/>
      <c r="D88" s="18"/>
      <c r="E88" s="18"/>
      <c r="F88" s="18"/>
      <c r="G88" s="18"/>
      <c r="H88" s="18"/>
      <c r="I88" s="18"/>
      <c r="J88" s="18"/>
    </row>
    <row r="89" spans="2:10" ht="12.75">
      <c r="B89" s="18"/>
      <c r="C89" s="18"/>
      <c r="D89" s="18"/>
      <c r="E89" s="18"/>
      <c r="F89" s="18"/>
      <c r="G89" s="18"/>
      <c r="H89" s="18"/>
      <c r="I89" s="18"/>
      <c r="J89" s="18"/>
    </row>
    <row r="90" spans="2:10" ht="12.75">
      <c r="B90" s="18"/>
      <c r="C90" s="18"/>
      <c r="D90" s="18"/>
      <c r="E90" s="18"/>
      <c r="F90" s="18"/>
      <c r="G90" s="18"/>
      <c r="H90" s="18"/>
      <c r="I90" s="18"/>
      <c r="J90" s="18"/>
    </row>
    <row r="91" spans="2:10" ht="12.75">
      <c r="B91" s="18"/>
      <c r="C91" s="18"/>
      <c r="D91" s="18"/>
      <c r="E91" s="18"/>
      <c r="F91" s="18"/>
      <c r="G91" s="18"/>
      <c r="H91" s="18"/>
      <c r="I91" s="18"/>
      <c r="J91" s="18"/>
    </row>
    <row r="92" spans="2:10" ht="12.75">
      <c r="B92" s="18"/>
      <c r="C92" s="18"/>
      <c r="D92" s="18"/>
      <c r="E92" s="18"/>
      <c r="F92" s="18"/>
      <c r="G92" s="18"/>
      <c r="H92" s="18"/>
      <c r="I92" s="18"/>
      <c r="J92" s="18"/>
    </row>
    <row r="93" spans="2:10" ht="12.75">
      <c r="B93" s="18"/>
      <c r="C93" s="18"/>
      <c r="D93" s="18"/>
      <c r="E93" s="18"/>
      <c r="F93" s="18"/>
      <c r="G93" s="18"/>
      <c r="H93" s="18"/>
      <c r="I93" s="18"/>
      <c r="J93" s="18"/>
    </row>
    <row r="94" spans="2:10" ht="12.75">
      <c r="B94" s="18"/>
      <c r="C94" s="18"/>
      <c r="D94" s="18"/>
      <c r="E94" s="18"/>
      <c r="F94" s="18"/>
      <c r="G94" s="18"/>
      <c r="H94" s="18"/>
      <c r="I94" s="18"/>
      <c r="J94" s="18"/>
    </row>
    <row r="95" spans="2:10" ht="12.75">
      <c r="B95" s="18"/>
      <c r="C95" s="18"/>
      <c r="D95" s="18"/>
      <c r="E95" s="18"/>
      <c r="F95" s="18"/>
      <c r="G95" s="18"/>
      <c r="H95" s="18"/>
      <c r="I95" s="18"/>
      <c r="J95" s="18"/>
    </row>
    <row r="96" spans="2:10" ht="12.75">
      <c r="B96" s="18"/>
      <c r="C96" s="18"/>
      <c r="D96" s="18"/>
      <c r="E96" s="18"/>
      <c r="F96" s="18"/>
      <c r="G96" s="18"/>
      <c r="H96" s="18"/>
      <c r="I96" s="18"/>
      <c r="J96" s="18"/>
    </row>
    <row r="97" spans="2:10" ht="12.75">
      <c r="B97" s="18"/>
      <c r="C97" s="18"/>
      <c r="D97" s="18"/>
      <c r="E97" s="18"/>
      <c r="F97" s="18"/>
      <c r="G97" s="18"/>
      <c r="H97" s="18"/>
      <c r="I97" s="18"/>
      <c r="J97" s="18"/>
    </row>
    <row r="98" spans="2:10" ht="12.75">
      <c r="B98" s="18"/>
      <c r="C98" s="18"/>
      <c r="D98" s="18"/>
      <c r="E98" s="18"/>
      <c r="F98" s="18"/>
      <c r="G98" s="18"/>
      <c r="H98" s="18"/>
      <c r="I98" s="18"/>
      <c r="J98" s="18"/>
    </row>
    <row r="99" spans="2:10" ht="12.75">
      <c r="B99" s="18"/>
      <c r="C99" s="18"/>
      <c r="D99" s="18"/>
      <c r="E99" s="18"/>
      <c r="F99" s="18"/>
      <c r="G99" s="18"/>
      <c r="H99" s="18"/>
      <c r="I99" s="18"/>
      <c r="J99" s="18"/>
    </row>
    <row r="100" spans="2:10" ht="12.75">
      <c r="B100" s="18"/>
      <c r="C100" s="18"/>
      <c r="D100" s="18"/>
      <c r="E100" s="18"/>
      <c r="F100" s="18"/>
      <c r="G100" s="18"/>
      <c r="H100" s="18"/>
      <c r="I100" s="18"/>
      <c r="J100" s="18"/>
    </row>
    <row r="101" spans="2:10" ht="12.75">
      <c r="B101" s="18"/>
      <c r="C101" s="18"/>
      <c r="D101" s="18"/>
      <c r="E101" s="18"/>
      <c r="F101" s="18"/>
      <c r="G101" s="18"/>
      <c r="H101" s="18"/>
      <c r="I101" s="18"/>
      <c r="J101" s="18"/>
    </row>
    <row r="102" spans="2:10" ht="12.75">
      <c r="B102" s="18"/>
      <c r="C102" s="18"/>
      <c r="D102" s="18"/>
      <c r="E102" s="18"/>
      <c r="F102" s="18"/>
      <c r="G102" s="18"/>
      <c r="H102" s="18"/>
      <c r="I102" s="18"/>
      <c r="J102" s="18"/>
    </row>
    <row r="103" spans="2:10" ht="12.75">
      <c r="B103" s="18"/>
      <c r="C103" s="18"/>
      <c r="D103" s="18"/>
      <c r="E103" s="18"/>
      <c r="F103" s="18"/>
      <c r="G103" s="18"/>
      <c r="H103" s="18"/>
      <c r="I103" s="18"/>
      <c r="J103" s="18"/>
    </row>
    <row r="104" spans="2:10" ht="12.75">
      <c r="B104" s="18"/>
      <c r="C104" s="18"/>
      <c r="D104" s="18"/>
      <c r="E104" s="18"/>
      <c r="F104" s="18"/>
      <c r="G104" s="18"/>
      <c r="H104" s="18"/>
      <c r="I104" s="18"/>
      <c r="J104" s="18"/>
    </row>
    <row r="105" spans="2:10" ht="12.75">
      <c r="B105" s="18"/>
      <c r="C105" s="18"/>
      <c r="D105" s="18"/>
      <c r="E105" s="18"/>
      <c r="F105" s="18"/>
      <c r="G105" s="18"/>
      <c r="H105" s="18"/>
      <c r="I105" s="18"/>
      <c r="J105" s="18"/>
    </row>
    <row r="106" spans="2:10" ht="12.75">
      <c r="B106" s="18"/>
      <c r="C106" s="18"/>
      <c r="D106" s="18"/>
      <c r="E106" s="18"/>
      <c r="F106" s="18"/>
      <c r="G106" s="18"/>
      <c r="H106" s="18"/>
      <c r="I106" s="18"/>
      <c r="J106" s="18"/>
    </row>
    <row r="107" spans="2:10" ht="12.75">
      <c r="B107" s="18"/>
      <c r="C107" s="18"/>
      <c r="D107" s="18"/>
      <c r="E107" s="18"/>
      <c r="F107" s="18"/>
      <c r="G107" s="18"/>
      <c r="H107" s="18"/>
      <c r="I107" s="18"/>
      <c r="J107" s="18"/>
    </row>
    <row r="108" spans="2:10" ht="12.75">
      <c r="B108" s="18"/>
      <c r="C108" s="18"/>
      <c r="D108" s="18"/>
      <c r="E108" s="18"/>
      <c r="F108" s="18"/>
      <c r="G108" s="18"/>
      <c r="H108" s="18"/>
      <c r="I108" s="18"/>
      <c r="J108" s="18"/>
    </row>
    <row r="109" spans="2:10" ht="12.75">
      <c r="B109" s="18"/>
      <c r="C109" s="18"/>
      <c r="D109" s="18"/>
      <c r="E109" s="18"/>
      <c r="F109" s="18"/>
      <c r="G109" s="18"/>
      <c r="H109" s="18"/>
      <c r="I109" s="18"/>
      <c r="J109" s="18"/>
    </row>
    <row r="110" spans="2:10" ht="12.75">
      <c r="B110" s="18"/>
      <c r="C110" s="18"/>
      <c r="D110" s="18"/>
      <c r="E110" s="18"/>
      <c r="F110" s="18"/>
      <c r="G110" s="18"/>
      <c r="H110" s="18"/>
      <c r="I110" s="18"/>
      <c r="J110" s="18"/>
    </row>
    <row r="111" spans="2:10" ht="12.75">
      <c r="B111" s="18"/>
      <c r="C111" s="18"/>
      <c r="D111" s="18"/>
      <c r="E111" s="18"/>
      <c r="F111" s="18"/>
      <c r="G111" s="18"/>
      <c r="H111" s="18"/>
      <c r="I111" s="18"/>
      <c r="J111" s="18"/>
    </row>
    <row r="112" spans="2:10" ht="12.75">
      <c r="B112" s="18"/>
      <c r="C112" s="18"/>
      <c r="D112" s="18"/>
      <c r="E112" s="18"/>
      <c r="F112" s="18"/>
      <c r="G112" s="18"/>
      <c r="H112" s="18"/>
      <c r="I112" s="18"/>
      <c r="J112" s="18"/>
    </row>
    <row r="113" spans="2:10" ht="12.75">
      <c r="B113" s="18"/>
      <c r="C113" s="18"/>
      <c r="D113" s="18"/>
      <c r="E113" s="18"/>
      <c r="F113" s="18"/>
      <c r="G113" s="18"/>
      <c r="H113" s="18"/>
      <c r="I113" s="18"/>
      <c r="J113" s="18"/>
    </row>
    <row r="114" spans="2:10" ht="12.75">
      <c r="B114" s="18"/>
      <c r="C114" s="18"/>
      <c r="D114" s="18"/>
      <c r="E114" s="18"/>
      <c r="F114" s="18"/>
      <c r="G114" s="18"/>
      <c r="H114" s="18"/>
      <c r="I114" s="18"/>
      <c r="J114" s="18"/>
    </row>
    <row r="115" spans="2:10" ht="12.75">
      <c r="B115" s="18"/>
      <c r="C115" s="18"/>
      <c r="D115" s="18"/>
      <c r="E115" s="18"/>
      <c r="F115" s="18"/>
      <c r="G115" s="18"/>
      <c r="H115" s="18"/>
      <c r="I115" s="18"/>
      <c r="J115" s="18"/>
    </row>
    <row r="116" spans="2:10" ht="12.75">
      <c r="B116" s="18"/>
      <c r="C116" s="18"/>
      <c r="D116" s="18"/>
      <c r="E116" s="18"/>
      <c r="F116" s="18"/>
      <c r="G116" s="18"/>
      <c r="H116" s="18"/>
      <c r="I116" s="18"/>
      <c r="J116" s="18"/>
    </row>
    <row r="117" spans="2:10" ht="12.75">
      <c r="B117" s="18"/>
      <c r="C117" s="18"/>
      <c r="D117" s="18"/>
      <c r="E117" s="18"/>
      <c r="F117" s="18"/>
      <c r="G117" s="18"/>
      <c r="H117" s="18"/>
      <c r="I117" s="18"/>
      <c r="J117" s="18"/>
    </row>
    <row r="118" spans="2:10" ht="12.75">
      <c r="B118" s="18"/>
      <c r="C118" s="18"/>
      <c r="D118" s="18"/>
      <c r="E118" s="18"/>
      <c r="F118" s="18"/>
      <c r="G118" s="18"/>
      <c r="H118" s="18"/>
      <c r="I118" s="18"/>
      <c r="J118" s="18"/>
    </row>
    <row r="119" spans="2:10" ht="12.75">
      <c r="B119" s="18"/>
      <c r="C119" s="18"/>
      <c r="D119" s="18"/>
      <c r="E119" s="18"/>
      <c r="F119" s="18"/>
      <c r="G119" s="18"/>
      <c r="H119" s="18"/>
      <c r="I119" s="18"/>
      <c r="J119" s="18"/>
    </row>
    <row r="120" spans="2:10" ht="12.75">
      <c r="B120" s="18"/>
      <c r="C120" s="18"/>
      <c r="D120" s="18"/>
      <c r="E120" s="18"/>
      <c r="F120" s="18"/>
      <c r="G120" s="18"/>
      <c r="H120" s="18"/>
      <c r="I120" s="18"/>
      <c r="J120" s="18"/>
    </row>
    <row r="121" spans="2:10" ht="12.75">
      <c r="B121" s="18"/>
      <c r="C121" s="18"/>
      <c r="D121" s="18"/>
      <c r="E121" s="18"/>
      <c r="F121" s="18"/>
      <c r="G121" s="18"/>
      <c r="H121" s="18"/>
      <c r="I121" s="18"/>
      <c r="J121" s="18"/>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2:10" ht="12.75">
      <c r="B124" s="18"/>
      <c r="C124" s="18"/>
      <c r="D124" s="18"/>
      <c r="E124" s="18"/>
      <c r="F124" s="18"/>
      <c r="G124" s="18"/>
      <c r="H124" s="18"/>
      <c r="I124" s="18"/>
      <c r="J124" s="18"/>
    </row>
  </sheetData>
  <phoneticPr fontId="6" type="noConversion"/>
  <pageMargins left="0.39370078740157483" right="0.39370078740157483" top="0.43307086614173229" bottom="0.43307086614173229" header="0.39370078740157483" footer="0.39370078740157483"/>
  <pageSetup paperSize="9" orientation="portrait" horizontalDpi="4294967293" r:id="rId1"/>
  <headerFooter alignWithMargins="0">
    <oddFooter>&amp;CPage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3140" r:id="rId4" name="Check Box 644">
              <controlPr defaultSize="0" autoFill="0" autoLine="0" autoPict="0">
                <anchor moveWithCells="1">
                  <from>
                    <xdr:col>3</xdr:col>
                    <xdr:colOff>95250</xdr:colOff>
                    <xdr:row>4</xdr:row>
                    <xdr:rowOff>114300</xdr:rowOff>
                  </from>
                  <to>
                    <xdr:col>4</xdr:col>
                    <xdr:colOff>371475</xdr:colOff>
                    <xdr:row>4</xdr:row>
                    <xdr:rowOff>352425</xdr:rowOff>
                  </to>
                </anchor>
              </controlPr>
            </control>
          </mc:Choice>
        </mc:AlternateContent>
        <mc:AlternateContent xmlns:mc="http://schemas.openxmlformats.org/markup-compatibility/2006">
          <mc:Choice Requires="x14">
            <control shapeId="363141" r:id="rId5" name="Check Box 645">
              <controlPr defaultSize="0" autoFill="0" autoLine="0" autoPict="0">
                <anchor moveWithCells="1">
                  <from>
                    <xdr:col>3</xdr:col>
                    <xdr:colOff>76200</xdr:colOff>
                    <xdr:row>5</xdr:row>
                    <xdr:rowOff>123825</xdr:rowOff>
                  </from>
                  <to>
                    <xdr:col>4</xdr:col>
                    <xdr:colOff>352425</xdr:colOff>
                    <xdr:row>6</xdr:row>
                    <xdr:rowOff>0</xdr:rowOff>
                  </to>
                </anchor>
              </controlPr>
            </control>
          </mc:Choice>
        </mc:AlternateContent>
        <mc:AlternateContent xmlns:mc="http://schemas.openxmlformats.org/markup-compatibility/2006">
          <mc:Choice Requires="x14">
            <control shapeId="363142" r:id="rId6" name="Check Box 646">
              <controlPr defaultSize="0" autoFill="0" autoLine="0" autoPict="0">
                <anchor moveWithCells="1">
                  <from>
                    <xdr:col>3</xdr:col>
                    <xdr:colOff>95250</xdr:colOff>
                    <xdr:row>6</xdr:row>
                    <xdr:rowOff>123825</xdr:rowOff>
                  </from>
                  <to>
                    <xdr:col>4</xdr:col>
                    <xdr:colOff>371475</xdr:colOff>
                    <xdr:row>7</xdr:row>
                    <xdr:rowOff>0</xdr:rowOff>
                  </to>
                </anchor>
              </controlPr>
            </control>
          </mc:Choice>
        </mc:AlternateContent>
        <mc:AlternateContent xmlns:mc="http://schemas.openxmlformats.org/markup-compatibility/2006">
          <mc:Choice Requires="x14">
            <control shapeId="363143" r:id="rId7" name="Check Box 647">
              <controlPr defaultSize="0" autoFill="0" autoLine="0" autoPict="0">
                <anchor moveWithCells="1">
                  <from>
                    <xdr:col>3</xdr:col>
                    <xdr:colOff>114300</xdr:colOff>
                    <xdr:row>7</xdr:row>
                    <xdr:rowOff>152400</xdr:rowOff>
                  </from>
                  <to>
                    <xdr:col>4</xdr:col>
                    <xdr:colOff>390525</xdr:colOff>
                    <xdr:row>8</xdr:row>
                    <xdr:rowOff>0</xdr:rowOff>
                  </to>
                </anchor>
              </controlPr>
            </control>
          </mc:Choice>
        </mc:AlternateContent>
        <mc:AlternateContent xmlns:mc="http://schemas.openxmlformats.org/markup-compatibility/2006">
          <mc:Choice Requires="x14">
            <control shapeId="363144" r:id="rId8" name="Check Box 648">
              <controlPr defaultSize="0" autoFill="0" autoLine="0" autoPict="0">
                <anchor moveWithCells="1">
                  <from>
                    <xdr:col>3</xdr:col>
                    <xdr:colOff>123825</xdr:colOff>
                    <xdr:row>8</xdr:row>
                    <xdr:rowOff>85725</xdr:rowOff>
                  </from>
                  <to>
                    <xdr:col>4</xdr:col>
                    <xdr:colOff>400050</xdr:colOff>
                    <xdr:row>8</xdr:row>
                    <xdr:rowOff>333375</xdr:rowOff>
                  </to>
                </anchor>
              </controlPr>
            </control>
          </mc:Choice>
        </mc:AlternateContent>
        <mc:AlternateContent xmlns:mc="http://schemas.openxmlformats.org/markup-compatibility/2006">
          <mc:Choice Requires="x14">
            <control shapeId="363145" r:id="rId9" name="Check Box 649">
              <controlPr defaultSize="0" autoFill="0" autoLine="0" autoPict="0">
                <anchor moveWithCells="1">
                  <from>
                    <xdr:col>3</xdr:col>
                    <xdr:colOff>114300</xdr:colOff>
                    <xdr:row>9</xdr:row>
                    <xdr:rowOff>104775</xdr:rowOff>
                  </from>
                  <to>
                    <xdr:col>4</xdr:col>
                    <xdr:colOff>390525</xdr:colOff>
                    <xdr:row>9</xdr:row>
                    <xdr:rowOff>342900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workbookViewId="0">
      <selection activeCell="B11" sqref="B11"/>
    </sheetView>
  </sheetViews>
  <sheetFormatPr defaultColWidth="11.3984375" defaultRowHeight="13.15"/>
  <cols>
    <col min="1" max="1" width="35.1328125" style="18" customWidth="1"/>
    <col min="2" max="2" width="32.1328125" style="16" customWidth="1"/>
    <col min="3" max="3" width="9.265625" style="16" customWidth="1"/>
    <col min="4" max="4" width="9" style="16" customWidth="1"/>
    <col min="5" max="5" width="10.3984375" style="16" customWidth="1"/>
    <col min="6" max="6" width="7.86328125" style="49" customWidth="1"/>
    <col min="7" max="8" width="11.3984375" style="17"/>
    <col min="9" max="9" width="19.265625" style="18" customWidth="1"/>
    <col min="10" max="16384" width="11.3984375" style="18"/>
  </cols>
  <sheetData>
    <row r="1" spans="1:9" ht="62.1" customHeight="1">
      <c r="A1" s="18" t="s">
        <v>16</v>
      </c>
    </row>
    <row r="2" spans="1:9" ht="20.100000000000001" customHeight="1">
      <c r="B2" s="24" t="s">
        <v>103</v>
      </c>
    </row>
    <row r="3" spans="1:9" ht="15" customHeight="1" thickBot="1">
      <c r="B3" s="17"/>
    </row>
    <row r="4" spans="1:9" s="20" customFormat="1" ht="36" customHeight="1" thickTop="1">
      <c r="B4" s="31" t="s">
        <v>18</v>
      </c>
      <c r="C4" s="32" t="s">
        <v>28</v>
      </c>
      <c r="D4" s="32" t="s">
        <v>30</v>
      </c>
      <c r="E4" s="32" t="s">
        <v>50</v>
      </c>
      <c r="F4" s="32" t="s">
        <v>90</v>
      </c>
      <c r="G4" s="32" t="s">
        <v>64</v>
      </c>
      <c r="H4" s="32" t="s">
        <v>3</v>
      </c>
      <c r="I4" s="33" t="s">
        <v>82</v>
      </c>
    </row>
    <row r="5" spans="1:9" ht="12.75" customHeight="1">
      <c r="B5" s="36" t="s">
        <v>109</v>
      </c>
      <c r="C5" s="135">
        <v>0</v>
      </c>
      <c r="D5" s="131">
        <v>300</v>
      </c>
      <c r="E5" s="131">
        <v>8</v>
      </c>
      <c r="F5" s="131">
        <v>500</v>
      </c>
      <c r="G5" s="131">
        <f>8760-F5</f>
        <v>8260</v>
      </c>
      <c r="H5" s="15"/>
      <c r="I5" s="35">
        <f>C5*(D5*F5+E5*G5)/1000</f>
        <v>0</v>
      </c>
    </row>
    <row r="6" spans="1:9">
      <c r="B6" s="140" t="s">
        <v>160</v>
      </c>
      <c r="C6" s="135">
        <v>0</v>
      </c>
      <c r="D6" s="131">
        <v>300</v>
      </c>
      <c r="E6" s="131">
        <v>2</v>
      </c>
      <c r="F6" s="131">
        <v>500</v>
      </c>
      <c r="G6" s="131">
        <f>8760-F6</f>
        <v>8260</v>
      </c>
      <c r="H6" s="15"/>
      <c r="I6" s="35">
        <f>C6*(D6*F6+E6*G6)/1000</f>
        <v>0</v>
      </c>
    </row>
    <row r="7" spans="1:9" ht="12.75">
      <c r="B7" s="36" t="s">
        <v>159</v>
      </c>
      <c r="C7" s="135">
        <v>0</v>
      </c>
      <c r="D7" s="131">
        <v>700</v>
      </c>
      <c r="E7" s="131">
        <v>3</v>
      </c>
      <c r="F7" s="131">
        <v>8760</v>
      </c>
      <c r="G7" s="131">
        <f>8760-F7</f>
        <v>0</v>
      </c>
      <c r="H7" s="15"/>
      <c r="I7" s="35">
        <f>C7*(D7*F7+E7*G7)/1000</f>
        <v>0</v>
      </c>
    </row>
    <row r="8" spans="1:9">
      <c r="B8" s="141" t="s">
        <v>148</v>
      </c>
      <c r="C8" s="135">
        <v>0</v>
      </c>
      <c r="D8" s="15"/>
      <c r="E8" s="15"/>
      <c r="F8" s="15"/>
      <c r="G8" s="15"/>
      <c r="H8" s="131">
        <f>5256/4</f>
        <v>1314</v>
      </c>
      <c r="I8" s="35">
        <f>C8*H8</f>
        <v>0</v>
      </c>
    </row>
    <row r="9" spans="1:9" ht="12.75">
      <c r="B9" s="36" t="s">
        <v>128</v>
      </c>
      <c r="C9" s="135">
        <v>0</v>
      </c>
      <c r="D9" s="15"/>
      <c r="E9" s="15"/>
      <c r="F9" s="15"/>
      <c r="G9" s="15"/>
      <c r="H9" s="131">
        <v>0</v>
      </c>
      <c r="I9" s="35">
        <f>C9*H9</f>
        <v>0</v>
      </c>
    </row>
    <row r="10" spans="1:9">
      <c r="B10" s="140"/>
      <c r="C10" s="135"/>
      <c r="D10" s="15"/>
      <c r="E10" s="15"/>
      <c r="F10" s="15"/>
      <c r="G10" s="15"/>
      <c r="H10" s="131"/>
      <c r="I10" s="35"/>
    </row>
    <row r="11" spans="1:9" ht="13.5" thickBot="1">
      <c r="B11" s="34" t="s">
        <v>9</v>
      </c>
      <c r="C11" s="39"/>
      <c r="D11" s="39"/>
      <c r="E11" s="39"/>
      <c r="F11" s="39"/>
      <c r="G11" s="39"/>
      <c r="H11" s="39"/>
      <c r="I11" s="40">
        <f>SUM(I5:I10)</f>
        <v>0</v>
      </c>
    </row>
    <row r="12" spans="1:9" ht="13.5" thickTop="1"/>
    <row r="13" spans="1:9" ht="17.100000000000001" customHeight="1">
      <c r="B13" s="22"/>
      <c r="C13" s="23"/>
      <c r="D13" s="23"/>
    </row>
    <row r="14" spans="1:9" ht="11.1" customHeight="1">
      <c r="B14" s="23"/>
      <c r="C14" s="23"/>
      <c r="D14" s="23"/>
    </row>
    <row r="15" spans="1:9" ht="17.100000000000001" customHeight="1">
      <c r="B15" s="18"/>
      <c r="C15" s="18"/>
      <c r="D15" s="18"/>
      <c r="E15" s="18"/>
      <c r="F15" s="53"/>
      <c r="G15" s="18"/>
      <c r="H15" s="18"/>
    </row>
    <row r="16" spans="1:9" ht="12.75">
      <c r="B16" s="18"/>
      <c r="C16" s="18"/>
      <c r="D16" s="18"/>
      <c r="E16" s="18"/>
      <c r="F16" s="53"/>
      <c r="G16" s="18"/>
      <c r="H16" s="18"/>
    </row>
    <row r="17" spans="2:8" ht="12.75">
      <c r="B17" s="18"/>
      <c r="C17" s="18"/>
      <c r="D17" s="18"/>
      <c r="E17" s="18"/>
      <c r="F17" s="53"/>
      <c r="G17" s="18"/>
      <c r="H17" s="18"/>
    </row>
    <row r="18" spans="2:8" ht="12.75">
      <c r="B18" s="18"/>
      <c r="C18" s="18"/>
      <c r="D18" s="18"/>
      <c r="E18" s="18"/>
      <c r="F18" s="53"/>
      <c r="G18" s="18"/>
      <c r="H18" s="18"/>
    </row>
    <row r="19" spans="2:8" ht="12.75">
      <c r="B19" s="18"/>
      <c r="C19" s="18"/>
      <c r="D19" s="18"/>
      <c r="E19" s="18"/>
      <c r="F19" s="53"/>
      <c r="G19" s="18"/>
      <c r="H19" s="18"/>
    </row>
    <row r="20" spans="2:8" ht="12.75" customHeight="1">
      <c r="B20" s="18"/>
      <c r="C20" s="18"/>
      <c r="D20" s="18"/>
      <c r="E20" s="18"/>
      <c r="F20" s="53"/>
      <c r="G20" s="18"/>
      <c r="H20" s="18"/>
    </row>
    <row r="21" spans="2:8" ht="12.75">
      <c r="B21" s="18"/>
      <c r="C21" s="18"/>
      <c r="D21" s="18"/>
      <c r="E21" s="18"/>
      <c r="F21" s="53"/>
      <c r="G21" s="18"/>
      <c r="H21" s="18"/>
    </row>
    <row r="22" spans="2:8" ht="11.1" customHeight="1">
      <c r="B22" s="18"/>
      <c r="C22" s="18"/>
      <c r="D22" s="18"/>
      <c r="E22" s="18"/>
      <c r="F22" s="53"/>
      <c r="G22" s="18"/>
      <c r="H22" s="18"/>
    </row>
    <row r="23" spans="2:8" ht="14.1" customHeight="1">
      <c r="B23" s="18"/>
      <c r="C23" s="18"/>
      <c r="D23" s="18"/>
      <c r="E23" s="18"/>
      <c r="F23" s="53"/>
      <c r="G23" s="18"/>
      <c r="H23" s="18"/>
    </row>
    <row r="24" spans="2:8" ht="12.75" customHeight="1">
      <c r="B24" s="47"/>
      <c r="C24" s="47"/>
      <c r="D24" s="47"/>
      <c r="E24" s="47"/>
      <c r="F24" s="54"/>
      <c r="G24" s="18"/>
      <c r="H24" s="18"/>
    </row>
    <row r="25" spans="2:8" ht="12.75">
      <c r="B25" s="47"/>
      <c r="C25" s="47"/>
      <c r="D25" s="47"/>
      <c r="E25" s="47"/>
      <c r="F25" s="54"/>
      <c r="G25" s="18"/>
      <c r="H25" s="18"/>
    </row>
    <row r="26" spans="2:8" ht="12.75">
      <c r="B26" s="47"/>
      <c r="C26" s="47"/>
      <c r="D26" s="47"/>
      <c r="E26" s="47"/>
      <c r="F26" s="54"/>
      <c r="G26" s="18"/>
      <c r="H26" s="18"/>
    </row>
    <row r="27" spans="2:8" ht="12.75">
      <c r="B27" s="47"/>
      <c r="C27" s="47"/>
      <c r="D27" s="47"/>
      <c r="E27" s="47"/>
      <c r="F27" s="54"/>
      <c r="G27" s="18"/>
      <c r="H27" s="18"/>
    </row>
    <row r="28" spans="2:8" ht="12.75">
      <c r="B28" s="47"/>
      <c r="C28" s="47"/>
      <c r="D28" s="47"/>
      <c r="E28" s="47"/>
      <c r="F28" s="54"/>
      <c r="G28" s="18"/>
      <c r="H28" s="18"/>
    </row>
    <row r="29" spans="2:8" ht="12.75">
      <c r="B29" s="18"/>
      <c r="C29" s="18"/>
      <c r="D29" s="18"/>
      <c r="E29" s="18"/>
      <c r="F29" s="53"/>
      <c r="G29" s="18"/>
      <c r="H29" s="18"/>
    </row>
    <row r="30" spans="2:8" ht="12.75">
      <c r="B30" s="18"/>
      <c r="C30" s="18"/>
      <c r="D30" s="18"/>
      <c r="E30" s="18"/>
      <c r="F30" s="53"/>
      <c r="G30" s="18"/>
      <c r="H30" s="18"/>
    </row>
    <row r="31" spans="2:8" ht="12.75">
      <c r="B31" s="18"/>
      <c r="C31" s="18"/>
      <c r="D31" s="18"/>
      <c r="E31" s="18"/>
      <c r="F31" s="53"/>
      <c r="G31" s="18"/>
      <c r="H31" s="18"/>
    </row>
    <row r="32" spans="2:8" ht="12.75">
      <c r="B32" s="18"/>
      <c r="C32" s="18"/>
      <c r="D32" s="18"/>
      <c r="E32" s="18"/>
      <c r="F32" s="53"/>
      <c r="G32" s="18"/>
      <c r="H32" s="18"/>
    </row>
    <row r="33" spans="2:8" ht="12.75">
      <c r="B33" s="18"/>
      <c r="C33" s="18"/>
      <c r="D33" s="18"/>
      <c r="E33" s="18"/>
      <c r="F33" s="53"/>
      <c r="G33" s="18"/>
      <c r="H33" s="18"/>
    </row>
    <row r="34" spans="2:8" ht="12.75">
      <c r="B34" s="18"/>
      <c r="C34" s="18"/>
      <c r="D34" s="18"/>
      <c r="E34" s="18"/>
      <c r="F34" s="53"/>
      <c r="G34" s="18"/>
      <c r="H34" s="18"/>
    </row>
    <row r="35" spans="2:8" ht="12.75">
      <c r="B35" s="18"/>
      <c r="C35" s="18"/>
      <c r="D35" s="18"/>
      <c r="E35" s="18"/>
      <c r="F35" s="53"/>
      <c r="G35" s="18"/>
      <c r="H35" s="18"/>
    </row>
    <row r="36" spans="2:8" ht="12.75">
      <c r="B36" s="18"/>
      <c r="C36" s="18"/>
      <c r="D36" s="18"/>
      <c r="E36" s="18"/>
      <c r="F36" s="53"/>
      <c r="G36" s="18"/>
      <c r="H36" s="18"/>
    </row>
    <row r="37" spans="2:8" ht="12.75">
      <c r="B37" s="18"/>
      <c r="C37" s="18"/>
      <c r="D37" s="18"/>
      <c r="E37" s="18"/>
      <c r="F37" s="53"/>
      <c r="G37" s="18"/>
      <c r="H37" s="18"/>
    </row>
    <row r="38" spans="2:8" ht="12.75">
      <c r="B38" s="18"/>
      <c r="C38" s="18"/>
      <c r="D38" s="18"/>
      <c r="E38" s="18"/>
      <c r="F38" s="53"/>
      <c r="G38" s="18"/>
      <c r="H38" s="18"/>
    </row>
    <row r="39" spans="2:8" ht="12.75">
      <c r="B39" s="18"/>
      <c r="C39" s="18"/>
      <c r="D39" s="18"/>
      <c r="E39" s="18"/>
      <c r="F39" s="53"/>
      <c r="G39" s="18"/>
      <c r="H39" s="18"/>
    </row>
    <row r="40" spans="2:8" ht="12.75">
      <c r="B40" s="18"/>
      <c r="C40" s="18"/>
      <c r="D40" s="18"/>
      <c r="E40" s="18"/>
      <c r="F40" s="53"/>
      <c r="G40" s="18"/>
      <c r="H40" s="18"/>
    </row>
    <row r="41" spans="2:8" ht="32.1" customHeight="1">
      <c r="B41" s="18"/>
      <c r="C41" s="18"/>
      <c r="D41" s="18"/>
      <c r="E41" s="18"/>
      <c r="F41" s="53"/>
      <c r="G41" s="18"/>
      <c r="H41" s="18"/>
    </row>
    <row r="42" spans="2:8" ht="12.75">
      <c r="B42" s="18"/>
      <c r="C42" s="18"/>
      <c r="D42" s="18"/>
      <c r="E42" s="18"/>
      <c r="F42" s="53"/>
      <c r="G42" s="18"/>
      <c r="H42" s="18"/>
    </row>
    <row r="43" spans="2:8" ht="12.75">
      <c r="B43" s="18"/>
      <c r="C43" s="18"/>
      <c r="D43" s="18"/>
      <c r="E43" s="18"/>
      <c r="F43" s="53"/>
      <c r="G43" s="18"/>
      <c r="H43" s="18"/>
    </row>
    <row r="44" spans="2:8" ht="12.75">
      <c r="B44" s="18"/>
      <c r="C44" s="18"/>
      <c r="D44" s="18"/>
      <c r="E44" s="18"/>
      <c r="F44" s="53"/>
      <c r="G44" s="18"/>
      <c r="H44" s="18"/>
    </row>
    <row r="45" spans="2:8" ht="12.75">
      <c r="B45" s="18"/>
      <c r="C45" s="18"/>
      <c r="D45" s="18"/>
      <c r="E45" s="18"/>
      <c r="F45" s="53"/>
      <c r="G45" s="18"/>
      <c r="H45" s="18"/>
    </row>
    <row r="46" spans="2:8" ht="12.75">
      <c r="B46" s="18"/>
      <c r="C46" s="18"/>
      <c r="D46" s="18"/>
      <c r="E46" s="18"/>
      <c r="F46" s="53"/>
      <c r="G46" s="18"/>
      <c r="H46" s="18"/>
    </row>
    <row r="47" spans="2:8" ht="24.75" customHeight="1">
      <c r="B47" s="18"/>
      <c r="C47" s="18"/>
      <c r="D47" s="18"/>
      <c r="E47" s="18"/>
      <c r="F47" s="53"/>
      <c r="G47" s="18"/>
      <c r="H47" s="18"/>
    </row>
    <row r="48" spans="2:8" ht="12.75" customHeight="1">
      <c r="B48" s="18"/>
      <c r="C48" s="18"/>
      <c r="D48" s="18"/>
      <c r="E48" s="18"/>
      <c r="F48" s="53"/>
      <c r="G48" s="18"/>
      <c r="H48" s="18"/>
    </row>
    <row r="49" spans="2:8" ht="12.75" customHeight="1">
      <c r="B49" s="18"/>
      <c r="C49" s="18"/>
      <c r="D49" s="18"/>
      <c r="E49" s="18"/>
      <c r="F49" s="53"/>
      <c r="G49" s="18"/>
      <c r="H49" s="18"/>
    </row>
    <row r="50" spans="2:8" ht="12.75" customHeight="1">
      <c r="B50" s="18"/>
      <c r="C50" s="18"/>
      <c r="D50" s="18"/>
      <c r="E50" s="18"/>
      <c r="F50" s="53"/>
      <c r="G50" s="18"/>
      <c r="H50" s="18"/>
    </row>
    <row r="51" spans="2:8" ht="12.75" customHeight="1">
      <c r="B51" s="18"/>
      <c r="C51" s="18"/>
      <c r="D51" s="18"/>
      <c r="E51" s="18"/>
      <c r="F51" s="53"/>
      <c r="G51" s="18"/>
      <c r="H51" s="18"/>
    </row>
    <row r="52" spans="2:8" ht="12.75">
      <c r="B52" s="18"/>
      <c r="C52" s="18"/>
      <c r="D52" s="18"/>
      <c r="E52" s="18"/>
      <c r="F52" s="53"/>
      <c r="G52" s="18"/>
      <c r="H52" s="18"/>
    </row>
    <row r="53" spans="2:8" ht="12.75" customHeight="1">
      <c r="B53" s="18"/>
      <c r="C53" s="18"/>
      <c r="D53" s="18"/>
      <c r="E53" s="18"/>
      <c r="F53" s="53"/>
      <c r="G53" s="18"/>
      <c r="H53" s="18"/>
    </row>
    <row r="54" spans="2:8" ht="32.1" customHeight="1">
      <c r="B54" s="18"/>
      <c r="C54" s="18"/>
      <c r="D54" s="18"/>
      <c r="E54" s="18"/>
      <c r="F54" s="53"/>
      <c r="G54" s="18"/>
      <c r="H54" s="18"/>
    </row>
    <row r="55" spans="2:8" ht="12.75">
      <c r="B55" s="18"/>
      <c r="C55" s="18"/>
      <c r="D55" s="18"/>
      <c r="E55" s="18"/>
      <c r="F55" s="53"/>
      <c r="G55" s="18"/>
      <c r="H55" s="18"/>
    </row>
    <row r="56" spans="2:8" ht="12.75">
      <c r="B56" s="18"/>
      <c r="C56" s="18"/>
      <c r="D56" s="18"/>
      <c r="E56" s="18"/>
      <c r="F56" s="53"/>
      <c r="G56" s="18"/>
      <c r="H56" s="18"/>
    </row>
    <row r="57" spans="2:8" ht="12.75">
      <c r="B57" s="18"/>
      <c r="C57" s="18"/>
      <c r="D57" s="18"/>
      <c r="E57" s="18"/>
      <c r="F57" s="53"/>
      <c r="G57" s="18"/>
      <c r="H57" s="18"/>
    </row>
    <row r="58" spans="2:8" ht="12.75">
      <c r="B58" s="18"/>
      <c r="C58" s="18"/>
      <c r="D58" s="18"/>
      <c r="E58" s="18"/>
      <c r="F58" s="53"/>
      <c r="G58" s="18"/>
      <c r="H58" s="18"/>
    </row>
    <row r="59" spans="2:8" ht="12.75">
      <c r="B59" s="18"/>
      <c r="C59" s="18"/>
      <c r="D59" s="18"/>
      <c r="E59" s="18"/>
      <c r="F59" s="53"/>
      <c r="G59" s="18"/>
      <c r="H59" s="18"/>
    </row>
    <row r="60" spans="2:8" ht="38.1" customHeight="1">
      <c r="B60" s="18"/>
      <c r="C60" s="18"/>
      <c r="D60" s="18"/>
      <c r="E60" s="18"/>
      <c r="F60" s="53"/>
      <c r="G60" s="18"/>
      <c r="H60" s="18"/>
    </row>
    <row r="61" spans="2:8" ht="12.75">
      <c r="B61" s="18"/>
      <c r="C61" s="18"/>
      <c r="D61" s="18"/>
      <c r="E61" s="18"/>
      <c r="F61" s="53"/>
      <c r="G61" s="18"/>
      <c r="H61" s="18"/>
    </row>
    <row r="62" spans="2:8" ht="12.75">
      <c r="B62" s="18"/>
      <c r="C62" s="18"/>
      <c r="D62" s="18"/>
      <c r="E62" s="18"/>
      <c r="F62" s="53"/>
      <c r="G62" s="18"/>
      <c r="H62" s="18"/>
    </row>
    <row r="63" spans="2:8" ht="12.75">
      <c r="B63" s="18"/>
      <c r="C63" s="18"/>
      <c r="D63" s="18"/>
      <c r="E63" s="18"/>
      <c r="F63" s="53"/>
      <c r="G63" s="18"/>
      <c r="H63" s="18"/>
    </row>
    <row r="64" spans="2:8" ht="12.75">
      <c r="B64" s="18"/>
      <c r="C64" s="18"/>
      <c r="D64" s="18"/>
      <c r="E64" s="18"/>
      <c r="F64" s="53"/>
      <c r="G64" s="18"/>
      <c r="H64" s="18"/>
    </row>
    <row r="65" spans="2:8" ht="12.75">
      <c r="B65" s="18"/>
      <c r="C65" s="18"/>
      <c r="D65" s="18"/>
      <c r="E65" s="18"/>
      <c r="F65" s="53"/>
      <c r="G65" s="18"/>
      <c r="H65" s="18"/>
    </row>
    <row r="66" spans="2:8" ht="12.75">
      <c r="B66" s="18"/>
      <c r="C66" s="18"/>
      <c r="D66" s="18"/>
      <c r="E66" s="18"/>
      <c r="F66" s="53"/>
      <c r="G66" s="18"/>
      <c r="H66" s="18"/>
    </row>
    <row r="67" spans="2:8" ht="12.75">
      <c r="B67" s="18"/>
      <c r="C67" s="18"/>
      <c r="D67" s="18"/>
      <c r="E67" s="18"/>
      <c r="F67" s="53"/>
      <c r="G67" s="18"/>
      <c r="H67" s="18"/>
    </row>
    <row r="68" spans="2:8" ht="12.75">
      <c r="B68" s="18"/>
      <c r="C68" s="18"/>
      <c r="D68" s="18"/>
      <c r="E68" s="18"/>
      <c r="F68" s="53"/>
      <c r="G68" s="18"/>
      <c r="H68" s="18"/>
    </row>
    <row r="69" spans="2:8" ht="12.75">
      <c r="B69" s="18"/>
      <c r="C69" s="18"/>
      <c r="D69" s="18"/>
      <c r="E69" s="18"/>
      <c r="F69" s="53"/>
      <c r="G69" s="18"/>
      <c r="H69" s="18"/>
    </row>
    <row r="70" spans="2:8" ht="12.75">
      <c r="B70" s="18"/>
      <c r="C70" s="18"/>
      <c r="D70" s="18"/>
      <c r="E70" s="18"/>
      <c r="F70" s="53"/>
      <c r="G70" s="18"/>
      <c r="H70" s="18"/>
    </row>
    <row r="71" spans="2:8" ht="12.75">
      <c r="B71" s="18"/>
      <c r="C71" s="18"/>
      <c r="D71" s="18"/>
      <c r="E71" s="18"/>
      <c r="F71" s="53"/>
      <c r="G71" s="18"/>
      <c r="H71" s="18"/>
    </row>
    <row r="72" spans="2:8" ht="12.75">
      <c r="B72" s="18"/>
      <c r="C72" s="18"/>
      <c r="D72" s="18"/>
      <c r="E72" s="18"/>
      <c r="F72" s="53"/>
      <c r="G72" s="18"/>
      <c r="H72" s="18"/>
    </row>
    <row r="73" spans="2:8" ht="12.75">
      <c r="B73" s="18"/>
      <c r="C73" s="18"/>
      <c r="D73" s="18"/>
      <c r="E73" s="18"/>
      <c r="F73" s="53"/>
      <c r="G73" s="18"/>
      <c r="H73" s="18"/>
    </row>
    <row r="74" spans="2:8" ht="12.75">
      <c r="B74" s="18"/>
      <c r="C74" s="18"/>
      <c r="D74" s="18"/>
      <c r="E74" s="18"/>
      <c r="F74" s="53"/>
      <c r="G74" s="18"/>
      <c r="H74" s="18"/>
    </row>
    <row r="75" spans="2:8" ht="12.75">
      <c r="B75" s="18"/>
      <c r="C75" s="18"/>
      <c r="D75" s="18"/>
      <c r="E75" s="18"/>
      <c r="F75" s="53"/>
      <c r="G75" s="18"/>
      <c r="H75" s="18"/>
    </row>
    <row r="76" spans="2:8" ht="12.75">
      <c r="B76" s="18"/>
      <c r="C76" s="18"/>
      <c r="D76" s="18"/>
      <c r="E76" s="18"/>
      <c r="F76" s="53"/>
      <c r="G76" s="18"/>
      <c r="H76" s="18"/>
    </row>
    <row r="77" spans="2:8" ht="12.75">
      <c r="B77" s="18"/>
      <c r="C77" s="18"/>
      <c r="D77" s="18"/>
      <c r="E77" s="18"/>
      <c r="F77" s="53"/>
      <c r="G77" s="18"/>
      <c r="H77" s="18"/>
    </row>
    <row r="78" spans="2:8" ht="39.75" customHeight="1">
      <c r="B78" s="18"/>
      <c r="C78" s="18"/>
      <c r="D78" s="18"/>
      <c r="E78" s="18"/>
      <c r="F78" s="53"/>
      <c r="G78" s="18"/>
      <c r="H78" s="18"/>
    </row>
    <row r="79" spans="2:8" ht="12.75">
      <c r="B79" s="18"/>
      <c r="C79" s="18"/>
      <c r="D79" s="18"/>
      <c r="E79" s="18"/>
      <c r="F79" s="53"/>
      <c r="G79" s="18"/>
      <c r="H79" s="18"/>
    </row>
    <row r="80" spans="2:8" ht="12.75">
      <c r="B80" s="18"/>
      <c r="C80" s="18"/>
      <c r="D80" s="18"/>
      <c r="E80" s="18"/>
      <c r="F80" s="53"/>
      <c r="G80" s="18"/>
      <c r="H80" s="18"/>
    </row>
    <row r="81" spans="2:8" ht="12.75">
      <c r="B81" s="18"/>
      <c r="C81" s="18"/>
      <c r="D81" s="18"/>
      <c r="E81" s="18"/>
      <c r="F81" s="53"/>
      <c r="G81" s="18"/>
      <c r="H81" s="18"/>
    </row>
    <row r="82" spans="2:8" ht="12.75">
      <c r="B82" s="18"/>
      <c r="C82" s="18"/>
      <c r="D82" s="18"/>
      <c r="E82" s="18"/>
      <c r="F82" s="53"/>
      <c r="G82" s="18"/>
      <c r="H82" s="18"/>
    </row>
    <row r="83" spans="2:8" ht="12.75">
      <c r="B83" s="18"/>
      <c r="C83" s="18"/>
      <c r="D83" s="18"/>
      <c r="E83" s="18"/>
      <c r="F83" s="53"/>
      <c r="G83" s="18"/>
      <c r="H83" s="18"/>
    </row>
    <row r="84" spans="2:8" ht="12.75">
      <c r="B84" s="18"/>
      <c r="C84" s="18"/>
      <c r="D84" s="18"/>
      <c r="E84" s="18"/>
      <c r="F84" s="53"/>
      <c r="G84" s="18"/>
      <c r="H84" s="18"/>
    </row>
    <row r="85" spans="2:8" ht="12.75">
      <c r="B85" s="18"/>
      <c r="C85" s="18"/>
      <c r="D85" s="18"/>
      <c r="E85" s="18"/>
      <c r="F85" s="53"/>
      <c r="G85" s="18"/>
      <c r="H85" s="18"/>
    </row>
    <row r="86" spans="2:8" ht="12.75">
      <c r="B86" s="18"/>
      <c r="C86" s="18"/>
      <c r="D86" s="18"/>
      <c r="E86" s="18"/>
      <c r="F86" s="53"/>
      <c r="G86" s="18"/>
      <c r="H86" s="18"/>
    </row>
    <row r="87" spans="2:8" ht="12.75">
      <c r="B87" s="18"/>
      <c r="C87" s="18"/>
      <c r="D87" s="18"/>
      <c r="E87" s="18"/>
      <c r="F87" s="53"/>
      <c r="G87" s="18"/>
      <c r="H87" s="18"/>
    </row>
    <row r="88" spans="2:8" ht="12.75">
      <c r="B88" s="18"/>
      <c r="C88" s="18"/>
      <c r="D88" s="18"/>
      <c r="E88" s="18"/>
      <c r="F88" s="53"/>
      <c r="G88" s="18"/>
      <c r="H88" s="18"/>
    </row>
    <row r="89" spans="2:8" ht="39.75" customHeight="1">
      <c r="B89" s="18"/>
      <c r="C89" s="18"/>
      <c r="D89" s="18"/>
      <c r="E89" s="18"/>
      <c r="F89" s="53"/>
      <c r="G89" s="18"/>
      <c r="H89" s="18"/>
    </row>
    <row r="90" spans="2:8" ht="12.75">
      <c r="B90" s="18"/>
      <c r="C90" s="18"/>
      <c r="D90" s="18"/>
      <c r="E90" s="18"/>
      <c r="F90" s="53"/>
      <c r="G90" s="18"/>
      <c r="H90" s="18"/>
    </row>
    <row r="91" spans="2:8" ht="12.75">
      <c r="B91" s="18"/>
      <c r="C91" s="18"/>
      <c r="D91" s="18"/>
      <c r="E91" s="18"/>
      <c r="F91" s="53"/>
      <c r="G91" s="18"/>
      <c r="H91" s="18"/>
    </row>
    <row r="92" spans="2:8" ht="12.75">
      <c r="B92" s="18"/>
      <c r="C92" s="18"/>
      <c r="D92" s="18"/>
      <c r="E92" s="18"/>
      <c r="F92" s="53"/>
      <c r="G92" s="18"/>
      <c r="H92" s="18"/>
    </row>
    <row r="93" spans="2:8" ht="12.75">
      <c r="B93" s="18"/>
      <c r="C93" s="18"/>
      <c r="D93" s="18"/>
      <c r="E93" s="18"/>
      <c r="F93" s="53"/>
      <c r="G93" s="18"/>
      <c r="H93" s="18"/>
    </row>
    <row r="94" spans="2:8" ht="12.75">
      <c r="B94" s="18"/>
      <c r="C94" s="18"/>
      <c r="D94" s="18"/>
      <c r="E94" s="18"/>
      <c r="F94" s="53"/>
      <c r="G94" s="18"/>
      <c r="H94" s="18"/>
    </row>
    <row r="95" spans="2:8" ht="12.75">
      <c r="B95" s="18"/>
      <c r="C95" s="18"/>
      <c r="D95" s="18"/>
      <c r="E95" s="18"/>
      <c r="F95" s="53"/>
      <c r="G95" s="18"/>
      <c r="H95" s="18"/>
    </row>
    <row r="96" spans="2:8" ht="12.75">
      <c r="B96" s="18"/>
      <c r="C96" s="18"/>
      <c r="D96" s="18"/>
      <c r="E96" s="18"/>
      <c r="F96" s="53"/>
      <c r="G96" s="18"/>
      <c r="H96" s="18"/>
    </row>
    <row r="97" spans="2:8" ht="12.75">
      <c r="B97" s="18"/>
      <c r="C97" s="18"/>
      <c r="D97" s="18"/>
      <c r="E97" s="18"/>
      <c r="F97" s="53"/>
      <c r="G97" s="18"/>
      <c r="H97" s="18"/>
    </row>
    <row r="98" spans="2:8" ht="12.75">
      <c r="B98" s="18"/>
      <c r="C98" s="18"/>
      <c r="D98" s="18"/>
      <c r="E98" s="18"/>
      <c r="F98" s="53"/>
      <c r="G98" s="18"/>
      <c r="H98" s="18"/>
    </row>
    <row r="99" spans="2:8" ht="12.75">
      <c r="B99" s="18"/>
      <c r="C99" s="18"/>
      <c r="D99" s="18"/>
      <c r="E99" s="18"/>
      <c r="F99" s="53"/>
      <c r="G99" s="18"/>
      <c r="H99" s="18"/>
    </row>
    <row r="100" spans="2:8" ht="12.75">
      <c r="B100" s="18"/>
      <c r="C100" s="18"/>
      <c r="D100" s="18"/>
      <c r="E100" s="18"/>
      <c r="F100" s="53"/>
      <c r="G100" s="18"/>
      <c r="H100" s="18"/>
    </row>
    <row r="101" spans="2:8" ht="12.75">
      <c r="B101" s="18"/>
      <c r="C101" s="18"/>
      <c r="D101" s="18"/>
      <c r="E101" s="18"/>
      <c r="F101" s="53"/>
      <c r="G101" s="18"/>
      <c r="H101" s="18"/>
    </row>
    <row r="102" spans="2:8" ht="12.75">
      <c r="B102" s="18"/>
      <c r="C102" s="18"/>
      <c r="D102" s="18"/>
      <c r="E102" s="18"/>
      <c r="F102" s="53"/>
      <c r="G102" s="18"/>
      <c r="H102" s="18"/>
    </row>
    <row r="103" spans="2:8" ht="12.75">
      <c r="B103" s="18"/>
      <c r="C103" s="18"/>
      <c r="D103" s="18"/>
      <c r="E103" s="18"/>
      <c r="F103" s="53"/>
      <c r="G103" s="18"/>
      <c r="H103" s="18"/>
    </row>
    <row r="104" spans="2:8" ht="12.75">
      <c r="B104" s="18"/>
      <c r="C104" s="18"/>
      <c r="D104" s="18"/>
      <c r="E104" s="18"/>
      <c r="F104" s="53"/>
      <c r="G104" s="18"/>
      <c r="H104" s="18"/>
    </row>
    <row r="105" spans="2:8" ht="12.75">
      <c r="B105" s="18"/>
      <c r="C105" s="18"/>
      <c r="D105" s="18"/>
      <c r="E105" s="18"/>
      <c r="F105" s="53"/>
      <c r="G105" s="18"/>
      <c r="H105" s="18"/>
    </row>
    <row r="106" spans="2:8" ht="12.75">
      <c r="B106" s="18"/>
      <c r="C106" s="18"/>
      <c r="D106" s="18"/>
      <c r="E106" s="18"/>
      <c r="F106" s="53"/>
      <c r="G106" s="18"/>
      <c r="H106" s="18"/>
    </row>
    <row r="107" spans="2:8" ht="12.75">
      <c r="B107" s="18"/>
      <c r="C107" s="18"/>
      <c r="D107" s="18"/>
      <c r="E107" s="18"/>
      <c r="F107" s="53"/>
      <c r="G107" s="18"/>
      <c r="H107" s="18"/>
    </row>
    <row r="108" spans="2:8" ht="12.75">
      <c r="B108" s="18"/>
      <c r="C108" s="18"/>
      <c r="D108" s="18"/>
      <c r="E108" s="18"/>
      <c r="F108" s="53"/>
      <c r="G108" s="18"/>
      <c r="H108" s="18"/>
    </row>
    <row r="109" spans="2:8" ht="12.75">
      <c r="B109" s="18"/>
      <c r="C109" s="18"/>
      <c r="D109" s="18"/>
      <c r="E109" s="18"/>
      <c r="F109" s="53"/>
      <c r="G109" s="18"/>
      <c r="H109" s="18"/>
    </row>
    <row r="110" spans="2:8" ht="12.75">
      <c r="B110" s="18"/>
      <c r="C110" s="18"/>
      <c r="D110" s="18"/>
      <c r="E110" s="18"/>
      <c r="F110" s="53"/>
      <c r="G110" s="18"/>
      <c r="H110" s="18"/>
    </row>
    <row r="111" spans="2:8" ht="12.75">
      <c r="B111" s="18"/>
      <c r="C111" s="18"/>
      <c r="D111" s="18"/>
      <c r="E111" s="18"/>
      <c r="F111" s="53"/>
      <c r="G111" s="18"/>
      <c r="H111" s="18"/>
    </row>
    <row r="112" spans="2:8" ht="12.75">
      <c r="B112" s="18"/>
      <c r="C112" s="18"/>
      <c r="D112" s="18"/>
      <c r="E112" s="18"/>
      <c r="F112" s="53"/>
      <c r="G112" s="18"/>
      <c r="H112" s="18"/>
    </row>
    <row r="113" spans="2:8" ht="12.75">
      <c r="B113" s="18"/>
      <c r="C113" s="18"/>
      <c r="D113" s="18"/>
      <c r="E113" s="18"/>
      <c r="F113" s="53"/>
      <c r="G113" s="18"/>
      <c r="H113" s="18"/>
    </row>
    <row r="114" spans="2:8" ht="12.75">
      <c r="B114" s="18"/>
      <c r="C114" s="18"/>
      <c r="D114" s="18"/>
      <c r="E114" s="18"/>
      <c r="F114" s="53"/>
      <c r="G114" s="18"/>
      <c r="H114" s="18"/>
    </row>
    <row r="115" spans="2:8" ht="12.75">
      <c r="B115" s="18"/>
      <c r="C115" s="18"/>
      <c r="D115" s="18"/>
      <c r="E115" s="18"/>
      <c r="F115" s="53"/>
      <c r="G115" s="18"/>
      <c r="H115" s="18"/>
    </row>
    <row r="116" spans="2:8" ht="12.75">
      <c r="B116" s="18"/>
      <c r="C116" s="18"/>
      <c r="D116" s="18"/>
      <c r="E116" s="18"/>
      <c r="F116" s="53"/>
      <c r="G116" s="18"/>
      <c r="H116" s="18"/>
    </row>
    <row r="117" spans="2:8" ht="12.75">
      <c r="B117" s="18"/>
      <c r="C117" s="18"/>
      <c r="D117" s="18"/>
      <c r="E117" s="18"/>
      <c r="F117" s="53"/>
      <c r="G117" s="18"/>
      <c r="H117" s="18"/>
    </row>
    <row r="118" spans="2:8" ht="12.75">
      <c r="B118" s="18"/>
      <c r="C118" s="18"/>
      <c r="D118" s="18"/>
      <c r="E118" s="18"/>
      <c r="F118" s="53"/>
      <c r="G118" s="18"/>
      <c r="H118" s="18"/>
    </row>
    <row r="119" spans="2:8" ht="12.75">
      <c r="B119" s="18"/>
      <c r="C119" s="18"/>
      <c r="D119" s="18"/>
      <c r="E119" s="18"/>
      <c r="F119" s="53"/>
      <c r="G119" s="18"/>
      <c r="H119" s="18"/>
    </row>
    <row r="120" spans="2:8" ht="12.75">
      <c r="B120" s="18"/>
      <c r="C120" s="18"/>
      <c r="D120" s="18"/>
      <c r="E120" s="18"/>
      <c r="F120" s="53"/>
      <c r="G120" s="18"/>
      <c r="H120" s="18"/>
    </row>
    <row r="121" spans="2:8" ht="12.75">
      <c r="B121" s="18"/>
      <c r="C121" s="18"/>
      <c r="D121" s="18"/>
      <c r="E121" s="18"/>
      <c r="F121" s="53"/>
      <c r="G121" s="18"/>
      <c r="H121" s="18"/>
    </row>
    <row r="122" spans="2:8" ht="12.75">
      <c r="B122" s="18"/>
      <c r="C122" s="18"/>
      <c r="D122" s="18"/>
      <c r="E122" s="18"/>
      <c r="F122" s="53"/>
      <c r="G122" s="18"/>
      <c r="H122" s="18"/>
    </row>
    <row r="123" spans="2:8" ht="12.75">
      <c r="B123" s="18"/>
      <c r="C123" s="18"/>
      <c r="D123" s="18"/>
      <c r="E123" s="18"/>
      <c r="F123" s="53"/>
      <c r="G123" s="18"/>
      <c r="H123" s="18"/>
    </row>
    <row r="124" spans="2:8" ht="12.75">
      <c r="B124" s="18"/>
      <c r="C124" s="18"/>
      <c r="D124" s="18"/>
      <c r="E124" s="18"/>
      <c r="F124" s="53"/>
      <c r="G124" s="18"/>
      <c r="H124" s="18"/>
    </row>
    <row r="125" spans="2:8" ht="12.75">
      <c r="B125" s="18"/>
      <c r="C125" s="18"/>
      <c r="D125" s="18"/>
      <c r="E125" s="18"/>
      <c r="F125" s="53"/>
      <c r="G125" s="18"/>
      <c r="H125" s="18"/>
    </row>
    <row r="126" spans="2:8" ht="12.75">
      <c r="B126" s="18"/>
      <c r="C126" s="18"/>
      <c r="D126" s="18"/>
      <c r="E126" s="18"/>
      <c r="F126" s="53"/>
      <c r="G126" s="18"/>
      <c r="H126" s="18"/>
    </row>
    <row r="127" spans="2:8" ht="12.75">
      <c r="B127" s="18"/>
      <c r="C127" s="18"/>
      <c r="D127" s="18"/>
      <c r="E127" s="18"/>
      <c r="F127" s="53"/>
      <c r="G127" s="18"/>
      <c r="H127" s="18"/>
    </row>
    <row r="128" spans="2:8" ht="12.75">
      <c r="B128" s="18"/>
      <c r="C128" s="18"/>
      <c r="D128" s="18"/>
      <c r="E128" s="18"/>
      <c r="F128" s="53"/>
      <c r="G128" s="18"/>
      <c r="H128" s="18"/>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election activeCell="B21" sqref="B21"/>
    </sheetView>
  </sheetViews>
  <sheetFormatPr defaultColWidth="11.3984375" defaultRowHeight="13.15"/>
  <cols>
    <col min="1" max="1" width="34.73046875" style="56" customWidth="1"/>
    <col min="2" max="2" width="10.3984375" style="56" customWidth="1"/>
    <col min="3" max="3" width="10.265625" style="56" customWidth="1"/>
    <col min="4" max="4" width="2.265625" style="56" customWidth="1"/>
    <col min="5" max="5" width="13.1328125" style="56" customWidth="1"/>
    <col min="6" max="6" width="12.73046875" style="56" customWidth="1"/>
    <col min="7" max="7" width="9.73046875" style="56" customWidth="1"/>
    <col min="8" max="8" width="11.265625" style="56" customWidth="1"/>
    <col min="9" max="9" width="11.3984375" style="56"/>
    <col min="10" max="11" width="9.73046875" style="56" customWidth="1"/>
    <col min="12" max="13" width="8.73046875" style="56" customWidth="1"/>
    <col min="14" max="15" width="11.3984375" style="55"/>
    <col min="16" max="16384" width="11.3984375" style="47"/>
  </cols>
  <sheetData>
    <row r="1" spans="1:20" ht="15" customHeight="1">
      <c r="A1" s="47"/>
      <c r="B1" s="47"/>
      <c r="C1" s="47"/>
      <c r="D1" s="47"/>
      <c r="E1" s="47"/>
      <c r="F1" s="47"/>
      <c r="G1" s="47"/>
      <c r="H1" s="47"/>
      <c r="I1" s="47"/>
      <c r="J1" s="47"/>
      <c r="K1" s="47"/>
      <c r="L1" s="47"/>
      <c r="M1" s="47"/>
      <c r="N1" s="47"/>
      <c r="O1" s="47"/>
    </row>
    <row r="2" spans="1:20" ht="12.75" customHeight="1">
      <c r="A2" s="47"/>
      <c r="B2" s="47"/>
      <c r="C2" s="47"/>
      <c r="D2" s="47"/>
      <c r="E2" s="47"/>
      <c r="F2" s="47"/>
      <c r="G2" s="47"/>
      <c r="H2" s="47"/>
      <c r="I2" s="47"/>
      <c r="J2" s="47"/>
      <c r="K2" s="47"/>
      <c r="L2" s="47"/>
      <c r="M2" s="47"/>
      <c r="N2" s="47"/>
      <c r="O2" s="47"/>
    </row>
    <row r="3" spans="1:20" ht="12.75">
      <c r="A3" s="47"/>
      <c r="B3" s="47"/>
      <c r="C3" s="47"/>
      <c r="D3" s="47"/>
      <c r="E3" s="47"/>
      <c r="F3" s="47"/>
      <c r="G3" s="47"/>
      <c r="H3" s="47"/>
      <c r="I3" s="47"/>
      <c r="J3" s="47"/>
      <c r="K3" s="47"/>
      <c r="L3" s="47"/>
      <c r="M3" s="47"/>
      <c r="N3" s="47"/>
      <c r="O3" s="47"/>
    </row>
    <row r="4" spans="1:20" ht="12.75">
      <c r="A4" s="47"/>
      <c r="B4" s="47"/>
      <c r="C4" s="47"/>
      <c r="D4" s="47"/>
      <c r="E4" s="47"/>
      <c r="F4" s="47"/>
      <c r="G4" s="47"/>
      <c r="H4" s="47"/>
      <c r="I4" s="47"/>
      <c r="J4" s="47"/>
      <c r="K4" s="47"/>
      <c r="L4" s="47"/>
      <c r="M4" s="47"/>
      <c r="N4" s="47"/>
      <c r="O4" s="47"/>
    </row>
    <row r="5" spans="1:20" ht="11.1" customHeight="1">
      <c r="A5" s="55"/>
      <c r="B5" s="55"/>
      <c r="C5" s="55"/>
      <c r="D5" s="55"/>
    </row>
    <row r="7" spans="1:20" s="56" customFormat="1" ht="17.649999999999999">
      <c r="A7" s="57" t="s">
        <v>91</v>
      </c>
      <c r="B7" s="57"/>
      <c r="C7" s="57"/>
      <c r="D7" s="57"/>
      <c r="F7" s="55"/>
      <c r="G7" s="47"/>
      <c r="H7" s="47"/>
      <c r="I7" s="47"/>
      <c r="J7" s="47"/>
      <c r="K7" s="47"/>
      <c r="L7" s="47"/>
      <c r="N7" s="55"/>
      <c r="O7" s="55"/>
      <c r="P7" s="47"/>
      <c r="Q7" s="47"/>
      <c r="R7" s="47"/>
      <c r="S7" s="47"/>
      <c r="T7" s="47"/>
    </row>
    <row r="8" spans="1:20" customFormat="1" ht="12.75"/>
    <row r="9" spans="1:20" s="56" customFormat="1" ht="17.649999999999999">
      <c r="A9" s="57"/>
      <c r="B9" s="57"/>
      <c r="C9" s="57"/>
      <c r="D9" s="57"/>
      <c r="F9" s="55"/>
      <c r="G9" s="47"/>
      <c r="H9" s="150"/>
      <c r="I9" s="47"/>
      <c r="J9" s="47"/>
      <c r="K9" s="47"/>
      <c r="L9" s="47"/>
      <c r="N9" s="55"/>
      <c r="O9" s="55"/>
      <c r="P9" s="47"/>
      <c r="Q9" s="47"/>
      <c r="R9" s="47"/>
      <c r="S9" s="47"/>
      <c r="T9" s="47"/>
    </row>
    <row r="10" spans="1:20" s="56" customFormat="1" ht="17.649999999999999">
      <c r="A10" s="57"/>
      <c r="B10" s="57"/>
      <c r="C10" s="57"/>
      <c r="D10" s="57"/>
      <c r="F10" s="55"/>
      <c r="G10" s="47"/>
      <c r="H10" s="47"/>
      <c r="I10" s="47"/>
      <c r="J10" s="47"/>
      <c r="K10" s="47"/>
      <c r="L10" s="47"/>
      <c r="N10" s="55"/>
      <c r="O10" s="55"/>
      <c r="P10" s="47"/>
      <c r="Q10" s="47"/>
      <c r="R10" s="47"/>
      <c r="S10" s="47"/>
      <c r="T10" s="47"/>
    </row>
    <row r="11" spans="1:20" s="56" customFormat="1">
      <c r="E11" s="55" t="s">
        <v>170</v>
      </c>
      <c r="G11" s="47"/>
      <c r="H11" s="47"/>
      <c r="I11" s="47"/>
      <c r="J11" s="47"/>
      <c r="K11" s="47"/>
      <c r="L11" s="47"/>
      <c r="N11" s="55"/>
      <c r="O11" s="55"/>
      <c r="P11" s="47"/>
      <c r="Q11" s="47"/>
      <c r="R11" s="47"/>
      <c r="S11" s="47"/>
      <c r="T11" s="47"/>
    </row>
    <row r="12" spans="1:20" s="56" customFormat="1" ht="13.5" thickBot="1">
      <c r="E12" s="55"/>
      <c r="F12" s="55"/>
      <c r="G12" s="47"/>
      <c r="H12" s="47"/>
      <c r="I12" s="47"/>
      <c r="J12" s="47"/>
      <c r="K12" s="47"/>
      <c r="L12" s="47"/>
      <c r="N12" s="55"/>
      <c r="O12" s="55"/>
      <c r="P12" s="47"/>
      <c r="Q12" s="47"/>
      <c r="R12" s="47"/>
      <c r="S12" s="47"/>
      <c r="T12" s="47"/>
    </row>
    <row r="13" spans="1:20" s="56" customFormat="1" ht="65.099999999999994" customHeight="1" thickTop="1">
      <c r="B13" s="56">
        <v>2013</v>
      </c>
      <c r="C13" s="56">
        <v>2014</v>
      </c>
      <c r="E13" s="90" t="s">
        <v>22</v>
      </c>
      <c r="F13" s="91" t="s">
        <v>14</v>
      </c>
      <c r="G13" s="92" t="s">
        <v>23</v>
      </c>
      <c r="H13" s="93" t="s">
        <v>13</v>
      </c>
      <c r="I13" s="94" t="s">
        <v>93</v>
      </c>
      <c r="J13" s="146" t="s">
        <v>166</v>
      </c>
      <c r="K13" s="94" t="s">
        <v>167</v>
      </c>
      <c r="L13" s="94" t="s">
        <v>168</v>
      </c>
      <c r="M13" s="94" t="s">
        <v>169</v>
      </c>
      <c r="N13" s="55"/>
      <c r="O13" s="55"/>
      <c r="P13" s="47"/>
      <c r="Q13" s="47"/>
      <c r="R13" s="47"/>
      <c r="S13" s="47"/>
      <c r="T13" s="47"/>
    </row>
    <row r="14" spans="1:20" s="56" customFormat="1">
      <c r="A14" s="122" t="s">
        <v>202</v>
      </c>
      <c r="B14" s="129">
        <v>0.11</v>
      </c>
      <c r="C14" s="61">
        <v>0.10730000000000001</v>
      </c>
      <c r="D14" s="61"/>
      <c r="E14" s="95"/>
      <c r="F14" s="22"/>
      <c r="G14" s="80"/>
      <c r="H14" s="23"/>
      <c r="I14" s="26"/>
      <c r="J14" s="147"/>
      <c r="K14" s="18"/>
      <c r="L14" s="18"/>
      <c r="M14" s="148"/>
      <c r="N14" s="55"/>
      <c r="O14" s="55"/>
      <c r="P14" s="47"/>
      <c r="Q14" s="47"/>
      <c r="R14" s="47"/>
      <c r="S14" s="47"/>
      <c r="T14" s="47"/>
    </row>
    <row r="15" spans="1:20" s="56" customFormat="1" ht="15" customHeight="1">
      <c r="A15" s="122" t="s">
        <v>119</v>
      </c>
      <c r="B15" s="130">
        <v>0.44500000000000001</v>
      </c>
      <c r="C15" s="58">
        <v>0.49399999999999999</v>
      </c>
      <c r="D15" s="58"/>
      <c r="E15" s="95" t="s">
        <v>29</v>
      </c>
      <c r="F15" s="22">
        <f>'6_ServerRooms'!G17</f>
        <v>0</v>
      </c>
      <c r="G15" s="80" t="e">
        <f t="shared" ref="G15:G20" si="0">+F15/F$22</f>
        <v>#DIV/0!</v>
      </c>
      <c r="H15" s="23">
        <f t="shared" ref="H15:H20" si="1">+F15*C$14</f>
        <v>0</v>
      </c>
      <c r="I15" s="26">
        <f t="shared" ref="I15:I20" si="2">+F15*C$15</f>
        <v>0</v>
      </c>
      <c r="J15" s="135"/>
      <c r="K15" s="23" t="e">
        <f t="shared" ref="K15:K20" si="3">F15/J15</f>
        <v>#DIV/0!</v>
      </c>
      <c r="L15" s="23" t="e">
        <f t="shared" ref="L15:L20" si="4">H15/J15</f>
        <v>#DIV/0!</v>
      </c>
      <c r="M15" s="26" t="e">
        <f t="shared" ref="M15:M20" si="5">I15/J15</f>
        <v>#DIV/0!</v>
      </c>
      <c r="N15" s="55"/>
      <c r="O15" s="55"/>
      <c r="P15" s="47"/>
      <c r="Q15" s="47"/>
      <c r="R15" s="47"/>
      <c r="S15" s="47"/>
      <c r="T15" s="47"/>
    </row>
    <row r="16" spans="1:20" s="56" customFormat="1">
      <c r="E16" s="95" t="s">
        <v>27</v>
      </c>
      <c r="F16" s="22">
        <f>'7_PCs_&amp;_monitors'!I22</f>
        <v>0</v>
      </c>
      <c r="G16" s="80" t="e">
        <f t="shared" si="0"/>
        <v>#DIV/0!</v>
      </c>
      <c r="H16" s="23">
        <f t="shared" si="1"/>
        <v>0</v>
      </c>
      <c r="I16" s="26">
        <f t="shared" si="2"/>
        <v>0</v>
      </c>
      <c r="J16" s="135"/>
      <c r="K16" s="23" t="e">
        <f t="shared" si="3"/>
        <v>#DIV/0!</v>
      </c>
      <c r="L16" s="23" t="e">
        <f t="shared" si="4"/>
        <v>#DIV/0!</v>
      </c>
      <c r="M16" s="26" t="e">
        <f t="shared" si="5"/>
        <v>#DIV/0!</v>
      </c>
      <c r="N16" s="55"/>
      <c r="O16" s="55"/>
      <c r="P16" s="47"/>
      <c r="Q16" s="47"/>
      <c r="R16" s="47"/>
      <c r="S16" s="47"/>
      <c r="T16" s="47"/>
    </row>
    <row r="17" spans="1:20" s="56" customFormat="1">
      <c r="A17" s="47"/>
      <c r="E17" s="95" t="s">
        <v>20</v>
      </c>
      <c r="F17" s="22">
        <f>'8_Networks'!F19</f>
        <v>0</v>
      </c>
      <c r="G17" s="80" t="e">
        <f t="shared" si="0"/>
        <v>#DIV/0!</v>
      </c>
      <c r="H17" s="23">
        <f t="shared" si="1"/>
        <v>0</v>
      </c>
      <c r="I17" s="26">
        <f t="shared" si="2"/>
        <v>0</v>
      </c>
      <c r="J17" s="135"/>
      <c r="K17" s="23" t="e">
        <f t="shared" si="3"/>
        <v>#DIV/0!</v>
      </c>
      <c r="L17" s="23" t="e">
        <f t="shared" si="4"/>
        <v>#DIV/0!</v>
      </c>
      <c r="M17" s="26" t="e">
        <f t="shared" si="5"/>
        <v>#DIV/0!</v>
      </c>
      <c r="N17" s="55"/>
      <c r="O17" s="55"/>
      <c r="P17" s="47"/>
      <c r="Q17" s="47"/>
      <c r="R17" s="47"/>
      <c r="S17" s="47"/>
      <c r="T17" s="47"/>
    </row>
    <row r="18" spans="1:20" s="56" customFormat="1">
      <c r="A18" s="47"/>
      <c r="E18" s="95" t="s">
        <v>19</v>
      </c>
      <c r="F18" s="22">
        <f>'9_Phones'!F19</f>
        <v>0</v>
      </c>
      <c r="G18" s="80" t="e">
        <f t="shared" si="0"/>
        <v>#DIV/0!</v>
      </c>
      <c r="H18" s="23">
        <f t="shared" si="1"/>
        <v>0</v>
      </c>
      <c r="I18" s="26">
        <f t="shared" si="2"/>
        <v>0</v>
      </c>
      <c r="J18" s="135"/>
      <c r="K18" s="23" t="e">
        <f t="shared" si="3"/>
        <v>#DIV/0!</v>
      </c>
      <c r="L18" s="23" t="e">
        <f t="shared" si="4"/>
        <v>#DIV/0!</v>
      </c>
      <c r="M18" s="26" t="e">
        <f t="shared" si="5"/>
        <v>#DIV/0!</v>
      </c>
      <c r="N18" s="55"/>
      <c r="O18" s="55"/>
      <c r="P18" s="47"/>
      <c r="Q18" s="47"/>
      <c r="R18" s="47"/>
      <c r="S18" s="47"/>
      <c r="T18" s="47"/>
    </row>
    <row r="19" spans="1:20" s="56" customFormat="1">
      <c r="A19" s="47"/>
      <c r="E19" s="95" t="s">
        <v>17</v>
      </c>
      <c r="F19" s="22">
        <f>'10_Imaging'!E23</f>
        <v>0</v>
      </c>
      <c r="G19" s="80" t="e">
        <f t="shared" si="0"/>
        <v>#DIV/0!</v>
      </c>
      <c r="H19" s="23">
        <f t="shared" si="1"/>
        <v>0</v>
      </c>
      <c r="I19" s="26">
        <f t="shared" si="2"/>
        <v>0</v>
      </c>
      <c r="J19" s="135"/>
      <c r="K19" s="23" t="e">
        <f t="shared" si="3"/>
        <v>#DIV/0!</v>
      </c>
      <c r="L19" s="23" t="e">
        <f t="shared" si="4"/>
        <v>#DIV/0!</v>
      </c>
      <c r="M19" s="26" t="e">
        <f t="shared" si="5"/>
        <v>#DIV/0!</v>
      </c>
      <c r="N19" s="55"/>
      <c r="O19" s="55"/>
      <c r="P19" s="47"/>
      <c r="Q19" s="47"/>
      <c r="R19" s="47"/>
      <c r="S19" s="47"/>
      <c r="T19" s="47"/>
    </row>
    <row r="20" spans="1:20" s="56" customFormat="1">
      <c r="E20" s="95" t="s">
        <v>18</v>
      </c>
      <c r="F20" s="22">
        <f>'11_AV'!I11</f>
        <v>0</v>
      </c>
      <c r="G20" s="80" t="e">
        <f t="shared" si="0"/>
        <v>#DIV/0!</v>
      </c>
      <c r="H20" s="23">
        <f t="shared" si="1"/>
        <v>0</v>
      </c>
      <c r="I20" s="26">
        <f t="shared" si="2"/>
        <v>0</v>
      </c>
      <c r="J20" s="135"/>
      <c r="K20" s="23" t="e">
        <f t="shared" si="3"/>
        <v>#DIV/0!</v>
      </c>
      <c r="L20" s="23" t="e">
        <f t="shared" si="4"/>
        <v>#DIV/0!</v>
      </c>
      <c r="M20" s="26" t="e">
        <f t="shared" si="5"/>
        <v>#DIV/0!</v>
      </c>
      <c r="N20" s="55"/>
      <c r="O20" s="55"/>
      <c r="P20" s="47"/>
      <c r="Q20" s="47"/>
      <c r="R20" s="47"/>
      <c r="S20" s="47"/>
      <c r="T20" s="47"/>
    </row>
    <row r="21" spans="1:20" s="56" customFormat="1">
      <c r="E21" s="95"/>
      <c r="F21" s="22"/>
      <c r="G21" s="18"/>
      <c r="H21" s="16"/>
      <c r="I21" s="96"/>
      <c r="J21" s="147"/>
      <c r="K21" s="18"/>
      <c r="L21" s="18"/>
      <c r="M21" s="148"/>
      <c r="N21" s="55"/>
      <c r="O21" s="55"/>
      <c r="P21" s="47"/>
      <c r="Q21" s="47"/>
      <c r="R21" s="47"/>
      <c r="S21" s="47"/>
      <c r="T21" s="47"/>
    </row>
    <row r="22" spans="1:20" s="56" customFormat="1" ht="13.5" thickBot="1">
      <c r="E22" s="97" t="s">
        <v>92</v>
      </c>
      <c r="F22" s="98">
        <f>SUM(F14:F20)</f>
        <v>0</v>
      </c>
      <c r="G22" s="99" t="e">
        <f>SUM(G14:G21)</f>
        <v>#DIV/0!</v>
      </c>
      <c r="H22" s="98">
        <f>SUM(H14:H20)</f>
        <v>0</v>
      </c>
      <c r="I22" s="100">
        <f>SUM(I14:I20)</f>
        <v>0</v>
      </c>
      <c r="J22" s="97"/>
      <c r="K22" s="97" t="e">
        <f>SUM(K15:K20)</f>
        <v>#DIV/0!</v>
      </c>
      <c r="L22" s="97" t="e">
        <f>SUM(L15:L20)</f>
        <v>#DIV/0!</v>
      </c>
      <c r="M22" s="149" t="e">
        <f>SUM(M15:M20)</f>
        <v>#DIV/0!</v>
      </c>
      <c r="N22" s="55"/>
      <c r="O22" s="55"/>
      <c r="P22" s="47"/>
      <c r="Q22" s="47"/>
      <c r="R22" s="47"/>
      <c r="S22" s="47"/>
      <c r="T22" s="47"/>
    </row>
    <row r="23" spans="1:20" s="56" customFormat="1" ht="13.5" thickTop="1">
      <c r="A23" s="55"/>
      <c r="B23" s="55"/>
      <c r="C23" s="55"/>
      <c r="D23" s="55"/>
      <c r="E23" s="55"/>
      <c r="F23" s="47"/>
      <c r="G23" s="47"/>
      <c r="H23" s="47"/>
      <c r="I23" s="47"/>
      <c r="J23" s="47"/>
      <c r="K23" s="47"/>
      <c r="L23" s="47"/>
      <c r="N23" s="55"/>
      <c r="O23" s="55"/>
      <c r="P23" s="47"/>
      <c r="Q23" s="47"/>
      <c r="R23" s="47"/>
      <c r="S23" s="47"/>
      <c r="T23" s="47"/>
    </row>
    <row r="24" spans="1:20" s="56" customFormat="1">
      <c r="A24" s="55"/>
      <c r="B24" s="55"/>
      <c r="C24" s="55"/>
      <c r="D24" s="55"/>
      <c r="E24" s="55"/>
      <c r="F24" s="47"/>
      <c r="G24" s="47"/>
      <c r="H24" s="47"/>
      <c r="I24" s="47"/>
      <c r="J24" s="47"/>
      <c r="K24" s="47"/>
      <c r="L24" s="47"/>
      <c r="N24" s="55"/>
      <c r="O24" s="55"/>
      <c r="P24" s="47"/>
      <c r="Q24" s="47"/>
      <c r="R24" s="47"/>
      <c r="S24" s="47"/>
      <c r="T24" s="47"/>
    </row>
  </sheetData>
  <phoneticPr fontId="6" type="noConversion"/>
  <pageMargins left="0.39370078740157483" right="0.39370078740157483" top="0.43307086614173229" bottom="0.43307086614173229" header="0.39370078740157483" footer="0.39370078740157483"/>
  <pageSetup paperSize="9" orientation="portrait" horizontalDpi="4294967292" r:id="rId1"/>
  <headerFooter alignWithMargins="0">
    <oddFooter>&amp;CPage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K48" sqref="K48"/>
    </sheetView>
  </sheetViews>
  <sheetFormatPr defaultColWidth="11.3984375" defaultRowHeight="13.15"/>
  <cols>
    <col min="1" max="1" width="44" style="56" customWidth="1"/>
    <col min="2" max="2" width="14.265625" style="56" customWidth="1"/>
    <col min="3" max="3" width="7.1328125" style="56" customWidth="1"/>
    <col min="4" max="4" width="13.1328125" style="56" customWidth="1"/>
    <col min="5" max="8" width="9.73046875" style="56" customWidth="1"/>
    <col min="9" max="10" width="8.73046875" style="56" customWidth="1"/>
    <col min="11" max="12" width="11.3984375" style="55"/>
    <col min="13" max="16384" width="11.3984375" style="47"/>
  </cols>
  <sheetData>
    <row r="1" spans="1:17" ht="30.95" customHeight="1">
      <c r="A1" s="47"/>
      <c r="B1" s="47"/>
      <c r="C1" s="47"/>
      <c r="D1" s="47"/>
      <c r="E1" s="47"/>
      <c r="F1" s="47"/>
      <c r="G1" s="47"/>
      <c r="H1" s="47"/>
      <c r="I1" s="47"/>
      <c r="J1" s="47"/>
      <c r="K1" s="47"/>
      <c r="L1" s="47"/>
    </row>
    <row r="2" spans="1:17" ht="12.75" customHeight="1">
      <c r="A2" s="47"/>
      <c r="B2" s="47"/>
      <c r="C2" s="47"/>
      <c r="D2" s="47"/>
      <c r="E2" s="47"/>
      <c r="F2" s="47"/>
      <c r="G2" s="47"/>
      <c r="H2" s="47"/>
      <c r="I2" s="47"/>
      <c r="J2" s="47"/>
      <c r="K2" s="47"/>
      <c r="L2" s="47"/>
    </row>
    <row r="3" spans="1:17" ht="12.75">
      <c r="A3" s="47"/>
      <c r="B3" s="47"/>
      <c r="C3" s="47"/>
      <c r="D3" s="47"/>
      <c r="E3" s="47"/>
      <c r="F3" s="47"/>
      <c r="G3" s="47"/>
      <c r="H3" s="47"/>
      <c r="I3" s="47"/>
      <c r="J3" s="47"/>
      <c r="K3" s="47"/>
      <c r="L3" s="47"/>
    </row>
    <row r="4" spans="1:17" ht="12.75">
      <c r="A4" s="47"/>
      <c r="B4" s="47"/>
      <c r="C4" s="47"/>
      <c r="D4" s="47"/>
      <c r="E4" s="47"/>
      <c r="F4" s="47"/>
      <c r="G4" s="47"/>
      <c r="H4" s="47"/>
      <c r="I4" s="47"/>
      <c r="J4" s="47"/>
      <c r="K4" s="47"/>
      <c r="L4" s="47"/>
    </row>
    <row r="5" spans="1:17" ht="11.1" customHeight="1">
      <c r="A5" s="55"/>
      <c r="B5" s="55"/>
      <c r="C5" s="55"/>
    </row>
    <row r="6" spans="1:17" ht="18" thickBot="1">
      <c r="A6" s="57" t="s">
        <v>130</v>
      </c>
    </row>
    <row r="7" spans="1:17" s="56" customFormat="1" ht="39.4">
      <c r="B7" s="57"/>
      <c r="C7" s="57"/>
      <c r="D7" s="81" t="s">
        <v>22</v>
      </c>
      <c r="E7" s="82" t="s">
        <v>94</v>
      </c>
      <c r="F7" s="118" t="s">
        <v>23</v>
      </c>
      <c r="G7" s="47"/>
      <c r="H7" s="47"/>
      <c r="I7" s="47"/>
      <c r="K7" s="55"/>
      <c r="L7" s="55"/>
      <c r="M7" s="47"/>
      <c r="N7" s="47"/>
      <c r="O7" s="47"/>
      <c r="P7" s="47"/>
      <c r="Q7" s="47"/>
    </row>
    <row r="8" spans="1:17" s="56" customFormat="1">
      <c r="D8" s="119" t="s">
        <v>29</v>
      </c>
      <c r="E8" s="22">
        <f>'6_ServerRooms'!G17</f>
        <v>0</v>
      </c>
      <c r="F8" s="120" t="e">
        <f t="shared" ref="F8:F13" si="0">+E8/E$15</f>
        <v>#DIV/0!</v>
      </c>
      <c r="G8" s="47"/>
      <c r="H8" s="47"/>
      <c r="I8" s="47"/>
      <c r="K8" s="55"/>
      <c r="L8" s="55"/>
      <c r="M8" s="47"/>
      <c r="N8" s="47"/>
      <c r="O8" s="47"/>
      <c r="P8" s="47"/>
      <c r="Q8" s="47"/>
    </row>
    <row r="9" spans="1:17" s="56" customFormat="1">
      <c r="D9" s="119" t="s">
        <v>27</v>
      </c>
      <c r="E9" s="22">
        <f>'7_PCs_&amp;_monitors'!I22</f>
        <v>0</v>
      </c>
      <c r="F9" s="120" t="e">
        <f t="shared" si="0"/>
        <v>#DIV/0!</v>
      </c>
      <c r="G9" s="47"/>
      <c r="H9" s="47"/>
      <c r="I9" s="47"/>
      <c r="K9" s="55"/>
      <c r="L9" s="55"/>
      <c r="M9" s="47"/>
      <c r="N9" s="47"/>
      <c r="O9" s="47"/>
      <c r="P9" s="47"/>
      <c r="Q9" s="47"/>
    </row>
    <row r="10" spans="1:17" s="56" customFormat="1" ht="14.1" customHeight="1">
      <c r="A10" s="122" t="s">
        <v>120</v>
      </c>
      <c r="B10" s="129">
        <f>'12_TotalAndAnalysis'!B14</f>
        <v>0.11</v>
      </c>
      <c r="D10" s="119" t="s">
        <v>20</v>
      </c>
      <c r="E10" s="22">
        <f>'8_Networks'!F19</f>
        <v>0</v>
      </c>
      <c r="F10" s="120" t="e">
        <f t="shared" si="0"/>
        <v>#DIV/0!</v>
      </c>
      <c r="G10" s="59"/>
      <c r="H10" s="59"/>
      <c r="I10" s="59"/>
      <c r="K10" s="55"/>
      <c r="L10" s="55"/>
      <c r="M10" s="47"/>
      <c r="N10" s="47"/>
      <c r="O10" s="47"/>
      <c r="P10" s="47"/>
      <c r="Q10" s="47"/>
    </row>
    <row r="11" spans="1:17" s="56" customFormat="1" ht="15">
      <c r="A11" s="122" t="s">
        <v>121</v>
      </c>
      <c r="B11" s="130">
        <f>'12_TotalAndAnalysis'!B15</f>
        <v>0.44500000000000001</v>
      </c>
      <c r="C11" s="61"/>
      <c r="D11" s="119" t="s">
        <v>31</v>
      </c>
      <c r="E11" s="22">
        <f>'9_Phones'!F19</f>
        <v>0</v>
      </c>
      <c r="F11" s="120" t="e">
        <f t="shared" si="0"/>
        <v>#DIV/0!</v>
      </c>
      <c r="G11" s="47"/>
      <c r="H11" s="47"/>
      <c r="I11" s="47"/>
      <c r="K11" s="55"/>
      <c r="L11" s="55"/>
      <c r="M11" s="47"/>
      <c r="N11" s="47"/>
      <c r="O11" s="47"/>
      <c r="P11" s="47"/>
      <c r="Q11" s="47"/>
    </row>
    <row r="12" spans="1:17" s="56" customFormat="1" ht="15" customHeight="1">
      <c r="C12" s="58"/>
      <c r="D12" s="119" t="s">
        <v>17</v>
      </c>
      <c r="E12" s="22">
        <f>'10_Imaging'!E23</f>
        <v>0</v>
      </c>
      <c r="F12" s="120" t="e">
        <f t="shared" si="0"/>
        <v>#DIV/0!</v>
      </c>
      <c r="G12" s="47"/>
      <c r="H12" s="47"/>
      <c r="I12" s="47"/>
      <c r="K12" s="55"/>
      <c r="L12" s="55"/>
      <c r="M12" s="47"/>
      <c r="N12" s="47"/>
      <c r="O12" s="47"/>
      <c r="P12" s="47"/>
      <c r="Q12" s="47"/>
    </row>
    <row r="13" spans="1:17" s="56" customFormat="1">
      <c r="D13" s="119" t="s">
        <v>18</v>
      </c>
      <c r="E13" s="22">
        <f>'11_AV'!I11</f>
        <v>0</v>
      </c>
      <c r="F13" s="120" t="e">
        <f t="shared" si="0"/>
        <v>#DIV/0!</v>
      </c>
      <c r="G13" s="47"/>
      <c r="H13" s="47"/>
      <c r="I13" s="47"/>
      <c r="K13" s="55"/>
      <c r="L13" s="55"/>
      <c r="M13" s="47"/>
      <c r="N13" s="47"/>
      <c r="O13" s="47"/>
      <c r="P13" s="47"/>
      <c r="Q13" s="47"/>
    </row>
    <row r="14" spans="1:17" s="56" customFormat="1">
      <c r="A14" s="127"/>
      <c r="G14" s="47"/>
      <c r="H14" s="47"/>
      <c r="I14" s="47"/>
      <c r="K14" s="55"/>
      <c r="L14" s="55"/>
      <c r="M14" s="47"/>
      <c r="N14" s="47"/>
      <c r="O14" s="47"/>
      <c r="P14" s="47"/>
      <c r="Q14" s="47"/>
    </row>
    <row r="15" spans="1:17" s="56" customFormat="1" ht="13.5" thickBot="1">
      <c r="A15" s="127"/>
      <c r="D15" s="87" t="s">
        <v>92</v>
      </c>
      <c r="E15" s="88">
        <f>SUM(E8:E13)</f>
        <v>0</v>
      </c>
      <c r="F15" s="121" t="e">
        <f>SUM(F8:F13)</f>
        <v>#DIV/0!</v>
      </c>
      <c r="G15" s="47"/>
      <c r="H15" s="47"/>
      <c r="I15" s="47"/>
      <c r="K15" s="55"/>
      <c r="L15" s="55"/>
      <c r="M15" s="47"/>
      <c r="N15" s="47"/>
      <c r="O15" s="47"/>
      <c r="P15" s="47"/>
      <c r="Q15" s="47"/>
    </row>
    <row r="16" spans="1:17" s="56" customFormat="1">
      <c r="A16" s="127"/>
      <c r="G16" s="47"/>
      <c r="H16" s="47"/>
      <c r="I16" s="47"/>
      <c r="K16" s="55"/>
      <c r="L16" s="55"/>
      <c r="M16" s="47"/>
      <c r="N16" s="47"/>
      <c r="O16" s="47"/>
      <c r="P16" s="47"/>
      <c r="Q16" s="47"/>
    </row>
    <row r="17" spans="1:17" s="56" customFormat="1">
      <c r="G17" s="47"/>
      <c r="H17" s="47"/>
      <c r="I17" s="47"/>
      <c r="K17" s="55"/>
      <c r="L17" s="55"/>
      <c r="M17" s="47"/>
      <c r="N17" s="47"/>
      <c r="O17" s="47"/>
      <c r="P17" s="47"/>
      <c r="Q17" s="47"/>
    </row>
    <row r="18" spans="1:17" s="56" customFormat="1">
      <c r="G18" s="47"/>
      <c r="H18" s="47"/>
      <c r="I18" s="47"/>
      <c r="K18" s="55"/>
      <c r="L18" s="55"/>
      <c r="M18" s="47"/>
      <c r="N18" s="47"/>
      <c r="O18" s="47"/>
      <c r="P18" s="47"/>
      <c r="Q18" s="47"/>
    </row>
    <row r="19" spans="1:17" s="56" customFormat="1">
      <c r="A19" s="55"/>
      <c r="B19" s="55"/>
      <c r="C19" s="55"/>
      <c r="D19" s="55"/>
      <c r="E19" s="47"/>
      <c r="F19" s="47"/>
      <c r="G19" s="47"/>
      <c r="H19" s="47"/>
      <c r="I19" s="47"/>
      <c r="K19" s="55"/>
      <c r="L19" s="55"/>
      <c r="M19" s="47"/>
      <c r="N19" s="47"/>
      <c r="O19" s="47"/>
      <c r="P19" s="47"/>
      <c r="Q19" s="47"/>
    </row>
    <row r="20" spans="1:17" s="56" customFormat="1">
      <c r="A20" s="55"/>
      <c r="B20" s="55"/>
      <c r="C20" s="55"/>
      <c r="D20" s="55"/>
      <c r="E20" s="47"/>
      <c r="F20" s="47"/>
      <c r="G20" s="47"/>
      <c r="H20" s="47"/>
      <c r="I20" s="47"/>
      <c r="K20" s="55"/>
      <c r="L20" s="55"/>
      <c r="M20" s="47"/>
      <c r="N20" s="47"/>
      <c r="O20" s="47"/>
      <c r="P20" s="47"/>
      <c r="Q20" s="47"/>
    </row>
    <row r="35" ht="18.95" customHeight="1"/>
  </sheetData>
  <phoneticPr fontId="6" type="noConversion"/>
  <pageMargins left="0.39370078740157483" right="0.39370078740157483" top="0.43307086614173229" bottom="0.43307086614173229" header="0.39370078740157483" footer="0.39370078740157483"/>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J11" sqref="J11"/>
    </sheetView>
  </sheetViews>
  <sheetFormatPr defaultColWidth="11.3984375" defaultRowHeight="13.15"/>
  <cols>
    <col min="1" max="1" width="34.73046875" style="56" customWidth="1"/>
    <col min="2" max="2" width="10.3984375" style="56" customWidth="1"/>
    <col min="3" max="3" width="2.265625" style="56" customWidth="1"/>
    <col min="4" max="4" width="13.1328125" style="56" customWidth="1"/>
    <col min="5" max="6" width="9.73046875" style="56" hidden="1" customWidth="1"/>
    <col min="7" max="7" width="9.73046875" style="56" customWidth="1"/>
    <col min="8" max="8" width="13" style="56" customWidth="1"/>
    <col min="9" max="9" width="9.73046875" style="56" customWidth="1"/>
    <col min="10" max="11" width="8.73046875" style="56" customWidth="1"/>
    <col min="12" max="13" width="11.3984375" style="55"/>
    <col min="14" max="16384" width="11.3984375" style="47"/>
  </cols>
  <sheetData>
    <row r="1" spans="1:18" ht="15" customHeight="1">
      <c r="A1" s="47"/>
      <c r="B1" s="47"/>
      <c r="C1" s="47"/>
      <c r="D1" s="47"/>
      <c r="E1" s="47"/>
      <c r="F1" s="47"/>
      <c r="G1" s="47"/>
      <c r="H1" s="47"/>
      <c r="I1" s="47"/>
      <c r="J1" s="47"/>
      <c r="K1" s="47"/>
      <c r="L1" s="47"/>
      <c r="M1" s="47"/>
    </row>
    <row r="2" spans="1:18" ht="12.75" customHeight="1">
      <c r="A2" s="47"/>
      <c r="B2" s="47"/>
      <c r="C2" s="47"/>
      <c r="D2" s="47"/>
      <c r="E2" s="47"/>
      <c r="F2" s="47"/>
      <c r="G2" s="47"/>
      <c r="H2" s="47"/>
      <c r="I2" s="47"/>
      <c r="J2" s="47"/>
      <c r="K2" s="47"/>
      <c r="L2" s="47"/>
      <c r="M2" s="47"/>
    </row>
    <row r="3" spans="1:18" ht="12.75">
      <c r="A3" s="47"/>
      <c r="B3" s="47"/>
      <c r="C3" s="47"/>
      <c r="D3" s="47"/>
      <c r="E3" s="47"/>
      <c r="F3" s="47"/>
      <c r="G3" s="47"/>
      <c r="H3" s="47"/>
      <c r="I3" s="47"/>
      <c r="J3" s="47"/>
      <c r="K3" s="47"/>
      <c r="L3" s="47"/>
      <c r="M3" s="47"/>
    </row>
    <row r="4" spans="1:18" ht="12.75">
      <c r="A4" s="47"/>
      <c r="B4" s="47"/>
      <c r="C4" s="47"/>
      <c r="D4" s="47"/>
      <c r="E4" s="47"/>
      <c r="F4" s="47"/>
      <c r="G4" s="47"/>
      <c r="H4" s="47"/>
      <c r="I4" s="47"/>
      <c r="J4" s="47"/>
      <c r="K4" s="47"/>
      <c r="L4" s="47"/>
      <c r="M4" s="47"/>
    </row>
    <row r="5" spans="1:18" ht="11.1" customHeight="1">
      <c r="A5" s="55"/>
      <c r="B5" s="55"/>
      <c r="C5" s="55"/>
    </row>
    <row r="7" spans="1:18" s="56" customFormat="1" ht="17.649999999999999">
      <c r="A7" s="57" t="s">
        <v>101</v>
      </c>
      <c r="B7" s="57"/>
      <c r="C7" s="57"/>
      <c r="E7" s="55"/>
      <c r="F7" s="47"/>
      <c r="G7" s="47"/>
      <c r="H7" s="47"/>
      <c r="I7" s="47"/>
      <c r="J7" s="47"/>
      <c r="L7" s="55"/>
      <c r="M7" s="55"/>
      <c r="N7" s="47"/>
      <c r="O7" s="47"/>
      <c r="P7" s="47"/>
      <c r="Q7" s="47"/>
      <c r="R7" s="47"/>
    </row>
    <row r="8" spans="1:18" s="56" customFormat="1">
      <c r="F8" s="47"/>
      <c r="G8" s="47"/>
      <c r="H8" s="47"/>
      <c r="I8" s="47"/>
      <c r="J8" s="47"/>
      <c r="L8" s="55"/>
      <c r="M8" s="55"/>
      <c r="N8" s="47"/>
      <c r="O8" s="47"/>
      <c r="P8" s="47"/>
      <c r="Q8" s="47"/>
      <c r="R8" s="47"/>
    </row>
    <row r="9" spans="1:18" s="56" customFormat="1" ht="13.5" thickBot="1">
      <c r="D9" s="55"/>
      <c r="E9" s="55"/>
      <c r="F9" s="47"/>
      <c r="G9" s="47"/>
      <c r="H9" s="47"/>
      <c r="I9" s="47"/>
      <c r="J9" s="47"/>
      <c r="L9" s="55"/>
      <c r="M9" s="55"/>
      <c r="N9" s="47"/>
      <c r="O9" s="47"/>
      <c r="P9" s="47"/>
      <c r="Q9" s="47"/>
      <c r="R9" s="47"/>
    </row>
    <row r="10" spans="1:18" s="56" customFormat="1" ht="60" customHeight="1">
      <c r="D10" s="81" t="s">
        <v>22</v>
      </c>
      <c r="E10" s="82" t="s">
        <v>94</v>
      </c>
      <c r="F10" s="83" t="s">
        <v>23</v>
      </c>
      <c r="G10" s="84" t="s">
        <v>48</v>
      </c>
      <c r="H10" s="85" t="s">
        <v>11</v>
      </c>
      <c r="I10" s="59"/>
      <c r="J10" s="59"/>
      <c r="L10" s="55"/>
      <c r="M10" s="55"/>
      <c r="N10" s="47"/>
      <c r="O10" s="47"/>
      <c r="P10" s="47"/>
      <c r="Q10" s="47"/>
      <c r="R10" s="47"/>
    </row>
    <row r="11" spans="1:18" s="56" customFormat="1">
      <c r="A11" s="122" t="s">
        <v>118</v>
      </c>
      <c r="B11" s="129">
        <f>'12_TotalAndAnalysis'!B14</f>
        <v>0.11</v>
      </c>
      <c r="C11" s="61"/>
      <c r="D11" s="86" t="s">
        <v>29</v>
      </c>
      <c r="E11" s="22">
        <f>'6_ServerRooms'!G17</f>
        <v>0</v>
      </c>
      <c r="F11" s="103" t="e">
        <f t="shared" ref="F11:F16" si="0">+E11/E$18</f>
        <v>#DIV/0!</v>
      </c>
      <c r="G11" s="23">
        <f t="shared" ref="G11:G16" si="1">+E11*B$11</f>
        <v>0</v>
      </c>
      <c r="H11" s="104" t="e">
        <f t="shared" ref="H11:H16" si="2">G11/$G$18</f>
        <v>#DIV/0!</v>
      </c>
      <c r="I11" s="47"/>
      <c r="J11" s="47"/>
      <c r="L11" s="55"/>
      <c r="M11" s="55"/>
      <c r="N11" s="47"/>
      <c r="O11" s="47"/>
      <c r="P11" s="47"/>
      <c r="Q11" s="47"/>
      <c r="R11" s="47"/>
    </row>
    <row r="12" spans="1:18" s="56" customFormat="1" ht="15" customHeight="1">
      <c r="A12" s="122" t="s">
        <v>119</v>
      </c>
      <c r="B12" s="130">
        <f>'12_TotalAndAnalysis'!B15</f>
        <v>0.44500000000000001</v>
      </c>
      <c r="C12" s="58"/>
      <c r="D12" s="86" t="s">
        <v>27</v>
      </c>
      <c r="E12" s="22">
        <f>'7_PCs_&amp;_monitors'!I22</f>
        <v>0</v>
      </c>
      <c r="F12" s="103" t="e">
        <f t="shared" si="0"/>
        <v>#DIV/0!</v>
      </c>
      <c r="G12" s="23">
        <f t="shared" si="1"/>
        <v>0</v>
      </c>
      <c r="H12" s="104" t="e">
        <f t="shared" si="2"/>
        <v>#DIV/0!</v>
      </c>
      <c r="I12" s="47"/>
      <c r="J12" s="47"/>
      <c r="L12" s="55"/>
      <c r="M12" s="55"/>
      <c r="N12" s="47"/>
      <c r="O12" s="47"/>
      <c r="P12" s="47"/>
      <c r="Q12" s="47"/>
      <c r="R12" s="47"/>
    </row>
    <row r="13" spans="1:18" s="56" customFormat="1">
      <c r="D13" s="86" t="s">
        <v>20</v>
      </c>
      <c r="E13" s="22">
        <f>'8_Networks'!F19</f>
        <v>0</v>
      </c>
      <c r="F13" s="103" t="e">
        <f t="shared" si="0"/>
        <v>#DIV/0!</v>
      </c>
      <c r="G13" s="23">
        <f t="shared" si="1"/>
        <v>0</v>
      </c>
      <c r="H13" s="104" t="e">
        <f t="shared" si="2"/>
        <v>#DIV/0!</v>
      </c>
      <c r="I13" s="47"/>
      <c r="J13" s="47"/>
      <c r="L13" s="55"/>
      <c r="M13" s="55"/>
      <c r="N13" s="47"/>
      <c r="O13" s="47"/>
      <c r="P13" s="47"/>
      <c r="Q13" s="47"/>
      <c r="R13" s="47"/>
    </row>
    <row r="14" spans="1:18" s="56" customFormat="1">
      <c r="A14" s="127"/>
      <c r="D14" s="86" t="s">
        <v>47</v>
      </c>
      <c r="E14" s="22">
        <f>'9_Phones'!F19</f>
        <v>0</v>
      </c>
      <c r="F14" s="103" t="e">
        <f t="shared" si="0"/>
        <v>#DIV/0!</v>
      </c>
      <c r="G14" s="23">
        <f t="shared" si="1"/>
        <v>0</v>
      </c>
      <c r="H14" s="104" t="e">
        <f t="shared" si="2"/>
        <v>#DIV/0!</v>
      </c>
      <c r="I14" s="47"/>
      <c r="J14" s="47"/>
      <c r="L14" s="55"/>
      <c r="M14" s="55"/>
      <c r="N14" s="47"/>
      <c r="O14" s="47"/>
      <c r="P14" s="47"/>
      <c r="Q14" s="47"/>
      <c r="R14" s="47"/>
    </row>
    <row r="15" spans="1:18" s="56" customFormat="1">
      <c r="A15" s="127"/>
      <c r="D15" s="86" t="s">
        <v>17</v>
      </c>
      <c r="E15" s="22">
        <f>'10_Imaging'!E23</f>
        <v>0</v>
      </c>
      <c r="F15" s="103" t="e">
        <f t="shared" si="0"/>
        <v>#DIV/0!</v>
      </c>
      <c r="G15" s="23">
        <f t="shared" si="1"/>
        <v>0</v>
      </c>
      <c r="H15" s="104" t="e">
        <f t="shared" si="2"/>
        <v>#DIV/0!</v>
      </c>
      <c r="I15" s="47"/>
      <c r="J15" s="47"/>
      <c r="L15" s="55"/>
      <c r="M15" s="55"/>
      <c r="N15" s="47"/>
      <c r="O15" s="47"/>
      <c r="P15" s="47"/>
      <c r="Q15" s="47"/>
      <c r="R15" s="47"/>
    </row>
    <row r="16" spans="1:18" s="56" customFormat="1">
      <c r="A16" s="127"/>
      <c r="D16" s="86" t="s">
        <v>18</v>
      </c>
      <c r="E16" s="22">
        <f>'11_AV'!I11</f>
        <v>0</v>
      </c>
      <c r="F16" s="103" t="e">
        <f t="shared" si="0"/>
        <v>#DIV/0!</v>
      </c>
      <c r="G16" s="23">
        <f t="shared" si="1"/>
        <v>0</v>
      </c>
      <c r="H16" s="104" t="e">
        <f t="shared" si="2"/>
        <v>#DIV/0!</v>
      </c>
      <c r="I16" s="47"/>
      <c r="J16" s="47"/>
      <c r="L16" s="55"/>
      <c r="M16" s="55"/>
      <c r="N16" s="47"/>
      <c r="O16" s="47"/>
      <c r="P16" s="47"/>
      <c r="Q16" s="47"/>
      <c r="R16" s="47"/>
    </row>
    <row r="17" spans="1:18" s="56" customFormat="1">
      <c r="I17" s="47"/>
      <c r="J17" s="47"/>
      <c r="L17" s="55"/>
      <c r="M17" s="55"/>
      <c r="N17" s="47"/>
      <c r="O17" s="47"/>
      <c r="P17" s="47"/>
      <c r="Q17" s="47"/>
      <c r="R17" s="47"/>
    </row>
    <row r="18" spans="1:18" s="56" customFormat="1" ht="13.5" thickBot="1">
      <c r="D18" s="87" t="s">
        <v>92</v>
      </c>
      <c r="E18" s="88">
        <f>SUM(E11:E16)</f>
        <v>0</v>
      </c>
      <c r="F18" s="89" t="e">
        <f>SUM(F11:F16)</f>
        <v>#DIV/0!</v>
      </c>
      <c r="G18" s="88">
        <f>SUM(G11:G16)</f>
        <v>0</v>
      </c>
      <c r="H18" s="105"/>
      <c r="I18" s="47"/>
      <c r="J18" s="47"/>
      <c r="L18" s="55"/>
      <c r="M18" s="55"/>
      <c r="N18" s="47"/>
      <c r="O18" s="47"/>
      <c r="P18" s="47"/>
      <c r="Q18" s="47"/>
      <c r="R18" s="47"/>
    </row>
    <row r="19" spans="1:18" s="56" customFormat="1">
      <c r="A19" s="55"/>
      <c r="B19" s="55"/>
      <c r="C19" s="55"/>
      <c r="D19" s="55"/>
      <c r="E19" s="47"/>
      <c r="F19" s="47"/>
      <c r="G19" s="47"/>
      <c r="H19" s="47"/>
      <c r="I19" s="47"/>
      <c r="J19" s="47"/>
      <c r="L19" s="55"/>
      <c r="M19" s="55"/>
      <c r="N19" s="47"/>
      <c r="O19" s="47"/>
      <c r="P19" s="47"/>
      <c r="Q19" s="47"/>
      <c r="R19" s="47"/>
    </row>
    <row r="20" spans="1:18" s="56" customFormat="1">
      <c r="A20" s="55"/>
      <c r="B20" s="55"/>
      <c r="C20" s="55"/>
      <c r="D20" s="55"/>
      <c r="E20" s="47"/>
      <c r="F20" s="47"/>
      <c r="G20" s="47"/>
      <c r="H20" s="47"/>
      <c r="I20" s="47"/>
      <c r="J20" s="47"/>
      <c r="L20" s="55"/>
      <c r="M20" s="55"/>
      <c r="N20" s="47"/>
      <c r="O20" s="47"/>
      <c r="P20" s="47"/>
      <c r="Q20" s="47"/>
      <c r="R20" s="47"/>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7" workbookViewId="0">
      <selection activeCell="K56" sqref="K56"/>
    </sheetView>
  </sheetViews>
  <sheetFormatPr defaultColWidth="11.3984375" defaultRowHeight="13.15"/>
  <cols>
    <col min="1" max="1" width="31" style="56" customWidth="1"/>
    <col min="2" max="2" width="10.3984375" style="56" customWidth="1"/>
    <col min="3" max="3" width="2.265625" style="56" customWidth="1"/>
    <col min="4" max="4" width="13.1328125" style="56" customWidth="1"/>
    <col min="5" max="6" width="9.73046875" style="56" hidden="1" customWidth="1"/>
    <col min="7" max="7" width="17.1328125" style="56" hidden="1" customWidth="1"/>
    <col min="8" max="8" width="11.73046875" style="56" customWidth="1"/>
    <col min="9" max="10" width="9.73046875" style="56" customWidth="1"/>
    <col min="11" max="12" width="8.73046875" style="56" customWidth="1"/>
    <col min="13" max="14" width="11.3984375" style="55"/>
    <col min="15" max="16384" width="11.3984375" style="47"/>
  </cols>
  <sheetData>
    <row r="1" spans="1:19" ht="15" customHeight="1">
      <c r="A1" s="47"/>
      <c r="B1" s="47"/>
      <c r="C1" s="47"/>
      <c r="D1" s="47"/>
      <c r="E1" s="47"/>
      <c r="F1" s="47"/>
      <c r="G1" s="47"/>
      <c r="H1" s="47"/>
      <c r="I1" s="47"/>
      <c r="J1" s="47"/>
      <c r="K1" s="47"/>
      <c r="L1" s="47"/>
      <c r="M1" s="47"/>
      <c r="N1" s="47"/>
    </row>
    <row r="2" spans="1:19" ht="12.75" customHeight="1">
      <c r="A2" s="47"/>
      <c r="B2" s="47"/>
      <c r="C2" s="47"/>
      <c r="D2" s="47"/>
      <c r="E2" s="47"/>
      <c r="F2" s="47"/>
      <c r="G2" s="47"/>
      <c r="H2" s="47"/>
      <c r="I2" s="47"/>
      <c r="J2" s="47"/>
      <c r="K2" s="47"/>
      <c r="L2" s="47"/>
      <c r="M2" s="47"/>
      <c r="N2" s="47"/>
    </row>
    <row r="3" spans="1:19" ht="12.75">
      <c r="A3" s="47"/>
      <c r="B3" s="47"/>
      <c r="C3" s="47"/>
      <c r="D3" s="47"/>
      <c r="E3" s="47"/>
      <c r="F3" s="47"/>
      <c r="G3" s="47"/>
      <c r="H3" s="47"/>
      <c r="I3" s="47"/>
      <c r="J3" s="47"/>
      <c r="K3" s="47"/>
      <c r="L3" s="47"/>
      <c r="M3" s="47"/>
      <c r="N3" s="47"/>
    </row>
    <row r="4" spans="1:19" ht="12.75">
      <c r="A4" s="47"/>
      <c r="B4" s="47"/>
      <c r="C4" s="47"/>
      <c r="D4" s="47"/>
      <c r="E4" s="47"/>
      <c r="F4" s="47"/>
      <c r="G4" s="47"/>
      <c r="H4" s="47"/>
      <c r="I4" s="47"/>
      <c r="J4" s="47"/>
      <c r="K4" s="47"/>
      <c r="L4" s="47"/>
      <c r="M4" s="47"/>
      <c r="N4" s="47"/>
    </row>
    <row r="5" spans="1:19" ht="11.1" customHeight="1">
      <c r="A5" s="55"/>
      <c r="B5" s="55"/>
      <c r="C5" s="55"/>
    </row>
    <row r="7" spans="1:19" s="56" customFormat="1" ht="17.649999999999999">
      <c r="A7" s="57" t="s">
        <v>100</v>
      </c>
      <c r="B7" s="57"/>
      <c r="C7" s="57"/>
      <c r="E7" s="55"/>
      <c r="F7" s="47"/>
      <c r="G7" s="47"/>
      <c r="H7" s="47"/>
      <c r="I7" s="47"/>
      <c r="J7" s="47"/>
      <c r="K7" s="47"/>
      <c r="M7" s="55"/>
      <c r="N7" s="55"/>
      <c r="O7" s="47"/>
      <c r="P7" s="47"/>
      <c r="Q7" s="47"/>
      <c r="R7" s="47"/>
      <c r="S7" s="47"/>
    </row>
    <row r="8" spans="1:19" s="56" customFormat="1">
      <c r="F8" s="47"/>
      <c r="G8" s="47"/>
      <c r="H8" s="47"/>
      <c r="I8" s="47"/>
      <c r="J8" s="47"/>
      <c r="K8" s="47"/>
      <c r="M8" s="55"/>
      <c r="N8" s="55"/>
      <c r="O8" s="47"/>
      <c r="P8" s="47"/>
      <c r="Q8" s="47"/>
      <c r="R8" s="47"/>
      <c r="S8" s="47"/>
    </row>
    <row r="9" spans="1:19" s="56" customFormat="1" ht="13.5" thickBot="1">
      <c r="D9" s="55"/>
      <c r="E9" s="55"/>
      <c r="F9" s="47"/>
      <c r="G9" s="47"/>
      <c r="H9" s="47"/>
      <c r="I9" s="47"/>
      <c r="J9" s="47"/>
      <c r="K9" s="47"/>
      <c r="M9" s="55"/>
      <c r="N9" s="55"/>
      <c r="O9" s="47"/>
      <c r="P9" s="47"/>
      <c r="Q9" s="47"/>
      <c r="R9" s="47"/>
      <c r="S9" s="47"/>
    </row>
    <row r="10" spans="1:19" s="56" customFormat="1" ht="41.1" customHeight="1">
      <c r="D10" s="81" t="s">
        <v>22</v>
      </c>
      <c r="E10" s="82" t="s">
        <v>94</v>
      </c>
      <c r="F10" s="83" t="s">
        <v>23</v>
      </c>
      <c r="G10" s="84" t="s">
        <v>48</v>
      </c>
      <c r="H10" s="101" t="s">
        <v>93</v>
      </c>
      <c r="I10" s="102" t="s">
        <v>12</v>
      </c>
      <c r="J10" s="59"/>
      <c r="K10" s="59"/>
      <c r="M10" s="55"/>
      <c r="N10" s="55"/>
      <c r="O10" s="47"/>
      <c r="P10" s="47"/>
      <c r="Q10" s="47"/>
      <c r="R10" s="47"/>
      <c r="S10" s="47"/>
    </row>
    <row r="11" spans="1:19" s="56" customFormat="1">
      <c r="A11" s="122" t="s">
        <v>118</v>
      </c>
      <c r="B11" s="129">
        <f>'12_TotalAndAnalysis'!B14</f>
        <v>0.11</v>
      </c>
      <c r="C11" s="61"/>
      <c r="D11" s="86" t="s">
        <v>29</v>
      </c>
      <c r="E11" s="22">
        <f>'6_ServerRooms'!G17</f>
        <v>0</v>
      </c>
      <c r="F11" s="103" t="e">
        <f t="shared" ref="F11:F16" si="0">+E11/E$18</f>
        <v>#DIV/0!</v>
      </c>
      <c r="G11" s="23">
        <f t="shared" ref="G11:G16" si="1">+E11*B$11</f>
        <v>0</v>
      </c>
      <c r="H11" s="23">
        <f t="shared" ref="H11:H16" si="2">+E11*B$12</f>
        <v>0</v>
      </c>
      <c r="I11" s="104" t="e">
        <f t="shared" ref="I11:I16" si="3">H11/$H$18</f>
        <v>#DIV/0!</v>
      </c>
      <c r="J11" s="47"/>
      <c r="K11" s="47"/>
      <c r="M11" s="55"/>
      <c r="N11" s="55"/>
      <c r="O11" s="47"/>
      <c r="P11" s="47"/>
      <c r="Q11" s="47"/>
      <c r="R11" s="47"/>
      <c r="S11" s="47"/>
    </row>
    <row r="12" spans="1:19" s="56" customFormat="1" ht="15" customHeight="1">
      <c r="A12" s="122" t="s">
        <v>122</v>
      </c>
      <c r="B12" s="130">
        <f>'12_TotalAndAnalysis'!B15</f>
        <v>0.44500000000000001</v>
      </c>
      <c r="C12" s="58"/>
      <c r="D12" s="86" t="s">
        <v>27</v>
      </c>
      <c r="E12" s="22">
        <f>'7_PCs_&amp;_monitors'!I22</f>
        <v>0</v>
      </c>
      <c r="F12" s="103" t="e">
        <f t="shared" si="0"/>
        <v>#DIV/0!</v>
      </c>
      <c r="G12" s="23">
        <f t="shared" si="1"/>
        <v>0</v>
      </c>
      <c r="H12" s="23">
        <f t="shared" si="2"/>
        <v>0</v>
      </c>
      <c r="I12" s="104" t="e">
        <f t="shared" si="3"/>
        <v>#DIV/0!</v>
      </c>
      <c r="J12" s="47"/>
      <c r="K12" s="47"/>
      <c r="M12" s="55"/>
      <c r="N12" s="55"/>
      <c r="O12" s="47"/>
      <c r="P12" s="47"/>
      <c r="Q12" s="47"/>
      <c r="R12" s="47"/>
      <c r="S12" s="47"/>
    </row>
    <row r="13" spans="1:19" s="56" customFormat="1">
      <c r="D13" s="86" t="s">
        <v>20</v>
      </c>
      <c r="E13" s="22">
        <f>'8_Networks'!F19</f>
        <v>0</v>
      </c>
      <c r="F13" s="103" t="e">
        <f t="shared" si="0"/>
        <v>#DIV/0!</v>
      </c>
      <c r="G13" s="23">
        <f t="shared" si="1"/>
        <v>0</v>
      </c>
      <c r="H13" s="23">
        <f t="shared" si="2"/>
        <v>0</v>
      </c>
      <c r="I13" s="104" t="e">
        <f t="shared" si="3"/>
        <v>#DIV/0!</v>
      </c>
      <c r="J13" s="47"/>
      <c r="K13" s="47"/>
      <c r="M13" s="55"/>
      <c r="N13" s="55"/>
      <c r="O13" s="47"/>
      <c r="P13" s="47"/>
      <c r="Q13" s="47"/>
      <c r="R13" s="47"/>
      <c r="S13" s="47"/>
    </row>
    <row r="14" spans="1:19" s="56" customFormat="1">
      <c r="A14" s="127"/>
      <c r="D14" s="86" t="s">
        <v>19</v>
      </c>
      <c r="E14" s="22">
        <f>'9_Phones'!F19</f>
        <v>0</v>
      </c>
      <c r="F14" s="103" t="e">
        <f t="shared" si="0"/>
        <v>#DIV/0!</v>
      </c>
      <c r="G14" s="23">
        <f t="shared" si="1"/>
        <v>0</v>
      </c>
      <c r="H14" s="23">
        <f t="shared" si="2"/>
        <v>0</v>
      </c>
      <c r="I14" s="104" t="e">
        <f t="shared" si="3"/>
        <v>#DIV/0!</v>
      </c>
      <c r="J14" s="47"/>
      <c r="K14" s="47"/>
      <c r="M14" s="55"/>
      <c r="N14" s="55"/>
      <c r="O14" s="47"/>
      <c r="P14" s="47"/>
      <c r="Q14" s="47"/>
      <c r="R14" s="47"/>
      <c r="S14" s="47"/>
    </row>
    <row r="15" spans="1:19" s="56" customFormat="1">
      <c r="A15" s="127"/>
      <c r="D15" s="86" t="s">
        <v>17</v>
      </c>
      <c r="E15" s="22">
        <f>'10_Imaging'!E23</f>
        <v>0</v>
      </c>
      <c r="F15" s="103" t="e">
        <f t="shared" si="0"/>
        <v>#DIV/0!</v>
      </c>
      <c r="G15" s="23">
        <f t="shared" si="1"/>
        <v>0</v>
      </c>
      <c r="H15" s="23">
        <f t="shared" si="2"/>
        <v>0</v>
      </c>
      <c r="I15" s="104" t="e">
        <f t="shared" si="3"/>
        <v>#DIV/0!</v>
      </c>
      <c r="J15" s="47"/>
      <c r="K15" s="47"/>
      <c r="M15" s="55"/>
      <c r="N15" s="55"/>
      <c r="O15" s="47"/>
      <c r="P15" s="47"/>
      <c r="Q15" s="47"/>
      <c r="R15" s="47"/>
      <c r="S15" s="47"/>
    </row>
    <row r="16" spans="1:19" s="56" customFormat="1">
      <c r="A16" s="127"/>
      <c r="D16" s="86" t="s">
        <v>18</v>
      </c>
      <c r="E16" s="22">
        <f>'11_AV'!I11</f>
        <v>0</v>
      </c>
      <c r="F16" s="103" t="e">
        <f t="shared" si="0"/>
        <v>#DIV/0!</v>
      </c>
      <c r="G16" s="23">
        <f t="shared" si="1"/>
        <v>0</v>
      </c>
      <c r="H16" s="23">
        <f t="shared" si="2"/>
        <v>0</v>
      </c>
      <c r="I16" s="104" t="e">
        <f t="shared" si="3"/>
        <v>#DIV/0!</v>
      </c>
      <c r="J16" s="47"/>
      <c r="K16" s="47"/>
      <c r="M16" s="55"/>
      <c r="N16" s="55"/>
      <c r="O16" s="47"/>
      <c r="P16" s="47"/>
      <c r="Q16" s="47"/>
      <c r="R16" s="47"/>
      <c r="S16" s="47"/>
    </row>
    <row r="17" spans="1:19" s="56" customFormat="1">
      <c r="J17" s="47"/>
      <c r="K17" s="47"/>
      <c r="M17" s="55"/>
      <c r="N17" s="55"/>
      <c r="O17" s="47"/>
      <c r="P17" s="47"/>
      <c r="Q17" s="47"/>
      <c r="R17" s="47"/>
      <c r="S17" s="47"/>
    </row>
    <row r="18" spans="1:19" s="56" customFormat="1" ht="13.5" thickBot="1">
      <c r="D18" s="87" t="s">
        <v>92</v>
      </c>
      <c r="E18" s="88">
        <f>SUM(E11:E16)</f>
        <v>0</v>
      </c>
      <c r="F18" s="89" t="e">
        <f>SUM(F11:F16)</f>
        <v>#DIV/0!</v>
      </c>
      <c r="G18" s="88">
        <f>SUM(G11:G16)</f>
        <v>0</v>
      </c>
      <c r="H18" s="88">
        <f>SUM(H11:H16)</f>
        <v>0</v>
      </c>
      <c r="I18" s="105"/>
      <c r="J18" s="47"/>
      <c r="K18" s="47"/>
      <c r="M18" s="55"/>
      <c r="N18" s="55"/>
      <c r="O18" s="47"/>
      <c r="P18" s="47"/>
      <c r="Q18" s="47"/>
      <c r="R18" s="47"/>
      <c r="S18" s="47"/>
    </row>
    <row r="19" spans="1:19" s="56" customFormat="1">
      <c r="A19" s="55"/>
      <c r="B19" s="55"/>
      <c r="C19" s="55"/>
      <c r="D19" s="55"/>
      <c r="E19" s="47"/>
      <c r="F19" s="47"/>
      <c r="G19" s="47"/>
      <c r="H19" s="47"/>
      <c r="I19" s="47"/>
      <c r="J19" s="47"/>
      <c r="K19" s="47"/>
      <c r="M19" s="55"/>
      <c r="N19" s="55"/>
      <c r="O19" s="47"/>
      <c r="P19" s="47"/>
      <c r="Q19" s="47"/>
      <c r="R19" s="47"/>
      <c r="S19" s="47"/>
    </row>
    <row r="20" spans="1:19" s="56" customFormat="1">
      <c r="A20" s="55"/>
      <c r="B20" s="55"/>
      <c r="C20" s="55"/>
      <c r="D20" s="55"/>
      <c r="E20" s="47"/>
      <c r="F20" s="47"/>
      <c r="G20" s="47"/>
      <c r="H20" s="47"/>
      <c r="I20" s="47"/>
      <c r="J20" s="47"/>
      <c r="K20" s="47"/>
      <c r="M20" s="55"/>
      <c r="N20" s="55"/>
      <c r="O20" s="47"/>
      <c r="P20" s="47"/>
      <c r="Q20" s="47"/>
      <c r="R20" s="47"/>
      <c r="S20" s="47"/>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J30" sqref="J30"/>
    </sheetView>
  </sheetViews>
  <sheetFormatPr defaultColWidth="11.3984375" defaultRowHeight="13.15"/>
  <cols>
    <col min="1" max="1" width="24" style="56" customWidth="1"/>
    <col min="2" max="2" width="13.73046875" style="56" customWidth="1"/>
    <col min="3" max="3" width="14" style="56" customWidth="1"/>
    <col min="4" max="4" width="12" style="56" customWidth="1"/>
    <col min="5" max="5" width="12.1328125" style="56" customWidth="1"/>
    <col min="6" max="6" width="12.3984375" style="56" customWidth="1"/>
    <col min="7" max="7" width="12" style="56" customWidth="1"/>
    <col min="8" max="8" width="12.265625" style="56" customWidth="1"/>
    <col min="9" max="9" width="10.86328125" style="56" customWidth="1"/>
    <col min="10" max="10" width="9.73046875" style="56" customWidth="1"/>
    <col min="11" max="12" width="8.73046875" style="56" customWidth="1"/>
    <col min="13" max="14" width="11.3984375" style="55"/>
    <col min="15" max="16384" width="11.3984375" style="47"/>
  </cols>
  <sheetData>
    <row r="1" spans="1:19" ht="15" customHeight="1">
      <c r="A1" s="47"/>
      <c r="B1" s="47"/>
      <c r="C1" s="47"/>
      <c r="D1" s="47"/>
      <c r="E1" s="47"/>
      <c r="F1" s="47"/>
      <c r="G1" s="47"/>
      <c r="H1" s="47"/>
      <c r="I1" s="47"/>
      <c r="J1" s="47"/>
      <c r="K1" s="47"/>
      <c r="L1" s="47"/>
      <c r="M1" s="47"/>
      <c r="N1" s="47"/>
    </row>
    <row r="2" spans="1:19" ht="12.75" customHeight="1">
      <c r="A2" s="47"/>
      <c r="B2" s="47"/>
      <c r="C2" s="47"/>
      <c r="D2" s="47"/>
      <c r="E2" s="47"/>
      <c r="F2" s="47"/>
      <c r="G2" s="47"/>
      <c r="H2" s="47"/>
      <c r="I2" s="47"/>
      <c r="J2" s="47"/>
      <c r="K2" s="47"/>
      <c r="L2" s="47"/>
      <c r="M2" s="47"/>
      <c r="N2" s="47"/>
    </row>
    <row r="3" spans="1:19" ht="12.75">
      <c r="A3" s="47"/>
      <c r="B3" s="47"/>
      <c r="C3" s="47"/>
      <c r="D3" s="47"/>
      <c r="E3" s="47"/>
      <c r="F3" s="47"/>
      <c r="G3" s="47"/>
      <c r="H3" s="47"/>
      <c r="I3" s="47"/>
      <c r="J3" s="47"/>
      <c r="K3" s="47"/>
      <c r="L3" s="47"/>
      <c r="M3" s="47"/>
      <c r="N3" s="47"/>
    </row>
    <row r="4" spans="1:19" ht="12.75">
      <c r="A4" s="47"/>
      <c r="B4" s="47"/>
      <c r="C4" s="47"/>
      <c r="D4" s="47"/>
      <c r="E4" s="47"/>
      <c r="F4" s="47"/>
      <c r="G4" s="47"/>
      <c r="H4" s="47"/>
      <c r="I4" s="47"/>
      <c r="J4" s="47"/>
      <c r="K4" s="47"/>
      <c r="L4" s="47"/>
      <c r="M4" s="47"/>
      <c r="N4" s="47"/>
    </row>
    <row r="5" spans="1:19" ht="11.1" customHeight="1">
      <c r="A5" s="55"/>
      <c r="B5" s="55"/>
    </row>
    <row r="7" spans="1:19" s="56" customFormat="1" ht="17.649999999999999">
      <c r="A7" s="57" t="s">
        <v>56</v>
      </c>
      <c r="B7" s="57"/>
      <c r="D7" s="55"/>
      <c r="E7" s="47"/>
      <c r="F7" s="47"/>
      <c r="G7" s="47"/>
      <c r="H7" s="47"/>
      <c r="I7" s="47"/>
      <c r="J7" s="47"/>
      <c r="K7" s="47"/>
      <c r="M7" s="55"/>
      <c r="N7" s="55"/>
      <c r="O7" s="47"/>
      <c r="P7" s="47"/>
      <c r="Q7" s="47"/>
      <c r="R7" s="47"/>
      <c r="S7" s="47"/>
    </row>
    <row r="8" spans="1:19" s="56" customFormat="1">
      <c r="E8" s="47"/>
      <c r="F8" s="47"/>
      <c r="G8" s="47"/>
      <c r="H8" s="47"/>
      <c r="I8" s="47"/>
      <c r="J8" s="47"/>
      <c r="K8" s="47"/>
      <c r="M8" s="55"/>
      <c r="N8" s="55"/>
      <c r="O8" s="47"/>
      <c r="P8" s="47"/>
      <c r="Q8" s="47"/>
      <c r="R8" s="47"/>
      <c r="S8" s="47"/>
    </row>
    <row r="9" spans="1:19" s="56" customFormat="1" ht="13.5" thickBot="1">
      <c r="C9" s="55"/>
      <c r="D9" s="55"/>
      <c r="E9" s="47"/>
      <c r="F9" s="47"/>
      <c r="G9" s="47"/>
      <c r="H9" s="47"/>
      <c r="I9" s="47"/>
      <c r="J9" s="47"/>
      <c r="K9" s="47"/>
      <c r="M9" s="55"/>
      <c r="N9" s="55"/>
      <c r="O9" s="47"/>
      <c r="P9" s="47"/>
      <c r="Q9" s="47"/>
      <c r="R9" s="47"/>
      <c r="S9" s="47"/>
    </row>
    <row r="10" spans="1:19" s="56" customFormat="1" ht="54" customHeight="1">
      <c r="B10" s="109"/>
      <c r="C10" s="117" t="s">
        <v>53</v>
      </c>
      <c r="D10" s="117" t="s">
        <v>52</v>
      </c>
      <c r="E10" s="117" t="s">
        <v>54</v>
      </c>
      <c r="F10" s="117" t="s">
        <v>61</v>
      </c>
      <c r="G10" s="101" t="s">
        <v>62</v>
      </c>
      <c r="H10" s="102" t="s">
        <v>4</v>
      </c>
      <c r="I10" s="10"/>
      <c r="J10" s="59"/>
      <c r="K10" s="59"/>
      <c r="M10" s="55"/>
      <c r="N10" s="55"/>
      <c r="O10" s="47"/>
      <c r="P10" s="47"/>
      <c r="Q10" s="47"/>
      <c r="R10" s="47"/>
      <c r="S10" s="47"/>
    </row>
    <row r="11" spans="1:19" s="56" customFormat="1" ht="26.25">
      <c r="A11" s="47"/>
      <c r="B11" s="110" t="s">
        <v>37</v>
      </c>
      <c r="C11" s="128">
        <v>1534845.2</v>
      </c>
      <c r="D11" s="106"/>
      <c r="E11" s="128">
        <v>163494</v>
      </c>
      <c r="F11" s="106"/>
      <c r="G11" s="128">
        <v>798687.39</v>
      </c>
      <c r="H11" s="111"/>
      <c r="I11" s="60"/>
      <c r="J11" s="47"/>
      <c r="K11" s="47"/>
      <c r="M11" s="55"/>
      <c r="N11" s="55"/>
      <c r="O11" s="47"/>
      <c r="P11" s="47"/>
      <c r="Q11" s="47"/>
      <c r="R11" s="47"/>
      <c r="S11" s="47"/>
    </row>
    <row r="12" spans="1:19" s="56" customFormat="1">
      <c r="A12" s="47"/>
      <c r="B12" s="110" t="s">
        <v>35</v>
      </c>
      <c r="C12" s="107">
        <f>'13_EnergyUse'!E15</f>
        <v>0</v>
      </c>
      <c r="D12" s="108">
        <f>C12/$C$11</f>
        <v>0</v>
      </c>
      <c r="E12" s="107">
        <f>'14_EnergyCost'!G18</f>
        <v>0</v>
      </c>
      <c r="F12" s="108">
        <f>E12/$E$11</f>
        <v>0</v>
      </c>
      <c r="G12" s="107">
        <f>'15_CO2emissions'!H18</f>
        <v>0</v>
      </c>
      <c r="H12" s="112">
        <f>G12/$G$11</f>
        <v>0</v>
      </c>
      <c r="I12" s="60"/>
      <c r="J12" s="47"/>
      <c r="K12" s="47"/>
      <c r="M12" s="55"/>
      <c r="N12" s="55"/>
      <c r="O12" s="47"/>
      <c r="P12" s="47"/>
      <c r="Q12" s="47"/>
      <c r="R12" s="47"/>
      <c r="S12" s="47"/>
    </row>
    <row r="13" spans="1:19" s="56" customFormat="1" ht="13.5" thickBot="1">
      <c r="A13" s="47"/>
      <c r="B13" s="113" t="s">
        <v>36</v>
      </c>
      <c r="C13" s="114">
        <f>C11-C12</f>
        <v>1534845.2</v>
      </c>
      <c r="D13" s="115">
        <f>C13/$C$11</f>
        <v>1</v>
      </c>
      <c r="E13" s="114">
        <f>E11-E12</f>
        <v>163494</v>
      </c>
      <c r="F13" s="115">
        <f>E13/$E$11</f>
        <v>1</v>
      </c>
      <c r="G13" s="114">
        <f>G11-G12</f>
        <v>798687.39</v>
      </c>
      <c r="H13" s="116">
        <f>G13/$G$11</f>
        <v>1</v>
      </c>
      <c r="I13" s="60"/>
      <c r="J13" s="47"/>
      <c r="K13" s="47"/>
      <c r="M13" s="55"/>
      <c r="N13" s="55"/>
      <c r="O13" s="47"/>
      <c r="P13" s="47"/>
      <c r="Q13" s="47"/>
      <c r="R13" s="47"/>
      <c r="S13" s="47"/>
    </row>
    <row r="14" spans="1:19" s="56" customFormat="1" ht="15" customHeight="1">
      <c r="A14" s="47"/>
      <c r="B14" s="58"/>
      <c r="C14" s="55"/>
      <c r="D14" s="47"/>
      <c r="E14" s="47"/>
      <c r="F14" s="47"/>
      <c r="G14" s="47"/>
      <c r="H14" s="47"/>
      <c r="I14" s="47"/>
      <c r="J14" s="47"/>
      <c r="K14" s="47"/>
      <c r="M14" s="55"/>
      <c r="N14" s="55"/>
      <c r="O14" s="47"/>
      <c r="P14" s="47"/>
      <c r="Q14" s="47"/>
      <c r="R14" s="47"/>
      <c r="S14" s="47"/>
    </row>
    <row r="15" spans="1:19" s="56" customFormat="1">
      <c r="C15" s="55"/>
      <c r="D15" s="47"/>
      <c r="E15" s="47"/>
      <c r="F15" s="47"/>
      <c r="G15" s="47"/>
      <c r="H15" s="47"/>
      <c r="I15" s="47"/>
      <c r="J15" s="47"/>
      <c r="K15" s="47"/>
      <c r="M15" s="55"/>
      <c r="N15" s="55"/>
      <c r="O15" s="47"/>
      <c r="P15" s="47"/>
      <c r="Q15" s="47"/>
      <c r="R15" s="47"/>
      <c r="S15" s="47"/>
    </row>
    <row r="16" spans="1:19" s="56" customFormat="1">
      <c r="I16" s="47"/>
      <c r="J16" s="47"/>
      <c r="K16" s="47"/>
      <c r="M16" s="55"/>
      <c r="N16" s="55"/>
      <c r="O16" s="47"/>
      <c r="P16" s="47"/>
      <c r="Q16" s="47"/>
      <c r="R16" s="47"/>
      <c r="S16" s="47"/>
    </row>
    <row r="17" spans="1:19" s="56" customFormat="1">
      <c r="I17" s="47"/>
      <c r="J17" s="47"/>
      <c r="K17" s="47"/>
      <c r="M17" s="55"/>
      <c r="N17" s="55"/>
      <c r="O17" s="47"/>
      <c r="P17" s="47"/>
      <c r="Q17" s="47"/>
      <c r="R17" s="47"/>
      <c r="S17" s="47"/>
    </row>
    <row r="18" spans="1:19" s="56" customFormat="1">
      <c r="I18" s="47"/>
      <c r="J18" s="47"/>
      <c r="K18" s="47"/>
      <c r="M18" s="55"/>
      <c r="N18" s="55"/>
      <c r="O18" s="47"/>
      <c r="P18" s="47"/>
      <c r="Q18" s="47"/>
      <c r="R18" s="47"/>
      <c r="S18" s="47"/>
    </row>
    <row r="19" spans="1:19" s="56" customFormat="1">
      <c r="I19" s="47"/>
      <c r="J19" s="47"/>
      <c r="K19" s="47"/>
      <c r="M19" s="55"/>
      <c r="N19" s="55"/>
      <c r="O19" s="47"/>
      <c r="P19" s="47"/>
      <c r="Q19" s="47"/>
      <c r="R19" s="47"/>
      <c r="S19" s="47"/>
    </row>
    <row r="20" spans="1:19" s="56" customFormat="1">
      <c r="I20" s="47"/>
      <c r="J20" s="47"/>
      <c r="K20" s="47"/>
      <c r="M20" s="55"/>
      <c r="N20" s="55"/>
      <c r="O20" s="47"/>
      <c r="P20" s="47"/>
      <c r="Q20" s="47"/>
      <c r="R20" s="47"/>
      <c r="S20" s="47"/>
    </row>
    <row r="21" spans="1:19" s="56" customFormat="1">
      <c r="I21" s="47"/>
      <c r="J21" s="47"/>
      <c r="K21" s="47"/>
      <c r="M21" s="55"/>
      <c r="N21" s="55"/>
      <c r="O21" s="47"/>
      <c r="P21" s="47"/>
      <c r="Q21" s="47"/>
      <c r="R21" s="47"/>
      <c r="S21" s="47"/>
    </row>
    <row r="22" spans="1:19" s="56" customFormat="1">
      <c r="A22" s="55"/>
      <c r="B22" s="55"/>
      <c r="I22" s="47"/>
      <c r="J22" s="47"/>
      <c r="K22" s="47"/>
      <c r="M22" s="55"/>
      <c r="N22" s="55"/>
      <c r="O22" s="47"/>
      <c r="P22" s="47"/>
      <c r="Q22" s="47"/>
      <c r="R22" s="47"/>
      <c r="S22" s="47"/>
    </row>
    <row r="23" spans="1:19" s="56" customFormat="1">
      <c r="A23" s="55"/>
      <c r="B23" s="55"/>
      <c r="I23" s="47"/>
      <c r="J23" s="47"/>
      <c r="K23" s="47"/>
      <c r="M23" s="55"/>
      <c r="N23" s="55"/>
      <c r="O23" s="47"/>
      <c r="P23" s="47"/>
      <c r="Q23" s="47"/>
      <c r="R23" s="47"/>
      <c r="S23" s="47"/>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45" workbookViewId="0">
      <selection activeCell="L172" sqref="L172"/>
    </sheetView>
  </sheetViews>
  <sheetFormatPr defaultColWidth="11.3984375" defaultRowHeight="12.75"/>
  <sheetData/>
  <phoneticPr fontId="6"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A43" workbookViewId="0">
      <selection activeCell="A13" sqref="A13"/>
    </sheetView>
  </sheetViews>
  <sheetFormatPr defaultColWidth="8.86328125" defaultRowHeight="12.75"/>
  <cols>
    <col min="1" max="1" width="93.86328125" customWidth="1"/>
    <col min="2" max="2" width="11.73046875" customWidth="1"/>
  </cols>
  <sheetData>
    <row r="1" spans="1:1" ht="17.649999999999999">
      <c r="A1" s="1" t="s">
        <v>55</v>
      </c>
    </row>
    <row r="3" spans="1:1" ht="25.5">
      <c r="A3" s="2" t="s">
        <v>33</v>
      </c>
    </row>
    <row r="4" spans="1:1">
      <c r="A4" s="2" t="s">
        <v>34</v>
      </c>
    </row>
    <row r="5" spans="1:1" ht="25.5">
      <c r="A5" s="2" t="s">
        <v>85</v>
      </c>
    </row>
    <row r="6" spans="1:1">
      <c r="A6" s="9" t="s">
        <v>41</v>
      </c>
    </row>
    <row r="7" spans="1:1" ht="13.5">
      <c r="A7" s="3"/>
    </row>
    <row r="8" spans="1:1">
      <c r="A8" s="5"/>
    </row>
    <row r="9" spans="1:1" ht="16.5" customHeight="1">
      <c r="A9" s="8" t="s">
        <v>112</v>
      </c>
    </row>
    <row r="10" spans="1:1" ht="38.25">
      <c r="A10" s="4" t="s">
        <v>75</v>
      </c>
    </row>
    <row r="11" spans="1:1" ht="38.25">
      <c r="A11" s="74" t="s">
        <v>83</v>
      </c>
    </row>
    <row r="12" spans="1:1">
      <c r="A12" s="66" t="s">
        <v>78</v>
      </c>
    </row>
    <row r="13" spans="1:1">
      <c r="A13" s="6"/>
    </row>
    <row r="14" spans="1:1" ht="13.9">
      <c r="A14" s="8" t="s">
        <v>113</v>
      </c>
    </row>
    <row r="15" spans="1:1" ht="38.25">
      <c r="A15" s="74" t="s">
        <v>84</v>
      </c>
    </row>
    <row r="16" spans="1:1" ht="38.25">
      <c r="A16" s="74" t="s">
        <v>5</v>
      </c>
    </row>
    <row r="17" spans="1:1" ht="25.5">
      <c r="A17" s="74" t="s">
        <v>110</v>
      </c>
    </row>
    <row r="18" spans="1:1" ht="76.5">
      <c r="A18" s="74" t="s">
        <v>102</v>
      </c>
    </row>
    <row r="20" spans="1:1" ht="13.9">
      <c r="A20" s="8" t="s">
        <v>114</v>
      </c>
    </row>
    <row r="21" spans="1:1" ht="25.5">
      <c r="A21" s="67" t="s">
        <v>39</v>
      </c>
    </row>
    <row r="22" spans="1:1">
      <c r="A22" s="74" t="s">
        <v>73</v>
      </c>
    </row>
    <row r="23" spans="1:1" ht="25.5">
      <c r="A23" s="9" t="s">
        <v>38</v>
      </c>
    </row>
    <row r="25" spans="1:1" ht="13.9">
      <c r="A25" s="8" t="s">
        <v>115</v>
      </c>
    </row>
    <row r="26" spans="1:1" ht="25.5">
      <c r="A26" s="74" t="s">
        <v>40</v>
      </c>
    </row>
    <row r="27" spans="1:1" ht="25.5">
      <c r="A27" s="74" t="s">
        <v>45</v>
      </c>
    </row>
    <row r="28" spans="1:1" ht="25.5">
      <c r="A28" s="74" t="s">
        <v>46</v>
      </c>
    </row>
    <row r="29" spans="1:1">
      <c r="A29" s="4"/>
    </row>
    <row r="30" spans="1:1" ht="13.9">
      <c r="A30" s="7" t="s">
        <v>116</v>
      </c>
    </row>
    <row r="31" spans="1:1" ht="25.5">
      <c r="A31" s="74" t="s">
        <v>111</v>
      </c>
    </row>
    <row r="32" spans="1:1" ht="63.75">
      <c r="A32" s="74" t="s">
        <v>177</v>
      </c>
    </row>
    <row r="33" spans="1:5" ht="81">
      <c r="A33" s="151" t="s">
        <v>178</v>
      </c>
    </row>
    <row r="34" spans="1:5" ht="54">
      <c r="A34" s="151" t="s">
        <v>179</v>
      </c>
    </row>
    <row r="35" spans="1:5" ht="67.5">
      <c r="A35" s="151" t="s">
        <v>182</v>
      </c>
    </row>
    <row r="36" spans="1:5" ht="40.5">
      <c r="A36" s="151" t="s">
        <v>183</v>
      </c>
    </row>
    <row r="37" spans="1:5" ht="13.9">
      <c r="A37" s="152"/>
    </row>
    <row r="38" spans="1:5" ht="13.9">
      <c r="A38" s="153" t="s">
        <v>95</v>
      </c>
    </row>
    <row r="39" spans="1:5" ht="40.5">
      <c r="A39" s="151" t="s">
        <v>180</v>
      </c>
    </row>
    <row r="40" spans="1:5" ht="13.5">
      <c r="A40" s="151"/>
    </row>
    <row r="41" spans="1:5" ht="41.65">
      <c r="A41" s="151" t="s">
        <v>181</v>
      </c>
    </row>
    <row r="43" spans="1:5" ht="13.9">
      <c r="A43" s="8" t="s">
        <v>117</v>
      </c>
    </row>
    <row r="44" spans="1:5" ht="38.25">
      <c r="A44" s="2" t="s">
        <v>124</v>
      </c>
      <c r="E44">
        <f>1.2*8.94</f>
        <v>10.728</v>
      </c>
    </row>
    <row r="45" spans="1:5" ht="69" customHeight="1">
      <c r="A45" s="67" t="s">
        <v>125</v>
      </c>
    </row>
    <row r="46" spans="1:5" ht="55.5" customHeight="1">
      <c r="A46" s="2" t="s">
        <v>126</v>
      </c>
    </row>
    <row r="47" spans="1:5" ht="25.5">
      <c r="A47" s="2" t="s">
        <v>127</v>
      </c>
    </row>
    <row r="48" spans="1:5" ht="23.25" customHeight="1"/>
    <row r="49" spans="1:7" ht="13.9">
      <c r="A49" s="8" t="s">
        <v>49</v>
      </c>
    </row>
    <row r="50" spans="1:7" ht="51">
      <c r="A50" s="2" t="s">
        <v>201</v>
      </c>
    </row>
    <row r="52" spans="1:7" ht="13.9">
      <c r="A52" s="8" t="s">
        <v>195</v>
      </c>
    </row>
    <row r="53" spans="1:7" ht="91.5">
      <c r="A53" s="2" t="s">
        <v>196</v>
      </c>
    </row>
    <row r="54" spans="1:7">
      <c r="A54" t="s">
        <v>197</v>
      </c>
    </row>
    <row r="56" spans="1:7" ht="25.5">
      <c r="A56" s="2" t="s">
        <v>198</v>
      </c>
    </row>
    <row r="57" spans="1:7">
      <c r="A57" s="2"/>
    </row>
    <row r="58" spans="1:7" ht="38.25">
      <c r="A58" s="2" t="s">
        <v>199</v>
      </c>
    </row>
    <row r="59" spans="1:7">
      <c r="A59" s="2"/>
    </row>
    <row r="60" spans="1:7" ht="38.25">
      <c r="A60" s="2" t="s">
        <v>200</v>
      </c>
    </row>
    <row r="61" spans="1:7">
      <c r="A61" s="2"/>
    </row>
    <row r="62" spans="1:7" ht="13.15">
      <c r="A62" s="155"/>
      <c r="B62" s="155"/>
      <c r="C62" s="155"/>
      <c r="D62" s="155"/>
      <c r="E62" s="156"/>
      <c r="F62" s="157"/>
      <c r="G62" s="155"/>
    </row>
    <row r="63" spans="1:7" ht="13.15">
      <c r="A63" s="155"/>
      <c r="B63" s="158"/>
      <c r="C63" s="155"/>
      <c r="D63" s="155"/>
      <c r="E63" s="156"/>
      <c r="F63" s="159"/>
      <c r="G63" s="155"/>
    </row>
    <row r="64" spans="1:7" ht="13.15">
      <c r="B64" s="160"/>
      <c r="C64" s="162"/>
      <c r="D64" s="155"/>
      <c r="E64" s="156"/>
      <c r="F64" s="163"/>
      <c r="G64" s="155"/>
    </row>
    <row r="65" spans="1:7">
      <c r="A65" s="164"/>
      <c r="B65" s="161"/>
      <c r="C65" s="162"/>
      <c r="D65" s="156"/>
      <c r="E65" s="156"/>
      <c r="F65" s="163"/>
      <c r="G65" s="155"/>
    </row>
    <row r="66" spans="1:7">
      <c r="A66" s="164"/>
      <c r="B66" s="161"/>
      <c r="C66" s="162"/>
      <c r="D66" s="156"/>
      <c r="E66" s="156"/>
      <c r="F66" s="163"/>
      <c r="G66" s="156"/>
    </row>
    <row r="67" spans="1:7">
      <c r="A67" s="164"/>
      <c r="B67" s="161"/>
      <c r="C67" s="162"/>
      <c r="D67" s="156"/>
      <c r="E67" s="156"/>
      <c r="F67" s="163"/>
      <c r="G67" s="156"/>
    </row>
    <row r="68" spans="1:7" ht="13.15">
      <c r="A68" s="164"/>
      <c r="B68" s="165"/>
      <c r="C68" s="162"/>
      <c r="D68" s="156"/>
      <c r="E68" s="156"/>
      <c r="F68" s="163"/>
      <c r="G68" s="156"/>
    </row>
    <row r="69" spans="1:7">
      <c r="A69" s="164"/>
      <c r="B69" s="161"/>
      <c r="C69" s="162"/>
      <c r="D69" s="156"/>
      <c r="E69" s="156"/>
      <c r="F69" s="163"/>
      <c r="G69" s="156"/>
    </row>
    <row r="70" spans="1:7">
      <c r="C70" s="162"/>
      <c r="F70" s="163"/>
    </row>
  </sheetData>
  <phoneticPr fontId="3" type="noConversion"/>
  <hyperlinks>
    <hyperlink ref="A12" location="_ftn2" display="(e) Cooling and Power Supply overhead: +80%. See note (b)"/>
  </hyperlinks>
  <pageMargins left="0.75" right="0.75" top="1" bottom="1" header="0.5" footer="0.5"/>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2"/>
  <sheetViews>
    <sheetView topLeftCell="A11" zoomScale="72" zoomScaleNormal="72" workbookViewId="0">
      <selection activeCell="E12" sqref="E12"/>
    </sheetView>
  </sheetViews>
  <sheetFormatPr defaultColWidth="11.3984375" defaultRowHeight="13.15"/>
  <cols>
    <col min="1" max="1" width="28.73046875" style="18" customWidth="1"/>
    <col min="2" max="2" width="31.265625" style="16" customWidth="1"/>
    <col min="3" max="3" width="16.3984375" style="16" customWidth="1"/>
    <col min="4" max="4" width="5.265625" style="16" customWidth="1"/>
    <col min="5" max="6" width="11.3984375" style="16"/>
    <col min="7" max="8" width="8.73046875" style="16" customWidth="1"/>
    <col min="9" max="10" width="11.3984375" style="17"/>
    <col min="11" max="16384" width="11.3984375" style="18"/>
  </cols>
  <sheetData>
    <row r="1" spans="1:10" ht="62.1" customHeight="1"/>
    <row r="2" spans="1:10" ht="30" customHeight="1">
      <c r="A2" s="24" t="s">
        <v>103</v>
      </c>
    </row>
    <row r="3" spans="1:10" ht="30" customHeight="1">
      <c r="B3" s="24"/>
    </row>
    <row r="4" spans="1:10" ht="24" customHeight="1">
      <c r="A4" s="172" t="s">
        <v>203</v>
      </c>
      <c r="B4" s="167"/>
      <c r="C4" s="168"/>
      <c r="D4" s="168"/>
      <c r="E4" s="168"/>
    </row>
    <row r="5" spans="1:10" ht="39" customHeight="1">
      <c r="A5" s="170" t="s">
        <v>208</v>
      </c>
      <c r="B5" s="166" t="s">
        <v>184</v>
      </c>
      <c r="C5" s="170" t="s">
        <v>188</v>
      </c>
      <c r="D5" s="166"/>
      <c r="E5" s="166" t="s">
        <v>189</v>
      </c>
      <c r="F5" s="18"/>
      <c r="H5" s="17"/>
      <c r="J5" s="18"/>
    </row>
    <row r="6" spans="1:10" ht="39" customHeight="1">
      <c r="A6" s="170" t="s">
        <v>193</v>
      </c>
      <c r="B6" s="166" t="s">
        <v>194</v>
      </c>
      <c r="C6" s="170" t="s">
        <v>192</v>
      </c>
      <c r="D6" s="166"/>
      <c r="E6" s="166"/>
      <c r="F6" s="18"/>
      <c r="H6" s="17"/>
      <c r="J6" s="18"/>
    </row>
    <row r="7" spans="1:10" ht="39" customHeight="1">
      <c r="A7" s="166"/>
      <c r="B7" s="166"/>
      <c r="C7" s="166"/>
      <c r="D7" s="166"/>
      <c r="E7" s="166"/>
      <c r="F7" s="18"/>
      <c r="H7" s="17"/>
      <c r="J7" s="18"/>
    </row>
    <row r="8" spans="1:10" ht="39" customHeight="1">
      <c r="A8" s="172" t="s">
        <v>211</v>
      </c>
      <c r="B8" s="171" t="s">
        <v>212</v>
      </c>
      <c r="C8" s="166"/>
      <c r="D8" s="166"/>
      <c r="E8" s="166"/>
      <c r="F8" s="18"/>
      <c r="H8" s="17"/>
      <c r="J8" s="18"/>
    </row>
    <row r="9" spans="1:10" ht="39" customHeight="1">
      <c r="A9" s="172" t="s">
        <v>213</v>
      </c>
      <c r="B9" s="166"/>
      <c r="C9" s="166"/>
      <c r="D9" s="166"/>
      <c r="E9" s="166"/>
      <c r="F9" s="18"/>
      <c r="H9" s="17"/>
      <c r="J9" s="18"/>
    </row>
    <row r="10" spans="1:10" ht="39" customHeight="1">
      <c r="A10" s="172"/>
      <c r="B10" s="166"/>
      <c r="C10" s="166"/>
      <c r="D10" s="166"/>
      <c r="E10" s="166"/>
      <c r="F10" s="18"/>
      <c r="H10" s="17"/>
      <c r="J10" s="18"/>
    </row>
    <row r="11" spans="1:10" s="20" customFormat="1" ht="39" customHeight="1">
      <c r="A11" s="172" t="s">
        <v>206</v>
      </c>
      <c r="B11" s="171" t="s">
        <v>209</v>
      </c>
      <c r="C11" s="171" t="s">
        <v>204</v>
      </c>
      <c r="D11" s="170"/>
      <c r="E11" s="170"/>
      <c r="G11" s="17"/>
      <c r="H11" s="17"/>
      <c r="I11" s="17"/>
    </row>
    <row r="12" spans="1:10" ht="39" customHeight="1">
      <c r="A12" s="170" t="s">
        <v>207</v>
      </c>
      <c r="B12" s="169"/>
      <c r="C12" s="169"/>
      <c r="D12" s="166"/>
      <c r="E12" s="166"/>
      <c r="F12" s="18"/>
      <c r="H12" s="17"/>
      <c r="J12" s="18"/>
    </row>
    <row r="13" spans="1:10" ht="39" customHeight="1">
      <c r="A13" s="166" t="s">
        <v>185</v>
      </c>
      <c r="B13" s="169"/>
      <c r="C13" s="169"/>
      <c r="D13" s="166"/>
      <c r="E13" s="166"/>
      <c r="F13" s="18"/>
      <c r="H13" s="17"/>
      <c r="J13" s="18"/>
    </row>
    <row r="14" spans="1:10" ht="39" customHeight="1">
      <c r="A14" s="166" t="s">
        <v>186</v>
      </c>
      <c r="B14" s="169"/>
      <c r="C14" s="169"/>
      <c r="D14" s="166"/>
      <c r="E14" s="166"/>
      <c r="F14" s="18"/>
      <c r="H14" s="17"/>
      <c r="J14" s="18"/>
    </row>
    <row r="15" spans="1:10" ht="39" customHeight="1">
      <c r="A15" s="166" t="s">
        <v>187</v>
      </c>
      <c r="B15" s="169"/>
      <c r="C15" s="169"/>
      <c r="D15" s="166"/>
      <c r="E15" s="166"/>
      <c r="F15" s="18"/>
      <c r="J15" s="18"/>
    </row>
    <row r="16" spans="1:10" ht="39" customHeight="1">
      <c r="A16" s="170" t="s">
        <v>210</v>
      </c>
      <c r="B16" s="169"/>
      <c r="C16" s="169">
        <f>SUM(C12:C15)</f>
        <v>0</v>
      </c>
      <c r="D16" s="166"/>
      <c r="E16" s="166"/>
      <c r="F16" s="18"/>
      <c r="J16" s="18"/>
    </row>
    <row r="17" spans="1:10" ht="51.75" customHeight="1">
      <c r="A17" s="166" t="s">
        <v>205</v>
      </c>
      <c r="B17" s="166"/>
      <c r="C17" s="166"/>
      <c r="D17" s="166"/>
      <c r="E17" s="166"/>
      <c r="F17" s="18"/>
      <c r="G17" s="18"/>
      <c r="H17" s="18"/>
      <c r="I17" s="18"/>
      <c r="J17" s="18"/>
    </row>
    <row r="18" spans="1:10" ht="51.75" customHeight="1">
      <c r="A18" s="166" t="s">
        <v>214</v>
      </c>
      <c r="B18" s="166"/>
      <c r="C18" s="166"/>
      <c r="D18" s="166"/>
      <c r="E18" s="166"/>
      <c r="F18" s="18"/>
      <c r="G18" s="18"/>
      <c r="H18" s="18"/>
      <c r="I18" s="18"/>
      <c r="J18" s="18"/>
    </row>
    <row r="19" spans="1:10" ht="51.75" customHeight="1">
      <c r="A19" s="166"/>
      <c r="B19" s="166"/>
      <c r="C19" s="166"/>
      <c r="D19" s="166"/>
      <c r="E19" s="166"/>
      <c r="F19" s="18"/>
      <c r="G19" s="18"/>
      <c r="H19" s="18"/>
      <c r="I19" s="18"/>
      <c r="J19" s="18"/>
    </row>
    <row r="20" spans="1:10" s="20" customFormat="1" ht="39" customHeight="1">
      <c r="A20" s="18"/>
      <c r="B20" s="18"/>
      <c r="C20" s="18"/>
      <c r="D20" s="18"/>
      <c r="E20" s="18"/>
      <c r="F20" s="18"/>
      <c r="G20" s="17"/>
    </row>
    <row r="21" spans="1:10" ht="18" customHeight="1">
      <c r="B21" s="18"/>
      <c r="C21" s="18"/>
      <c r="D21" s="154" t="s">
        <v>190</v>
      </c>
      <c r="E21" s="18"/>
      <c r="F21" s="18"/>
      <c r="H21" s="17"/>
      <c r="J21" s="18"/>
    </row>
    <row r="22" spans="1:10" ht="21.75" customHeight="1">
      <c r="B22" s="18"/>
      <c r="C22" s="18"/>
      <c r="D22" s="154" t="s">
        <v>191</v>
      </c>
      <c r="E22" s="18"/>
      <c r="F22" s="18"/>
      <c r="G22" s="18"/>
      <c r="H22" s="18"/>
      <c r="I22" s="18"/>
      <c r="J22" s="18"/>
    </row>
    <row r="23" spans="1:10" ht="51.75" customHeight="1">
      <c r="B23" s="18"/>
      <c r="C23" s="18"/>
      <c r="D23" s="18"/>
      <c r="E23" s="18"/>
      <c r="F23" s="18"/>
      <c r="G23" s="18"/>
      <c r="H23" s="18"/>
      <c r="I23" s="18"/>
      <c r="J23" s="18"/>
    </row>
    <row r="24" spans="1:10" ht="51.75" customHeight="1">
      <c r="B24" s="18"/>
      <c r="C24" s="18"/>
      <c r="D24" s="18"/>
      <c r="E24" s="18"/>
      <c r="F24" s="18"/>
      <c r="G24" s="18"/>
      <c r="H24" s="18"/>
      <c r="I24" s="18"/>
      <c r="J24" s="18"/>
    </row>
    <row r="25" spans="1:10" ht="51.75" customHeight="1">
      <c r="B25" s="18"/>
      <c r="C25" s="18"/>
      <c r="D25" s="18"/>
      <c r="E25" s="18"/>
      <c r="F25" s="18"/>
      <c r="G25" s="18"/>
      <c r="H25" s="18"/>
      <c r="I25" s="18"/>
      <c r="J25" s="18"/>
    </row>
    <row r="26" spans="1:10" ht="51.75" customHeight="1">
      <c r="B26" s="18"/>
      <c r="C26" s="18"/>
      <c r="D26" s="18"/>
      <c r="E26" s="18"/>
      <c r="F26" s="18"/>
      <c r="G26" s="18"/>
      <c r="H26" s="18"/>
      <c r="I26" s="18"/>
      <c r="J26" s="18"/>
    </row>
    <row r="27" spans="1:10" ht="51.75" customHeight="1">
      <c r="B27" s="18"/>
      <c r="C27" s="18"/>
      <c r="D27" s="18"/>
      <c r="E27" s="18"/>
      <c r="F27" s="18"/>
      <c r="G27" s="18"/>
      <c r="H27" s="18"/>
      <c r="I27" s="18"/>
      <c r="J27" s="18"/>
    </row>
    <row r="28" spans="1:10" ht="51.75" customHeight="1">
      <c r="B28" s="18"/>
      <c r="C28" s="18"/>
      <c r="D28" s="18"/>
      <c r="E28" s="18"/>
      <c r="F28" s="18"/>
      <c r="G28" s="18"/>
      <c r="H28" s="18"/>
      <c r="I28" s="18"/>
      <c r="J28" s="18"/>
    </row>
    <row r="29" spans="1:10" ht="51.75" customHeight="1">
      <c r="B29" s="18"/>
      <c r="C29" s="18"/>
      <c r="D29" s="18"/>
      <c r="E29" s="18"/>
      <c r="F29" s="18"/>
      <c r="G29" s="18"/>
      <c r="H29" s="18"/>
      <c r="I29" s="18"/>
      <c r="J29" s="18"/>
    </row>
    <row r="30" spans="1:10" ht="12.75">
      <c r="B30" s="18"/>
      <c r="C30" s="18"/>
      <c r="D30" s="18"/>
      <c r="E30" s="18"/>
      <c r="F30" s="18"/>
      <c r="G30" s="18"/>
      <c r="H30" s="18"/>
      <c r="I30" s="18"/>
      <c r="J30" s="18"/>
    </row>
    <row r="31" spans="1:10" ht="12.75">
      <c r="B31" s="18"/>
      <c r="C31" s="18"/>
      <c r="D31" s="18"/>
      <c r="E31" s="18"/>
      <c r="F31" s="18"/>
      <c r="G31" s="18"/>
      <c r="H31" s="18"/>
      <c r="I31" s="18"/>
      <c r="J31" s="18"/>
    </row>
    <row r="32" spans="1: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12.75">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12.75">
      <c r="B43" s="18"/>
      <c r="C43" s="18"/>
      <c r="D43" s="18"/>
      <c r="E43" s="18"/>
      <c r="F43" s="18"/>
      <c r="G43" s="18"/>
      <c r="H43" s="18"/>
      <c r="I43" s="18"/>
      <c r="J43" s="18"/>
    </row>
    <row r="44" spans="2:10" ht="12.75">
      <c r="B44" s="18"/>
      <c r="C44" s="18"/>
      <c r="D44" s="18"/>
      <c r="E44" s="18"/>
      <c r="F44" s="18"/>
      <c r="G44" s="18"/>
      <c r="H44" s="18"/>
      <c r="I44" s="18"/>
      <c r="J44" s="18"/>
    </row>
    <row r="45" spans="2:10" ht="32.1" customHeight="1">
      <c r="B45" s="18"/>
      <c r="C45" s="18"/>
      <c r="D45" s="18"/>
      <c r="E45" s="18"/>
      <c r="F45" s="18"/>
      <c r="G45" s="18"/>
      <c r="H45" s="18"/>
      <c r="I45" s="18"/>
      <c r="J45" s="18"/>
    </row>
    <row r="46" spans="2:10" ht="12.75">
      <c r="B46" s="18"/>
      <c r="C46" s="18"/>
      <c r="D46" s="18"/>
      <c r="E46" s="18"/>
      <c r="F46" s="18"/>
      <c r="G46" s="18"/>
      <c r="H46" s="18"/>
      <c r="I46" s="18"/>
      <c r="J46" s="18"/>
    </row>
    <row r="47" spans="2:10" ht="12.75">
      <c r="B47" s="18"/>
      <c r="C47" s="18"/>
      <c r="D47" s="18"/>
      <c r="E47" s="18"/>
      <c r="F47" s="18"/>
      <c r="G47" s="18"/>
      <c r="H47" s="18"/>
      <c r="I47" s="18"/>
      <c r="J47" s="18"/>
    </row>
    <row r="48" spans="2:10" ht="12.75">
      <c r="B48" s="18"/>
      <c r="C48" s="18"/>
      <c r="D48" s="18"/>
      <c r="E48" s="18"/>
      <c r="F48" s="18"/>
      <c r="G48" s="18"/>
      <c r="H48" s="18"/>
      <c r="I48" s="18"/>
      <c r="J48" s="18"/>
    </row>
    <row r="49" spans="2:10" ht="12.75">
      <c r="B49" s="18"/>
      <c r="C49" s="18"/>
      <c r="D49" s="18"/>
      <c r="E49" s="18"/>
      <c r="F49" s="18"/>
      <c r="G49" s="18"/>
      <c r="H49" s="18"/>
      <c r="I49" s="18"/>
      <c r="J49" s="18"/>
    </row>
    <row r="50" spans="2:10" ht="12.75">
      <c r="B50" s="18"/>
      <c r="C50" s="18"/>
      <c r="D50" s="18"/>
      <c r="E50" s="18"/>
      <c r="F50" s="18"/>
      <c r="G50" s="18"/>
      <c r="H50" s="18"/>
      <c r="I50" s="18"/>
      <c r="J50" s="18"/>
    </row>
    <row r="51" spans="2:10" ht="24.75" customHeight="1">
      <c r="B51" s="18"/>
      <c r="C51" s="18"/>
      <c r="D51" s="18"/>
      <c r="E51" s="18"/>
      <c r="F51" s="18"/>
      <c r="G51" s="18"/>
      <c r="H51" s="18"/>
      <c r="I51" s="18"/>
      <c r="J51" s="18"/>
    </row>
    <row r="52" spans="2:10" ht="12.75" customHeight="1">
      <c r="B52" s="18"/>
      <c r="C52" s="18"/>
      <c r="D52" s="18"/>
      <c r="E52" s="18"/>
      <c r="F52" s="18"/>
      <c r="G52" s="18"/>
      <c r="H52" s="18"/>
      <c r="I52" s="18"/>
      <c r="J52" s="18"/>
    </row>
    <row r="53" spans="2:10" ht="12.75" customHeight="1">
      <c r="B53" s="18"/>
      <c r="C53" s="18"/>
      <c r="D53" s="18"/>
      <c r="E53" s="18"/>
      <c r="F53" s="18"/>
      <c r="G53" s="18"/>
      <c r="H53" s="18"/>
      <c r="I53" s="18"/>
      <c r="J53" s="18"/>
    </row>
    <row r="54" spans="2:10" ht="12.75" customHeight="1">
      <c r="B54" s="18"/>
      <c r="C54" s="18"/>
      <c r="D54" s="18"/>
      <c r="E54" s="18"/>
      <c r="F54" s="18"/>
      <c r="G54" s="18"/>
      <c r="H54" s="18"/>
      <c r="I54" s="18"/>
      <c r="J54" s="18"/>
    </row>
    <row r="55" spans="2:10" ht="12.75" customHeight="1">
      <c r="B55" s="18"/>
      <c r="C55" s="18"/>
      <c r="D55" s="18"/>
      <c r="E55" s="18"/>
      <c r="F55" s="18"/>
      <c r="G55" s="18"/>
      <c r="H55" s="18"/>
      <c r="I55" s="18"/>
      <c r="J55" s="18"/>
    </row>
    <row r="56" spans="2:10" ht="12.75">
      <c r="B56" s="18"/>
      <c r="C56" s="18"/>
      <c r="D56" s="18"/>
      <c r="E56" s="18"/>
      <c r="F56" s="18"/>
      <c r="G56" s="18"/>
      <c r="H56" s="18"/>
      <c r="I56" s="18"/>
      <c r="J56" s="18"/>
    </row>
    <row r="57" spans="2:10" ht="12.75" customHeight="1">
      <c r="B57" s="18"/>
      <c r="C57" s="18"/>
      <c r="D57" s="18"/>
      <c r="E57" s="18"/>
      <c r="F57" s="18"/>
      <c r="G57" s="18"/>
      <c r="H57" s="18"/>
      <c r="I57" s="18"/>
      <c r="J57" s="18"/>
    </row>
    <row r="58" spans="2:10" ht="32.1" customHeight="1">
      <c r="B58" s="18"/>
      <c r="C58" s="18"/>
      <c r="D58" s="18"/>
      <c r="E58" s="18"/>
      <c r="F58" s="18"/>
      <c r="G58" s="18"/>
      <c r="H58" s="18"/>
      <c r="I58" s="18"/>
      <c r="J58" s="18"/>
    </row>
    <row r="59" spans="2:10" ht="12.75">
      <c r="B59" s="18"/>
      <c r="C59" s="18"/>
      <c r="D59" s="18"/>
      <c r="E59" s="18"/>
      <c r="F59" s="18"/>
      <c r="G59" s="18"/>
      <c r="H59" s="18"/>
      <c r="I59" s="18"/>
      <c r="J59" s="18"/>
    </row>
    <row r="60" spans="2:10" ht="12.75">
      <c r="B60" s="18"/>
      <c r="C60" s="18"/>
      <c r="D60" s="18"/>
      <c r="E60" s="18"/>
      <c r="F60" s="18"/>
      <c r="G60" s="18"/>
      <c r="H60" s="18"/>
      <c r="I60" s="18"/>
      <c r="J60" s="18"/>
    </row>
    <row r="61" spans="2:10" ht="12.75">
      <c r="B61" s="18"/>
      <c r="C61" s="18"/>
      <c r="D61" s="18"/>
      <c r="E61" s="18"/>
      <c r="F61" s="18"/>
      <c r="G61" s="18"/>
      <c r="H61" s="18"/>
      <c r="I61" s="18"/>
      <c r="J61" s="18"/>
    </row>
    <row r="62" spans="2:10" ht="12.75">
      <c r="B62" s="18"/>
      <c r="C62" s="18"/>
      <c r="D62" s="18"/>
      <c r="E62" s="18"/>
      <c r="F62" s="18"/>
      <c r="G62" s="18"/>
      <c r="H62" s="18"/>
      <c r="I62" s="18"/>
      <c r="J62" s="18"/>
    </row>
    <row r="63" spans="2:10" ht="12.75">
      <c r="B63" s="18"/>
      <c r="C63" s="18"/>
      <c r="D63" s="18"/>
      <c r="E63" s="18"/>
      <c r="F63" s="18"/>
      <c r="G63" s="18"/>
      <c r="H63" s="18"/>
      <c r="I63" s="18"/>
      <c r="J63" s="18"/>
    </row>
    <row r="64" spans="2:10" ht="38.1" customHeight="1">
      <c r="B64" s="18"/>
      <c r="C64" s="18"/>
      <c r="D64" s="18"/>
      <c r="E64" s="18"/>
      <c r="F64" s="18"/>
      <c r="G64" s="18"/>
      <c r="H64" s="18"/>
      <c r="I64" s="18"/>
      <c r="J64" s="18"/>
    </row>
    <row r="65" spans="2:10" ht="12.75">
      <c r="B65" s="18"/>
      <c r="C65" s="18"/>
      <c r="D65" s="18"/>
      <c r="E65" s="18"/>
      <c r="F65" s="18"/>
      <c r="G65" s="18"/>
      <c r="H65" s="18"/>
      <c r="I65" s="18"/>
      <c r="J65" s="18"/>
    </row>
    <row r="66" spans="2:10" ht="12.75">
      <c r="B66" s="18"/>
      <c r="C66" s="18"/>
      <c r="D66" s="18"/>
      <c r="E66" s="18"/>
      <c r="F66" s="18"/>
      <c r="G66" s="18"/>
      <c r="H66" s="18"/>
      <c r="I66" s="18"/>
      <c r="J66" s="18"/>
    </row>
    <row r="67" spans="2:10" ht="12.75">
      <c r="B67" s="18"/>
      <c r="C67" s="18"/>
      <c r="D67" s="18"/>
      <c r="E67" s="18"/>
      <c r="F67" s="18"/>
      <c r="G67" s="18"/>
      <c r="H67" s="18"/>
      <c r="I67" s="18"/>
      <c r="J67" s="18"/>
    </row>
    <row r="68" spans="2:10" ht="12.75">
      <c r="B68" s="18"/>
      <c r="C68" s="18"/>
      <c r="D68" s="18"/>
      <c r="E68" s="18"/>
      <c r="F68" s="18"/>
      <c r="G68" s="18"/>
      <c r="H68" s="18"/>
      <c r="I68" s="18"/>
      <c r="J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12.75">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12.75">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39.75" customHeight="1">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12.75">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2:10" ht="12.75">
      <c r="B88" s="18"/>
      <c r="C88" s="18"/>
      <c r="D88" s="18"/>
      <c r="E88" s="18"/>
      <c r="F88" s="18"/>
      <c r="G88" s="18"/>
      <c r="H88" s="18"/>
      <c r="I88" s="18"/>
      <c r="J88" s="18"/>
    </row>
    <row r="89" spans="2:10" ht="12.75">
      <c r="B89" s="18"/>
      <c r="C89" s="18"/>
      <c r="D89" s="18"/>
      <c r="E89" s="18"/>
      <c r="F89" s="18"/>
      <c r="G89" s="18"/>
      <c r="H89" s="18"/>
      <c r="I89" s="18"/>
      <c r="J89" s="18"/>
    </row>
    <row r="90" spans="2:10" ht="12.75">
      <c r="B90" s="18"/>
      <c r="C90" s="18"/>
      <c r="D90" s="18"/>
      <c r="E90" s="18"/>
      <c r="F90" s="18"/>
      <c r="G90" s="18"/>
      <c r="H90" s="18"/>
      <c r="I90" s="18"/>
      <c r="J90" s="18"/>
    </row>
    <row r="91" spans="2:10" ht="12.75">
      <c r="B91" s="18"/>
      <c r="C91" s="18"/>
      <c r="D91" s="18"/>
      <c r="E91" s="18"/>
      <c r="F91" s="18"/>
      <c r="G91" s="18"/>
      <c r="H91" s="18"/>
      <c r="I91" s="18"/>
      <c r="J91" s="18"/>
    </row>
    <row r="92" spans="2:10" ht="12.75">
      <c r="B92" s="18"/>
      <c r="C92" s="18"/>
      <c r="D92" s="18"/>
      <c r="E92" s="18"/>
      <c r="F92" s="18"/>
      <c r="G92" s="18"/>
      <c r="H92" s="18"/>
      <c r="I92" s="18"/>
      <c r="J92" s="18"/>
    </row>
    <row r="93" spans="2:10" ht="39.75" customHeight="1">
      <c r="B93" s="18"/>
      <c r="C93" s="18"/>
      <c r="D93" s="18"/>
      <c r="E93" s="18"/>
      <c r="F93" s="18"/>
      <c r="G93" s="18"/>
      <c r="H93" s="18"/>
      <c r="I93" s="18"/>
      <c r="J93" s="18"/>
    </row>
    <row r="94" spans="2:10" ht="12.75">
      <c r="B94" s="18"/>
      <c r="C94" s="18"/>
      <c r="D94" s="18"/>
      <c r="E94" s="18"/>
      <c r="F94" s="18"/>
      <c r="G94" s="18"/>
      <c r="H94" s="18"/>
      <c r="I94" s="18"/>
      <c r="J94" s="18"/>
    </row>
    <row r="95" spans="2:10" ht="12.75">
      <c r="B95" s="18"/>
      <c r="C95" s="18"/>
      <c r="D95" s="18"/>
      <c r="E95" s="18"/>
      <c r="F95" s="18"/>
      <c r="G95" s="18"/>
      <c r="H95" s="18"/>
      <c r="I95" s="18"/>
      <c r="J95" s="18"/>
    </row>
    <row r="96" spans="2:10" ht="12.75">
      <c r="B96" s="18"/>
      <c r="C96" s="18"/>
      <c r="D96" s="18"/>
      <c r="E96" s="18"/>
      <c r="F96" s="18"/>
      <c r="G96" s="18"/>
      <c r="H96" s="18"/>
      <c r="I96" s="18"/>
      <c r="J96" s="18"/>
    </row>
    <row r="97" spans="2:10" ht="12.75">
      <c r="B97" s="18"/>
      <c r="C97" s="18"/>
      <c r="D97" s="18"/>
      <c r="E97" s="18"/>
      <c r="F97" s="18"/>
      <c r="G97" s="18"/>
      <c r="H97" s="18"/>
      <c r="I97" s="18"/>
      <c r="J97" s="18"/>
    </row>
    <row r="98" spans="2:10" ht="12.75">
      <c r="B98" s="18"/>
      <c r="C98" s="18"/>
      <c r="D98" s="18"/>
      <c r="E98" s="18"/>
      <c r="F98" s="18"/>
      <c r="G98" s="18"/>
      <c r="H98" s="18"/>
      <c r="I98" s="18"/>
      <c r="J98" s="18"/>
    </row>
    <row r="99" spans="2:10" ht="12.75">
      <c r="B99" s="18"/>
      <c r="C99" s="18"/>
      <c r="D99" s="18"/>
      <c r="E99" s="18"/>
      <c r="F99" s="18"/>
      <c r="G99" s="18"/>
      <c r="H99" s="18"/>
      <c r="I99" s="18"/>
      <c r="J99" s="18"/>
    </row>
    <row r="100" spans="2:10" ht="12.75">
      <c r="B100" s="18"/>
      <c r="C100" s="18"/>
      <c r="D100" s="18"/>
      <c r="E100" s="18"/>
      <c r="F100" s="18"/>
      <c r="G100" s="18"/>
      <c r="H100" s="18"/>
      <c r="I100" s="18"/>
      <c r="J100" s="18"/>
    </row>
    <row r="101" spans="2:10" ht="12.75">
      <c r="B101" s="18"/>
      <c r="C101" s="18"/>
      <c r="D101" s="18"/>
      <c r="E101" s="18"/>
      <c r="F101" s="18"/>
      <c r="G101" s="18"/>
      <c r="H101" s="18"/>
      <c r="I101" s="18"/>
      <c r="J101" s="18"/>
    </row>
    <row r="102" spans="2:10" ht="12.75">
      <c r="B102" s="18"/>
      <c r="C102" s="18"/>
      <c r="D102" s="18"/>
      <c r="E102" s="18"/>
      <c r="F102" s="18"/>
      <c r="G102" s="18"/>
      <c r="H102" s="18"/>
      <c r="I102" s="18"/>
      <c r="J102" s="18"/>
    </row>
    <row r="103" spans="2:10" ht="12.75">
      <c r="B103" s="18"/>
      <c r="C103" s="18"/>
      <c r="D103" s="18"/>
      <c r="E103" s="18"/>
      <c r="F103" s="18"/>
      <c r="G103" s="18"/>
      <c r="H103" s="18"/>
      <c r="I103" s="18"/>
      <c r="J103" s="18"/>
    </row>
    <row r="104" spans="2:10" ht="12.75">
      <c r="B104" s="18"/>
      <c r="C104" s="18"/>
      <c r="D104" s="18"/>
      <c r="E104" s="18"/>
      <c r="F104" s="18"/>
      <c r="G104" s="18"/>
      <c r="H104" s="18"/>
      <c r="I104" s="18"/>
      <c r="J104" s="18"/>
    </row>
    <row r="105" spans="2:10" ht="12.75">
      <c r="B105" s="18"/>
      <c r="C105" s="18"/>
      <c r="D105" s="18"/>
      <c r="E105" s="18"/>
      <c r="F105" s="18"/>
      <c r="G105" s="18"/>
      <c r="H105" s="18"/>
      <c r="I105" s="18"/>
      <c r="J105" s="18"/>
    </row>
    <row r="106" spans="2:10" ht="12.75">
      <c r="B106" s="18"/>
      <c r="C106" s="18"/>
      <c r="D106" s="18"/>
      <c r="E106" s="18"/>
      <c r="F106" s="18"/>
      <c r="G106" s="18"/>
      <c r="H106" s="18"/>
      <c r="I106" s="18"/>
      <c r="J106" s="18"/>
    </row>
    <row r="107" spans="2:10" ht="12.75">
      <c r="B107" s="18"/>
      <c r="C107" s="18"/>
      <c r="D107" s="18"/>
      <c r="E107" s="18"/>
      <c r="F107" s="18"/>
      <c r="G107" s="18"/>
      <c r="H107" s="18"/>
      <c r="I107" s="18"/>
      <c r="J107" s="18"/>
    </row>
    <row r="108" spans="2:10" ht="12.75">
      <c r="B108" s="18"/>
      <c r="C108" s="18"/>
      <c r="D108" s="18"/>
      <c r="E108" s="18"/>
      <c r="F108" s="18"/>
      <c r="G108" s="18"/>
      <c r="H108" s="18"/>
      <c r="I108" s="18"/>
      <c r="J108" s="18"/>
    </row>
    <row r="109" spans="2:10" ht="12.75">
      <c r="B109" s="18"/>
      <c r="C109" s="18"/>
      <c r="D109" s="18"/>
      <c r="E109" s="18"/>
      <c r="F109" s="18"/>
      <c r="G109" s="18"/>
      <c r="H109" s="18"/>
      <c r="I109" s="18"/>
      <c r="J109" s="18"/>
    </row>
    <row r="110" spans="2:10" ht="12.75">
      <c r="B110" s="18"/>
      <c r="C110" s="18"/>
      <c r="D110" s="18"/>
      <c r="E110" s="18"/>
      <c r="F110" s="18"/>
      <c r="G110" s="18"/>
      <c r="H110" s="18"/>
      <c r="I110" s="18"/>
      <c r="J110" s="18"/>
    </row>
    <row r="111" spans="2:10" ht="12.75">
      <c r="B111" s="18"/>
      <c r="C111" s="18"/>
      <c r="D111" s="18"/>
      <c r="E111" s="18"/>
      <c r="F111" s="18"/>
      <c r="G111" s="18"/>
      <c r="H111" s="18"/>
      <c r="I111" s="18"/>
      <c r="J111" s="18"/>
    </row>
    <row r="112" spans="2:10" ht="12.75">
      <c r="B112" s="18"/>
      <c r="C112" s="18"/>
      <c r="D112" s="18"/>
      <c r="E112" s="18"/>
      <c r="F112" s="18"/>
      <c r="G112" s="18"/>
      <c r="H112" s="18"/>
      <c r="I112" s="18"/>
      <c r="J112" s="18"/>
    </row>
    <row r="113" spans="2:10" ht="12.75">
      <c r="B113" s="18"/>
      <c r="C113" s="18"/>
      <c r="D113" s="18"/>
      <c r="E113" s="18"/>
      <c r="F113" s="18"/>
      <c r="G113" s="18"/>
      <c r="H113" s="18"/>
      <c r="I113" s="18"/>
      <c r="J113" s="18"/>
    </row>
    <row r="114" spans="2:10" ht="12.75">
      <c r="B114" s="18"/>
      <c r="C114" s="18"/>
      <c r="D114" s="18"/>
      <c r="E114" s="18"/>
      <c r="F114" s="18"/>
      <c r="G114" s="18"/>
      <c r="H114" s="18"/>
      <c r="I114" s="18"/>
      <c r="J114" s="18"/>
    </row>
    <row r="115" spans="2:10" ht="12.75">
      <c r="B115" s="18"/>
      <c r="C115" s="18"/>
      <c r="D115" s="18"/>
      <c r="E115" s="18"/>
      <c r="F115" s="18"/>
      <c r="G115" s="18"/>
      <c r="H115" s="18"/>
      <c r="I115" s="18"/>
      <c r="J115" s="18"/>
    </row>
    <row r="116" spans="2:10" ht="12.75">
      <c r="B116" s="18"/>
      <c r="C116" s="18"/>
      <c r="D116" s="18"/>
      <c r="E116" s="18"/>
      <c r="F116" s="18"/>
      <c r="G116" s="18"/>
      <c r="H116" s="18"/>
      <c r="I116" s="18"/>
      <c r="J116" s="18"/>
    </row>
    <row r="117" spans="2:10" ht="12.75">
      <c r="B117" s="18"/>
      <c r="C117" s="18"/>
      <c r="D117" s="18"/>
      <c r="E117" s="18"/>
      <c r="F117" s="18"/>
      <c r="G117" s="18"/>
      <c r="H117" s="18"/>
      <c r="I117" s="18"/>
      <c r="J117" s="18"/>
    </row>
    <row r="118" spans="2:10" ht="12.75">
      <c r="B118" s="18"/>
      <c r="C118" s="18"/>
      <c r="D118" s="18"/>
      <c r="E118" s="18"/>
      <c r="F118" s="18"/>
      <c r="G118" s="18"/>
      <c r="H118" s="18"/>
      <c r="I118" s="18"/>
      <c r="J118" s="18"/>
    </row>
    <row r="119" spans="2:10" ht="12.75">
      <c r="B119" s="18"/>
      <c r="C119" s="18"/>
      <c r="D119" s="18"/>
      <c r="E119" s="18"/>
      <c r="F119" s="18"/>
      <c r="G119" s="18"/>
      <c r="H119" s="18"/>
      <c r="I119" s="18"/>
      <c r="J119" s="18"/>
    </row>
    <row r="120" spans="2:10" ht="12.75">
      <c r="B120" s="18"/>
      <c r="C120" s="18"/>
      <c r="D120" s="18"/>
      <c r="E120" s="18"/>
      <c r="F120" s="18"/>
      <c r="G120" s="18"/>
      <c r="H120" s="18"/>
      <c r="I120" s="18"/>
      <c r="J120" s="18"/>
    </row>
    <row r="121" spans="2:10" ht="12.75">
      <c r="B121" s="18"/>
      <c r="C121" s="18"/>
      <c r="D121" s="18"/>
      <c r="E121" s="18"/>
      <c r="F121" s="18"/>
      <c r="G121" s="18"/>
      <c r="H121" s="18"/>
      <c r="I121" s="18"/>
      <c r="J121" s="18"/>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2:10" ht="12.75">
      <c r="F124" s="18"/>
      <c r="G124" s="18"/>
      <c r="H124" s="18"/>
      <c r="I124" s="18"/>
      <c r="J124" s="18"/>
    </row>
    <row r="125" spans="2:10" ht="12.75">
      <c r="G125" s="18"/>
      <c r="H125" s="18"/>
      <c r="I125" s="18"/>
      <c r="J125" s="18"/>
    </row>
    <row r="126" spans="2:10" ht="12.75">
      <c r="G126" s="18"/>
      <c r="H126" s="18"/>
      <c r="I126" s="18"/>
      <c r="J126" s="18"/>
    </row>
    <row r="127" spans="2:10" ht="12.75">
      <c r="G127" s="18"/>
      <c r="H127" s="18"/>
      <c r="I127" s="18"/>
      <c r="J127" s="18"/>
    </row>
    <row r="128" spans="2:10" ht="12.75">
      <c r="G128" s="18"/>
      <c r="H128" s="18"/>
      <c r="I128" s="18"/>
      <c r="J128" s="18"/>
    </row>
    <row r="129" spans="7:10" ht="12.75">
      <c r="G129" s="18"/>
      <c r="H129" s="18"/>
      <c r="I129" s="18"/>
      <c r="J129" s="18"/>
    </row>
    <row r="130" spans="7:10" ht="12.75">
      <c r="G130" s="18"/>
      <c r="H130" s="18"/>
      <c r="I130" s="18"/>
      <c r="J130" s="18"/>
    </row>
    <row r="131" spans="7:10" ht="12.75">
      <c r="G131" s="18"/>
      <c r="H131" s="18"/>
      <c r="I131" s="18"/>
      <c r="J131" s="18"/>
    </row>
    <row r="132" spans="7:10" ht="12.75">
      <c r="G132" s="18"/>
      <c r="H132" s="18"/>
      <c r="I132" s="18"/>
      <c r="J132" s="18"/>
    </row>
  </sheetData>
  <pageMargins left="0.39370078740157483" right="0.39370078740157483" top="0.43307086614173229" bottom="0.43307086614173229" header="0.39370078740157483" footer="0.39370078740157483"/>
  <pageSetup paperSize="9" orientation="portrait" horizontalDpi="4294967293" r:id="rId1"/>
  <headerFooter alignWithMargins="0">
    <oddFooter>&amp;CPage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40449" r:id="rId4" name="Check Box 1">
              <controlPr defaultSize="0" autoFill="0" autoLine="0" autoPict="0">
                <anchor moveWithCells="1">
                  <from>
                    <xdr:col>3</xdr:col>
                    <xdr:colOff>95250</xdr:colOff>
                    <xdr:row>19</xdr:row>
                    <xdr:rowOff>0</xdr:rowOff>
                  </from>
                  <to>
                    <xdr:col>4</xdr:col>
                    <xdr:colOff>371475</xdr:colOff>
                    <xdr:row>19</xdr:row>
                    <xdr:rowOff>238125</xdr:rowOff>
                  </to>
                </anchor>
              </controlPr>
            </control>
          </mc:Choice>
        </mc:AlternateContent>
        <mc:AlternateContent xmlns:mc="http://schemas.openxmlformats.org/markup-compatibility/2006">
          <mc:Choice Requires="x14">
            <control shapeId="4840450" r:id="rId5" name="Check Box 2">
              <controlPr defaultSize="0" autoFill="0" autoLine="0" autoPict="0">
                <anchor moveWithCells="1">
                  <from>
                    <xdr:col>3</xdr:col>
                    <xdr:colOff>76200</xdr:colOff>
                    <xdr:row>19</xdr:row>
                    <xdr:rowOff>0</xdr:rowOff>
                  </from>
                  <to>
                    <xdr:col>4</xdr:col>
                    <xdr:colOff>352425</xdr:colOff>
                    <xdr:row>19</xdr:row>
                    <xdr:rowOff>361950</xdr:rowOff>
                  </to>
                </anchor>
              </controlPr>
            </control>
          </mc:Choice>
        </mc:AlternateContent>
        <mc:AlternateContent xmlns:mc="http://schemas.openxmlformats.org/markup-compatibility/2006">
          <mc:Choice Requires="x14">
            <control shapeId="4840451" r:id="rId6" name="Check Box 3">
              <controlPr defaultSize="0" autoFill="0" autoLine="0" autoPict="0">
                <anchor moveWithCells="1">
                  <from>
                    <xdr:col>3</xdr:col>
                    <xdr:colOff>95250</xdr:colOff>
                    <xdr:row>19</xdr:row>
                    <xdr:rowOff>0</xdr:rowOff>
                  </from>
                  <to>
                    <xdr:col>4</xdr:col>
                    <xdr:colOff>371475</xdr:colOff>
                    <xdr:row>19</xdr:row>
                    <xdr:rowOff>361950</xdr:rowOff>
                  </to>
                </anchor>
              </controlPr>
            </control>
          </mc:Choice>
        </mc:AlternateContent>
        <mc:AlternateContent xmlns:mc="http://schemas.openxmlformats.org/markup-compatibility/2006">
          <mc:Choice Requires="x14">
            <control shapeId="4840452" r:id="rId7" name="Check Box 4">
              <controlPr defaultSize="0" autoFill="0" autoLine="0" autoPict="0">
                <anchor moveWithCells="1">
                  <from>
                    <xdr:col>3</xdr:col>
                    <xdr:colOff>114300</xdr:colOff>
                    <xdr:row>19</xdr:row>
                    <xdr:rowOff>0</xdr:rowOff>
                  </from>
                  <to>
                    <xdr:col>4</xdr:col>
                    <xdr:colOff>390525</xdr:colOff>
                    <xdr:row>19</xdr:row>
                    <xdr:rowOff>333375</xdr:rowOff>
                  </to>
                </anchor>
              </controlPr>
            </control>
          </mc:Choice>
        </mc:AlternateContent>
        <mc:AlternateContent xmlns:mc="http://schemas.openxmlformats.org/markup-compatibility/2006">
          <mc:Choice Requires="x14">
            <control shapeId="4840453" r:id="rId8" name="Check Box 5">
              <controlPr defaultSize="0" autoFill="0" autoLine="0" autoPict="0">
                <anchor moveWithCells="1">
                  <from>
                    <xdr:col>3</xdr:col>
                    <xdr:colOff>123825</xdr:colOff>
                    <xdr:row>19</xdr:row>
                    <xdr:rowOff>0</xdr:rowOff>
                  </from>
                  <to>
                    <xdr:col>4</xdr:col>
                    <xdr:colOff>400050</xdr:colOff>
                    <xdr:row>19</xdr:row>
                    <xdr:rowOff>247650</xdr:rowOff>
                  </to>
                </anchor>
              </controlPr>
            </control>
          </mc:Choice>
        </mc:AlternateContent>
        <mc:AlternateContent xmlns:mc="http://schemas.openxmlformats.org/markup-compatibility/2006">
          <mc:Choice Requires="x14">
            <control shapeId="4840454" r:id="rId9" name="Check Box 6">
              <controlPr defaultSize="0" autoFill="0" autoLine="0" autoPict="0">
                <anchor moveWithCells="1">
                  <from>
                    <xdr:col>3</xdr:col>
                    <xdr:colOff>114300</xdr:colOff>
                    <xdr:row>19</xdr:row>
                    <xdr:rowOff>0</xdr:rowOff>
                  </from>
                  <to>
                    <xdr:col>4</xdr:col>
                    <xdr:colOff>390525</xdr:colOff>
                    <xdr:row>19</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32"/>
  <sheetViews>
    <sheetView topLeftCell="A11" workbookViewId="0">
      <selection activeCell="B2" sqref="B2"/>
    </sheetView>
  </sheetViews>
  <sheetFormatPr defaultColWidth="11.3984375" defaultRowHeight="13.15"/>
  <cols>
    <col min="1" max="1" width="35.1328125" style="18" customWidth="1"/>
    <col min="2" max="2" width="37.1328125" style="16" customWidth="1"/>
    <col min="3" max="3" width="15.86328125" style="16" customWidth="1"/>
    <col min="4" max="5" width="15.1328125" style="16" customWidth="1"/>
    <col min="6" max="6" width="14.86328125" style="63" customWidth="1"/>
    <col min="7" max="7" width="22.1328125" style="16" customWidth="1"/>
    <col min="8" max="9" width="8.73046875" style="16" customWidth="1"/>
    <col min="10" max="11" width="11.3984375" style="17"/>
    <col min="12" max="16384" width="11.3984375" style="18"/>
  </cols>
  <sheetData>
    <row r="1" spans="2:9" ht="66.95" customHeight="1"/>
    <row r="2" spans="2:9" ht="20.100000000000001" customHeight="1">
      <c r="B2" s="24" t="s">
        <v>103</v>
      </c>
    </row>
    <row r="3" spans="2:9" ht="15" customHeight="1" thickBot="1">
      <c r="B3" s="17"/>
    </row>
    <row r="4" spans="2:9" s="20" customFormat="1" ht="36" customHeight="1" thickTop="1">
      <c r="B4" s="28" t="s">
        <v>26</v>
      </c>
      <c r="C4" s="29" t="s">
        <v>87</v>
      </c>
      <c r="D4" s="29" t="s">
        <v>51</v>
      </c>
      <c r="E4" s="29" t="s">
        <v>79</v>
      </c>
      <c r="F4" s="64" t="s">
        <v>147</v>
      </c>
      <c r="G4" s="30" t="s">
        <v>81</v>
      </c>
      <c r="H4" s="19"/>
      <c r="I4" s="17"/>
    </row>
    <row r="5" spans="2:9" ht="12.75" customHeight="1">
      <c r="B5" s="73" t="s">
        <v>161</v>
      </c>
      <c r="C5" s="135">
        <v>0</v>
      </c>
      <c r="D5" s="131">
        <v>300</v>
      </c>
      <c r="E5" s="23"/>
      <c r="G5" s="77">
        <f>C5*D5*8760/1000</f>
        <v>0</v>
      </c>
      <c r="H5" s="21"/>
    </row>
    <row r="6" spans="2:9" ht="12.75" customHeight="1">
      <c r="B6" s="73" t="s">
        <v>162</v>
      </c>
      <c r="C6" s="135">
        <v>0</v>
      </c>
      <c r="D6" s="131">
        <v>300</v>
      </c>
      <c r="E6" s="23"/>
      <c r="G6" s="77">
        <f>C6*D6*8760/1000</f>
        <v>0</v>
      </c>
      <c r="H6" s="21"/>
    </row>
    <row r="7" spans="2:9" ht="12.75" customHeight="1">
      <c r="B7" s="142" t="s">
        <v>163</v>
      </c>
      <c r="C7" s="135">
        <v>0</v>
      </c>
      <c r="D7" s="131">
        <v>400</v>
      </c>
      <c r="E7" s="23"/>
      <c r="G7" s="77">
        <f>C7*D7*8760/1000</f>
        <v>0</v>
      </c>
      <c r="H7" s="21"/>
    </row>
    <row r="8" spans="2:9">
      <c r="B8" s="73" t="s">
        <v>131</v>
      </c>
      <c r="C8" s="135">
        <v>0</v>
      </c>
      <c r="D8" s="131">
        <v>300</v>
      </c>
      <c r="E8" s="23"/>
      <c r="G8" s="77">
        <f>C8*D8*8760/1000</f>
        <v>0</v>
      </c>
      <c r="H8" s="21"/>
    </row>
    <row r="9" spans="2:9">
      <c r="B9" s="142" t="s">
        <v>164</v>
      </c>
      <c r="C9" s="135">
        <v>0</v>
      </c>
      <c r="D9" s="131">
        <v>400</v>
      </c>
      <c r="E9" s="23"/>
      <c r="G9" s="77">
        <f>C9*D9*8760/1000</f>
        <v>0</v>
      </c>
      <c r="H9" s="21"/>
    </row>
    <row r="10" spans="2:9">
      <c r="B10" s="73" t="s">
        <v>171</v>
      </c>
      <c r="C10" s="23"/>
      <c r="D10" s="23"/>
      <c r="E10" s="138">
        <v>0.15</v>
      </c>
      <c r="G10" s="77">
        <f>(G6+G7)*E10</f>
        <v>0</v>
      </c>
      <c r="H10" s="21"/>
    </row>
    <row r="11" spans="2:9">
      <c r="B11" s="73" t="s">
        <v>165</v>
      </c>
      <c r="C11" s="23"/>
      <c r="D11" s="23"/>
      <c r="E11" s="12"/>
      <c r="F11" s="65"/>
      <c r="G11" s="77">
        <f>(G8+G9)*E11</f>
        <v>0</v>
      </c>
      <c r="H11" s="21"/>
    </row>
    <row r="12" spans="2:9" ht="14.1" customHeight="1">
      <c r="B12" s="142" t="s">
        <v>80</v>
      </c>
      <c r="C12" s="23"/>
      <c r="D12" s="23"/>
      <c r="E12" s="23"/>
      <c r="F12" s="137"/>
      <c r="G12" s="144">
        <f>+SUM(G5:G11)</f>
        <v>0</v>
      </c>
      <c r="H12" s="17"/>
    </row>
    <row r="13" spans="2:9" ht="14.1" customHeight="1">
      <c r="B13" s="25" t="s">
        <v>132</v>
      </c>
      <c r="C13" s="23"/>
      <c r="D13" s="23"/>
      <c r="E13" s="23"/>
      <c r="F13" s="137">
        <v>0.8</v>
      </c>
      <c r="G13" s="27">
        <f>((G6+G7+G10)*F13)</f>
        <v>0</v>
      </c>
      <c r="H13" s="22"/>
    </row>
    <row r="14" spans="2:9" ht="14.1" customHeight="1">
      <c r="B14" s="25" t="s">
        <v>175</v>
      </c>
      <c r="C14" s="23"/>
      <c r="D14" s="23"/>
      <c r="E14" s="23"/>
      <c r="F14" s="137">
        <v>0.8</v>
      </c>
      <c r="G14" s="27">
        <f>((G8+G9+G11)*F14)</f>
        <v>0</v>
      </c>
      <c r="H14" s="22"/>
    </row>
    <row r="15" spans="2:9" ht="14.1" customHeight="1">
      <c r="B15" s="142" t="s">
        <v>174</v>
      </c>
      <c r="C15" s="23"/>
      <c r="D15" s="23"/>
      <c r="E15" s="23"/>
      <c r="F15" s="53"/>
      <c r="G15" s="145">
        <f>(G13+G14)</f>
        <v>0</v>
      </c>
      <c r="H15" s="22"/>
    </row>
    <row r="16" spans="2:9" ht="14.1" customHeight="1">
      <c r="B16" s="142" t="s">
        <v>215</v>
      </c>
      <c r="C16" s="23"/>
      <c r="D16" s="23"/>
      <c r="E16" s="23"/>
      <c r="F16" s="53"/>
      <c r="G16" s="22">
        <v>0</v>
      </c>
      <c r="H16" s="22"/>
    </row>
    <row r="17" spans="2:11" ht="15" customHeight="1" thickBot="1">
      <c r="B17" s="17" t="s">
        <v>210</v>
      </c>
      <c r="C17" s="75"/>
      <c r="D17" s="76"/>
      <c r="E17" s="76"/>
      <c r="F17" s="79"/>
      <c r="G17" s="78">
        <f>G12+G15+G16</f>
        <v>0</v>
      </c>
      <c r="H17" s="22"/>
    </row>
    <row r="18" spans="2:11" ht="17.100000000000001" customHeight="1" thickTop="1">
      <c r="B18" s="23"/>
      <c r="C18" s="23"/>
      <c r="D18" s="23"/>
      <c r="E18" s="23"/>
      <c r="G18" s="23" t="s">
        <v>172</v>
      </c>
      <c r="H18" s="23">
        <f>G5+G6+G7+G10+G13</f>
        <v>0</v>
      </c>
      <c r="I18" s="18"/>
      <c r="J18" s="18"/>
      <c r="K18" s="18"/>
    </row>
    <row r="19" spans="2:11" ht="12.75">
      <c r="B19" s="18"/>
      <c r="C19" s="18"/>
      <c r="D19" s="18"/>
      <c r="E19" s="18"/>
      <c r="G19" s="18" t="s">
        <v>173</v>
      </c>
      <c r="H19" s="23">
        <f>G8+G9+G11+G14+G16</f>
        <v>0</v>
      </c>
      <c r="I19" s="18"/>
      <c r="J19" s="18"/>
      <c r="K19" s="18"/>
    </row>
    <row r="20" spans="2:11" ht="12.75">
      <c r="B20" s="18"/>
      <c r="C20" s="18"/>
      <c r="D20" s="18"/>
      <c r="E20" s="18"/>
      <c r="G20" s="18"/>
      <c r="H20" s="18"/>
      <c r="I20" s="18"/>
      <c r="J20" s="18"/>
      <c r="K20" s="18"/>
    </row>
    <row r="21" spans="2:11" ht="12.75">
      <c r="B21" s="18"/>
      <c r="C21" s="18"/>
      <c r="D21" s="18"/>
      <c r="E21" s="18"/>
      <c r="G21" s="18"/>
      <c r="H21" s="18"/>
      <c r="I21" s="18"/>
      <c r="J21" s="18"/>
      <c r="K21" s="18"/>
    </row>
    <row r="22" spans="2:11" ht="12.75">
      <c r="B22" s="18"/>
      <c r="C22" s="18"/>
      <c r="D22" s="18"/>
      <c r="E22" s="18"/>
      <c r="G22" s="18"/>
      <c r="H22" s="18"/>
      <c r="I22" s="18"/>
      <c r="J22" s="18"/>
      <c r="K22" s="18"/>
    </row>
    <row r="23" spans="2:11" ht="12.75" customHeight="1">
      <c r="B23" s="18"/>
      <c r="C23" s="18"/>
      <c r="D23" s="18"/>
      <c r="E23" s="18"/>
      <c r="G23" s="18"/>
      <c r="H23" s="18"/>
      <c r="I23" s="18"/>
      <c r="J23" s="18"/>
      <c r="K23" s="18"/>
    </row>
    <row r="24" spans="2:11" ht="12.75">
      <c r="B24" s="18"/>
      <c r="C24" s="18"/>
      <c r="D24" s="18"/>
      <c r="E24" s="18"/>
      <c r="G24" s="18"/>
      <c r="H24" s="18"/>
      <c r="I24" s="18"/>
      <c r="J24" s="18"/>
      <c r="K24" s="18"/>
    </row>
    <row r="25" spans="2:11" ht="11.1" customHeight="1">
      <c r="B25" s="18"/>
      <c r="C25" s="18"/>
      <c r="D25" s="18"/>
      <c r="E25" s="18"/>
      <c r="G25" s="18"/>
      <c r="H25" s="18"/>
      <c r="I25" s="18"/>
      <c r="J25" s="18"/>
      <c r="K25" s="18"/>
    </row>
    <row r="26" spans="2:11" ht="14.1" customHeight="1">
      <c r="B26" s="18"/>
      <c r="C26" s="18"/>
      <c r="D26" s="18"/>
      <c r="E26" s="18"/>
      <c r="G26" s="18"/>
      <c r="H26" s="18"/>
      <c r="I26" s="18"/>
      <c r="J26" s="18"/>
      <c r="K26" s="18"/>
    </row>
    <row r="27" spans="2:11" ht="12.75" customHeight="1">
      <c r="B27" s="18"/>
      <c r="C27" s="18"/>
      <c r="D27" s="18"/>
      <c r="E27" s="18"/>
      <c r="G27" s="18"/>
      <c r="H27" s="18"/>
      <c r="I27" s="18"/>
      <c r="J27" s="18"/>
      <c r="K27" s="18"/>
    </row>
    <row r="28" spans="2:11" ht="12.75">
      <c r="B28" s="18"/>
      <c r="C28" s="18"/>
      <c r="D28" s="18"/>
      <c r="E28" s="18"/>
      <c r="G28" s="18"/>
      <c r="H28" s="18"/>
      <c r="I28" s="18"/>
      <c r="J28" s="18"/>
      <c r="K28" s="18"/>
    </row>
    <row r="29" spans="2:11" ht="12.75">
      <c r="B29" s="18"/>
      <c r="C29" s="18"/>
      <c r="D29" s="18"/>
      <c r="E29" s="18"/>
      <c r="G29" s="18"/>
      <c r="H29" s="18"/>
      <c r="I29" s="18"/>
      <c r="J29" s="18"/>
      <c r="K29" s="18"/>
    </row>
    <row r="30" spans="2:11" ht="12.75">
      <c r="B30" s="18"/>
      <c r="C30" s="18"/>
      <c r="D30" s="18"/>
      <c r="E30" s="18"/>
      <c r="G30" s="18"/>
      <c r="H30" s="18"/>
      <c r="I30" s="18"/>
      <c r="J30" s="18"/>
      <c r="K30" s="18"/>
    </row>
    <row r="31" spans="2:11" ht="12.75">
      <c r="B31" s="18"/>
      <c r="C31" s="18"/>
      <c r="D31" s="18"/>
      <c r="E31" s="18"/>
      <c r="G31" s="18"/>
      <c r="H31" s="18"/>
      <c r="I31" s="18"/>
      <c r="J31" s="18"/>
      <c r="K31" s="18"/>
    </row>
    <row r="32" spans="2:11" ht="12.75">
      <c r="B32" s="18"/>
      <c r="C32" s="18"/>
      <c r="D32" s="18"/>
      <c r="E32" s="18"/>
      <c r="G32" s="18"/>
      <c r="H32" s="18"/>
      <c r="I32" s="18"/>
      <c r="J32" s="18"/>
      <c r="K32" s="18"/>
    </row>
    <row r="33" spans="2:11" ht="12.75">
      <c r="B33" s="18"/>
      <c r="C33" s="18"/>
      <c r="D33" s="18"/>
      <c r="E33" s="18"/>
      <c r="G33" s="18"/>
      <c r="H33" s="18"/>
      <c r="I33" s="18"/>
      <c r="J33" s="18"/>
      <c r="K33" s="18"/>
    </row>
    <row r="34" spans="2:11" ht="12.75">
      <c r="B34" s="18"/>
      <c r="C34" s="18"/>
      <c r="D34" s="18"/>
      <c r="E34" s="18"/>
      <c r="G34" s="18"/>
      <c r="H34" s="18"/>
      <c r="I34" s="18"/>
      <c r="J34" s="18"/>
      <c r="K34" s="18"/>
    </row>
    <row r="35" spans="2:11" ht="12.75">
      <c r="B35" s="18"/>
      <c r="C35" s="18"/>
      <c r="D35" s="18"/>
      <c r="E35" s="18"/>
      <c r="G35" s="18"/>
      <c r="H35" s="18"/>
      <c r="I35" s="18"/>
      <c r="J35" s="18"/>
      <c r="K35" s="18"/>
    </row>
    <row r="36" spans="2:11" ht="12.75">
      <c r="B36" s="18"/>
      <c r="C36" s="18"/>
      <c r="D36" s="18"/>
      <c r="E36" s="18"/>
      <c r="G36" s="18"/>
      <c r="H36" s="18"/>
      <c r="I36" s="18"/>
      <c r="J36" s="18"/>
      <c r="K36" s="18"/>
    </row>
    <row r="37" spans="2:11" ht="12.75">
      <c r="B37" s="18"/>
      <c r="C37" s="18"/>
      <c r="D37" s="18"/>
      <c r="E37" s="18"/>
      <c r="G37" s="18"/>
      <c r="H37" s="18"/>
      <c r="I37" s="18"/>
      <c r="J37" s="18"/>
      <c r="K37" s="18"/>
    </row>
    <row r="38" spans="2:11" ht="12.75">
      <c r="B38" s="18"/>
      <c r="C38" s="18"/>
      <c r="D38" s="18"/>
      <c r="E38" s="18"/>
      <c r="G38" s="18"/>
      <c r="H38" s="18"/>
      <c r="I38" s="18"/>
      <c r="J38" s="18"/>
      <c r="K38" s="18"/>
    </row>
    <row r="39" spans="2:11" ht="12.75">
      <c r="B39" s="18"/>
      <c r="C39" s="18"/>
      <c r="D39" s="18"/>
      <c r="E39" s="18"/>
      <c r="G39" s="18"/>
      <c r="H39" s="18"/>
      <c r="I39" s="18"/>
      <c r="J39" s="18"/>
      <c r="K39" s="18"/>
    </row>
    <row r="40" spans="2:11" ht="12.75">
      <c r="B40" s="18"/>
      <c r="C40" s="18"/>
      <c r="D40" s="18"/>
      <c r="E40" s="18"/>
      <c r="G40" s="18"/>
      <c r="H40" s="18"/>
      <c r="I40" s="18"/>
      <c r="J40" s="18"/>
      <c r="K40" s="18"/>
    </row>
    <row r="41" spans="2:11" ht="12.75">
      <c r="B41" s="18"/>
      <c r="C41" s="18"/>
      <c r="D41" s="18"/>
      <c r="E41" s="18"/>
      <c r="G41" s="18"/>
      <c r="H41" s="18"/>
      <c r="I41" s="18"/>
      <c r="J41" s="18"/>
      <c r="K41" s="18"/>
    </row>
    <row r="42" spans="2:11" ht="12.75">
      <c r="B42" s="18"/>
      <c r="C42" s="18"/>
      <c r="D42" s="18"/>
      <c r="E42" s="18"/>
      <c r="G42" s="18"/>
      <c r="H42" s="18"/>
      <c r="I42" s="18"/>
      <c r="J42" s="18"/>
      <c r="K42" s="18"/>
    </row>
    <row r="43" spans="2:11" ht="12.75">
      <c r="B43" s="18"/>
      <c r="C43" s="18"/>
      <c r="D43" s="18"/>
      <c r="E43" s="18"/>
      <c r="G43" s="18"/>
      <c r="H43" s="18"/>
      <c r="I43" s="18"/>
      <c r="J43" s="18"/>
      <c r="K43" s="18"/>
    </row>
    <row r="44" spans="2:11" ht="32.1" customHeight="1">
      <c r="B44" s="18"/>
      <c r="C44" s="18"/>
      <c r="D44" s="18"/>
      <c r="E44" s="18"/>
      <c r="G44" s="18"/>
      <c r="H44" s="18"/>
      <c r="I44" s="18"/>
      <c r="J44" s="18"/>
      <c r="K44" s="18"/>
    </row>
    <row r="45" spans="2:11" ht="12.75">
      <c r="B45" s="18"/>
      <c r="C45" s="18"/>
      <c r="D45" s="18"/>
      <c r="E45" s="18"/>
      <c r="G45" s="18"/>
      <c r="H45" s="18"/>
      <c r="I45" s="18"/>
      <c r="J45" s="18"/>
      <c r="K45" s="18"/>
    </row>
    <row r="46" spans="2:11" ht="12.75">
      <c r="B46" s="18"/>
      <c r="C46" s="18"/>
      <c r="D46" s="18"/>
      <c r="E46" s="18"/>
      <c r="G46" s="18"/>
      <c r="H46" s="18"/>
      <c r="I46" s="18"/>
      <c r="J46" s="18"/>
      <c r="K46" s="18"/>
    </row>
    <row r="47" spans="2:11" ht="12.75">
      <c r="B47" s="18"/>
      <c r="C47" s="18"/>
      <c r="D47" s="18"/>
      <c r="E47" s="18"/>
      <c r="G47" s="18"/>
      <c r="H47" s="18"/>
      <c r="I47" s="18"/>
      <c r="J47" s="18"/>
      <c r="K47" s="18"/>
    </row>
    <row r="48" spans="2:11" ht="12.75">
      <c r="B48" s="18"/>
      <c r="C48" s="18"/>
      <c r="D48" s="18"/>
      <c r="E48" s="18"/>
      <c r="G48" s="18"/>
      <c r="H48" s="18"/>
      <c r="I48" s="18"/>
      <c r="J48" s="18"/>
      <c r="K48" s="18"/>
    </row>
    <row r="49" spans="2:11" ht="12.75">
      <c r="B49" s="18"/>
      <c r="C49" s="18"/>
      <c r="D49" s="18"/>
      <c r="E49" s="18"/>
      <c r="G49" s="18"/>
      <c r="H49" s="18"/>
      <c r="I49" s="18"/>
      <c r="J49" s="18"/>
      <c r="K49" s="18"/>
    </row>
    <row r="50" spans="2:11" ht="24.75" customHeight="1">
      <c r="B50" s="18"/>
      <c r="C50" s="18"/>
      <c r="D50" s="18"/>
      <c r="E50" s="18"/>
      <c r="G50" s="18"/>
      <c r="H50" s="18"/>
      <c r="I50" s="18"/>
      <c r="J50" s="18"/>
      <c r="K50" s="18"/>
    </row>
    <row r="51" spans="2:11" ht="12.75" customHeight="1">
      <c r="B51" s="18"/>
      <c r="C51" s="18"/>
      <c r="D51" s="18"/>
      <c r="E51" s="18"/>
      <c r="G51" s="18"/>
      <c r="H51" s="18"/>
      <c r="I51" s="18"/>
      <c r="J51" s="18"/>
      <c r="K51" s="18"/>
    </row>
    <row r="52" spans="2:11" ht="12.75" customHeight="1">
      <c r="B52" s="18"/>
      <c r="C52" s="18"/>
      <c r="D52" s="18"/>
      <c r="E52" s="18"/>
      <c r="G52" s="18"/>
      <c r="H52" s="18"/>
      <c r="I52" s="18"/>
      <c r="J52" s="18"/>
      <c r="K52" s="18"/>
    </row>
    <row r="53" spans="2:11" ht="12.75" customHeight="1">
      <c r="B53" s="18"/>
      <c r="C53" s="18"/>
      <c r="D53" s="18"/>
      <c r="E53" s="18"/>
      <c r="G53" s="18"/>
      <c r="H53" s="18"/>
      <c r="I53" s="18"/>
      <c r="J53" s="18"/>
      <c r="K53" s="18"/>
    </row>
    <row r="54" spans="2:11" ht="12.75" customHeight="1">
      <c r="B54" s="18"/>
      <c r="C54" s="18"/>
      <c r="D54" s="18"/>
      <c r="E54" s="18"/>
      <c r="G54" s="18"/>
      <c r="H54" s="18"/>
      <c r="I54" s="18"/>
      <c r="J54" s="18"/>
      <c r="K54" s="18"/>
    </row>
    <row r="55" spans="2:11" ht="12.75">
      <c r="B55" s="18"/>
      <c r="C55" s="18"/>
      <c r="D55" s="18"/>
      <c r="E55" s="18"/>
      <c r="G55" s="18"/>
      <c r="H55" s="18"/>
      <c r="I55" s="18"/>
      <c r="J55" s="18"/>
      <c r="K55" s="18"/>
    </row>
    <row r="56" spans="2:11" ht="12.75" customHeight="1">
      <c r="B56" s="18"/>
      <c r="C56" s="18"/>
      <c r="D56" s="18"/>
      <c r="E56" s="18"/>
      <c r="G56" s="18"/>
      <c r="H56" s="18"/>
      <c r="I56" s="18"/>
      <c r="J56" s="18"/>
      <c r="K56" s="18"/>
    </row>
    <row r="57" spans="2:11" ht="32.1" customHeight="1">
      <c r="B57" s="18"/>
      <c r="C57" s="18"/>
      <c r="D57" s="18"/>
      <c r="E57" s="18"/>
      <c r="G57" s="18"/>
      <c r="H57" s="18"/>
      <c r="I57" s="18"/>
      <c r="J57" s="18"/>
      <c r="K57" s="18"/>
    </row>
    <row r="58" spans="2:11" ht="12.75">
      <c r="B58" s="18"/>
      <c r="C58" s="18"/>
      <c r="D58" s="18"/>
      <c r="E58" s="18"/>
      <c r="G58" s="18"/>
      <c r="H58" s="18"/>
      <c r="I58" s="18"/>
      <c r="J58" s="18"/>
      <c r="K58" s="18"/>
    </row>
    <row r="59" spans="2:11" ht="12.75">
      <c r="B59" s="18"/>
      <c r="C59" s="18"/>
      <c r="D59" s="18"/>
      <c r="E59" s="18"/>
      <c r="G59" s="18"/>
      <c r="H59" s="18"/>
      <c r="I59" s="18"/>
      <c r="J59" s="18"/>
      <c r="K59" s="18"/>
    </row>
    <row r="60" spans="2:11" ht="12.75">
      <c r="B60" s="18"/>
      <c r="C60" s="18"/>
      <c r="D60" s="18"/>
      <c r="E60" s="18"/>
      <c r="G60" s="18"/>
      <c r="H60" s="18"/>
      <c r="I60" s="18"/>
      <c r="J60" s="18"/>
      <c r="K60" s="18"/>
    </row>
    <row r="61" spans="2:11" ht="12.75">
      <c r="B61" s="18"/>
      <c r="C61" s="18"/>
      <c r="D61" s="18"/>
      <c r="E61" s="18"/>
      <c r="G61" s="18"/>
      <c r="H61" s="18"/>
      <c r="I61" s="18"/>
      <c r="J61" s="18"/>
      <c r="K61" s="18"/>
    </row>
    <row r="62" spans="2:11" ht="12.75">
      <c r="B62" s="18"/>
      <c r="C62" s="18"/>
      <c r="D62" s="18"/>
      <c r="E62" s="18"/>
      <c r="G62" s="18"/>
      <c r="H62" s="18"/>
      <c r="I62" s="18"/>
      <c r="J62" s="18"/>
      <c r="K62" s="18"/>
    </row>
    <row r="63" spans="2:11" ht="38.1" customHeight="1">
      <c r="B63" s="18"/>
      <c r="C63" s="18"/>
      <c r="D63" s="18"/>
      <c r="E63" s="18"/>
      <c r="G63" s="18"/>
      <c r="H63" s="18"/>
      <c r="I63" s="18"/>
      <c r="J63" s="18"/>
      <c r="K63" s="18"/>
    </row>
    <row r="64" spans="2:11" ht="12.75">
      <c r="B64" s="18"/>
      <c r="C64" s="18"/>
      <c r="D64" s="18"/>
      <c r="E64" s="18"/>
      <c r="G64" s="18"/>
      <c r="H64" s="18"/>
      <c r="I64" s="18"/>
      <c r="J64" s="18"/>
      <c r="K64" s="18"/>
    </row>
    <row r="65" spans="2:11" ht="12.75">
      <c r="B65" s="18"/>
      <c r="C65" s="18"/>
      <c r="D65" s="18"/>
      <c r="E65" s="18"/>
      <c r="G65" s="18"/>
      <c r="H65" s="18"/>
      <c r="I65" s="18"/>
      <c r="J65" s="18"/>
      <c r="K65" s="18"/>
    </row>
    <row r="66" spans="2:11" ht="12.75">
      <c r="B66" s="18"/>
      <c r="C66" s="18"/>
      <c r="D66" s="18"/>
      <c r="E66" s="18"/>
      <c r="G66" s="18"/>
      <c r="H66" s="18"/>
      <c r="I66" s="18"/>
      <c r="J66" s="18"/>
      <c r="K66" s="18"/>
    </row>
    <row r="67" spans="2:11" ht="12.75">
      <c r="B67" s="18"/>
      <c r="C67" s="18"/>
      <c r="D67" s="18"/>
      <c r="E67" s="18"/>
      <c r="G67" s="18"/>
      <c r="H67" s="18"/>
      <c r="I67" s="18"/>
      <c r="J67" s="18"/>
      <c r="K67" s="18"/>
    </row>
    <row r="68" spans="2:11" ht="12.75">
      <c r="B68" s="18"/>
      <c r="C68" s="18"/>
      <c r="D68" s="18"/>
      <c r="E68" s="18"/>
      <c r="G68" s="18"/>
      <c r="H68" s="18"/>
      <c r="I68" s="18"/>
      <c r="J68" s="18"/>
      <c r="K68" s="18"/>
    </row>
    <row r="69" spans="2:11" ht="12.75">
      <c r="B69" s="18"/>
      <c r="C69" s="18"/>
      <c r="D69" s="18"/>
      <c r="E69" s="18"/>
      <c r="G69" s="18"/>
      <c r="H69" s="18"/>
      <c r="I69" s="18"/>
      <c r="J69" s="18"/>
      <c r="K69" s="18"/>
    </row>
    <row r="70" spans="2:11" ht="12.75">
      <c r="B70" s="18"/>
      <c r="C70" s="18"/>
      <c r="D70" s="18"/>
      <c r="E70" s="18"/>
      <c r="G70" s="18"/>
      <c r="H70" s="18"/>
      <c r="I70" s="18"/>
      <c r="J70" s="18"/>
      <c r="K70" s="18"/>
    </row>
    <row r="71" spans="2:11" ht="12.75">
      <c r="B71" s="18"/>
      <c r="C71" s="18"/>
      <c r="D71" s="18"/>
      <c r="E71" s="18"/>
      <c r="G71" s="18"/>
      <c r="H71" s="18"/>
      <c r="I71" s="18"/>
      <c r="J71" s="18"/>
      <c r="K71" s="18"/>
    </row>
    <row r="72" spans="2:11" ht="12.75">
      <c r="B72" s="18"/>
      <c r="C72" s="18"/>
      <c r="D72" s="18"/>
      <c r="E72" s="18"/>
      <c r="G72" s="18"/>
      <c r="H72" s="18"/>
      <c r="I72" s="18"/>
      <c r="J72" s="18"/>
      <c r="K72" s="18"/>
    </row>
    <row r="73" spans="2:11" ht="12.75">
      <c r="B73" s="18"/>
      <c r="C73" s="18"/>
      <c r="D73" s="18"/>
      <c r="E73" s="18"/>
      <c r="G73" s="18"/>
      <c r="H73" s="18"/>
      <c r="I73" s="18"/>
      <c r="J73" s="18"/>
      <c r="K73" s="18"/>
    </row>
    <row r="74" spans="2:11" ht="12.75">
      <c r="B74" s="18"/>
      <c r="C74" s="18"/>
      <c r="D74" s="18"/>
      <c r="E74" s="18"/>
      <c r="G74" s="18"/>
      <c r="H74" s="18"/>
      <c r="I74" s="18"/>
      <c r="J74" s="18"/>
      <c r="K74" s="18"/>
    </row>
    <row r="75" spans="2:11" ht="12.75">
      <c r="B75" s="18"/>
      <c r="C75" s="18"/>
      <c r="D75" s="18"/>
      <c r="E75" s="18"/>
      <c r="G75" s="18"/>
      <c r="H75" s="18"/>
      <c r="I75" s="18"/>
      <c r="J75" s="18"/>
      <c r="K75" s="18"/>
    </row>
    <row r="76" spans="2:11" ht="12.75">
      <c r="B76" s="18"/>
      <c r="C76" s="18"/>
      <c r="D76" s="18"/>
      <c r="E76" s="18"/>
      <c r="G76" s="18"/>
      <c r="H76" s="18"/>
      <c r="I76" s="18"/>
      <c r="J76" s="18"/>
      <c r="K76" s="18"/>
    </row>
    <row r="77" spans="2:11" ht="12.75">
      <c r="B77" s="18"/>
      <c r="C77" s="18"/>
      <c r="D77" s="18"/>
      <c r="E77" s="18"/>
      <c r="G77" s="18"/>
      <c r="H77" s="18"/>
      <c r="I77" s="18"/>
      <c r="J77" s="18"/>
      <c r="K77" s="18"/>
    </row>
    <row r="78" spans="2:11" ht="12.75">
      <c r="B78" s="18"/>
      <c r="C78" s="18"/>
      <c r="D78" s="18"/>
      <c r="E78" s="18"/>
      <c r="G78" s="18"/>
      <c r="H78" s="18"/>
      <c r="I78" s="18"/>
      <c r="J78" s="18"/>
      <c r="K78" s="18"/>
    </row>
    <row r="79" spans="2:11" ht="12.75">
      <c r="B79" s="18"/>
      <c r="C79" s="18"/>
      <c r="D79" s="18"/>
      <c r="E79" s="18"/>
      <c r="G79" s="18"/>
      <c r="H79" s="18"/>
      <c r="I79" s="18"/>
      <c r="J79" s="18"/>
      <c r="K79" s="18"/>
    </row>
    <row r="80" spans="2:11" ht="12.75">
      <c r="B80" s="18"/>
      <c r="C80" s="18"/>
      <c r="D80" s="18"/>
      <c r="E80" s="18"/>
      <c r="G80" s="18"/>
      <c r="H80" s="18"/>
      <c r="I80" s="18"/>
      <c r="J80" s="18"/>
      <c r="K80" s="18"/>
    </row>
    <row r="81" spans="2:11" ht="39.75" customHeight="1">
      <c r="B81" s="18"/>
      <c r="C81" s="18"/>
      <c r="D81" s="18"/>
      <c r="E81" s="18"/>
      <c r="G81" s="18"/>
      <c r="H81" s="18"/>
      <c r="I81" s="18"/>
      <c r="J81" s="18"/>
      <c r="K81" s="18"/>
    </row>
    <row r="82" spans="2:11" ht="12.75">
      <c r="B82" s="18"/>
      <c r="C82" s="18"/>
      <c r="D82" s="18"/>
      <c r="E82" s="18"/>
      <c r="G82" s="18"/>
      <c r="H82" s="18"/>
      <c r="I82" s="18"/>
      <c r="J82" s="18"/>
      <c r="K82" s="18"/>
    </row>
    <row r="83" spans="2:11" ht="12.75">
      <c r="B83" s="18"/>
      <c r="C83" s="18"/>
      <c r="D83" s="18"/>
      <c r="E83" s="18"/>
      <c r="G83" s="18"/>
      <c r="H83" s="18"/>
      <c r="I83" s="18"/>
      <c r="J83" s="18"/>
      <c r="K83" s="18"/>
    </row>
    <row r="84" spans="2:11" ht="12.75">
      <c r="B84" s="18"/>
      <c r="C84" s="18"/>
      <c r="D84" s="18"/>
      <c r="E84" s="18"/>
      <c r="G84" s="18"/>
      <c r="H84" s="18"/>
      <c r="I84" s="18"/>
      <c r="J84" s="18"/>
      <c r="K84" s="18"/>
    </row>
    <row r="85" spans="2:11" ht="12.75">
      <c r="B85" s="18"/>
      <c r="C85" s="18"/>
      <c r="D85" s="18"/>
      <c r="E85" s="18"/>
      <c r="G85" s="18"/>
      <c r="H85" s="18"/>
      <c r="I85" s="18"/>
      <c r="J85" s="18"/>
      <c r="K85" s="18"/>
    </row>
    <row r="86" spans="2:11" ht="12.75">
      <c r="B86" s="18"/>
      <c r="C86" s="18"/>
      <c r="D86" s="18"/>
      <c r="E86" s="18"/>
      <c r="G86" s="18"/>
      <c r="H86" s="18"/>
      <c r="I86" s="18"/>
      <c r="J86" s="18"/>
      <c r="K86" s="18"/>
    </row>
    <row r="87" spans="2:11" ht="12.75">
      <c r="B87" s="18"/>
      <c r="C87" s="18"/>
      <c r="D87" s="18"/>
      <c r="E87" s="18"/>
      <c r="G87" s="18"/>
      <c r="H87" s="18"/>
      <c r="I87" s="18"/>
      <c r="J87" s="18"/>
      <c r="K87" s="18"/>
    </row>
    <row r="88" spans="2:11" ht="12.75">
      <c r="B88" s="18"/>
      <c r="C88" s="18"/>
      <c r="D88" s="18"/>
      <c r="E88" s="18"/>
      <c r="G88" s="18"/>
      <c r="H88" s="18"/>
      <c r="I88" s="18"/>
      <c r="J88" s="18"/>
      <c r="K88" s="18"/>
    </row>
    <row r="89" spans="2:11" ht="12.75">
      <c r="B89" s="18"/>
      <c r="C89" s="18"/>
      <c r="D89" s="18"/>
      <c r="E89" s="18"/>
      <c r="G89" s="18"/>
      <c r="H89" s="18"/>
      <c r="I89" s="18"/>
      <c r="J89" s="18"/>
      <c r="K89" s="18"/>
    </row>
    <row r="90" spans="2:11" ht="12.75">
      <c r="B90" s="18"/>
      <c r="C90" s="18"/>
      <c r="D90" s="18"/>
      <c r="E90" s="18"/>
      <c r="G90" s="18"/>
      <c r="H90" s="18"/>
      <c r="I90" s="18"/>
      <c r="J90" s="18"/>
      <c r="K90" s="18"/>
    </row>
    <row r="91" spans="2:11" ht="12.75">
      <c r="B91" s="18"/>
      <c r="C91" s="18"/>
      <c r="D91" s="18"/>
      <c r="E91" s="18"/>
      <c r="G91" s="18"/>
      <c r="H91" s="18"/>
      <c r="I91" s="18"/>
      <c r="J91" s="18"/>
      <c r="K91" s="18"/>
    </row>
    <row r="92" spans="2:11" ht="39.75" customHeight="1">
      <c r="B92" s="18"/>
      <c r="C92" s="18"/>
      <c r="D92" s="18"/>
      <c r="E92" s="18"/>
      <c r="G92" s="18"/>
      <c r="H92" s="18"/>
      <c r="I92" s="18"/>
      <c r="J92" s="18"/>
      <c r="K92" s="18"/>
    </row>
    <row r="93" spans="2:11" ht="12.75">
      <c r="B93" s="18"/>
      <c r="C93" s="18"/>
      <c r="D93" s="18"/>
      <c r="E93" s="18"/>
      <c r="G93" s="18"/>
      <c r="H93" s="18"/>
      <c r="I93" s="18"/>
      <c r="J93" s="18"/>
      <c r="K93" s="18"/>
    </row>
    <row r="94" spans="2:11" ht="12.75">
      <c r="B94" s="18"/>
      <c r="C94" s="18"/>
      <c r="D94" s="18"/>
      <c r="E94" s="18"/>
      <c r="G94" s="18"/>
      <c r="H94" s="18"/>
      <c r="I94" s="18"/>
      <c r="J94" s="18"/>
      <c r="K94" s="18"/>
    </row>
    <row r="95" spans="2:11" ht="12.75">
      <c r="B95" s="18"/>
      <c r="C95" s="18"/>
      <c r="D95" s="18"/>
      <c r="E95" s="18"/>
      <c r="G95" s="18"/>
      <c r="H95" s="18"/>
      <c r="I95" s="18"/>
      <c r="J95" s="18"/>
      <c r="K95" s="18"/>
    </row>
    <row r="96" spans="2:11" ht="12.75">
      <c r="B96" s="18"/>
      <c r="C96" s="18"/>
      <c r="D96" s="18"/>
      <c r="E96" s="18"/>
      <c r="G96" s="18"/>
      <c r="H96" s="18"/>
      <c r="I96" s="18"/>
      <c r="J96" s="18"/>
      <c r="K96" s="18"/>
    </row>
    <row r="97" spans="2:11" ht="12.75">
      <c r="B97" s="18"/>
      <c r="C97" s="18"/>
      <c r="D97" s="18"/>
      <c r="E97" s="18"/>
      <c r="G97" s="18"/>
      <c r="H97" s="18"/>
      <c r="I97" s="18"/>
      <c r="J97" s="18"/>
      <c r="K97" s="18"/>
    </row>
    <row r="98" spans="2:11" ht="12.75">
      <c r="B98" s="18"/>
      <c r="C98" s="18"/>
      <c r="D98" s="18"/>
      <c r="E98" s="18"/>
      <c r="G98" s="18"/>
      <c r="H98" s="18"/>
      <c r="I98" s="18"/>
      <c r="J98" s="18"/>
      <c r="K98" s="18"/>
    </row>
    <row r="99" spans="2:11" ht="12.75">
      <c r="B99" s="18"/>
      <c r="C99" s="18"/>
      <c r="D99" s="18"/>
      <c r="E99" s="18"/>
      <c r="G99" s="18"/>
      <c r="H99" s="18"/>
      <c r="I99" s="18"/>
      <c r="J99" s="18"/>
      <c r="K99" s="18"/>
    </row>
    <row r="100" spans="2:11" ht="12.75">
      <c r="B100" s="18"/>
      <c r="C100" s="18"/>
      <c r="D100" s="18"/>
      <c r="E100" s="18"/>
      <c r="G100" s="18"/>
      <c r="H100" s="18"/>
      <c r="I100" s="18"/>
      <c r="J100" s="18"/>
      <c r="K100" s="18"/>
    </row>
    <row r="101" spans="2:11" ht="12.75">
      <c r="B101" s="18"/>
      <c r="C101" s="18"/>
      <c r="D101" s="18"/>
      <c r="E101" s="18"/>
      <c r="G101" s="18"/>
      <c r="H101" s="18"/>
      <c r="I101" s="18"/>
      <c r="J101" s="18"/>
      <c r="K101" s="18"/>
    </row>
    <row r="102" spans="2:11" ht="12.75">
      <c r="B102" s="18"/>
      <c r="C102" s="18"/>
      <c r="D102" s="18"/>
      <c r="E102" s="18"/>
      <c r="G102" s="18"/>
      <c r="H102" s="18"/>
      <c r="I102" s="18"/>
      <c r="J102" s="18"/>
      <c r="K102" s="18"/>
    </row>
    <row r="103" spans="2:11" ht="12.75">
      <c r="B103" s="18"/>
      <c r="C103" s="18"/>
      <c r="D103" s="18"/>
      <c r="E103" s="18"/>
      <c r="G103" s="18"/>
      <c r="H103" s="18"/>
      <c r="I103" s="18"/>
      <c r="J103" s="18"/>
      <c r="K103" s="18"/>
    </row>
    <row r="104" spans="2:11" ht="12.75">
      <c r="B104" s="18"/>
      <c r="C104" s="18"/>
      <c r="D104" s="18"/>
      <c r="E104" s="18"/>
      <c r="G104" s="18"/>
      <c r="H104" s="18"/>
      <c r="I104" s="18"/>
      <c r="J104" s="18"/>
      <c r="K104" s="18"/>
    </row>
    <row r="105" spans="2:11" ht="12.75">
      <c r="B105" s="18"/>
      <c r="C105" s="18"/>
      <c r="D105" s="18"/>
      <c r="E105" s="18"/>
      <c r="G105" s="18"/>
      <c r="H105" s="18"/>
      <c r="I105" s="18"/>
      <c r="J105" s="18"/>
      <c r="K105" s="18"/>
    </row>
    <row r="106" spans="2:11" ht="12.75">
      <c r="B106" s="18"/>
      <c r="C106" s="18"/>
      <c r="D106" s="18"/>
      <c r="E106" s="18"/>
      <c r="G106" s="18"/>
      <c r="H106" s="18"/>
      <c r="I106" s="18"/>
      <c r="J106" s="18"/>
      <c r="K106" s="18"/>
    </row>
    <row r="107" spans="2:11" ht="12.75">
      <c r="B107" s="18"/>
      <c r="C107" s="18"/>
      <c r="D107" s="18"/>
      <c r="E107" s="18"/>
      <c r="G107" s="18"/>
      <c r="H107" s="18"/>
      <c r="I107" s="18"/>
      <c r="J107" s="18"/>
      <c r="K107" s="18"/>
    </row>
    <row r="108" spans="2:11" ht="12.75">
      <c r="B108" s="18"/>
      <c r="C108" s="18"/>
      <c r="D108" s="18"/>
      <c r="E108" s="18"/>
      <c r="G108" s="18"/>
      <c r="H108" s="18"/>
      <c r="I108" s="18"/>
      <c r="J108" s="18"/>
      <c r="K108" s="18"/>
    </row>
    <row r="109" spans="2:11" ht="12.75">
      <c r="B109" s="18"/>
      <c r="C109" s="18"/>
      <c r="D109" s="18"/>
      <c r="E109" s="18"/>
      <c r="G109" s="18"/>
      <c r="H109" s="18"/>
      <c r="I109" s="18"/>
      <c r="J109" s="18"/>
      <c r="K109" s="18"/>
    </row>
    <row r="110" spans="2:11" ht="12.75">
      <c r="B110" s="18"/>
      <c r="C110" s="18"/>
      <c r="D110" s="18"/>
      <c r="E110" s="18"/>
      <c r="G110" s="18"/>
      <c r="H110" s="18"/>
      <c r="I110" s="18"/>
      <c r="J110" s="18"/>
      <c r="K110" s="18"/>
    </row>
    <row r="111" spans="2:11" ht="12.75">
      <c r="B111" s="18"/>
      <c r="C111" s="18"/>
      <c r="D111" s="18"/>
      <c r="E111" s="18"/>
      <c r="G111" s="18"/>
      <c r="H111" s="18"/>
      <c r="I111" s="18"/>
      <c r="J111" s="18"/>
      <c r="K111" s="18"/>
    </row>
    <row r="112" spans="2:11" ht="12.75">
      <c r="B112" s="18"/>
      <c r="C112" s="18"/>
      <c r="D112" s="18"/>
      <c r="E112" s="18"/>
      <c r="G112" s="18"/>
      <c r="H112" s="18"/>
      <c r="I112" s="18"/>
      <c r="J112" s="18"/>
      <c r="K112" s="18"/>
    </row>
    <row r="113" spans="2:11" ht="12.75">
      <c r="B113" s="18"/>
      <c r="C113" s="18"/>
      <c r="D113" s="18"/>
      <c r="E113" s="18"/>
      <c r="G113" s="18"/>
      <c r="H113" s="18"/>
      <c r="I113" s="18"/>
      <c r="J113" s="18"/>
      <c r="K113" s="18"/>
    </row>
    <row r="114" spans="2:11" ht="12.75">
      <c r="B114" s="18"/>
      <c r="C114" s="18"/>
      <c r="D114" s="18"/>
      <c r="E114" s="18"/>
      <c r="G114" s="18"/>
      <c r="H114" s="18"/>
      <c r="I114" s="18"/>
      <c r="J114" s="18"/>
      <c r="K114" s="18"/>
    </row>
    <row r="115" spans="2:11" ht="12.75">
      <c r="B115" s="18"/>
      <c r="C115" s="18"/>
      <c r="D115" s="18"/>
      <c r="E115" s="18"/>
      <c r="G115" s="18"/>
      <c r="H115" s="18"/>
      <c r="I115" s="18"/>
      <c r="J115" s="18"/>
      <c r="K115" s="18"/>
    </row>
    <row r="116" spans="2:11" ht="12.75">
      <c r="B116" s="18"/>
      <c r="C116" s="18"/>
      <c r="D116" s="18"/>
      <c r="E116" s="18"/>
      <c r="G116" s="18"/>
      <c r="H116" s="18"/>
      <c r="I116" s="18"/>
      <c r="J116" s="18"/>
      <c r="K116" s="18"/>
    </row>
    <row r="117" spans="2:11" ht="12.75">
      <c r="B117" s="18"/>
      <c r="C117" s="18"/>
      <c r="D117" s="18"/>
      <c r="E117" s="18"/>
      <c r="G117" s="18"/>
      <c r="H117" s="18"/>
      <c r="I117" s="18"/>
      <c r="J117" s="18"/>
      <c r="K117" s="18"/>
    </row>
    <row r="118" spans="2:11" ht="12.75">
      <c r="B118" s="18"/>
      <c r="C118" s="18"/>
      <c r="D118" s="18"/>
      <c r="E118" s="18"/>
      <c r="G118" s="18"/>
      <c r="H118" s="18"/>
      <c r="I118" s="18"/>
      <c r="J118" s="18"/>
      <c r="K118" s="18"/>
    </row>
    <row r="119" spans="2:11" ht="12.75">
      <c r="B119" s="18"/>
      <c r="C119" s="18"/>
      <c r="D119" s="18"/>
      <c r="E119" s="18"/>
      <c r="G119" s="18"/>
      <c r="H119" s="18"/>
      <c r="I119" s="18"/>
      <c r="J119" s="18"/>
      <c r="K119" s="18"/>
    </row>
    <row r="120" spans="2:11" ht="12.75">
      <c r="B120" s="18"/>
      <c r="C120" s="18"/>
      <c r="D120" s="18"/>
      <c r="E120" s="18"/>
      <c r="G120" s="18"/>
      <c r="H120" s="18"/>
      <c r="I120" s="18"/>
      <c r="J120" s="18"/>
      <c r="K120" s="18"/>
    </row>
    <row r="121" spans="2:11" ht="12.75">
      <c r="B121" s="18"/>
      <c r="C121" s="18"/>
      <c r="D121" s="18"/>
      <c r="E121" s="18"/>
      <c r="G121" s="18"/>
      <c r="H121" s="18"/>
      <c r="I121" s="18"/>
      <c r="J121" s="18"/>
      <c r="K121" s="18"/>
    </row>
    <row r="122" spans="2:11" ht="12.75">
      <c r="B122" s="18"/>
      <c r="C122" s="18"/>
      <c r="D122" s="18"/>
      <c r="E122" s="18"/>
      <c r="G122" s="18"/>
      <c r="H122" s="18"/>
      <c r="I122" s="18"/>
      <c r="J122" s="18"/>
      <c r="K122" s="18"/>
    </row>
    <row r="123" spans="2:11" ht="12.75">
      <c r="B123" s="18"/>
      <c r="C123" s="18"/>
      <c r="D123" s="18"/>
      <c r="E123" s="18"/>
      <c r="G123" s="18"/>
      <c r="H123" s="18"/>
      <c r="I123" s="18"/>
      <c r="J123" s="18"/>
      <c r="K123" s="18"/>
    </row>
    <row r="124" spans="2:11" ht="12.75">
      <c r="B124" s="18"/>
      <c r="C124" s="18"/>
      <c r="D124" s="18"/>
      <c r="E124" s="18"/>
      <c r="G124" s="18"/>
      <c r="H124" s="18"/>
      <c r="I124" s="18"/>
      <c r="J124" s="18"/>
      <c r="K124" s="18"/>
    </row>
    <row r="125" spans="2:11" ht="12.75">
      <c r="B125" s="18"/>
      <c r="C125" s="18"/>
      <c r="D125" s="18"/>
      <c r="E125" s="18"/>
      <c r="G125" s="18"/>
      <c r="H125" s="18"/>
      <c r="I125" s="18"/>
      <c r="J125" s="18"/>
      <c r="K125" s="18"/>
    </row>
    <row r="126" spans="2:11" ht="12.75">
      <c r="B126" s="18"/>
      <c r="C126" s="18"/>
      <c r="D126" s="18"/>
      <c r="E126" s="18"/>
      <c r="G126" s="18"/>
      <c r="H126" s="18"/>
      <c r="I126" s="18"/>
      <c r="J126" s="18"/>
      <c r="K126" s="18"/>
    </row>
    <row r="127" spans="2:11" ht="12.75">
      <c r="B127" s="18"/>
      <c r="C127" s="18"/>
      <c r="D127" s="18"/>
      <c r="E127" s="18"/>
      <c r="G127" s="18"/>
      <c r="H127" s="18"/>
      <c r="I127" s="18"/>
      <c r="J127" s="18"/>
      <c r="K127" s="18"/>
    </row>
    <row r="128" spans="2:11" ht="12.75">
      <c r="B128" s="18"/>
      <c r="C128" s="18"/>
      <c r="D128" s="18"/>
      <c r="E128" s="18"/>
      <c r="G128" s="18"/>
      <c r="H128" s="18"/>
      <c r="I128" s="18"/>
      <c r="J128" s="18"/>
      <c r="K128" s="18"/>
    </row>
    <row r="129" spans="2:11" ht="12.75">
      <c r="B129" s="18"/>
      <c r="C129" s="18"/>
      <c r="D129" s="18"/>
      <c r="E129" s="18"/>
      <c r="G129" s="18"/>
      <c r="H129" s="18"/>
      <c r="I129" s="18"/>
      <c r="J129" s="18"/>
      <c r="K129" s="18"/>
    </row>
    <row r="130" spans="2:11" ht="12.75">
      <c r="B130" s="18"/>
      <c r="C130" s="18"/>
      <c r="D130" s="18"/>
      <c r="E130" s="18"/>
      <c r="G130" s="18"/>
      <c r="H130" s="18"/>
      <c r="I130" s="18"/>
      <c r="J130" s="18"/>
      <c r="K130" s="18"/>
    </row>
    <row r="131" spans="2:11" ht="12.75">
      <c r="B131" s="18"/>
      <c r="C131" s="18"/>
      <c r="D131" s="18"/>
      <c r="E131" s="18"/>
      <c r="G131" s="18"/>
      <c r="H131" s="18"/>
      <c r="I131" s="18"/>
      <c r="J131" s="18"/>
      <c r="K131" s="18"/>
    </row>
    <row r="132" spans="2:11">
      <c r="B132" s="18"/>
      <c r="C132" s="18"/>
      <c r="D132" s="18"/>
      <c r="E132" s="18"/>
      <c r="G132" s="18"/>
      <c r="H132" s="18"/>
    </row>
  </sheetData>
  <phoneticPr fontId="6" type="noConversion"/>
  <pageMargins left="0.39370078740157483" right="0.39370078740157483" top="0.43307086614173229" bottom="0.43307086614173229" header="0.39370078740157483" footer="0.39370078740157483"/>
  <pageSetup paperSize="9" orientation="portrait" horizontalDpi="4294967292" verticalDpi="0" r:id="rId1"/>
  <headerFooter alignWithMargins="0">
    <oddFooter>&amp;CPage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27"/>
  <sheetViews>
    <sheetView workbookViewId="0">
      <selection activeCell="B11" sqref="B11"/>
    </sheetView>
  </sheetViews>
  <sheetFormatPr defaultColWidth="11.3984375" defaultRowHeight="13.15"/>
  <cols>
    <col min="1" max="1" width="31.73046875" style="18" customWidth="1"/>
    <col min="2" max="2" width="31.73046875" style="16" customWidth="1"/>
    <col min="3" max="3" width="9.73046875" style="16" customWidth="1"/>
    <col min="4" max="5" width="10.73046875" style="16" customWidth="1"/>
    <col min="6" max="7" width="9.73046875" style="16" customWidth="1"/>
    <col min="8" max="8" width="13.59765625" style="16" customWidth="1"/>
    <col min="9" max="9" width="10.73046875" style="17" customWidth="1"/>
    <col min="10" max="10" width="11.3984375" style="17"/>
    <col min="11" max="16384" width="11.3984375" style="18"/>
  </cols>
  <sheetData>
    <row r="1" spans="2:10" ht="68.099999999999994" customHeight="1"/>
    <row r="2" spans="2:10" ht="20.100000000000001" customHeight="1">
      <c r="B2" s="24" t="s">
        <v>103</v>
      </c>
    </row>
    <row r="3" spans="2:10" ht="15" customHeight="1" thickBot="1">
      <c r="B3" s="17"/>
    </row>
    <row r="4" spans="2:10" s="20" customFormat="1" ht="84.75" customHeight="1" thickTop="1">
      <c r="B4" s="31" t="s">
        <v>97</v>
      </c>
      <c r="C4" s="32" t="s">
        <v>28</v>
      </c>
      <c r="D4" s="32" t="s">
        <v>24</v>
      </c>
      <c r="E4" s="32" t="s">
        <v>25</v>
      </c>
      <c r="F4" s="32" t="s">
        <v>76</v>
      </c>
      <c r="G4" s="32" t="s">
        <v>89</v>
      </c>
      <c r="H4" s="32" t="s">
        <v>176</v>
      </c>
      <c r="I4" s="33" t="s">
        <v>82</v>
      </c>
    </row>
    <row r="5" spans="2:10" ht="12.75" customHeight="1">
      <c r="B5" s="34" t="s">
        <v>27</v>
      </c>
      <c r="C5" s="12"/>
      <c r="D5" s="12"/>
      <c r="E5" s="12"/>
      <c r="F5" s="12"/>
      <c r="G5" s="12"/>
      <c r="H5" s="12"/>
      <c r="I5" s="35"/>
    </row>
    <row r="6" spans="2:10">
      <c r="B6" s="36" t="s">
        <v>151</v>
      </c>
      <c r="C6" s="135">
        <v>0</v>
      </c>
      <c r="D6" s="15"/>
      <c r="E6" s="15"/>
      <c r="F6" s="15"/>
      <c r="G6" s="15"/>
      <c r="H6" s="131">
        <v>400</v>
      </c>
      <c r="I6" s="35">
        <f>C6*H6</f>
        <v>0</v>
      </c>
    </row>
    <row r="7" spans="2:10">
      <c r="B7" s="36" t="s">
        <v>152</v>
      </c>
      <c r="C7" s="135">
        <v>0</v>
      </c>
      <c r="D7" s="15"/>
      <c r="E7" s="15"/>
      <c r="F7" s="15"/>
      <c r="G7" s="15"/>
      <c r="H7" s="131">
        <v>200</v>
      </c>
      <c r="I7" s="35">
        <f>C7*H7</f>
        <v>0</v>
      </c>
    </row>
    <row r="8" spans="2:10">
      <c r="B8" s="36" t="s">
        <v>153</v>
      </c>
      <c r="C8" s="135">
        <v>0</v>
      </c>
      <c r="D8" s="68"/>
      <c r="E8" s="15"/>
      <c r="F8" s="15"/>
      <c r="G8" s="15"/>
      <c r="H8" s="131">
        <v>60</v>
      </c>
      <c r="I8" s="35">
        <f t="shared" ref="I8:I15" si="0">C8*H8</f>
        <v>0</v>
      </c>
    </row>
    <row r="9" spans="2:10" ht="14.1" customHeight="1">
      <c r="B9" s="36" t="s">
        <v>154</v>
      </c>
      <c r="C9" s="135">
        <v>0</v>
      </c>
      <c r="D9" s="15"/>
      <c r="E9" s="15"/>
      <c r="F9" s="15"/>
      <c r="G9" s="15"/>
      <c r="H9" s="131">
        <v>30</v>
      </c>
      <c r="I9" s="35">
        <f>C9*H9</f>
        <v>0</v>
      </c>
    </row>
    <row r="10" spans="2:10" ht="11.1" customHeight="1">
      <c r="B10" s="139"/>
      <c r="C10" s="15"/>
      <c r="D10" s="15"/>
      <c r="E10" s="15"/>
      <c r="F10" s="15"/>
      <c r="G10" s="15"/>
      <c r="H10" s="15"/>
      <c r="I10" s="35"/>
    </row>
    <row r="11" spans="2:10" ht="12.75" customHeight="1">
      <c r="B11" s="34" t="s">
        <v>98</v>
      </c>
      <c r="C11" s="15"/>
      <c r="D11" s="15"/>
      <c r="E11" s="15"/>
      <c r="F11" s="15"/>
      <c r="G11" s="15"/>
      <c r="H11" s="15"/>
      <c r="I11" s="35"/>
      <c r="J11" s="18"/>
    </row>
    <row r="12" spans="2:10" ht="12.75">
      <c r="B12" s="36" t="s">
        <v>63</v>
      </c>
      <c r="C12" s="135">
        <v>0</v>
      </c>
      <c r="D12" s="15"/>
      <c r="E12" s="15"/>
      <c r="F12" s="15"/>
      <c r="G12" s="15"/>
      <c r="H12" s="131">
        <v>10</v>
      </c>
      <c r="I12" s="35">
        <f t="shared" si="0"/>
        <v>0</v>
      </c>
      <c r="J12" s="18"/>
    </row>
    <row r="13" spans="2:10" ht="12.75">
      <c r="B13" s="143" t="s">
        <v>133</v>
      </c>
      <c r="C13" s="135">
        <v>0</v>
      </c>
      <c r="D13" s="15"/>
      <c r="E13" s="15"/>
      <c r="F13" s="15"/>
      <c r="G13" s="15"/>
      <c r="H13" s="131">
        <v>20</v>
      </c>
      <c r="I13" s="35">
        <f t="shared" si="0"/>
        <v>0</v>
      </c>
      <c r="J13" s="18"/>
    </row>
    <row r="14" spans="2:10" ht="12.75">
      <c r="B14" s="143" t="s">
        <v>140</v>
      </c>
      <c r="C14" s="135">
        <v>0</v>
      </c>
      <c r="D14" s="15"/>
      <c r="E14" s="15"/>
      <c r="F14" s="15"/>
      <c r="G14" s="15"/>
      <c r="H14" s="131">
        <v>20</v>
      </c>
      <c r="I14" s="35">
        <f t="shared" si="0"/>
        <v>0</v>
      </c>
      <c r="J14" s="18"/>
    </row>
    <row r="15" spans="2:10" ht="12.75">
      <c r="B15" s="143" t="s">
        <v>134</v>
      </c>
      <c r="C15" s="135">
        <v>0</v>
      </c>
      <c r="D15" s="15"/>
      <c r="E15" s="15"/>
      <c r="F15" s="15"/>
      <c r="G15" s="15"/>
      <c r="H15" s="135"/>
      <c r="I15" s="35">
        <f t="shared" si="0"/>
        <v>0</v>
      </c>
      <c r="J15" s="18"/>
    </row>
    <row r="16" spans="2:10" ht="12.75">
      <c r="B16" s="143"/>
      <c r="C16" s="15"/>
      <c r="D16" s="15"/>
      <c r="E16" s="15"/>
      <c r="F16" s="15"/>
      <c r="G16" s="15"/>
      <c r="H16" s="12"/>
      <c r="I16" s="35"/>
      <c r="J16" s="18"/>
    </row>
    <row r="17" spans="2:10">
      <c r="B17" s="34" t="s">
        <v>96</v>
      </c>
      <c r="C17" s="15"/>
      <c r="D17" s="15"/>
      <c r="E17" s="15"/>
      <c r="F17" s="15"/>
      <c r="G17" s="15"/>
      <c r="H17" s="132"/>
      <c r="I17" s="35"/>
      <c r="J17" s="18"/>
    </row>
    <row r="18" spans="2:10">
      <c r="B18" s="36" t="s">
        <v>135</v>
      </c>
      <c r="C18" s="135">
        <v>0</v>
      </c>
      <c r="D18" s="131">
        <v>70</v>
      </c>
      <c r="E18" s="131">
        <v>5</v>
      </c>
      <c r="F18" s="15">
        <v>2080</v>
      </c>
      <c r="G18" s="15">
        <f>8760-F18</f>
        <v>6680</v>
      </c>
      <c r="H18" s="12">
        <f>(D18*F18+E18*G18)/1000</f>
        <v>179</v>
      </c>
      <c r="I18" s="35">
        <f>C18*H18</f>
        <v>0</v>
      </c>
      <c r="J18" s="18"/>
    </row>
    <row r="19" spans="2:10" ht="12.75" customHeight="1">
      <c r="B19" s="36" t="s">
        <v>136</v>
      </c>
      <c r="C19" s="135">
        <v>0</v>
      </c>
      <c r="D19" s="15"/>
      <c r="E19" s="15"/>
      <c r="F19" s="15"/>
      <c r="G19" s="15"/>
      <c r="H19" s="131">
        <v>20</v>
      </c>
      <c r="I19" s="35">
        <f>C19*H19</f>
        <v>0</v>
      </c>
      <c r="J19" s="18"/>
    </row>
    <row r="20" spans="2:10">
      <c r="B20" s="140" t="s">
        <v>146</v>
      </c>
      <c r="C20" s="15"/>
      <c r="D20" s="15"/>
      <c r="E20" s="15"/>
      <c r="F20" s="15"/>
      <c r="G20" s="15"/>
      <c r="H20" s="11"/>
      <c r="I20" s="37"/>
      <c r="J20" s="18"/>
    </row>
    <row r="21" spans="2:10" ht="11.1" customHeight="1">
      <c r="B21" s="139"/>
      <c r="C21" s="15"/>
      <c r="D21" s="15"/>
      <c r="E21" s="15"/>
      <c r="F21" s="15"/>
      <c r="G21" s="15"/>
      <c r="H21" s="15"/>
      <c r="I21" s="35"/>
      <c r="J21" s="18"/>
    </row>
    <row r="22" spans="2:10" ht="14.1" customHeight="1" thickBot="1">
      <c r="B22" s="38" t="s">
        <v>6</v>
      </c>
      <c r="C22" s="39"/>
      <c r="D22" s="39"/>
      <c r="E22" s="39"/>
      <c r="F22" s="39"/>
      <c r="G22" s="39"/>
      <c r="H22" s="39"/>
      <c r="I22" s="40">
        <f>SUM(I6:I21)</f>
        <v>0</v>
      </c>
      <c r="J22" s="18"/>
    </row>
    <row r="23" spans="2:10" ht="12.75" customHeight="1" thickTop="1">
      <c r="B23" s="18"/>
      <c r="C23" s="18"/>
      <c r="D23" s="18"/>
      <c r="E23" s="18"/>
      <c r="F23" s="18"/>
      <c r="G23" s="18"/>
      <c r="H23" s="18"/>
      <c r="I23" s="18"/>
      <c r="J23" s="18"/>
    </row>
    <row r="24" spans="2:10" ht="12.75">
      <c r="B24" s="18"/>
      <c r="C24" s="18"/>
      <c r="D24" s="18"/>
      <c r="E24" s="18"/>
      <c r="F24" s="18"/>
      <c r="G24" s="18"/>
      <c r="H24" s="18"/>
      <c r="I24" s="18"/>
      <c r="J24" s="18"/>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spans="2: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12.75">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32.1" customHeight="1">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12.75">
      <c r="B43" s="18"/>
      <c r="C43" s="18"/>
      <c r="D43" s="18"/>
      <c r="E43" s="18"/>
      <c r="F43" s="18"/>
      <c r="G43" s="18"/>
      <c r="H43" s="18"/>
      <c r="I43" s="18"/>
      <c r="J43" s="18"/>
    </row>
    <row r="44" spans="2:10" ht="12.75">
      <c r="B44" s="18"/>
      <c r="C44" s="18"/>
      <c r="D44" s="18"/>
      <c r="E44" s="18"/>
      <c r="F44" s="18"/>
      <c r="G44" s="18"/>
      <c r="H44" s="18"/>
      <c r="I44" s="18"/>
      <c r="J44" s="18"/>
    </row>
    <row r="45" spans="2:10" ht="12.75">
      <c r="B45" s="18"/>
      <c r="C45" s="18"/>
      <c r="D45" s="18"/>
      <c r="E45" s="18"/>
      <c r="F45" s="18"/>
      <c r="G45" s="18"/>
      <c r="H45" s="18"/>
      <c r="I45" s="18"/>
      <c r="J45" s="18"/>
    </row>
    <row r="46" spans="2:10" ht="24.75" customHeight="1">
      <c r="B46" s="18"/>
      <c r="C46" s="18"/>
      <c r="D46" s="18"/>
      <c r="E46" s="18"/>
      <c r="F46" s="18"/>
      <c r="G46" s="18"/>
      <c r="H46" s="18"/>
      <c r="I46" s="18"/>
      <c r="J46" s="18"/>
    </row>
    <row r="47" spans="2:10" ht="12.75" customHeight="1">
      <c r="B47" s="18"/>
      <c r="C47" s="18"/>
      <c r="D47" s="18"/>
      <c r="E47" s="18"/>
      <c r="F47" s="18"/>
      <c r="G47" s="18"/>
      <c r="H47" s="18"/>
      <c r="I47" s="18"/>
      <c r="J47" s="18"/>
    </row>
    <row r="48" spans="2:10" ht="12.75" customHeight="1">
      <c r="B48" s="18"/>
      <c r="C48" s="18"/>
      <c r="D48" s="18"/>
      <c r="E48" s="18"/>
      <c r="F48" s="18"/>
      <c r="G48" s="18"/>
      <c r="H48" s="18"/>
      <c r="I48" s="18"/>
      <c r="J48" s="18"/>
    </row>
    <row r="49" spans="2:10" ht="12.75" customHeight="1">
      <c r="B49" s="18"/>
      <c r="C49" s="18"/>
      <c r="D49" s="18"/>
      <c r="E49" s="18"/>
      <c r="F49" s="18"/>
      <c r="G49" s="18"/>
      <c r="H49" s="18"/>
      <c r="I49" s="18"/>
      <c r="J49" s="18"/>
    </row>
    <row r="50" spans="2:10" ht="12.75" customHeight="1">
      <c r="B50" s="18"/>
      <c r="C50" s="18"/>
      <c r="D50" s="18"/>
      <c r="E50" s="18"/>
      <c r="F50" s="18"/>
      <c r="G50" s="18"/>
      <c r="H50" s="18"/>
      <c r="I50" s="18"/>
      <c r="J50" s="18"/>
    </row>
    <row r="51" spans="2:10" ht="12.75">
      <c r="B51" s="18"/>
      <c r="C51" s="18"/>
      <c r="D51" s="18"/>
      <c r="E51" s="18"/>
      <c r="F51" s="18"/>
      <c r="G51" s="18"/>
      <c r="H51" s="18"/>
      <c r="I51" s="18"/>
      <c r="J51" s="18"/>
    </row>
    <row r="52" spans="2:10" ht="12.75" customHeight="1">
      <c r="B52" s="18"/>
      <c r="C52" s="18"/>
      <c r="D52" s="18"/>
      <c r="E52" s="18"/>
      <c r="F52" s="18"/>
      <c r="G52" s="18"/>
      <c r="H52" s="18"/>
      <c r="I52" s="18"/>
      <c r="J52" s="18"/>
    </row>
    <row r="53" spans="2:10" ht="32.1" customHeight="1">
      <c r="B53" s="18"/>
      <c r="C53" s="18"/>
      <c r="D53" s="18"/>
      <c r="E53" s="18"/>
      <c r="F53" s="18"/>
      <c r="G53" s="18"/>
      <c r="H53" s="18"/>
      <c r="I53" s="18"/>
      <c r="J53" s="18"/>
    </row>
    <row r="54" spans="2:10" ht="12.75">
      <c r="B54" s="18"/>
      <c r="C54" s="18"/>
      <c r="D54" s="18"/>
      <c r="E54" s="18"/>
      <c r="F54" s="18"/>
      <c r="G54" s="18"/>
      <c r="H54" s="18"/>
      <c r="I54" s="18"/>
      <c r="J54" s="18"/>
    </row>
    <row r="55" spans="2:10" ht="12.75">
      <c r="B55" s="18"/>
      <c r="C55" s="18"/>
      <c r="D55" s="18"/>
      <c r="E55" s="18"/>
      <c r="F55" s="18"/>
      <c r="G55" s="18"/>
      <c r="H55" s="18"/>
      <c r="I55" s="18"/>
      <c r="J55" s="18"/>
    </row>
    <row r="56" spans="2:10" ht="12.75">
      <c r="B56" s="18"/>
      <c r="C56" s="18"/>
      <c r="D56" s="18"/>
      <c r="E56" s="18"/>
      <c r="F56" s="18"/>
      <c r="G56" s="18"/>
      <c r="H56" s="18"/>
      <c r="I56" s="18"/>
      <c r="J56" s="18"/>
    </row>
    <row r="57" spans="2:10" ht="12.75">
      <c r="B57" s="18"/>
      <c r="C57" s="18"/>
      <c r="D57" s="18"/>
      <c r="E57" s="18"/>
      <c r="F57" s="18"/>
      <c r="G57" s="18"/>
      <c r="H57" s="18"/>
      <c r="I57" s="18"/>
      <c r="J57" s="18"/>
    </row>
    <row r="58" spans="2:10" ht="12.75">
      <c r="B58" s="18"/>
      <c r="C58" s="18"/>
      <c r="D58" s="18"/>
      <c r="E58" s="18"/>
      <c r="F58" s="18"/>
      <c r="G58" s="18"/>
      <c r="H58" s="18"/>
      <c r="I58" s="18"/>
      <c r="J58" s="18"/>
    </row>
    <row r="59" spans="2:10" ht="38.1" customHeight="1">
      <c r="B59" s="18"/>
      <c r="C59" s="18"/>
      <c r="D59" s="18"/>
      <c r="E59" s="18"/>
      <c r="F59" s="18"/>
      <c r="G59" s="18"/>
      <c r="H59" s="18"/>
      <c r="I59" s="18"/>
      <c r="J59" s="18"/>
    </row>
    <row r="60" spans="2:10" ht="12.75">
      <c r="B60" s="18"/>
      <c r="C60" s="18"/>
      <c r="D60" s="18"/>
      <c r="E60" s="18"/>
      <c r="F60" s="18"/>
      <c r="G60" s="18"/>
      <c r="H60" s="18"/>
      <c r="I60" s="18"/>
      <c r="J60" s="18"/>
    </row>
    <row r="61" spans="2:10" ht="12.75">
      <c r="B61" s="18"/>
      <c r="C61" s="18"/>
      <c r="D61" s="18"/>
      <c r="E61" s="18"/>
      <c r="F61" s="18"/>
      <c r="G61" s="18"/>
      <c r="H61" s="18"/>
      <c r="I61" s="18"/>
      <c r="J61" s="18"/>
    </row>
    <row r="62" spans="2:10" ht="12.75">
      <c r="B62" s="18"/>
      <c r="C62" s="18"/>
      <c r="D62" s="18"/>
      <c r="E62" s="18"/>
      <c r="F62" s="18"/>
      <c r="G62" s="18"/>
      <c r="H62" s="18"/>
      <c r="I62" s="18"/>
      <c r="J62" s="18"/>
    </row>
    <row r="63" spans="2:10" ht="12.75">
      <c r="B63" s="18"/>
      <c r="C63" s="18"/>
      <c r="D63" s="18"/>
      <c r="E63" s="18"/>
      <c r="F63" s="18"/>
      <c r="G63" s="18"/>
      <c r="H63" s="18"/>
      <c r="I63" s="18"/>
      <c r="J63" s="18"/>
    </row>
    <row r="64" spans="2:10" ht="12.75">
      <c r="B64" s="18"/>
      <c r="C64" s="18"/>
      <c r="D64" s="18"/>
      <c r="E64" s="18"/>
      <c r="F64" s="18"/>
      <c r="G64" s="18"/>
      <c r="H64" s="18"/>
      <c r="I64" s="18"/>
      <c r="J64" s="18"/>
    </row>
    <row r="65" spans="2:10" ht="12.75">
      <c r="B65" s="18"/>
      <c r="C65" s="18"/>
      <c r="D65" s="18"/>
      <c r="E65" s="18"/>
      <c r="F65" s="18"/>
      <c r="G65" s="18"/>
      <c r="H65" s="18"/>
      <c r="I65" s="18"/>
      <c r="J65" s="18"/>
    </row>
    <row r="66" spans="2:10" ht="12.75">
      <c r="B66" s="18"/>
      <c r="C66" s="18"/>
      <c r="D66" s="18"/>
      <c r="E66" s="18"/>
      <c r="F66" s="18"/>
      <c r="G66" s="18"/>
      <c r="H66" s="18"/>
      <c r="I66" s="18"/>
      <c r="J66" s="18"/>
    </row>
    <row r="67" spans="2:10" ht="12.75">
      <c r="B67" s="18"/>
      <c r="C67" s="18"/>
      <c r="D67" s="18"/>
      <c r="E67" s="18"/>
      <c r="F67" s="18"/>
      <c r="G67" s="18"/>
      <c r="H67" s="18"/>
      <c r="I67" s="18"/>
      <c r="J67" s="18"/>
    </row>
    <row r="68" spans="2:10" ht="12.75">
      <c r="B68" s="18"/>
      <c r="C68" s="18"/>
      <c r="D68" s="18"/>
      <c r="E68" s="18"/>
      <c r="F68" s="18"/>
      <c r="G68" s="18"/>
      <c r="H68" s="18"/>
      <c r="I68" s="18"/>
      <c r="J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12.75">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39.75" customHeight="1">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12.75">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12.75">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2:10" ht="39.75" customHeight="1">
      <c r="B88" s="18"/>
      <c r="C88" s="18"/>
      <c r="D88" s="18"/>
      <c r="E88" s="18"/>
      <c r="F88" s="18"/>
      <c r="G88" s="18"/>
      <c r="H88" s="18"/>
      <c r="I88" s="18"/>
      <c r="J88" s="18"/>
    </row>
    <row r="89" spans="2:10" ht="12.75">
      <c r="B89" s="18"/>
      <c r="C89" s="18"/>
      <c r="D89" s="18"/>
      <c r="E89" s="18"/>
      <c r="F89" s="18"/>
      <c r="G89" s="18"/>
      <c r="H89" s="18"/>
      <c r="I89" s="18"/>
      <c r="J89" s="18"/>
    </row>
    <row r="90" spans="2:10" ht="12.75">
      <c r="B90" s="18"/>
      <c r="C90" s="18"/>
      <c r="D90" s="18"/>
      <c r="E90" s="18"/>
      <c r="F90" s="18"/>
      <c r="G90" s="18"/>
      <c r="H90" s="18"/>
      <c r="I90" s="18"/>
      <c r="J90" s="18"/>
    </row>
    <row r="91" spans="2:10" ht="12.75">
      <c r="B91" s="18"/>
      <c r="C91" s="18"/>
      <c r="D91" s="18"/>
      <c r="E91" s="18"/>
      <c r="F91" s="18"/>
      <c r="G91" s="18"/>
      <c r="H91" s="18"/>
      <c r="I91" s="18"/>
      <c r="J91" s="18"/>
    </row>
    <row r="92" spans="2:10" ht="12.75">
      <c r="B92" s="18"/>
      <c r="C92" s="18"/>
      <c r="D92" s="18"/>
      <c r="E92" s="18"/>
      <c r="F92" s="18"/>
      <c r="G92" s="18"/>
      <c r="H92" s="18"/>
      <c r="I92" s="18"/>
      <c r="J92" s="18"/>
    </row>
    <row r="93" spans="2:10" ht="12.75">
      <c r="B93" s="18"/>
      <c r="C93" s="18"/>
      <c r="D93" s="18"/>
      <c r="E93" s="18"/>
      <c r="F93" s="18"/>
      <c r="G93" s="18"/>
      <c r="H93" s="18"/>
      <c r="I93" s="18"/>
      <c r="J93" s="18"/>
    </row>
    <row r="94" spans="2:10" ht="12.75">
      <c r="B94" s="18"/>
      <c r="C94" s="18"/>
      <c r="D94" s="18"/>
      <c r="E94" s="18"/>
      <c r="F94" s="18"/>
      <c r="G94" s="18"/>
      <c r="H94" s="18"/>
      <c r="I94" s="18"/>
      <c r="J94" s="18"/>
    </row>
    <row r="95" spans="2:10" ht="12.75">
      <c r="B95" s="18"/>
      <c r="C95" s="18"/>
      <c r="D95" s="18"/>
      <c r="E95" s="18"/>
      <c r="F95" s="18"/>
      <c r="G95" s="18"/>
      <c r="H95" s="18"/>
      <c r="I95" s="18"/>
      <c r="J95" s="18"/>
    </row>
    <row r="96" spans="2:10" ht="12.75">
      <c r="B96" s="18"/>
      <c r="C96" s="18"/>
      <c r="D96" s="18"/>
      <c r="E96" s="18"/>
      <c r="F96" s="18"/>
      <c r="G96" s="18"/>
      <c r="H96" s="18"/>
      <c r="I96" s="18"/>
      <c r="J96" s="18"/>
    </row>
    <row r="97" spans="2:10" ht="12.75">
      <c r="B97" s="18"/>
      <c r="C97" s="18"/>
      <c r="D97" s="18"/>
      <c r="E97" s="18"/>
      <c r="F97" s="18"/>
      <c r="G97" s="18"/>
      <c r="H97" s="18"/>
      <c r="I97" s="18"/>
      <c r="J97" s="18"/>
    </row>
    <row r="98" spans="2:10" ht="12.75">
      <c r="B98" s="18"/>
      <c r="C98" s="18"/>
      <c r="D98" s="18"/>
      <c r="E98" s="18"/>
      <c r="F98" s="18"/>
      <c r="G98" s="18"/>
      <c r="H98" s="18"/>
      <c r="I98" s="18"/>
      <c r="J98" s="18"/>
    </row>
    <row r="99" spans="2:10" ht="12.75">
      <c r="B99" s="18"/>
      <c r="C99" s="18"/>
      <c r="D99" s="18"/>
      <c r="E99" s="18"/>
      <c r="F99" s="18"/>
      <c r="G99" s="18"/>
      <c r="H99" s="18"/>
      <c r="I99" s="18"/>
      <c r="J99" s="18"/>
    </row>
    <row r="100" spans="2:10" ht="12.75">
      <c r="B100" s="18"/>
      <c r="C100" s="18"/>
      <c r="D100" s="18"/>
      <c r="E100" s="18"/>
      <c r="F100" s="18"/>
      <c r="G100" s="18"/>
      <c r="H100" s="18"/>
      <c r="I100" s="18"/>
      <c r="J100" s="18"/>
    </row>
    <row r="101" spans="2:10" ht="12.75">
      <c r="B101" s="18"/>
      <c r="C101" s="18"/>
      <c r="D101" s="18"/>
      <c r="E101" s="18"/>
      <c r="F101" s="18"/>
      <c r="G101" s="18"/>
      <c r="H101" s="18"/>
      <c r="I101" s="18"/>
      <c r="J101" s="18"/>
    </row>
    <row r="102" spans="2:10" ht="12.75">
      <c r="B102" s="18"/>
      <c r="C102" s="18"/>
      <c r="D102" s="18"/>
      <c r="E102" s="18"/>
      <c r="F102" s="18"/>
      <c r="G102" s="18"/>
      <c r="H102" s="18"/>
      <c r="I102" s="18"/>
      <c r="J102" s="18"/>
    </row>
    <row r="103" spans="2:10" ht="12.75">
      <c r="B103" s="18"/>
      <c r="C103" s="18"/>
      <c r="D103" s="18"/>
      <c r="E103" s="18"/>
      <c r="F103" s="18"/>
      <c r="G103" s="18"/>
      <c r="H103" s="18"/>
      <c r="I103" s="18"/>
      <c r="J103" s="18"/>
    </row>
    <row r="104" spans="2:10" ht="12.75">
      <c r="B104" s="18"/>
      <c r="C104" s="18"/>
      <c r="D104" s="18"/>
      <c r="E104" s="18"/>
      <c r="F104" s="18"/>
      <c r="G104" s="18"/>
      <c r="H104" s="18"/>
      <c r="I104" s="18"/>
      <c r="J104" s="18"/>
    </row>
    <row r="105" spans="2:10" ht="12.75">
      <c r="B105" s="18"/>
      <c r="C105" s="18"/>
      <c r="D105" s="18"/>
      <c r="E105" s="18"/>
      <c r="F105" s="18"/>
      <c r="G105" s="18"/>
      <c r="H105" s="18"/>
      <c r="I105" s="18"/>
      <c r="J105" s="18"/>
    </row>
    <row r="106" spans="2:10" ht="12.75">
      <c r="B106" s="18"/>
      <c r="C106" s="18"/>
      <c r="D106" s="18"/>
      <c r="E106" s="18"/>
      <c r="F106" s="18"/>
      <c r="G106" s="18"/>
      <c r="H106" s="18"/>
      <c r="I106" s="18"/>
      <c r="J106" s="18"/>
    </row>
    <row r="107" spans="2:10" ht="12.75">
      <c r="B107" s="18"/>
      <c r="C107" s="18"/>
      <c r="D107" s="18"/>
      <c r="E107" s="18"/>
      <c r="F107" s="18"/>
      <c r="G107" s="18"/>
      <c r="H107" s="18"/>
      <c r="I107" s="18"/>
      <c r="J107" s="18"/>
    </row>
    <row r="108" spans="2:10" ht="12.75">
      <c r="B108" s="18"/>
      <c r="C108" s="18"/>
      <c r="D108" s="18"/>
      <c r="E108" s="18"/>
      <c r="F108" s="18"/>
      <c r="G108" s="18"/>
      <c r="H108" s="18"/>
      <c r="I108" s="18"/>
      <c r="J108" s="18"/>
    </row>
    <row r="109" spans="2:10" ht="12.75">
      <c r="B109" s="18"/>
      <c r="C109" s="18"/>
      <c r="D109" s="18"/>
      <c r="E109" s="18"/>
      <c r="F109" s="18"/>
      <c r="G109" s="18"/>
      <c r="H109" s="18"/>
      <c r="I109" s="18"/>
      <c r="J109" s="18"/>
    </row>
    <row r="110" spans="2:10" ht="12.75">
      <c r="B110" s="18"/>
      <c r="C110" s="18"/>
      <c r="D110" s="18"/>
      <c r="E110" s="18"/>
      <c r="F110" s="18"/>
      <c r="G110" s="18"/>
      <c r="H110" s="18"/>
      <c r="I110" s="18"/>
      <c r="J110" s="18"/>
    </row>
    <row r="111" spans="2:10" ht="12.75">
      <c r="B111" s="18"/>
      <c r="C111" s="18"/>
      <c r="D111" s="18"/>
      <c r="E111" s="18"/>
      <c r="F111" s="18"/>
      <c r="G111" s="18"/>
      <c r="H111" s="18"/>
      <c r="I111" s="18"/>
      <c r="J111" s="18"/>
    </row>
    <row r="112" spans="2:10" ht="12.75">
      <c r="B112" s="18"/>
      <c r="C112" s="18"/>
      <c r="D112" s="18"/>
      <c r="E112" s="18"/>
      <c r="F112" s="18"/>
      <c r="G112" s="18"/>
      <c r="H112" s="18"/>
      <c r="I112" s="18"/>
      <c r="J112" s="18"/>
    </row>
    <row r="113" spans="2:10" ht="12.75">
      <c r="B113" s="18"/>
      <c r="C113" s="18"/>
      <c r="D113" s="18"/>
      <c r="E113" s="18"/>
      <c r="F113" s="18"/>
      <c r="G113" s="18"/>
      <c r="H113" s="18"/>
      <c r="I113" s="18"/>
      <c r="J113" s="18"/>
    </row>
    <row r="114" spans="2:10" ht="12.75">
      <c r="B114" s="18"/>
      <c r="C114" s="18"/>
      <c r="D114" s="18"/>
      <c r="E114" s="18"/>
      <c r="F114" s="18"/>
      <c r="G114" s="18"/>
      <c r="H114" s="18"/>
      <c r="I114" s="18"/>
      <c r="J114" s="18"/>
    </row>
    <row r="115" spans="2:10" ht="12.75">
      <c r="B115" s="18"/>
      <c r="C115" s="18"/>
      <c r="D115" s="18"/>
      <c r="E115" s="18"/>
      <c r="F115" s="18"/>
      <c r="G115" s="18"/>
      <c r="H115" s="18"/>
      <c r="I115" s="18"/>
      <c r="J115" s="18"/>
    </row>
    <row r="116" spans="2:10" ht="12.75">
      <c r="B116" s="18"/>
      <c r="C116" s="18"/>
      <c r="D116" s="18"/>
      <c r="E116" s="18"/>
      <c r="F116" s="18"/>
      <c r="G116" s="18"/>
      <c r="H116" s="18"/>
      <c r="I116" s="18"/>
      <c r="J116" s="18"/>
    </row>
    <row r="117" spans="2:10" ht="12.75">
      <c r="B117" s="18"/>
      <c r="C117" s="18"/>
      <c r="D117" s="18"/>
      <c r="E117" s="18"/>
      <c r="F117" s="18"/>
      <c r="G117" s="18"/>
      <c r="H117" s="18"/>
      <c r="I117" s="18"/>
      <c r="J117" s="18"/>
    </row>
    <row r="118" spans="2:10" ht="12.75">
      <c r="B118" s="18"/>
      <c r="C118" s="18"/>
      <c r="D118" s="18"/>
      <c r="E118" s="18"/>
      <c r="F118" s="18"/>
      <c r="G118" s="18"/>
      <c r="H118" s="18"/>
      <c r="I118" s="18"/>
      <c r="J118" s="18"/>
    </row>
    <row r="119" spans="2:10" ht="12.75">
      <c r="B119" s="18"/>
      <c r="C119" s="18"/>
      <c r="D119" s="18"/>
      <c r="E119" s="18"/>
      <c r="F119" s="18"/>
      <c r="G119" s="18"/>
      <c r="H119" s="18"/>
      <c r="I119" s="18"/>
      <c r="J119" s="18"/>
    </row>
    <row r="120" spans="2:10" ht="12.75">
      <c r="B120" s="18"/>
      <c r="C120" s="18"/>
      <c r="D120" s="18"/>
      <c r="E120" s="18"/>
      <c r="F120" s="18"/>
      <c r="G120" s="18"/>
      <c r="H120" s="18"/>
      <c r="I120" s="18"/>
      <c r="J120" s="18"/>
    </row>
    <row r="121" spans="2:10" ht="12.75">
      <c r="B121" s="18"/>
      <c r="C121" s="18"/>
      <c r="D121" s="18"/>
      <c r="E121" s="18"/>
      <c r="F121" s="18"/>
      <c r="G121" s="18"/>
      <c r="H121" s="18"/>
      <c r="I121" s="18"/>
      <c r="J121" s="18"/>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2:10" ht="12.75">
      <c r="B124" s="18"/>
      <c r="C124" s="18"/>
      <c r="D124" s="18"/>
      <c r="E124" s="18"/>
      <c r="F124" s="18"/>
      <c r="G124" s="18"/>
      <c r="H124" s="18"/>
      <c r="I124" s="18"/>
      <c r="J124" s="18"/>
    </row>
    <row r="125" spans="2:10" ht="12.75">
      <c r="B125" s="18"/>
      <c r="C125" s="18"/>
      <c r="D125" s="18"/>
      <c r="E125" s="18"/>
      <c r="F125" s="18"/>
      <c r="G125" s="18"/>
      <c r="H125" s="18"/>
      <c r="I125" s="18"/>
      <c r="J125" s="18"/>
    </row>
    <row r="126" spans="2:10" ht="12.75">
      <c r="B126" s="18"/>
      <c r="C126" s="18"/>
      <c r="D126" s="18"/>
      <c r="E126" s="18"/>
      <c r="F126" s="18"/>
      <c r="G126" s="18"/>
      <c r="H126" s="18"/>
      <c r="I126" s="18"/>
      <c r="J126" s="18"/>
    </row>
    <row r="127" spans="2:10">
      <c r="J127" s="18"/>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ignoredErrors>
    <ignoredError sqref="I22" emptyCellReference="1"/>
  </ignoredErrors>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6"/>
  <sheetViews>
    <sheetView workbookViewId="0">
      <selection activeCell="B19" sqref="B19"/>
    </sheetView>
  </sheetViews>
  <sheetFormatPr defaultColWidth="11.3984375" defaultRowHeight="13.15"/>
  <cols>
    <col min="1" max="1" width="35.1328125" style="18" customWidth="1"/>
    <col min="2" max="2" width="35.73046875" style="16" customWidth="1"/>
    <col min="3" max="3" width="11.3984375" style="16"/>
    <col min="4" max="4" width="10" style="16" customWidth="1"/>
    <col min="5" max="5" width="11" style="16" customWidth="1"/>
    <col min="6" max="6" width="17.3984375" style="17" customWidth="1"/>
    <col min="7" max="7" width="11.3984375" style="17"/>
    <col min="8" max="16384" width="11.3984375" style="18"/>
  </cols>
  <sheetData>
    <row r="1" spans="2:7" ht="59.1" customHeight="1"/>
    <row r="2" spans="2:7" ht="20.100000000000001" customHeight="1">
      <c r="B2" s="24" t="s">
        <v>103</v>
      </c>
    </row>
    <row r="3" spans="2:7" ht="15" customHeight="1" thickBot="1">
      <c r="B3" s="17"/>
    </row>
    <row r="4" spans="2:7" s="20" customFormat="1" ht="36" customHeight="1" thickTop="1">
      <c r="B4" s="41" t="s">
        <v>20</v>
      </c>
      <c r="C4" s="42" t="s">
        <v>28</v>
      </c>
      <c r="D4" s="42" t="s">
        <v>32</v>
      </c>
      <c r="E4" s="42" t="s">
        <v>15</v>
      </c>
      <c r="F4" s="43" t="s">
        <v>82</v>
      </c>
    </row>
    <row r="5" spans="2:7" ht="29.1" customHeight="1">
      <c r="B5" s="44" t="s">
        <v>99</v>
      </c>
      <c r="C5" s="12" t="s">
        <v>74</v>
      </c>
      <c r="D5" s="12" t="s">
        <v>74</v>
      </c>
      <c r="E5" s="12" t="s">
        <v>74</v>
      </c>
      <c r="F5" s="35" t="s">
        <v>74</v>
      </c>
    </row>
    <row r="6" spans="2:7">
      <c r="B6" s="45" t="s">
        <v>66</v>
      </c>
      <c r="C6" s="13">
        <v>0</v>
      </c>
      <c r="D6" s="14">
        <v>36</v>
      </c>
      <c r="E6" s="12">
        <v>8760</v>
      </c>
      <c r="F6" s="35">
        <f>C6*D6*E6/1000</f>
        <v>0</v>
      </c>
    </row>
    <row r="7" spans="2:7">
      <c r="B7" s="45" t="s">
        <v>67</v>
      </c>
      <c r="C7" s="13">
        <v>0</v>
      </c>
      <c r="D7" s="14">
        <v>70</v>
      </c>
      <c r="E7" s="12">
        <v>8760</v>
      </c>
      <c r="F7" s="35">
        <f t="shared" ref="F7:F18" si="0">C7*D7*E7/1000</f>
        <v>0</v>
      </c>
    </row>
    <row r="8" spans="2:7">
      <c r="B8" s="45" t="s">
        <v>68</v>
      </c>
      <c r="C8" s="13">
        <v>0</v>
      </c>
      <c r="D8" s="14">
        <v>600</v>
      </c>
      <c r="E8" s="12">
        <v>8760</v>
      </c>
      <c r="F8" s="35">
        <f t="shared" si="0"/>
        <v>0</v>
      </c>
    </row>
    <row r="9" spans="2:7" ht="17.100000000000001" customHeight="1">
      <c r="B9" s="45" t="s">
        <v>69</v>
      </c>
      <c r="C9" s="13">
        <v>0</v>
      </c>
      <c r="D9" s="14">
        <v>16</v>
      </c>
      <c r="E9" s="12">
        <v>8760</v>
      </c>
      <c r="F9" s="35">
        <f t="shared" si="0"/>
        <v>0</v>
      </c>
    </row>
    <row r="10" spans="2:7" ht="27" customHeight="1">
      <c r="B10" s="44" t="s">
        <v>42</v>
      </c>
      <c r="C10" s="12"/>
      <c r="D10" s="12"/>
      <c r="E10" s="12"/>
      <c r="F10" s="35"/>
    </row>
    <row r="11" spans="2:7" ht="14.1" customHeight="1">
      <c r="B11" s="45" t="s">
        <v>70</v>
      </c>
      <c r="C11" s="13">
        <v>0</v>
      </c>
      <c r="D11" s="14">
        <v>4</v>
      </c>
      <c r="E11" s="12">
        <v>8760</v>
      </c>
      <c r="F11" s="35">
        <f t="shared" si="0"/>
        <v>0</v>
      </c>
      <c r="G11" s="18"/>
    </row>
    <row r="12" spans="2:7" ht="12.75">
      <c r="B12" s="45" t="s">
        <v>71</v>
      </c>
      <c r="C12" s="13">
        <v>0</v>
      </c>
      <c r="D12" s="14">
        <v>25</v>
      </c>
      <c r="E12" s="12">
        <v>8760</v>
      </c>
      <c r="F12" s="35">
        <f t="shared" si="0"/>
        <v>0</v>
      </c>
      <c r="G12" s="18"/>
    </row>
    <row r="13" spans="2:7" ht="15.75" customHeight="1">
      <c r="B13" s="44" t="s">
        <v>72</v>
      </c>
      <c r="C13" s="12"/>
      <c r="D13" s="12"/>
      <c r="E13" s="12"/>
      <c r="F13" s="35"/>
      <c r="G13" s="18"/>
    </row>
    <row r="14" spans="2:7" ht="12.75">
      <c r="B14" s="45" t="s">
        <v>57</v>
      </c>
      <c r="C14" s="13">
        <v>0</v>
      </c>
      <c r="D14" s="14">
        <v>3</v>
      </c>
      <c r="E14" s="12">
        <v>8760</v>
      </c>
      <c r="F14" s="35">
        <f t="shared" si="0"/>
        <v>0</v>
      </c>
      <c r="G14" s="18"/>
    </row>
    <row r="15" spans="2:7" ht="12.75">
      <c r="B15" s="45" t="s">
        <v>58</v>
      </c>
      <c r="C15" s="13">
        <v>0</v>
      </c>
      <c r="D15" s="14">
        <v>7</v>
      </c>
      <c r="E15" s="12">
        <v>8760</v>
      </c>
      <c r="F15" s="35">
        <f t="shared" si="0"/>
        <v>0</v>
      </c>
      <c r="G15" s="18"/>
    </row>
    <row r="16" spans="2:7" ht="12.75">
      <c r="B16" s="45" t="s">
        <v>59</v>
      </c>
      <c r="C16" s="13">
        <v>0</v>
      </c>
      <c r="D16" s="14">
        <v>13</v>
      </c>
      <c r="E16" s="12">
        <v>8760</v>
      </c>
      <c r="F16" s="35">
        <f t="shared" si="0"/>
        <v>0</v>
      </c>
      <c r="G16" s="18"/>
    </row>
    <row r="17" spans="2:7" ht="12.75">
      <c r="B17" s="45" t="s">
        <v>60</v>
      </c>
      <c r="C17" s="13">
        <v>0</v>
      </c>
      <c r="D17" s="14">
        <v>25</v>
      </c>
      <c r="E17" s="12">
        <v>8760</v>
      </c>
      <c r="F17" s="35">
        <f t="shared" si="0"/>
        <v>0</v>
      </c>
      <c r="G17" s="18"/>
    </row>
    <row r="18" spans="2:7">
      <c r="B18" s="44" t="s">
        <v>65</v>
      </c>
      <c r="C18" s="13">
        <v>0</v>
      </c>
      <c r="D18" s="14">
        <v>0</v>
      </c>
      <c r="E18" s="12">
        <v>8760</v>
      </c>
      <c r="F18" s="35">
        <f t="shared" si="0"/>
        <v>0</v>
      </c>
      <c r="G18" s="18"/>
    </row>
    <row r="19" spans="2:7" ht="13.5" thickBot="1">
      <c r="B19" s="34" t="s">
        <v>7</v>
      </c>
      <c r="C19" s="39"/>
      <c r="D19" s="39"/>
      <c r="E19" s="46"/>
      <c r="F19" s="40">
        <f>SUM(F6:F18)</f>
        <v>0</v>
      </c>
      <c r="G19" s="18"/>
    </row>
    <row r="20" spans="2:7" ht="12.75" customHeight="1" thickTop="1">
      <c r="B20" s="18"/>
      <c r="C20" s="18"/>
      <c r="D20" s="18"/>
      <c r="E20" s="18"/>
      <c r="F20" s="18"/>
      <c r="G20" s="18"/>
    </row>
    <row r="21" spans="2:7" ht="14.1" customHeight="1">
      <c r="B21" s="18"/>
      <c r="C21" s="18"/>
      <c r="D21" s="18"/>
      <c r="E21" s="18"/>
      <c r="F21" s="18"/>
      <c r="G21" s="18"/>
    </row>
    <row r="22" spans="2:7" ht="12.75" customHeight="1">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32.1" customHeight="1">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24.75" customHeight="1">
      <c r="B45" s="18"/>
      <c r="C45" s="18"/>
      <c r="D45" s="18"/>
      <c r="E45" s="18"/>
      <c r="F45" s="18"/>
      <c r="G45" s="18"/>
    </row>
    <row r="46" spans="2:7" ht="12.75" customHeight="1">
      <c r="B46" s="18"/>
      <c r="C46" s="18"/>
      <c r="D46" s="18"/>
      <c r="E46" s="18"/>
      <c r="F46" s="18"/>
      <c r="G46" s="18"/>
    </row>
    <row r="47" spans="2:7" ht="12.75" customHeight="1">
      <c r="B47" s="18"/>
      <c r="C47" s="18"/>
      <c r="D47" s="18"/>
      <c r="E47" s="18"/>
      <c r="F47" s="18"/>
      <c r="G47" s="18"/>
    </row>
    <row r="48" spans="2:7" ht="12.75" customHeight="1">
      <c r="B48" s="18"/>
      <c r="C48" s="18"/>
      <c r="D48" s="18"/>
      <c r="E48" s="18"/>
      <c r="F48" s="18"/>
      <c r="G48" s="18"/>
    </row>
    <row r="49" spans="2:7" ht="12.75" customHeight="1">
      <c r="B49" s="18"/>
      <c r="C49" s="18"/>
      <c r="D49" s="18"/>
      <c r="E49" s="18"/>
      <c r="F49" s="18"/>
      <c r="G49" s="18"/>
    </row>
    <row r="50" spans="2:7" ht="12.75">
      <c r="B50" s="18"/>
      <c r="C50" s="18"/>
      <c r="D50" s="18"/>
      <c r="E50" s="18"/>
      <c r="F50" s="18"/>
      <c r="G50" s="18"/>
    </row>
    <row r="51" spans="2:7" ht="12.75" customHeight="1">
      <c r="B51" s="18"/>
      <c r="C51" s="18"/>
      <c r="D51" s="18"/>
      <c r="E51" s="18"/>
      <c r="F51" s="18"/>
      <c r="G51" s="18"/>
    </row>
    <row r="52" spans="2:7" ht="32.1" customHeight="1">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38.1" customHeight="1">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39.75" customHeight="1">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39.75" customHeight="1">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row r="93" spans="2:7" ht="12.75">
      <c r="B93" s="18"/>
      <c r="C93" s="18"/>
      <c r="D93" s="18"/>
      <c r="E93" s="18"/>
      <c r="F93" s="18"/>
      <c r="G93" s="18"/>
    </row>
    <row r="94" spans="2:7" ht="12.75">
      <c r="B94" s="18"/>
      <c r="C94" s="18"/>
      <c r="D94" s="18"/>
      <c r="E94" s="18"/>
      <c r="F94" s="18"/>
      <c r="G94" s="18"/>
    </row>
    <row r="95" spans="2:7" ht="12.75">
      <c r="B95" s="18"/>
      <c r="C95" s="18"/>
      <c r="D95" s="18"/>
      <c r="E95" s="18"/>
      <c r="F95" s="18"/>
      <c r="G95" s="18"/>
    </row>
    <row r="96" spans="2:7" ht="12.75">
      <c r="B96" s="18"/>
      <c r="C96" s="18"/>
      <c r="D96" s="18"/>
      <c r="E96" s="18"/>
      <c r="F96" s="18"/>
      <c r="G96" s="18"/>
    </row>
    <row r="97" spans="2:7" ht="12.75">
      <c r="B97" s="18"/>
      <c r="C97" s="18"/>
      <c r="D97" s="18"/>
      <c r="E97" s="18"/>
      <c r="F97" s="18"/>
      <c r="G97" s="18"/>
    </row>
    <row r="98" spans="2:7" ht="12.75">
      <c r="B98" s="18"/>
      <c r="C98" s="18"/>
      <c r="D98" s="18"/>
      <c r="E98" s="18"/>
      <c r="F98" s="18"/>
      <c r="G98" s="18"/>
    </row>
    <row r="99" spans="2:7" ht="12.75">
      <c r="B99" s="18"/>
      <c r="C99" s="18"/>
      <c r="D99" s="18"/>
      <c r="E99" s="18"/>
      <c r="F99" s="18"/>
      <c r="G99" s="18"/>
    </row>
    <row r="100" spans="2:7" ht="12.75">
      <c r="B100" s="18"/>
      <c r="C100" s="18"/>
      <c r="D100" s="18"/>
      <c r="E100" s="18"/>
      <c r="F100" s="18"/>
      <c r="G100" s="18"/>
    </row>
    <row r="101" spans="2:7" ht="12.75">
      <c r="B101" s="18"/>
      <c r="C101" s="18"/>
      <c r="D101" s="18"/>
      <c r="E101" s="18"/>
      <c r="F101" s="18"/>
      <c r="G101" s="18"/>
    </row>
    <row r="102" spans="2:7" ht="12.75">
      <c r="B102" s="18"/>
      <c r="C102" s="18"/>
      <c r="D102" s="18"/>
      <c r="E102" s="18"/>
      <c r="F102" s="18"/>
      <c r="G102" s="18"/>
    </row>
    <row r="103" spans="2:7" ht="12.75">
      <c r="B103" s="18"/>
      <c r="C103" s="18"/>
      <c r="D103" s="18"/>
      <c r="E103" s="18"/>
      <c r="F103" s="18"/>
      <c r="G103" s="18"/>
    </row>
    <row r="104" spans="2:7" ht="12.75">
      <c r="B104" s="18"/>
      <c r="C104" s="18"/>
      <c r="D104" s="18"/>
      <c r="E104" s="18"/>
      <c r="F104" s="18"/>
      <c r="G104" s="18"/>
    </row>
    <row r="105" spans="2:7" ht="12.75">
      <c r="B105" s="18"/>
      <c r="C105" s="18"/>
      <c r="D105" s="18"/>
      <c r="E105" s="18"/>
      <c r="F105" s="18"/>
      <c r="G105" s="18"/>
    </row>
    <row r="106" spans="2:7" ht="12.75">
      <c r="B106" s="18"/>
      <c r="C106" s="18"/>
      <c r="D106" s="18"/>
      <c r="E106" s="18"/>
      <c r="F106" s="18"/>
      <c r="G106" s="18"/>
    </row>
    <row r="107" spans="2:7" ht="12.75">
      <c r="B107" s="18"/>
      <c r="C107" s="18"/>
      <c r="D107" s="18"/>
      <c r="E107" s="18"/>
      <c r="F107" s="18"/>
      <c r="G107" s="18"/>
    </row>
    <row r="108" spans="2:7" ht="12.75">
      <c r="B108" s="18"/>
      <c r="C108" s="18"/>
      <c r="D108" s="18"/>
      <c r="E108" s="18"/>
      <c r="F108" s="18"/>
      <c r="G108" s="18"/>
    </row>
    <row r="109" spans="2:7" ht="12.75">
      <c r="B109" s="18"/>
      <c r="C109" s="18"/>
      <c r="D109" s="18"/>
      <c r="E109" s="18"/>
      <c r="F109" s="18"/>
      <c r="G109" s="18"/>
    </row>
    <row r="110" spans="2:7" ht="12.75">
      <c r="B110" s="18"/>
      <c r="C110" s="18"/>
      <c r="D110" s="18"/>
      <c r="E110" s="18"/>
      <c r="F110" s="18"/>
      <c r="G110" s="18"/>
    </row>
    <row r="111" spans="2:7" ht="12.75">
      <c r="B111" s="18"/>
      <c r="C111" s="18"/>
      <c r="D111" s="18"/>
      <c r="E111" s="18"/>
      <c r="F111" s="18"/>
      <c r="G111" s="18"/>
    </row>
    <row r="112" spans="2:7" ht="12.75">
      <c r="B112" s="18"/>
      <c r="C112" s="18"/>
      <c r="D112" s="18"/>
      <c r="E112" s="18"/>
      <c r="F112" s="18"/>
      <c r="G112" s="18"/>
    </row>
    <row r="113" spans="2:7" ht="12.75">
      <c r="B113" s="18"/>
      <c r="C113" s="18"/>
      <c r="D113" s="18"/>
      <c r="E113" s="18"/>
      <c r="F113" s="18"/>
      <c r="G113" s="18"/>
    </row>
    <row r="114" spans="2:7" ht="12.75">
      <c r="B114" s="18"/>
      <c r="C114" s="18"/>
      <c r="D114" s="18"/>
      <c r="E114" s="18"/>
      <c r="F114" s="18"/>
      <c r="G114" s="18"/>
    </row>
    <row r="115" spans="2:7" ht="12.75">
      <c r="B115" s="18"/>
      <c r="C115" s="18"/>
      <c r="D115" s="18"/>
      <c r="E115" s="18"/>
      <c r="F115" s="18"/>
      <c r="G115" s="18"/>
    </row>
    <row r="116" spans="2:7" ht="12.75">
      <c r="B116" s="18"/>
      <c r="C116" s="18"/>
      <c r="D116" s="18"/>
      <c r="E116" s="18"/>
      <c r="F116" s="18"/>
      <c r="G116" s="18"/>
    </row>
    <row r="117" spans="2:7" ht="12.75">
      <c r="B117" s="18"/>
      <c r="C117" s="18"/>
      <c r="D117" s="18"/>
      <c r="E117" s="18"/>
      <c r="F117" s="18"/>
      <c r="G117" s="18"/>
    </row>
    <row r="118" spans="2:7" ht="12.75">
      <c r="B118" s="18"/>
      <c r="C118" s="18"/>
      <c r="D118" s="18"/>
      <c r="E118" s="18"/>
      <c r="F118" s="18"/>
      <c r="G118" s="18"/>
    </row>
    <row r="119" spans="2:7" ht="12.75">
      <c r="B119" s="18"/>
      <c r="C119" s="18"/>
      <c r="D119" s="18"/>
      <c r="E119" s="18"/>
      <c r="F119" s="18"/>
      <c r="G119" s="18"/>
    </row>
    <row r="120" spans="2:7" ht="12.75">
      <c r="B120" s="18"/>
      <c r="C120" s="18"/>
      <c r="D120" s="18"/>
      <c r="E120" s="18"/>
      <c r="F120" s="18"/>
      <c r="G120" s="18"/>
    </row>
    <row r="121" spans="2:7" ht="12.75">
      <c r="B121" s="18"/>
      <c r="C121" s="18"/>
      <c r="D121" s="18"/>
      <c r="E121" s="18"/>
      <c r="F121" s="18"/>
      <c r="G121" s="18"/>
    </row>
    <row r="122" spans="2:7" ht="12.75">
      <c r="B122" s="18"/>
      <c r="C122" s="18"/>
      <c r="D122" s="18"/>
      <c r="E122" s="18"/>
      <c r="F122" s="18"/>
      <c r="G122" s="18"/>
    </row>
    <row r="123" spans="2:7" ht="12.75">
      <c r="B123" s="18"/>
      <c r="C123" s="18"/>
      <c r="D123" s="18"/>
      <c r="E123" s="18"/>
      <c r="F123" s="18"/>
      <c r="G123" s="18"/>
    </row>
    <row r="124" spans="2:7" ht="12.75">
      <c r="B124" s="18"/>
      <c r="C124" s="18"/>
      <c r="D124" s="18"/>
      <c r="E124" s="18"/>
      <c r="F124" s="18"/>
      <c r="G124" s="18"/>
    </row>
    <row r="125" spans="2:7" ht="12.75">
      <c r="B125" s="18"/>
      <c r="C125" s="18"/>
      <c r="D125" s="18"/>
      <c r="E125" s="18"/>
      <c r="F125" s="18"/>
      <c r="G125" s="18"/>
    </row>
    <row r="126" spans="2:7" ht="12.75">
      <c r="B126" s="18"/>
      <c r="C126" s="18"/>
      <c r="D126" s="18"/>
      <c r="E126" s="18"/>
      <c r="F126" s="18"/>
      <c r="G126" s="18"/>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35"/>
  <sheetViews>
    <sheetView workbookViewId="0">
      <selection activeCell="B19" sqref="B19"/>
    </sheetView>
  </sheetViews>
  <sheetFormatPr defaultColWidth="11.3984375" defaultRowHeight="13.15"/>
  <cols>
    <col min="1" max="1" width="35.1328125" style="18" customWidth="1"/>
    <col min="2" max="2" width="38.265625" style="16" customWidth="1"/>
    <col min="3" max="3" width="10.3984375" style="16" customWidth="1"/>
    <col min="4" max="4" width="9.86328125" style="16" customWidth="1"/>
    <col min="5" max="5" width="11.3984375" style="16"/>
    <col min="6" max="6" width="16.265625" style="49" customWidth="1"/>
    <col min="7" max="7" width="11.3984375" style="17"/>
    <col min="8" max="16384" width="11.3984375" style="18"/>
  </cols>
  <sheetData>
    <row r="1" spans="2:6" ht="63.95" customHeight="1"/>
    <row r="2" spans="2:6" ht="20.100000000000001" customHeight="1">
      <c r="B2" s="24" t="s">
        <v>103</v>
      </c>
    </row>
    <row r="3" spans="2:6" ht="15" customHeight="1" thickBot="1">
      <c r="B3" s="17"/>
    </row>
    <row r="4" spans="2:6" s="20" customFormat="1" ht="36" customHeight="1" thickTop="1">
      <c r="B4" s="31" t="s">
        <v>21</v>
      </c>
      <c r="C4" s="32" t="s">
        <v>28</v>
      </c>
      <c r="D4" s="32" t="s">
        <v>88</v>
      </c>
      <c r="E4" s="48" t="s">
        <v>86</v>
      </c>
      <c r="F4" s="50" t="s">
        <v>82</v>
      </c>
    </row>
    <row r="5" spans="2:6" s="20" customFormat="1" ht="12.75" customHeight="1">
      <c r="B5" s="124" t="s">
        <v>43</v>
      </c>
      <c r="C5" s="69"/>
      <c r="D5" s="69"/>
      <c r="E5" s="70"/>
      <c r="F5" s="71"/>
    </row>
    <row r="6" spans="2:6" ht="12.75" customHeight="1">
      <c r="B6" s="45" t="s">
        <v>0</v>
      </c>
      <c r="C6" s="135">
        <v>0</v>
      </c>
      <c r="D6" s="133">
        <v>2</v>
      </c>
      <c r="E6" s="11"/>
      <c r="F6" s="51">
        <f>C6*D6*8760/1000</f>
        <v>0</v>
      </c>
    </row>
    <row r="7" spans="2:6" ht="12.75" customHeight="1">
      <c r="B7" s="45" t="s">
        <v>1</v>
      </c>
      <c r="C7" s="12"/>
      <c r="D7" s="12"/>
      <c r="E7" s="134">
        <v>0.1</v>
      </c>
      <c r="F7" s="51">
        <f>F6*E7</f>
        <v>0</v>
      </c>
    </row>
    <row r="8" spans="2:6" ht="12.75" customHeight="1">
      <c r="B8" s="72" t="s">
        <v>44</v>
      </c>
      <c r="C8" s="12"/>
      <c r="D8" s="12"/>
      <c r="E8" s="126"/>
      <c r="F8" s="51"/>
    </row>
    <row r="9" spans="2:6">
      <c r="B9" s="45" t="s">
        <v>2</v>
      </c>
      <c r="C9" s="135">
        <v>0</v>
      </c>
      <c r="D9" s="131">
        <v>8</v>
      </c>
      <c r="E9" s="11"/>
      <c r="F9" s="51">
        <f>C9*D9*8760/1000</f>
        <v>0</v>
      </c>
    </row>
    <row r="10" spans="2:6">
      <c r="B10" s="72" t="s">
        <v>72</v>
      </c>
      <c r="C10" s="12"/>
      <c r="D10" s="12"/>
      <c r="E10" s="12"/>
      <c r="F10" s="35"/>
    </row>
    <row r="11" spans="2:6">
      <c r="B11" s="45" t="s">
        <v>57</v>
      </c>
      <c r="C11" s="135">
        <v>0</v>
      </c>
      <c r="D11" s="131">
        <v>3</v>
      </c>
      <c r="E11" s="12" t="s">
        <v>74</v>
      </c>
      <c r="F11" s="35">
        <f>C11*D11*8760/1000</f>
        <v>0</v>
      </c>
    </row>
    <row r="12" spans="2:6">
      <c r="B12" s="45" t="s">
        <v>58</v>
      </c>
      <c r="C12" s="135">
        <v>0</v>
      </c>
      <c r="D12" s="131">
        <v>7</v>
      </c>
      <c r="E12" s="12" t="s">
        <v>74</v>
      </c>
      <c r="F12" s="35">
        <f>C12*D12*8760/1000</f>
        <v>0</v>
      </c>
    </row>
    <row r="13" spans="2:6">
      <c r="B13" s="45" t="s">
        <v>59</v>
      </c>
      <c r="C13" s="135">
        <v>0</v>
      </c>
      <c r="D13" s="131">
        <v>13</v>
      </c>
      <c r="E13" s="12" t="s">
        <v>74</v>
      </c>
      <c r="F13" s="35">
        <f t="shared" ref="F13:F18" si="0">C13*D13*8760/1000</f>
        <v>0</v>
      </c>
    </row>
    <row r="14" spans="2:6">
      <c r="B14" s="45" t="s">
        <v>60</v>
      </c>
      <c r="C14" s="135">
        <v>0</v>
      </c>
      <c r="D14" s="131">
        <v>25</v>
      </c>
      <c r="E14" s="12" t="s">
        <v>74</v>
      </c>
      <c r="F14" s="35">
        <f t="shared" si="0"/>
        <v>0</v>
      </c>
    </row>
    <row r="15" spans="2:6">
      <c r="B15" s="44" t="s">
        <v>139</v>
      </c>
      <c r="C15" s="135"/>
      <c r="D15" s="131"/>
      <c r="E15" s="12"/>
      <c r="F15" s="35"/>
    </row>
    <row r="16" spans="2:6">
      <c r="B16" s="141" t="s">
        <v>137</v>
      </c>
      <c r="C16" s="135">
        <v>0</v>
      </c>
      <c r="D16" s="131">
        <v>5</v>
      </c>
      <c r="E16" s="12"/>
      <c r="F16" s="35">
        <f>C16*D16*100/1000</f>
        <v>0</v>
      </c>
    </row>
    <row r="17" spans="2:7">
      <c r="B17" s="141" t="s">
        <v>138</v>
      </c>
      <c r="C17" s="135">
        <v>0</v>
      </c>
      <c r="D17" s="131">
        <v>5</v>
      </c>
      <c r="E17" s="12"/>
      <c r="F17" s="35">
        <f>C17*D17*100/1000</f>
        <v>0</v>
      </c>
    </row>
    <row r="18" spans="2:7">
      <c r="B18" s="125" t="s">
        <v>123</v>
      </c>
      <c r="C18" s="135">
        <v>0</v>
      </c>
      <c r="D18" s="131">
        <v>0</v>
      </c>
      <c r="E18" s="12"/>
      <c r="F18" s="35">
        <f t="shared" si="0"/>
        <v>0</v>
      </c>
    </row>
    <row r="19" spans="2:7" ht="13.5" thickBot="1">
      <c r="B19" s="34" t="s">
        <v>8</v>
      </c>
      <c r="C19" s="39"/>
      <c r="D19" s="39"/>
      <c r="E19" s="46"/>
      <c r="F19" s="52">
        <f>SUM(F6:F18)</f>
        <v>0</v>
      </c>
    </row>
    <row r="20" spans="2:7" ht="17.100000000000001" customHeight="1" thickTop="1">
      <c r="B20" s="22"/>
      <c r="C20" s="23"/>
      <c r="D20" s="23"/>
    </row>
    <row r="21" spans="2:7" ht="11.1" customHeight="1">
      <c r="B21" s="23"/>
      <c r="C21" s="23"/>
      <c r="D21" s="23"/>
    </row>
    <row r="22" spans="2:7" ht="17.100000000000001" customHeight="1">
      <c r="B22" s="18"/>
      <c r="C22" s="18"/>
      <c r="D22" s="18"/>
      <c r="E22" s="18"/>
      <c r="F22" s="53"/>
      <c r="G22" s="18"/>
    </row>
    <row r="23" spans="2:7" ht="12.75">
      <c r="B23" s="18"/>
      <c r="C23" s="18"/>
      <c r="D23" s="18"/>
      <c r="E23" s="18"/>
      <c r="F23" s="53"/>
      <c r="G23" s="18"/>
    </row>
    <row r="24" spans="2:7" ht="12.75">
      <c r="B24" s="18"/>
      <c r="C24" s="18"/>
      <c r="D24" s="18"/>
      <c r="E24" s="18"/>
      <c r="F24" s="53"/>
      <c r="G24" s="18"/>
    </row>
    <row r="25" spans="2:7" ht="12.75">
      <c r="B25" s="18"/>
      <c r="C25" s="18"/>
      <c r="D25" s="18"/>
      <c r="E25" s="18"/>
      <c r="F25" s="53"/>
      <c r="G25" s="18"/>
    </row>
    <row r="26" spans="2:7" ht="12.75">
      <c r="B26" s="18"/>
      <c r="C26" s="18"/>
      <c r="D26" s="18"/>
      <c r="E26" s="18"/>
      <c r="F26" s="53"/>
      <c r="G26" s="18"/>
    </row>
    <row r="27" spans="2:7" ht="12.75" customHeight="1">
      <c r="B27" s="18"/>
      <c r="C27" s="18"/>
      <c r="D27" s="18"/>
      <c r="E27" s="18"/>
      <c r="F27" s="53"/>
      <c r="G27" s="18"/>
    </row>
    <row r="28" spans="2:7" ht="12.75">
      <c r="B28" s="18"/>
      <c r="C28" s="18"/>
      <c r="D28" s="18"/>
      <c r="E28" s="18"/>
      <c r="F28" s="53"/>
      <c r="G28" s="18"/>
    </row>
    <row r="29" spans="2:7" ht="11.1" customHeight="1">
      <c r="B29" s="18"/>
      <c r="C29" s="18"/>
      <c r="D29" s="18"/>
      <c r="E29" s="18"/>
      <c r="F29" s="53"/>
      <c r="G29" s="18"/>
    </row>
    <row r="30" spans="2:7" ht="14.1" customHeight="1">
      <c r="B30" s="18"/>
      <c r="C30" s="18"/>
      <c r="D30" s="18"/>
      <c r="E30" s="18"/>
      <c r="F30" s="53"/>
      <c r="G30" s="18"/>
    </row>
    <row r="31" spans="2:7" ht="12.75" customHeight="1">
      <c r="B31" s="47"/>
      <c r="C31" s="47"/>
      <c r="D31" s="47"/>
      <c r="E31" s="47"/>
      <c r="F31" s="54"/>
      <c r="G31" s="18"/>
    </row>
    <row r="32" spans="2:7" ht="12.75">
      <c r="B32" s="47"/>
      <c r="C32" s="47"/>
      <c r="D32" s="47"/>
      <c r="E32" s="47"/>
      <c r="F32" s="54"/>
      <c r="G32" s="18"/>
    </row>
    <row r="33" spans="2:7" ht="12.75">
      <c r="B33" s="47"/>
      <c r="C33" s="47"/>
      <c r="D33" s="47"/>
      <c r="E33" s="47"/>
      <c r="F33" s="54"/>
      <c r="G33" s="18"/>
    </row>
    <row r="34" spans="2:7" ht="12.75">
      <c r="B34" s="47"/>
      <c r="C34" s="47"/>
      <c r="D34" s="47"/>
      <c r="E34" s="47"/>
      <c r="F34" s="54"/>
      <c r="G34" s="18"/>
    </row>
    <row r="35" spans="2:7" ht="12.75">
      <c r="B35" s="47"/>
      <c r="C35" s="47"/>
      <c r="D35" s="47"/>
      <c r="E35" s="47"/>
      <c r="F35" s="54"/>
      <c r="G35" s="18"/>
    </row>
    <row r="36" spans="2:7" ht="12.75">
      <c r="B36" s="18"/>
      <c r="C36" s="18"/>
      <c r="D36" s="18"/>
      <c r="E36" s="18"/>
      <c r="F36" s="53"/>
      <c r="G36" s="18"/>
    </row>
    <row r="37" spans="2:7" ht="12.75">
      <c r="B37" s="18"/>
      <c r="C37" s="18"/>
      <c r="D37" s="18"/>
      <c r="E37" s="18"/>
      <c r="F37" s="53"/>
      <c r="G37" s="18"/>
    </row>
    <row r="38" spans="2:7" ht="12.75">
      <c r="B38" s="18"/>
      <c r="C38" s="18"/>
      <c r="D38" s="18"/>
      <c r="E38" s="18"/>
      <c r="F38" s="53"/>
      <c r="G38" s="18"/>
    </row>
    <row r="39" spans="2:7" ht="12.75">
      <c r="B39" s="18"/>
      <c r="C39" s="18"/>
      <c r="D39" s="18"/>
      <c r="E39" s="18"/>
      <c r="F39" s="53"/>
      <c r="G39" s="18"/>
    </row>
    <row r="40" spans="2:7" ht="12.75">
      <c r="B40" s="18"/>
      <c r="C40" s="18"/>
      <c r="D40" s="18"/>
      <c r="E40" s="18"/>
      <c r="F40" s="53"/>
      <c r="G40" s="18"/>
    </row>
    <row r="41" spans="2:7" ht="12.75">
      <c r="B41" s="18"/>
      <c r="C41" s="18"/>
      <c r="D41" s="18"/>
      <c r="E41" s="18"/>
      <c r="F41" s="53"/>
      <c r="G41" s="18"/>
    </row>
    <row r="42" spans="2:7" ht="12.75">
      <c r="B42" s="18"/>
      <c r="C42" s="18"/>
      <c r="D42" s="18"/>
      <c r="E42" s="18"/>
      <c r="F42" s="53"/>
      <c r="G42" s="18"/>
    </row>
    <row r="43" spans="2:7" ht="12.75">
      <c r="B43" s="18"/>
      <c r="C43" s="18"/>
      <c r="D43" s="18"/>
      <c r="E43" s="18"/>
      <c r="F43" s="53"/>
      <c r="G43" s="18"/>
    </row>
    <row r="44" spans="2:7" ht="12.75">
      <c r="B44" s="18"/>
      <c r="C44" s="18"/>
      <c r="D44" s="18"/>
      <c r="E44" s="18"/>
      <c r="F44" s="53"/>
      <c r="G44" s="18"/>
    </row>
    <row r="45" spans="2:7" ht="12.75">
      <c r="B45" s="18"/>
      <c r="C45" s="18"/>
      <c r="D45" s="18"/>
      <c r="E45" s="18"/>
      <c r="F45" s="53"/>
      <c r="G45" s="18"/>
    </row>
    <row r="46" spans="2:7" ht="12.75">
      <c r="B46" s="18"/>
      <c r="C46" s="18"/>
      <c r="D46" s="18"/>
      <c r="E46" s="18"/>
      <c r="F46" s="53"/>
      <c r="G46" s="18"/>
    </row>
    <row r="47" spans="2:7" ht="12.75">
      <c r="B47" s="18"/>
      <c r="C47" s="18"/>
      <c r="D47" s="18"/>
      <c r="E47" s="18"/>
      <c r="F47" s="53"/>
      <c r="G47" s="18"/>
    </row>
    <row r="48" spans="2:7" ht="32.1" customHeight="1">
      <c r="B48" s="18"/>
      <c r="C48" s="18"/>
      <c r="D48" s="18"/>
      <c r="E48" s="18"/>
      <c r="F48" s="53"/>
      <c r="G48" s="18"/>
    </row>
    <row r="49" spans="2:7" ht="12.75">
      <c r="B49" s="18"/>
      <c r="C49" s="18"/>
      <c r="D49" s="18"/>
      <c r="E49" s="18"/>
      <c r="F49" s="53"/>
      <c r="G49" s="18"/>
    </row>
    <row r="50" spans="2:7" ht="12.75">
      <c r="B50" s="18"/>
      <c r="C50" s="18"/>
      <c r="D50" s="18"/>
      <c r="E50" s="18"/>
      <c r="F50" s="53"/>
      <c r="G50" s="18"/>
    </row>
    <row r="51" spans="2:7" ht="12.75">
      <c r="B51" s="18"/>
      <c r="C51" s="18"/>
      <c r="D51" s="18"/>
      <c r="E51" s="18"/>
      <c r="F51" s="53"/>
      <c r="G51" s="18"/>
    </row>
    <row r="52" spans="2:7" ht="12.75">
      <c r="B52" s="18"/>
      <c r="C52" s="18"/>
      <c r="D52" s="18"/>
      <c r="E52" s="18"/>
      <c r="F52" s="53"/>
      <c r="G52" s="18"/>
    </row>
    <row r="53" spans="2:7" ht="12.75">
      <c r="B53" s="18"/>
      <c r="C53" s="18"/>
      <c r="D53" s="18"/>
      <c r="E53" s="18"/>
      <c r="F53" s="53"/>
      <c r="G53" s="18"/>
    </row>
    <row r="54" spans="2:7" ht="24.75" customHeight="1">
      <c r="B54" s="18"/>
      <c r="C54" s="18"/>
      <c r="D54" s="18"/>
      <c r="E54" s="18"/>
      <c r="F54" s="53"/>
      <c r="G54" s="18"/>
    </row>
    <row r="55" spans="2:7" ht="12.75" customHeight="1">
      <c r="B55" s="18"/>
      <c r="C55" s="18"/>
      <c r="D55" s="18"/>
      <c r="E55" s="18"/>
      <c r="F55" s="53"/>
      <c r="G55" s="18"/>
    </row>
    <row r="56" spans="2:7" ht="12.75" customHeight="1">
      <c r="B56" s="18"/>
      <c r="C56" s="18"/>
      <c r="D56" s="18"/>
      <c r="E56" s="18"/>
      <c r="F56" s="53"/>
      <c r="G56" s="18"/>
    </row>
    <row r="57" spans="2:7" ht="12.75" customHeight="1">
      <c r="B57" s="18"/>
      <c r="C57" s="18"/>
      <c r="D57" s="18"/>
      <c r="E57" s="18"/>
      <c r="F57" s="53"/>
      <c r="G57" s="18"/>
    </row>
    <row r="58" spans="2:7" ht="12.75" customHeight="1">
      <c r="B58" s="18"/>
      <c r="C58" s="18"/>
      <c r="D58" s="18"/>
      <c r="E58" s="18"/>
      <c r="F58" s="53"/>
      <c r="G58" s="18"/>
    </row>
    <row r="59" spans="2:7" ht="12.75">
      <c r="B59" s="18"/>
      <c r="C59" s="18"/>
      <c r="D59" s="18"/>
      <c r="E59" s="18"/>
      <c r="F59" s="53"/>
      <c r="G59" s="18"/>
    </row>
    <row r="60" spans="2:7" ht="12.75" customHeight="1">
      <c r="B60" s="18"/>
      <c r="C60" s="18"/>
      <c r="D60" s="18"/>
      <c r="E60" s="18"/>
      <c r="F60" s="53"/>
      <c r="G60" s="18"/>
    </row>
    <row r="61" spans="2:7" ht="32.1" customHeight="1">
      <c r="B61" s="18"/>
      <c r="C61" s="18"/>
      <c r="D61" s="18"/>
      <c r="E61" s="18"/>
      <c r="F61" s="53"/>
      <c r="G61" s="18"/>
    </row>
    <row r="62" spans="2:7" ht="12.75">
      <c r="B62" s="18"/>
      <c r="C62" s="18"/>
      <c r="D62" s="18"/>
      <c r="E62" s="18"/>
      <c r="F62" s="53"/>
      <c r="G62" s="18"/>
    </row>
    <row r="63" spans="2:7" ht="12.75">
      <c r="B63" s="18"/>
      <c r="C63" s="18"/>
      <c r="D63" s="18"/>
      <c r="E63" s="18"/>
      <c r="F63" s="53"/>
      <c r="G63" s="18"/>
    </row>
    <row r="64" spans="2:7" ht="12.75">
      <c r="B64" s="18"/>
      <c r="C64" s="18"/>
      <c r="D64" s="18"/>
      <c r="E64" s="18"/>
      <c r="F64" s="53"/>
      <c r="G64" s="18"/>
    </row>
    <row r="65" spans="2:7" ht="12.75">
      <c r="B65" s="18"/>
      <c r="C65" s="18"/>
      <c r="D65" s="18"/>
      <c r="E65" s="18"/>
      <c r="F65" s="53"/>
      <c r="G65" s="18"/>
    </row>
    <row r="66" spans="2:7" ht="12.75">
      <c r="B66" s="18"/>
      <c r="C66" s="18"/>
      <c r="D66" s="18"/>
      <c r="E66" s="18"/>
      <c r="F66" s="53"/>
      <c r="G66" s="18"/>
    </row>
    <row r="67" spans="2:7" ht="38.1" customHeight="1">
      <c r="B67" s="18"/>
      <c r="C67" s="18"/>
      <c r="D67" s="18"/>
      <c r="E67" s="18"/>
      <c r="F67" s="53"/>
      <c r="G67" s="18"/>
    </row>
    <row r="68" spans="2:7" ht="12.75">
      <c r="B68" s="18"/>
      <c r="C68" s="18"/>
      <c r="D68" s="18"/>
      <c r="E68" s="18"/>
      <c r="F68" s="53"/>
      <c r="G68" s="18"/>
    </row>
    <row r="69" spans="2:7" ht="12.75">
      <c r="B69" s="18"/>
      <c r="C69" s="18"/>
      <c r="D69" s="18"/>
      <c r="E69" s="18"/>
      <c r="F69" s="53"/>
      <c r="G69" s="18"/>
    </row>
    <row r="70" spans="2:7" ht="12.75">
      <c r="B70" s="18"/>
      <c r="C70" s="18"/>
      <c r="D70" s="18"/>
      <c r="E70" s="18"/>
      <c r="F70" s="53"/>
      <c r="G70" s="18"/>
    </row>
    <row r="71" spans="2:7" ht="12.75">
      <c r="B71" s="18"/>
      <c r="C71" s="18"/>
      <c r="D71" s="18"/>
      <c r="E71" s="18"/>
      <c r="F71" s="53"/>
      <c r="G71" s="18"/>
    </row>
    <row r="72" spans="2:7" ht="12.75">
      <c r="B72" s="18"/>
      <c r="C72" s="18"/>
      <c r="D72" s="18"/>
      <c r="E72" s="18"/>
      <c r="F72" s="53"/>
      <c r="G72" s="18"/>
    </row>
    <row r="73" spans="2:7" ht="12.75">
      <c r="B73" s="18"/>
      <c r="C73" s="18"/>
      <c r="D73" s="18"/>
      <c r="E73" s="18"/>
      <c r="F73" s="53"/>
      <c r="G73" s="18"/>
    </row>
    <row r="74" spans="2:7" ht="12.75">
      <c r="B74" s="18"/>
      <c r="C74" s="18"/>
      <c r="D74" s="18"/>
      <c r="E74" s="18"/>
      <c r="F74" s="53"/>
      <c r="G74" s="18"/>
    </row>
    <row r="75" spans="2:7" ht="12.75">
      <c r="B75" s="18"/>
      <c r="C75" s="18"/>
      <c r="D75" s="18"/>
      <c r="E75" s="18"/>
      <c r="F75" s="53"/>
      <c r="G75" s="18"/>
    </row>
    <row r="76" spans="2:7" ht="12.75">
      <c r="B76" s="18"/>
      <c r="C76" s="18"/>
      <c r="D76" s="18"/>
      <c r="E76" s="18"/>
      <c r="F76" s="53"/>
      <c r="G76" s="18"/>
    </row>
    <row r="77" spans="2:7" ht="12.75">
      <c r="B77" s="18"/>
      <c r="C77" s="18"/>
      <c r="D77" s="18"/>
      <c r="E77" s="18"/>
      <c r="F77" s="53"/>
      <c r="G77" s="18"/>
    </row>
    <row r="78" spans="2:7" ht="12.75">
      <c r="B78" s="18"/>
      <c r="C78" s="18"/>
      <c r="D78" s="18"/>
      <c r="E78" s="18"/>
      <c r="F78" s="53"/>
      <c r="G78" s="18"/>
    </row>
    <row r="79" spans="2:7" ht="12.75">
      <c r="B79" s="18"/>
      <c r="C79" s="18"/>
      <c r="D79" s="18"/>
      <c r="E79" s="18"/>
      <c r="F79" s="53"/>
      <c r="G79" s="18"/>
    </row>
    <row r="80" spans="2:7" ht="12.75">
      <c r="B80" s="18"/>
      <c r="C80" s="18"/>
      <c r="D80" s="18"/>
      <c r="E80" s="18"/>
      <c r="F80" s="53"/>
      <c r="G80" s="18"/>
    </row>
    <row r="81" spans="2:7" ht="12.75">
      <c r="B81" s="18"/>
      <c r="C81" s="18"/>
      <c r="D81" s="18"/>
      <c r="E81" s="18"/>
      <c r="F81" s="53"/>
      <c r="G81" s="18"/>
    </row>
    <row r="82" spans="2:7" ht="12.75">
      <c r="B82" s="18"/>
      <c r="C82" s="18"/>
      <c r="D82" s="18"/>
      <c r="E82" s="18"/>
      <c r="F82" s="53"/>
      <c r="G82" s="18"/>
    </row>
    <row r="83" spans="2:7" ht="12.75">
      <c r="B83" s="18"/>
      <c r="C83" s="18"/>
      <c r="D83" s="18"/>
      <c r="E83" s="18"/>
      <c r="F83" s="53"/>
      <c r="G83" s="18"/>
    </row>
    <row r="84" spans="2:7" ht="12.75">
      <c r="B84" s="18"/>
      <c r="C84" s="18"/>
      <c r="D84" s="18"/>
      <c r="E84" s="18"/>
      <c r="F84" s="53"/>
      <c r="G84" s="18"/>
    </row>
    <row r="85" spans="2:7" ht="39.75" customHeight="1">
      <c r="B85" s="18"/>
      <c r="C85" s="18"/>
      <c r="D85" s="18"/>
      <c r="E85" s="18"/>
      <c r="F85" s="53"/>
      <c r="G85" s="18"/>
    </row>
    <row r="86" spans="2:7" ht="12.75">
      <c r="B86" s="18"/>
      <c r="C86" s="18"/>
      <c r="D86" s="18"/>
      <c r="E86" s="18"/>
      <c r="F86" s="53"/>
      <c r="G86" s="18"/>
    </row>
    <row r="87" spans="2:7" ht="12.75">
      <c r="B87" s="18"/>
      <c r="C87" s="18"/>
      <c r="D87" s="18"/>
      <c r="E87" s="18"/>
      <c r="F87" s="53"/>
      <c r="G87" s="18"/>
    </row>
    <row r="88" spans="2:7" ht="12.75">
      <c r="B88" s="18"/>
      <c r="C88" s="18"/>
      <c r="D88" s="18"/>
      <c r="E88" s="18"/>
      <c r="F88" s="53"/>
      <c r="G88" s="18"/>
    </row>
    <row r="89" spans="2:7" ht="12.75">
      <c r="B89" s="18"/>
      <c r="C89" s="18"/>
      <c r="D89" s="18"/>
      <c r="E89" s="18"/>
      <c r="F89" s="53"/>
      <c r="G89" s="18"/>
    </row>
    <row r="90" spans="2:7" ht="12.75">
      <c r="B90" s="18"/>
      <c r="C90" s="18"/>
      <c r="D90" s="18"/>
      <c r="E90" s="18"/>
      <c r="F90" s="53"/>
      <c r="G90" s="18"/>
    </row>
    <row r="91" spans="2:7" ht="12.75">
      <c r="B91" s="18"/>
      <c r="C91" s="18"/>
      <c r="D91" s="18"/>
      <c r="E91" s="18"/>
      <c r="F91" s="53"/>
      <c r="G91" s="18"/>
    </row>
    <row r="92" spans="2:7" ht="12.75">
      <c r="B92" s="18"/>
      <c r="C92" s="18"/>
      <c r="D92" s="18"/>
      <c r="E92" s="18"/>
      <c r="F92" s="53"/>
      <c r="G92" s="18"/>
    </row>
    <row r="93" spans="2:7" ht="12.75">
      <c r="B93" s="18"/>
      <c r="C93" s="18"/>
      <c r="D93" s="18"/>
      <c r="E93" s="18"/>
      <c r="F93" s="53"/>
      <c r="G93" s="18"/>
    </row>
    <row r="94" spans="2:7" ht="12.75">
      <c r="B94" s="18"/>
      <c r="C94" s="18"/>
      <c r="D94" s="18"/>
      <c r="E94" s="18"/>
      <c r="F94" s="53"/>
      <c r="G94" s="18"/>
    </row>
    <row r="95" spans="2:7" ht="12.75">
      <c r="B95" s="18"/>
      <c r="C95" s="18"/>
      <c r="D95" s="18"/>
      <c r="E95" s="18"/>
      <c r="F95" s="53"/>
      <c r="G95" s="18"/>
    </row>
    <row r="96" spans="2:7" ht="39.75" customHeight="1">
      <c r="B96" s="18"/>
      <c r="C96" s="18"/>
      <c r="D96" s="18"/>
      <c r="E96" s="18"/>
      <c r="F96" s="53"/>
      <c r="G96" s="18"/>
    </row>
    <row r="97" spans="2:7" ht="12.75">
      <c r="B97" s="18"/>
      <c r="C97" s="18"/>
      <c r="D97" s="18"/>
      <c r="E97" s="18"/>
      <c r="F97" s="53"/>
      <c r="G97" s="18"/>
    </row>
    <row r="98" spans="2:7" ht="12.75">
      <c r="B98" s="18"/>
      <c r="C98" s="18"/>
      <c r="D98" s="18"/>
      <c r="E98" s="18"/>
      <c r="F98" s="53"/>
      <c r="G98" s="18"/>
    </row>
    <row r="99" spans="2:7" ht="12.75">
      <c r="B99" s="18"/>
      <c r="C99" s="18"/>
      <c r="D99" s="18"/>
      <c r="E99" s="18"/>
      <c r="F99" s="53"/>
      <c r="G99" s="18"/>
    </row>
    <row r="100" spans="2:7" ht="12.75">
      <c r="B100" s="18"/>
      <c r="C100" s="18"/>
      <c r="D100" s="18"/>
      <c r="E100" s="18"/>
      <c r="F100" s="53"/>
      <c r="G100" s="18"/>
    </row>
    <row r="101" spans="2:7" ht="12.75">
      <c r="B101" s="18"/>
      <c r="C101" s="18"/>
      <c r="D101" s="18"/>
      <c r="E101" s="18"/>
      <c r="F101" s="53"/>
      <c r="G101" s="18"/>
    </row>
    <row r="102" spans="2:7" ht="12.75">
      <c r="B102" s="18"/>
      <c r="C102" s="18"/>
      <c r="D102" s="18"/>
      <c r="E102" s="18"/>
      <c r="F102" s="53"/>
      <c r="G102" s="18"/>
    </row>
    <row r="103" spans="2:7" ht="12.75">
      <c r="B103" s="18"/>
      <c r="C103" s="18"/>
      <c r="D103" s="18"/>
      <c r="E103" s="18"/>
      <c r="F103" s="53"/>
      <c r="G103" s="18"/>
    </row>
    <row r="104" spans="2:7" ht="12.75">
      <c r="B104" s="18"/>
      <c r="C104" s="18"/>
      <c r="D104" s="18"/>
      <c r="E104" s="18"/>
      <c r="F104" s="53"/>
      <c r="G104" s="18"/>
    </row>
    <row r="105" spans="2:7" ht="12.75">
      <c r="B105" s="18"/>
      <c r="C105" s="18"/>
      <c r="D105" s="18"/>
      <c r="E105" s="18"/>
      <c r="F105" s="53"/>
      <c r="G105" s="18"/>
    </row>
    <row r="106" spans="2:7" ht="12.75">
      <c r="B106" s="18"/>
      <c r="C106" s="18"/>
      <c r="D106" s="18"/>
      <c r="E106" s="18"/>
      <c r="F106" s="53"/>
      <c r="G106" s="18"/>
    </row>
    <row r="107" spans="2:7" ht="12.75">
      <c r="B107" s="18"/>
      <c r="C107" s="18"/>
      <c r="D107" s="18"/>
      <c r="E107" s="18"/>
      <c r="F107" s="53"/>
      <c r="G107" s="18"/>
    </row>
    <row r="108" spans="2:7" ht="12.75">
      <c r="B108" s="18"/>
      <c r="C108" s="18"/>
      <c r="D108" s="18"/>
      <c r="E108" s="18"/>
      <c r="F108" s="53"/>
      <c r="G108" s="18"/>
    </row>
    <row r="109" spans="2:7" ht="12.75">
      <c r="B109" s="18"/>
      <c r="C109" s="18"/>
      <c r="D109" s="18"/>
      <c r="E109" s="18"/>
      <c r="F109" s="53"/>
      <c r="G109" s="18"/>
    </row>
    <row r="110" spans="2:7" ht="12.75">
      <c r="B110" s="18"/>
      <c r="C110" s="18"/>
      <c r="D110" s="18"/>
      <c r="E110" s="18"/>
      <c r="F110" s="53"/>
      <c r="G110" s="18"/>
    </row>
    <row r="111" spans="2:7" ht="12.75">
      <c r="B111" s="18"/>
      <c r="C111" s="18"/>
      <c r="D111" s="18"/>
      <c r="E111" s="18"/>
      <c r="F111" s="53"/>
      <c r="G111" s="18"/>
    </row>
    <row r="112" spans="2:7" ht="12.75">
      <c r="B112" s="18"/>
      <c r="C112" s="18"/>
      <c r="D112" s="18"/>
      <c r="E112" s="18"/>
      <c r="F112" s="53"/>
      <c r="G112" s="18"/>
    </row>
    <row r="113" spans="2:7" ht="12.75">
      <c r="B113" s="18"/>
      <c r="C113" s="18"/>
      <c r="D113" s="18"/>
      <c r="E113" s="18"/>
      <c r="F113" s="53"/>
      <c r="G113" s="18"/>
    </row>
    <row r="114" spans="2:7" ht="12.75">
      <c r="B114" s="18"/>
      <c r="C114" s="18"/>
      <c r="D114" s="18"/>
      <c r="E114" s="18"/>
      <c r="F114" s="53"/>
      <c r="G114" s="18"/>
    </row>
    <row r="115" spans="2:7" ht="12.75">
      <c r="B115" s="18"/>
      <c r="C115" s="18"/>
      <c r="D115" s="18"/>
      <c r="E115" s="18"/>
      <c r="F115" s="53"/>
      <c r="G115" s="18"/>
    </row>
    <row r="116" spans="2:7" ht="12.75">
      <c r="B116" s="18"/>
      <c r="C116" s="18"/>
      <c r="D116" s="18"/>
      <c r="E116" s="18"/>
      <c r="F116" s="53"/>
      <c r="G116" s="18"/>
    </row>
    <row r="117" spans="2:7" ht="12.75">
      <c r="B117" s="18"/>
      <c r="C117" s="18"/>
      <c r="D117" s="18"/>
      <c r="E117" s="18"/>
      <c r="F117" s="53"/>
      <c r="G117" s="18"/>
    </row>
    <row r="118" spans="2:7" ht="12.75">
      <c r="B118" s="18"/>
      <c r="C118" s="18"/>
      <c r="D118" s="18"/>
      <c r="E118" s="18"/>
      <c r="F118" s="53"/>
      <c r="G118" s="18"/>
    </row>
    <row r="119" spans="2:7" ht="12.75">
      <c r="B119" s="18"/>
      <c r="C119" s="18"/>
      <c r="D119" s="18"/>
      <c r="E119" s="18"/>
      <c r="F119" s="53"/>
      <c r="G119" s="18"/>
    </row>
    <row r="120" spans="2:7" ht="12.75">
      <c r="B120" s="18"/>
      <c r="C120" s="18"/>
      <c r="D120" s="18"/>
      <c r="E120" s="18"/>
      <c r="F120" s="53"/>
      <c r="G120" s="18"/>
    </row>
    <row r="121" spans="2:7" ht="12.75">
      <c r="B121" s="18"/>
      <c r="C121" s="18"/>
      <c r="D121" s="18"/>
      <c r="E121" s="18"/>
      <c r="F121" s="53"/>
      <c r="G121" s="18"/>
    </row>
    <row r="122" spans="2:7" ht="12.75">
      <c r="B122" s="18"/>
      <c r="C122" s="18"/>
      <c r="D122" s="18"/>
      <c r="E122" s="18"/>
      <c r="F122" s="53"/>
      <c r="G122" s="18"/>
    </row>
    <row r="123" spans="2:7" ht="12.75">
      <c r="B123" s="18"/>
      <c r="C123" s="18"/>
      <c r="D123" s="18"/>
      <c r="E123" s="18"/>
      <c r="F123" s="53"/>
      <c r="G123" s="18"/>
    </row>
    <row r="124" spans="2:7" ht="12.75">
      <c r="B124" s="18"/>
      <c r="C124" s="18"/>
      <c r="D124" s="18"/>
      <c r="E124" s="18"/>
      <c r="F124" s="53"/>
      <c r="G124" s="18"/>
    </row>
    <row r="125" spans="2:7" ht="12.75">
      <c r="B125" s="18"/>
      <c r="C125" s="18"/>
      <c r="D125" s="18"/>
      <c r="E125" s="18"/>
      <c r="F125" s="53"/>
      <c r="G125" s="18"/>
    </row>
    <row r="126" spans="2:7" ht="12.75">
      <c r="B126" s="18"/>
      <c r="C126" s="18"/>
      <c r="D126" s="18"/>
      <c r="E126" s="18"/>
      <c r="F126" s="53"/>
      <c r="G126" s="18"/>
    </row>
    <row r="127" spans="2:7" ht="12.75">
      <c r="B127" s="18"/>
      <c r="C127" s="18"/>
      <c r="D127" s="18"/>
      <c r="E127" s="18"/>
      <c r="F127" s="53"/>
      <c r="G127" s="18"/>
    </row>
    <row r="128" spans="2:7" ht="12.75">
      <c r="B128" s="18"/>
      <c r="C128" s="18"/>
      <c r="D128" s="18"/>
      <c r="E128" s="18"/>
      <c r="F128" s="53"/>
      <c r="G128" s="18"/>
    </row>
    <row r="129" spans="2:7" ht="12.75">
      <c r="B129" s="18"/>
      <c r="C129" s="18"/>
      <c r="D129" s="18"/>
      <c r="E129" s="18"/>
      <c r="F129" s="53"/>
      <c r="G129" s="18"/>
    </row>
    <row r="130" spans="2:7" ht="12.75">
      <c r="B130" s="18"/>
      <c r="C130" s="18"/>
      <c r="D130" s="18"/>
      <c r="E130" s="18"/>
      <c r="F130" s="53"/>
      <c r="G130" s="18"/>
    </row>
    <row r="131" spans="2:7" ht="12.75">
      <c r="B131" s="18"/>
      <c r="C131" s="18"/>
      <c r="D131" s="18"/>
      <c r="E131" s="18"/>
      <c r="F131" s="53"/>
      <c r="G131" s="18"/>
    </row>
    <row r="132" spans="2:7" ht="12.75">
      <c r="B132" s="18"/>
      <c r="C132" s="18"/>
      <c r="D132" s="18"/>
      <c r="E132" s="18"/>
      <c r="F132" s="53"/>
      <c r="G132" s="18"/>
    </row>
    <row r="133" spans="2:7" ht="12.75">
      <c r="B133" s="18"/>
      <c r="C133" s="18"/>
      <c r="D133" s="18"/>
      <c r="E133" s="18"/>
      <c r="F133" s="53"/>
      <c r="G133" s="18"/>
    </row>
    <row r="134" spans="2:7" ht="12.75">
      <c r="B134" s="18"/>
      <c r="C134" s="18"/>
      <c r="D134" s="18"/>
      <c r="E134" s="18"/>
      <c r="F134" s="53"/>
      <c r="G134" s="18"/>
    </row>
    <row r="135" spans="2:7" ht="12.75">
      <c r="B135" s="18"/>
      <c r="C135" s="18"/>
      <c r="D135" s="18"/>
      <c r="E135" s="18"/>
      <c r="F135" s="53"/>
      <c r="G135" s="18"/>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ignoredErrors>
    <ignoredError sqref="F7" formula="1"/>
  </ignoredErrors>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7"/>
  <sheetViews>
    <sheetView topLeftCell="A5" workbookViewId="0">
      <selection activeCell="G18" sqref="G18"/>
    </sheetView>
  </sheetViews>
  <sheetFormatPr defaultColWidth="11.3984375" defaultRowHeight="12.75"/>
  <cols>
    <col min="1" max="1" width="30" style="18" customWidth="1"/>
    <col min="2" max="2" width="34.1328125" style="16" customWidth="1"/>
    <col min="3" max="3" width="9" style="16" customWidth="1"/>
    <col min="4" max="4" width="10.3984375" style="18" customWidth="1"/>
    <col min="5" max="5" width="13.265625" style="18" customWidth="1"/>
    <col min="6" max="16384" width="11.3984375" style="18"/>
  </cols>
  <sheetData>
    <row r="1" spans="2:5" ht="60.95" customHeight="1"/>
    <row r="2" spans="2:5" ht="20.100000000000001" customHeight="1">
      <c r="B2" s="24" t="s">
        <v>103</v>
      </c>
    </row>
    <row r="3" spans="2:5" ht="5.0999999999999996" customHeight="1" thickBot="1">
      <c r="B3" s="17"/>
    </row>
    <row r="4" spans="2:5" s="20" customFormat="1" ht="79.150000000000006" thickTop="1">
      <c r="B4" s="31" t="s">
        <v>17</v>
      </c>
      <c r="C4" s="32" t="s">
        <v>28</v>
      </c>
      <c r="D4" s="32" t="s">
        <v>104</v>
      </c>
      <c r="E4" s="33" t="s">
        <v>82</v>
      </c>
    </row>
    <row r="5" spans="2:5" ht="12.75" customHeight="1">
      <c r="B5" s="34" t="s">
        <v>158</v>
      </c>
      <c r="C5" s="12"/>
      <c r="D5" s="12"/>
      <c r="E5" s="35"/>
    </row>
    <row r="6" spans="2:5" ht="13.15">
      <c r="B6" s="140" t="s">
        <v>105</v>
      </c>
      <c r="C6" s="135">
        <v>0</v>
      </c>
      <c r="D6" s="131">
        <v>6000</v>
      </c>
      <c r="E6" s="35">
        <f>+C6*D6</f>
        <v>0</v>
      </c>
    </row>
    <row r="7" spans="2:5" ht="13.15">
      <c r="B7" s="140" t="s">
        <v>149</v>
      </c>
      <c r="C7" s="135">
        <v>0</v>
      </c>
      <c r="D7" s="131">
        <v>2000</v>
      </c>
      <c r="E7" s="35">
        <f>+C7*D7</f>
        <v>0</v>
      </c>
    </row>
    <row r="8" spans="2:5" ht="12" customHeight="1">
      <c r="B8" s="34" t="s">
        <v>141</v>
      </c>
      <c r="C8" s="12"/>
      <c r="D8" s="15" t="s">
        <v>74</v>
      </c>
      <c r="E8" s="35" t="s">
        <v>74</v>
      </c>
    </row>
    <row r="9" spans="2:5" ht="14.1" customHeight="1">
      <c r="B9" s="140" t="s">
        <v>142</v>
      </c>
      <c r="C9" s="135">
        <v>0</v>
      </c>
      <c r="D9" s="131">
        <v>2000</v>
      </c>
      <c r="E9" s="35">
        <f t="shared" ref="E9:E15" si="0">+C9*D9</f>
        <v>0</v>
      </c>
    </row>
    <row r="10" spans="2:5" ht="14.1" customHeight="1">
      <c r="B10" s="140" t="s">
        <v>143</v>
      </c>
      <c r="C10" s="135">
        <v>0</v>
      </c>
      <c r="D10" s="131">
        <v>1600</v>
      </c>
      <c r="E10" s="35">
        <f t="shared" si="0"/>
        <v>0</v>
      </c>
    </row>
    <row r="11" spans="2:5" ht="14.1" customHeight="1">
      <c r="B11" s="140" t="s">
        <v>144</v>
      </c>
      <c r="C11" s="135">
        <v>0</v>
      </c>
      <c r="D11" s="131">
        <v>1600</v>
      </c>
      <c r="E11" s="35">
        <f t="shared" si="0"/>
        <v>0</v>
      </c>
    </row>
    <row r="12" spans="2:5" ht="13.15">
      <c r="B12" s="140" t="s">
        <v>145</v>
      </c>
      <c r="C12" s="135">
        <v>0</v>
      </c>
      <c r="D12" s="131">
        <v>245</v>
      </c>
      <c r="E12" s="35">
        <f t="shared" si="0"/>
        <v>0</v>
      </c>
    </row>
    <row r="13" spans="2:5" ht="13.15">
      <c r="B13" s="140" t="s">
        <v>157</v>
      </c>
      <c r="C13" s="135">
        <v>0</v>
      </c>
      <c r="D13" s="131">
        <v>600</v>
      </c>
      <c r="E13" s="35">
        <f t="shared" si="0"/>
        <v>0</v>
      </c>
    </row>
    <row r="14" spans="2:5" ht="13.15">
      <c r="B14" s="140" t="s">
        <v>155</v>
      </c>
      <c r="C14" s="135">
        <v>0</v>
      </c>
      <c r="D14" s="131">
        <v>300</v>
      </c>
      <c r="E14" s="35">
        <f t="shared" si="0"/>
        <v>0</v>
      </c>
    </row>
    <row r="15" spans="2:5" ht="13.15">
      <c r="B15" s="140" t="s">
        <v>156</v>
      </c>
      <c r="C15" s="135">
        <v>0</v>
      </c>
      <c r="D15" s="131">
        <v>400</v>
      </c>
      <c r="E15" s="35">
        <f t="shared" si="0"/>
        <v>0</v>
      </c>
    </row>
    <row r="16" spans="2:5" ht="13.15">
      <c r="B16" s="140" t="s">
        <v>150</v>
      </c>
      <c r="C16" s="135">
        <v>0</v>
      </c>
      <c r="D16" s="131">
        <v>1600</v>
      </c>
      <c r="E16" s="35">
        <v>0</v>
      </c>
    </row>
    <row r="17" spans="2:5" ht="13.15">
      <c r="B17" s="140" t="s">
        <v>106</v>
      </c>
      <c r="C17" s="135">
        <v>0</v>
      </c>
      <c r="D17" s="131">
        <v>50</v>
      </c>
      <c r="E17" s="35">
        <f>+(C17*D17)</f>
        <v>0</v>
      </c>
    </row>
    <row r="18" spans="2:5" ht="12.75" customHeight="1">
      <c r="B18" s="123" t="s">
        <v>95</v>
      </c>
      <c r="C18" s="136"/>
      <c r="D18" s="132" t="s">
        <v>74</v>
      </c>
      <c r="E18" s="35" t="s">
        <v>74</v>
      </c>
    </row>
    <row r="19" spans="2:5" ht="13.15">
      <c r="B19" s="140" t="s">
        <v>107</v>
      </c>
      <c r="C19" s="135">
        <v>0</v>
      </c>
      <c r="D19" s="131">
        <v>100</v>
      </c>
      <c r="E19" s="35">
        <f>+C19*D19</f>
        <v>0</v>
      </c>
    </row>
    <row r="20" spans="2:5" ht="11.1" customHeight="1">
      <c r="B20" s="140" t="s">
        <v>108</v>
      </c>
      <c r="C20" s="135">
        <v>0</v>
      </c>
      <c r="D20" s="131">
        <v>290</v>
      </c>
      <c r="E20" s="35">
        <f>+C20*D20</f>
        <v>0</v>
      </c>
    </row>
    <row r="21" spans="2:5" ht="11.1" customHeight="1">
      <c r="B21" s="123" t="s">
        <v>123</v>
      </c>
      <c r="C21" s="15"/>
      <c r="D21" s="15"/>
      <c r="E21" s="35"/>
    </row>
    <row r="22" spans="2:5" ht="11.1" customHeight="1">
      <c r="B22" s="140" t="s">
        <v>129</v>
      </c>
      <c r="C22" s="135">
        <v>0</v>
      </c>
      <c r="D22" s="131">
        <v>100</v>
      </c>
      <c r="E22" s="35">
        <f>+C22*D22</f>
        <v>0</v>
      </c>
    </row>
    <row r="23" spans="2:5" ht="12.75" customHeight="1" thickBot="1">
      <c r="B23" s="123" t="s">
        <v>10</v>
      </c>
      <c r="C23" s="39">
        <f>SUM(C6:C20)</f>
        <v>0</v>
      </c>
      <c r="D23" s="39"/>
      <c r="E23" s="40">
        <f>SUM(E6:E22)</f>
        <v>0</v>
      </c>
    </row>
    <row r="24" spans="2:5" ht="13.15" thickTop="1">
      <c r="B24" s="47"/>
      <c r="C24" s="47"/>
    </row>
    <row r="25" spans="2:5">
      <c r="B25" s="47"/>
      <c r="C25" s="47"/>
    </row>
    <row r="26" spans="2:5">
      <c r="B26" s="47"/>
      <c r="C26" s="47"/>
    </row>
    <row r="27" spans="2:5">
      <c r="B27" s="47"/>
      <c r="C27" s="47"/>
    </row>
    <row r="28" spans="2:5">
      <c r="B28" s="18"/>
      <c r="C28" s="18"/>
    </row>
    <row r="29" spans="2:5">
      <c r="B29" s="18"/>
      <c r="C29" s="18"/>
    </row>
    <row r="30" spans="2:5">
      <c r="B30" s="18"/>
      <c r="C30" s="18"/>
    </row>
    <row r="31" spans="2:5">
      <c r="B31" s="18"/>
      <c r="C31" s="18"/>
    </row>
    <row r="32" spans="2:5">
      <c r="B32" s="18"/>
      <c r="C32" s="18"/>
    </row>
    <row r="33" spans="2:3">
      <c r="B33" s="18"/>
      <c r="C33" s="18"/>
    </row>
    <row r="34" spans="2:3">
      <c r="B34" s="18"/>
      <c r="C34" s="18"/>
    </row>
    <row r="35" spans="2:3">
      <c r="B35" s="18"/>
      <c r="C35" s="18"/>
    </row>
    <row r="36" spans="2:3">
      <c r="B36" s="18"/>
      <c r="C36" s="18"/>
    </row>
    <row r="37" spans="2:3">
      <c r="B37" s="18"/>
      <c r="C37" s="18"/>
    </row>
    <row r="38" spans="2:3">
      <c r="B38" s="18"/>
      <c r="C38" s="18"/>
    </row>
    <row r="39" spans="2:3">
      <c r="B39" s="18"/>
      <c r="C39" s="18"/>
    </row>
    <row r="40" spans="2:3" ht="32.1" customHeight="1">
      <c r="B40" s="18"/>
      <c r="C40" s="18"/>
    </row>
    <row r="41" spans="2:3">
      <c r="B41" s="18"/>
      <c r="C41" s="18"/>
    </row>
    <row r="42" spans="2:3">
      <c r="B42" s="18"/>
      <c r="C42" s="18"/>
    </row>
    <row r="43" spans="2:3">
      <c r="B43" s="18"/>
      <c r="C43" s="18"/>
    </row>
    <row r="44" spans="2:3">
      <c r="B44" s="18"/>
      <c r="C44" s="18"/>
    </row>
    <row r="45" spans="2:3">
      <c r="B45" s="18"/>
      <c r="C45" s="18"/>
    </row>
    <row r="46" spans="2:3" ht="24.75" customHeight="1">
      <c r="B46" s="18"/>
      <c r="C46" s="18"/>
    </row>
    <row r="47" spans="2:3" ht="12.75" customHeight="1">
      <c r="B47" s="18"/>
      <c r="C47" s="18"/>
    </row>
    <row r="48" spans="2:3" ht="12.75" customHeight="1">
      <c r="B48" s="18"/>
      <c r="C48" s="18"/>
    </row>
    <row r="49" spans="2:3" ht="12.75" customHeight="1">
      <c r="B49" s="18"/>
      <c r="C49" s="18"/>
    </row>
    <row r="50" spans="2:3" ht="12.75" customHeight="1">
      <c r="B50" s="18"/>
      <c r="C50" s="18"/>
    </row>
    <row r="51" spans="2:3">
      <c r="B51" s="18"/>
      <c r="C51" s="18"/>
    </row>
    <row r="52" spans="2:3" ht="12.75" customHeight="1">
      <c r="B52" s="18"/>
      <c r="C52" s="18"/>
    </row>
    <row r="53" spans="2:3" ht="32.1" customHeight="1">
      <c r="B53" s="18"/>
      <c r="C53" s="18"/>
    </row>
    <row r="54" spans="2:3">
      <c r="B54" s="18"/>
      <c r="C54" s="18"/>
    </row>
    <row r="55" spans="2:3">
      <c r="B55" s="18"/>
      <c r="C55" s="18"/>
    </row>
    <row r="56" spans="2:3">
      <c r="B56" s="18"/>
      <c r="C56" s="18"/>
    </row>
    <row r="57" spans="2:3">
      <c r="B57" s="18"/>
      <c r="C57" s="18"/>
    </row>
    <row r="58" spans="2:3">
      <c r="B58" s="18"/>
      <c r="C58" s="18"/>
    </row>
    <row r="59" spans="2:3" ht="38.1" customHeight="1">
      <c r="B59" s="18"/>
      <c r="C59" s="18"/>
    </row>
    <row r="60" spans="2:3">
      <c r="B60" s="18"/>
      <c r="C60" s="18"/>
    </row>
    <row r="61" spans="2:3">
      <c r="B61" s="18"/>
      <c r="C61" s="18"/>
    </row>
    <row r="62" spans="2:3">
      <c r="B62" s="18"/>
      <c r="C62" s="18"/>
    </row>
    <row r="63" spans="2:3">
      <c r="B63" s="18"/>
      <c r="C63" s="18"/>
    </row>
    <row r="64" spans="2:3">
      <c r="B64" s="18"/>
      <c r="C64" s="18"/>
    </row>
    <row r="65" spans="2:3">
      <c r="B65" s="18"/>
      <c r="C65" s="18"/>
    </row>
    <row r="66" spans="2:3">
      <c r="B66" s="18"/>
      <c r="C66" s="18"/>
    </row>
    <row r="67" spans="2:3">
      <c r="B67" s="18"/>
      <c r="C67" s="18"/>
    </row>
    <row r="68" spans="2:3">
      <c r="B68" s="18"/>
      <c r="C68" s="18"/>
    </row>
    <row r="69" spans="2:3">
      <c r="B69" s="18"/>
      <c r="C69" s="18"/>
    </row>
    <row r="70" spans="2:3">
      <c r="B70" s="18"/>
      <c r="C70" s="18"/>
    </row>
    <row r="71" spans="2:3">
      <c r="B71" s="18"/>
      <c r="C71" s="18"/>
    </row>
    <row r="72" spans="2:3">
      <c r="B72" s="18"/>
      <c r="C72" s="18"/>
    </row>
    <row r="73" spans="2:3">
      <c r="B73" s="18"/>
      <c r="C73" s="18"/>
    </row>
    <row r="74" spans="2:3">
      <c r="B74" s="18"/>
      <c r="C74" s="18"/>
    </row>
    <row r="75" spans="2:3">
      <c r="B75" s="18"/>
      <c r="C75" s="18"/>
    </row>
    <row r="76" spans="2:3">
      <c r="B76" s="18"/>
      <c r="C76" s="18"/>
    </row>
    <row r="77" spans="2:3" ht="39.75" customHeight="1">
      <c r="B77" s="18"/>
      <c r="C77" s="18"/>
    </row>
    <row r="78" spans="2:3">
      <c r="B78" s="18"/>
      <c r="C78" s="18"/>
    </row>
    <row r="79" spans="2:3">
      <c r="B79" s="18"/>
      <c r="C79" s="18"/>
    </row>
    <row r="80" spans="2:3">
      <c r="B80" s="18"/>
      <c r="C80" s="18"/>
    </row>
    <row r="81" spans="2:3">
      <c r="B81" s="18"/>
      <c r="C81" s="18"/>
    </row>
    <row r="82" spans="2:3">
      <c r="B82" s="18"/>
      <c r="C82" s="18"/>
    </row>
    <row r="83" spans="2:3">
      <c r="B83" s="18"/>
      <c r="C83" s="18"/>
    </row>
    <row r="84" spans="2:3">
      <c r="B84" s="18"/>
      <c r="C84" s="18"/>
    </row>
    <row r="85" spans="2:3">
      <c r="B85" s="18"/>
      <c r="C85" s="18"/>
    </row>
    <row r="86" spans="2:3">
      <c r="B86" s="18"/>
      <c r="C86" s="18"/>
    </row>
    <row r="87" spans="2:3">
      <c r="B87" s="18"/>
      <c r="C87" s="18"/>
    </row>
    <row r="88" spans="2:3" ht="39.75" customHeight="1">
      <c r="B88" s="18"/>
      <c r="C88" s="18"/>
    </row>
    <row r="89" spans="2:3">
      <c r="B89" s="18"/>
      <c r="C89" s="18"/>
    </row>
    <row r="90" spans="2:3">
      <c r="B90" s="18"/>
      <c r="C90" s="18"/>
    </row>
    <row r="91" spans="2:3">
      <c r="B91" s="18"/>
      <c r="C91" s="18"/>
    </row>
    <row r="92" spans="2:3">
      <c r="B92" s="18"/>
      <c r="C92" s="18"/>
    </row>
    <row r="93" spans="2:3">
      <c r="B93" s="18"/>
      <c r="C93" s="18"/>
    </row>
    <row r="94" spans="2:3">
      <c r="B94" s="18"/>
      <c r="C94" s="18"/>
    </row>
    <row r="95" spans="2:3">
      <c r="B95" s="18"/>
      <c r="C95" s="18"/>
    </row>
    <row r="96" spans="2:3">
      <c r="B96" s="18"/>
      <c r="C96" s="18"/>
    </row>
    <row r="97" spans="2:3">
      <c r="B97" s="18"/>
      <c r="C97" s="18"/>
    </row>
    <row r="98" spans="2:3">
      <c r="B98" s="18"/>
      <c r="C98" s="18"/>
    </row>
    <row r="99" spans="2:3">
      <c r="B99" s="18"/>
      <c r="C99" s="18"/>
    </row>
    <row r="100" spans="2:3">
      <c r="B100" s="18"/>
      <c r="C100" s="18"/>
    </row>
    <row r="101" spans="2:3">
      <c r="B101" s="18"/>
      <c r="C101" s="18"/>
    </row>
    <row r="102" spans="2:3">
      <c r="B102" s="18"/>
      <c r="C102" s="18"/>
    </row>
    <row r="103" spans="2:3">
      <c r="B103" s="18"/>
      <c r="C103" s="18"/>
    </row>
    <row r="104" spans="2:3">
      <c r="B104" s="18"/>
      <c r="C104" s="18"/>
    </row>
    <row r="105" spans="2:3">
      <c r="B105" s="18"/>
      <c r="C105" s="18"/>
    </row>
    <row r="106" spans="2:3">
      <c r="B106" s="18"/>
      <c r="C106" s="18"/>
    </row>
    <row r="107" spans="2:3">
      <c r="B107" s="18"/>
      <c r="C107" s="18"/>
    </row>
    <row r="108" spans="2:3">
      <c r="B108" s="18"/>
      <c r="C108" s="18"/>
    </row>
    <row r="109" spans="2:3">
      <c r="B109" s="18"/>
      <c r="C109" s="18"/>
    </row>
    <row r="110" spans="2:3">
      <c r="B110" s="18"/>
      <c r="C110" s="18"/>
    </row>
    <row r="111" spans="2:3">
      <c r="B111" s="18"/>
      <c r="C111" s="18"/>
    </row>
    <row r="112" spans="2:3">
      <c r="B112" s="18"/>
      <c r="C112" s="18"/>
    </row>
    <row r="113" spans="2:3">
      <c r="B113" s="18"/>
      <c r="C113" s="18"/>
    </row>
    <row r="114" spans="2:3">
      <c r="B114" s="18"/>
      <c r="C114" s="18"/>
    </row>
    <row r="115" spans="2:3">
      <c r="B115" s="18"/>
      <c r="C115" s="18"/>
    </row>
    <row r="116" spans="2:3">
      <c r="B116" s="18"/>
      <c r="C116" s="18"/>
    </row>
    <row r="117" spans="2:3">
      <c r="B117" s="18"/>
      <c r="C117" s="18"/>
    </row>
    <row r="118" spans="2:3">
      <c r="B118" s="18"/>
      <c r="C118" s="18"/>
    </row>
    <row r="119" spans="2:3">
      <c r="B119" s="18"/>
      <c r="C119" s="18"/>
    </row>
    <row r="120" spans="2:3">
      <c r="B120" s="18"/>
      <c r="C120" s="18"/>
    </row>
    <row r="121" spans="2:3">
      <c r="B121" s="18"/>
      <c r="C121" s="18"/>
    </row>
    <row r="122" spans="2:3">
      <c r="B122" s="18"/>
      <c r="C122" s="18"/>
    </row>
    <row r="123" spans="2:3">
      <c r="B123" s="18"/>
      <c r="C123" s="18"/>
    </row>
    <row r="124" spans="2:3">
      <c r="B124" s="18"/>
      <c r="C124" s="18"/>
    </row>
    <row r="125" spans="2:3">
      <c r="B125" s="18"/>
      <c r="C125" s="18"/>
    </row>
    <row r="126" spans="2:3">
      <c r="B126" s="18"/>
      <c r="C126" s="18"/>
    </row>
    <row r="127" spans="2:3">
      <c r="B127" s="18"/>
      <c r="C127" s="18"/>
    </row>
  </sheetData>
  <phoneticPr fontId="6" type="noConversion"/>
  <pageMargins left="0.39370078740157483" right="0.39370078740157483" top="0.43307086614173229" bottom="0.43307086614173229" header="0.39370078740157483" footer="0.39370078740157483"/>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1_Menu</vt:lpstr>
      <vt:lpstr>2_Read_Me</vt:lpstr>
      <vt:lpstr>3_Assumptions</vt:lpstr>
      <vt:lpstr>Cover note for return</vt:lpstr>
      <vt:lpstr>6_ServerRooms</vt:lpstr>
      <vt:lpstr>7_PCs_&amp;_monitors</vt:lpstr>
      <vt:lpstr>8_Networks</vt:lpstr>
      <vt:lpstr>9_Phones</vt:lpstr>
      <vt:lpstr>10_Imaging</vt:lpstr>
      <vt:lpstr>11_AV</vt:lpstr>
      <vt:lpstr>12_TotalAndAnalysis</vt:lpstr>
      <vt:lpstr>13_EnergyUse</vt:lpstr>
      <vt:lpstr>14_EnergyCost</vt:lpstr>
      <vt:lpstr>15_CO2emissions</vt:lpstr>
      <vt:lpstr>16_ICT_in_the_org (optional)</vt:lpstr>
      <vt:lpstr>'3_Assumptions'!_ftn1</vt:lpstr>
      <vt:lpstr>'3_Assumptions'!_ftn2</vt:lpstr>
      <vt:lpstr>'3_Assumptions'!_ftn3</vt:lpstr>
      <vt:lpstr>'3_Assumptions'!_ftnref2</vt:lpstr>
      <vt:lpstr>'3_Assumptions'!_ftnref3</vt:lpstr>
      <vt:lpstr>'3_Assumptions'!_Toc202854800</vt:lpstr>
      <vt:lpstr>'3_Assumptions'!_Toc202854801</vt:lpstr>
      <vt:lpstr>'3_Assumptions'!_Toc202854802</vt:lpstr>
      <vt:lpstr>'3_Assumptions'!_Toc202854803</vt:lpstr>
      <vt:lpstr>'3_Assumptions'!_Toc202854805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Emily DaCosta</cp:lastModifiedBy>
  <cp:lastPrinted>2012-02-03T12:56:52Z</cp:lastPrinted>
  <dcterms:created xsi:type="dcterms:W3CDTF">2008-05-21T11:08:26Z</dcterms:created>
  <dcterms:modified xsi:type="dcterms:W3CDTF">2015-02-02T10:48:20Z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